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单位产品成本" sheetId="11" r:id="rId1"/>
    <sheet name="工时计算" sheetId="9" r:id="rId2"/>
    <sheet name="其他部门分配率" sheetId="10" r:id="rId3"/>
    <sheet name="生产费用" sheetId="4" r:id="rId4"/>
    <sheet name="其他部门费用" sheetId="8" r:id="rId5"/>
    <sheet name="Sheet1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0" hidden="1">单位产品成本!$A$4:$K$27</definedName>
    <definedName name="_xlnm._FilterDatabase" localSheetId="4" hidden="1">其他部门费用!$D$3:$W$70</definedName>
    <definedName name="\A" localSheetId="2">'[1]GROUPING JLG SBU'!#REF!</definedName>
    <definedName name="\A" localSheetId="4">'[1]GROUPING JLG SBU'!#REF!</definedName>
    <definedName name="\A" localSheetId="0">'[1]GROUPING JLG SBU'!#REF!</definedName>
    <definedName name="\A" localSheetId="1">'[1]GROUPING JLG SBU'!#REF!</definedName>
    <definedName name="\A" localSheetId="3">'[1]GROUPING JLG SBU'!#REF!</definedName>
    <definedName name="\A">'[1]GROUPING JLG SBU'!#REF!</definedName>
    <definedName name="\B" localSheetId="2">'[1]GROUPING JLG SBU'!#REF!</definedName>
    <definedName name="\B" localSheetId="4">'[1]GROUPING JLG SBU'!#REF!</definedName>
    <definedName name="\B" localSheetId="0">'[1]GROUPING JLG SBU'!#REF!</definedName>
    <definedName name="\B" localSheetId="1">'[1]GROUPING JLG SBU'!#REF!</definedName>
    <definedName name="\B" localSheetId="3">'[1]GROUPING JLG SBU'!#REF!</definedName>
    <definedName name="\B">'[1]GROUPING JLG SBU'!#REF!</definedName>
    <definedName name="\C" localSheetId="2">'[1]GROUPING JLG SBU'!#REF!</definedName>
    <definedName name="\C" localSheetId="4">'[1]GROUPING JLG SBU'!#REF!</definedName>
    <definedName name="\C" localSheetId="0">'[1]GROUPING JLG SBU'!#REF!</definedName>
    <definedName name="\C" localSheetId="1">'[1]GROUPING JLG SBU'!#REF!</definedName>
    <definedName name="\C" localSheetId="3">'[1]GROUPING JLG SBU'!#REF!</definedName>
    <definedName name="\C">'[1]GROUPING JLG SBU'!#REF!</definedName>
    <definedName name="\D" localSheetId="2">'[1]GROUPING JLG SBU'!#REF!</definedName>
    <definedName name="\D" localSheetId="4">'[1]GROUPING JLG SBU'!#REF!</definedName>
    <definedName name="\D" localSheetId="0">'[1]GROUPING JLG SBU'!#REF!</definedName>
    <definedName name="\D" localSheetId="1">'[1]GROUPING JLG SBU'!#REF!</definedName>
    <definedName name="\D" localSheetId="3">'[1]GROUPING JLG SBU'!#REF!</definedName>
    <definedName name="\D">'[1]GROUPING JLG SBU'!#REF!</definedName>
    <definedName name="\E" localSheetId="2">'[1]GROUPING JLG SBU'!#REF!</definedName>
    <definedName name="\E" localSheetId="4">'[1]GROUPING JLG SBU'!#REF!</definedName>
    <definedName name="\E" localSheetId="0">'[1]GROUPING JLG SBU'!#REF!</definedName>
    <definedName name="\E" localSheetId="1">'[1]GROUPING JLG SBU'!#REF!</definedName>
    <definedName name="\E" localSheetId="3">'[1]GROUPING JLG SBU'!#REF!</definedName>
    <definedName name="\E">'[1]GROUPING JLG SBU'!#REF!</definedName>
    <definedName name="\F" localSheetId="2">'[1]GROUPING JLG SBU'!#REF!</definedName>
    <definedName name="\F" localSheetId="4">'[1]GROUPING JLG SBU'!#REF!</definedName>
    <definedName name="\F" localSheetId="0">'[1]GROUPING JLG SBU'!#REF!</definedName>
    <definedName name="\F" localSheetId="1">'[1]GROUPING JLG SBU'!#REF!</definedName>
    <definedName name="\F" localSheetId="3">'[1]GROUPING JLG SBU'!#REF!</definedName>
    <definedName name="\F">'[1]GROUPING JLG SBU'!#REF!</definedName>
    <definedName name="\G" localSheetId="2">'[1]GROUPING JLG SBU'!#REF!</definedName>
    <definedName name="\G" localSheetId="4">'[1]GROUPING JLG SBU'!#REF!</definedName>
    <definedName name="\G" localSheetId="0">'[1]GROUPING JLG SBU'!#REF!</definedName>
    <definedName name="\G" localSheetId="1">'[1]GROUPING JLG SBU'!#REF!</definedName>
    <definedName name="\G" localSheetId="3">'[1]GROUPING JLG SBU'!#REF!</definedName>
    <definedName name="\G">'[1]GROUPING JLG SBU'!#REF!</definedName>
    <definedName name="\H" localSheetId="2">'[1]GROUPING JLG SBU'!#REF!</definedName>
    <definedName name="\H" localSheetId="4">'[1]GROUPING JLG SBU'!#REF!</definedName>
    <definedName name="\H" localSheetId="0">'[1]GROUPING JLG SBU'!#REF!</definedName>
    <definedName name="\H" localSheetId="1">'[1]GROUPING JLG SBU'!#REF!</definedName>
    <definedName name="\H" localSheetId="3">'[1]GROUPING JLG SBU'!#REF!</definedName>
    <definedName name="\H">'[1]GROUPING JLG SBU'!#REF!</definedName>
    <definedName name="\I" localSheetId="2">'[1]GROUPING JLG SBU'!#REF!</definedName>
    <definedName name="\I" localSheetId="4">'[1]GROUPING JLG SBU'!#REF!</definedName>
    <definedName name="\I" localSheetId="0">'[1]GROUPING JLG SBU'!#REF!</definedName>
    <definedName name="\I" localSheetId="1">'[1]GROUPING JLG SBU'!#REF!</definedName>
    <definedName name="\I" localSheetId="3">'[1]GROUPING JLG SBU'!#REF!</definedName>
    <definedName name="\I">'[1]GROUPING JLG SBU'!#REF!</definedName>
    <definedName name="\J" localSheetId="2">'[1]GROUPING JLG SBU'!#REF!</definedName>
    <definedName name="\J" localSheetId="4">'[1]GROUPING JLG SBU'!#REF!</definedName>
    <definedName name="\J" localSheetId="0">'[1]GROUPING JLG SBU'!#REF!</definedName>
    <definedName name="\J" localSheetId="1">'[1]GROUPING JLG SBU'!#REF!</definedName>
    <definedName name="\J" localSheetId="3">'[1]GROUPING JLG SBU'!#REF!</definedName>
    <definedName name="\J">'[1]GROUPING JLG SBU'!#REF!</definedName>
    <definedName name="\K" localSheetId="2">'[1]GROUPING JLG SBU'!#REF!</definedName>
    <definedName name="\K" localSheetId="4">'[1]GROUPING JLG SBU'!#REF!</definedName>
    <definedName name="\K" localSheetId="0">'[1]GROUPING JLG SBU'!#REF!</definedName>
    <definedName name="\K" localSheetId="1">'[1]GROUPING JLG SBU'!#REF!</definedName>
    <definedName name="\K" localSheetId="3">'[1]GROUPING JLG SBU'!#REF!</definedName>
    <definedName name="\K">'[1]GROUPING JLG SBU'!#REF!</definedName>
    <definedName name="\N" localSheetId="2">#REF!</definedName>
    <definedName name="\N" localSheetId="4">#REF!</definedName>
    <definedName name="\N" localSheetId="0">#REF!</definedName>
    <definedName name="\N" localSheetId="1">#REF!</definedName>
    <definedName name="\N" localSheetId="3">#REF!</definedName>
    <definedName name="\N">#REF!</definedName>
    <definedName name="\P" localSheetId="2">[2]Assump!#REF!</definedName>
    <definedName name="\P" localSheetId="4">[2]Assump!#REF!</definedName>
    <definedName name="\P" localSheetId="0">[2]Assump!#REF!</definedName>
    <definedName name="\P" localSheetId="1">[2]Assump!#REF!</definedName>
    <definedName name="\P" localSheetId="3">[2]Assump!#REF!</definedName>
    <definedName name="\P">[2]Assump!#REF!</definedName>
    <definedName name="\Y" localSheetId="2">[3]INV_WORK!#REF!</definedName>
    <definedName name="\Y" localSheetId="4">[3]INV_WORK!#REF!</definedName>
    <definedName name="\Y" localSheetId="0">[3]INV_WORK!#REF!</definedName>
    <definedName name="\Y" localSheetId="1">[3]INV_WORK!#REF!</definedName>
    <definedName name="\Y" localSheetId="3">[3]INV_WORK!#REF!</definedName>
    <definedName name="\Y">[3]INV_WORK!#REF!</definedName>
    <definedName name="\Z" localSheetId="0">[2]PLBS!$C$221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2">[2]BOM!#REF!</definedName>
    <definedName name="__BOM22" localSheetId="4">[2]BOM!#REF!</definedName>
    <definedName name="__BOM22" localSheetId="0">[2]BOM!#REF!</definedName>
    <definedName name="__BOM22" localSheetId="1">[2]BOM!#REF!</definedName>
    <definedName name="__BOM22" localSheetId="3">[2]BOM!#REF!</definedName>
    <definedName name="__BOM22">[2]BOM!#REF!</definedName>
    <definedName name="__BOM23" localSheetId="2">[2]BOM!#REF!</definedName>
    <definedName name="__BOM23" localSheetId="4">[2]BOM!#REF!</definedName>
    <definedName name="__BOM23" localSheetId="0">[2]BOM!#REF!</definedName>
    <definedName name="__BOM23" localSheetId="1">[2]BOM!#REF!</definedName>
    <definedName name="__BOM23" localSheetId="3">[2]BOM!#REF!</definedName>
    <definedName name="__BOM23">[2]BOM!#REF!</definedName>
    <definedName name="__BOM24" localSheetId="2">[2]BOM!#REF!</definedName>
    <definedName name="__BOM24" localSheetId="4">[2]BOM!#REF!</definedName>
    <definedName name="__BOM24" localSheetId="0">[2]BOM!#REF!</definedName>
    <definedName name="__BOM24" localSheetId="1">[2]BOM!#REF!</definedName>
    <definedName name="__BOM24" localSheetId="3">[2]BOM!#REF!</definedName>
    <definedName name="__BOM24">[2]BOM!#REF!</definedName>
    <definedName name="__BOM25" localSheetId="2">[2]BOM!#REF!</definedName>
    <definedName name="__BOM25" localSheetId="4">[2]BOM!#REF!</definedName>
    <definedName name="__BOM25" localSheetId="0">[2]BOM!#REF!</definedName>
    <definedName name="__BOM25" localSheetId="1">[2]BOM!#REF!</definedName>
    <definedName name="__BOM25" localSheetId="3">[2]BOM!#REF!</definedName>
    <definedName name="__BOM25">[2]BOM!#REF!</definedName>
    <definedName name="__BOM26" localSheetId="2">[2]BOM!#REF!</definedName>
    <definedName name="__BOM26" localSheetId="4">[2]BOM!#REF!</definedName>
    <definedName name="__BOM26" localSheetId="0">[2]BOM!#REF!</definedName>
    <definedName name="__BOM26" localSheetId="1">[2]BOM!#REF!</definedName>
    <definedName name="__BOM26" localSheetId="3">[2]BOM!#REF!</definedName>
    <definedName name="__BOM26">[2]BOM!#REF!</definedName>
    <definedName name="__INV1" localSheetId="2">#REF!</definedName>
    <definedName name="__INV1" localSheetId="4">#REF!</definedName>
    <definedName name="__INV1" localSheetId="0">#REF!</definedName>
    <definedName name="__INV1" localSheetId="1">#REF!</definedName>
    <definedName name="__INV1" localSheetId="3">#REF!</definedName>
    <definedName name="__INV1">#REF!</definedName>
    <definedName name="__MBV1" localSheetId="2">#REF!</definedName>
    <definedName name="__MBV1" localSheetId="4">#REF!</definedName>
    <definedName name="__MBV1" localSheetId="0">#REF!</definedName>
    <definedName name="__MBV1" localSheetId="1">#REF!</definedName>
    <definedName name="__MBV1" localSheetId="3">#REF!</definedName>
    <definedName name="__MBV1">#REF!</definedName>
    <definedName name="__MFG1" localSheetId="2">#REF!</definedName>
    <definedName name="__MFG1" localSheetId="4">#REF!</definedName>
    <definedName name="__MFG1" localSheetId="0">#REF!</definedName>
    <definedName name="__MFG1" localSheetId="1">#REF!</definedName>
    <definedName name="__MFG1" localSheetId="3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2">[2]Sales!#REF!</definedName>
    <definedName name="__PM22" localSheetId="4">[2]Sales!#REF!</definedName>
    <definedName name="__PM22" localSheetId="0">[2]Sales!#REF!</definedName>
    <definedName name="__PM22" localSheetId="1">[2]Sales!#REF!</definedName>
    <definedName name="__PM22" localSheetId="3">[2]Sales!#REF!</definedName>
    <definedName name="__PM22">[2]Sales!#REF!</definedName>
    <definedName name="__PM23" localSheetId="2">[2]Sales!#REF!</definedName>
    <definedName name="__PM23" localSheetId="4">[2]Sales!#REF!</definedName>
    <definedName name="__PM23" localSheetId="0">[2]Sales!#REF!</definedName>
    <definedName name="__PM23" localSheetId="1">[2]Sales!#REF!</definedName>
    <definedName name="__PM23" localSheetId="3">[2]Sales!#REF!</definedName>
    <definedName name="__PM23">[2]Sales!#REF!</definedName>
    <definedName name="__PM24" localSheetId="2">[2]Sales!#REF!</definedName>
    <definedName name="__PM24" localSheetId="4">[2]Sales!#REF!</definedName>
    <definedName name="__PM24" localSheetId="0">[2]Sales!#REF!</definedName>
    <definedName name="__PM24" localSheetId="1">[2]Sales!#REF!</definedName>
    <definedName name="__PM24" localSheetId="3">[2]Sales!#REF!</definedName>
    <definedName name="__PM24">[2]Sales!#REF!</definedName>
    <definedName name="__PM25" localSheetId="2">[2]Sales!#REF!</definedName>
    <definedName name="__PM25" localSheetId="4">[2]Sales!#REF!</definedName>
    <definedName name="__PM25" localSheetId="0">[2]Sales!#REF!</definedName>
    <definedName name="__PM25" localSheetId="1">[2]Sales!#REF!</definedName>
    <definedName name="__PM25" localSheetId="3">[2]Sales!#REF!</definedName>
    <definedName name="__PM25">[2]Sales!#REF!</definedName>
    <definedName name="__PM26" localSheetId="2">[2]Sales!#REF!</definedName>
    <definedName name="__PM26" localSheetId="4">[2]Sales!#REF!</definedName>
    <definedName name="__PM26" localSheetId="0">[2]Sales!#REF!</definedName>
    <definedName name="__PM26" localSheetId="1">[2]Sales!#REF!</definedName>
    <definedName name="__PM26" localSheetId="3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2">#REF!</definedName>
    <definedName name="__PU06" localSheetId="4">#REF!</definedName>
    <definedName name="__PU06" localSheetId="0">#REF!</definedName>
    <definedName name="__PU06" localSheetId="1">#REF!</definedName>
    <definedName name="__PU06" localSheetId="3">#REF!</definedName>
    <definedName name="__PU06">#REF!</definedName>
    <definedName name="__PU08" localSheetId="2">#REF!</definedName>
    <definedName name="__PU08" localSheetId="4">#REF!</definedName>
    <definedName name="__PU08" localSheetId="0">#REF!</definedName>
    <definedName name="__PU08" localSheetId="1">#REF!</definedName>
    <definedName name="__PU08" localSheetId="3">#REF!</definedName>
    <definedName name="__PU08">#REF!</definedName>
    <definedName name="__PU09" localSheetId="2">#REF!</definedName>
    <definedName name="__PU09" localSheetId="4">#REF!</definedName>
    <definedName name="__PU09" localSheetId="0">#REF!</definedName>
    <definedName name="__PU09" localSheetId="1">#REF!</definedName>
    <definedName name="__PU09" localSheetId="3">#REF!</definedName>
    <definedName name="__PU09">#REF!</definedName>
    <definedName name="_1" localSheetId="2">'[1]GROUPING JLG SBU'!#REF!</definedName>
    <definedName name="_1" localSheetId="4">'[1]GROUPING JLG SBU'!#REF!</definedName>
    <definedName name="_1" localSheetId="0">'[1]GROUPING JLG SBU'!#REF!</definedName>
    <definedName name="_1" localSheetId="1">'[1]GROUPING JLG SBU'!#REF!</definedName>
    <definedName name="_1" localSheetId="3">'[1]GROUPING JLG SBU'!#REF!</definedName>
    <definedName name="_1">'[1]GROUPING JLG SBU'!#REF!</definedName>
    <definedName name="_1Excel_BuiltIn_Print_Area_1">[4]Stock!$A$1:$M$10</definedName>
    <definedName name="_2" localSheetId="2">'[1]GROUPING JLG SBU'!#REF!</definedName>
    <definedName name="_2" localSheetId="4">'[1]GROUPING JLG SBU'!#REF!</definedName>
    <definedName name="_2" localSheetId="0">'[1]GROUPING JLG SBU'!#REF!</definedName>
    <definedName name="_2" localSheetId="1">'[1]GROUPING JLG SBU'!#REF!</definedName>
    <definedName name="_2" localSheetId="3">'[1]GROUPING JLG SBU'!#REF!</definedName>
    <definedName name="_2">'[1]GROUPING JLG SBU'!#REF!</definedName>
    <definedName name="_2Excel_BuiltIn_Print_Area_4_1">[4]Stock!$A$1:$M$10</definedName>
    <definedName name="_3Excel_BuiltIn_Print_Area_5_1">[4]Stock!$A$1:$M$10</definedName>
    <definedName name="_4Excel_BuiltIn_Print_Area_8_1">[4]Stock!$A$1:$M$10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2">[2]BOM!#REF!</definedName>
    <definedName name="_BOM22" localSheetId="4">[2]BOM!#REF!</definedName>
    <definedName name="_BOM22" localSheetId="0">[2]BOM!#REF!</definedName>
    <definedName name="_BOM22" localSheetId="1">[2]BOM!#REF!</definedName>
    <definedName name="_BOM22" localSheetId="3">[2]BOM!#REF!</definedName>
    <definedName name="_BOM22">[2]BOM!#REF!</definedName>
    <definedName name="_BOM23" localSheetId="2">[2]BOM!#REF!</definedName>
    <definedName name="_BOM23" localSheetId="4">[2]BOM!#REF!</definedName>
    <definedName name="_BOM23" localSheetId="0">[2]BOM!#REF!</definedName>
    <definedName name="_BOM23" localSheetId="1">[2]BOM!#REF!</definedName>
    <definedName name="_BOM23" localSheetId="3">[2]BOM!#REF!</definedName>
    <definedName name="_BOM23">[2]BOM!#REF!</definedName>
    <definedName name="_BOM24" localSheetId="2">[2]BOM!#REF!</definedName>
    <definedName name="_BOM24" localSheetId="4">[2]BOM!#REF!</definedName>
    <definedName name="_BOM24" localSheetId="0">[2]BOM!#REF!</definedName>
    <definedName name="_BOM24" localSheetId="1">[2]BOM!#REF!</definedName>
    <definedName name="_BOM24" localSheetId="3">[2]BOM!#REF!</definedName>
    <definedName name="_BOM24">[2]BOM!#REF!</definedName>
    <definedName name="_BOM25" localSheetId="2">[2]BOM!#REF!</definedName>
    <definedName name="_BOM25" localSheetId="4">[2]BOM!#REF!</definedName>
    <definedName name="_BOM25" localSheetId="0">[2]BOM!#REF!</definedName>
    <definedName name="_BOM25" localSheetId="1">[2]BOM!#REF!</definedName>
    <definedName name="_BOM25" localSheetId="3">[2]BOM!#REF!</definedName>
    <definedName name="_BOM25">[2]BOM!#REF!</definedName>
    <definedName name="_BOM26" localSheetId="2">[2]BOM!#REF!</definedName>
    <definedName name="_BOM26" localSheetId="4">[2]BOM!#REF!</definedName>
    <definedName name="_BOM26" localSheetId="0">[2]BOM!#REF!</definedName>
    <definedName name="_BOM26" localSheetId="1">[2]BOM!#REF!</definedName>
    <definedName name="_BOM26" localSheetId="3">[2]BOM!#REF!</definedName>
    <definedName name="_BOM26">[2]BOM!#REF!</definedName>
    <definedName name="_DAT1" localSheetId="2">#REF!</definedName>
    <definedName name="_DAT1" localSheetId="4">#REF!</definedName>
    <definedName name="_DAT1" localSheetId="0">#REF!</definedName>
    <definedName name="_DAT1" localSheetId="1">#REF!</definedName>
    <definedName name="_DAT1" localSheetId="3">#REF!</definedName>
    <definedName name="_DAT1">#REF!</definedName>
    <definedName name="_DAT10" localSheetId="2">[5]CB_SzH_CCtr!#REF!</definedName>
    <definedName name="_DAT10" localSheetId="4">[5]CB_SzH_CCtr!#REF!</definedName>
    <definedName name="_DAT10" localSheetId="0">[5]CB_SzH_CCtr!#REF!</definedName>
    <definedName name="_DAT10" localSheetId="1">[5]CB_SzH_CCtr!#REF!</definedName>
    <definedName name="_DAT10" localSheetId="3">[5]CB_SzH_CCtr!#REF!</definedName>
    <definedName name="_DAT10">[5]CB_SzH_CCtr!#REF!</definedName>
    <definedName name="_DAT11" localSheetId="2">[5]CB_SzH_CCtr!#REF!</definedName>
    <definedName name="_DAT11" localSheetId="4">[5]CB_SzH_CCtr!#REF!</definedName>
    <definedName name="_DAT11" localSheetId="0">[5]CB_SzH_CCtr!#REF!</definedName>
    <definedName name="_DAT11" localSheetId="1">[5]CB_SzH_CCtr!#REF!</definedName>
    <definedName name="_DAT11" localSheetId="3">[5]CB_SzH_CCtr!#REF!</definedName>
    <definedName name="_DAT11">[5]CB_SzH_CCtr!#REF!</definedName>
    <definedName name="_DAT12" localSheetId="2">[5]CB_SzH_CCtr!#REF!</definedName>
    <definedName name="_DAT12" localSheetId="4">[5]CB_SzH_CCtr!#REF!</definedName>
    <definedName name="_DAT12" localSheetId="0">[5]CB_SzH_CCtr!#REF!</definedName>
    <definedName name="_DAT12" localSheetId="1">[5]CB_SzH_CCtr!#REF!</definedName>
    <definedName name="_DAT12" localSheetId="3">[5]CB_SzH_CCtr!#REF!</definedName>
    <definedName name="_DAT12">[5]CB_SzH_CCtr!#REF!</definedName>
    <definedName name="_DAT13" localSheetId="2">[5]CB_SzH_CCtr!#REF!</definedName>
    <definedName name="_DAT13" localSheetId="4">[5]CB_SzH_CCtr!#REF!</definedName>
    <definedName name="_DAT13" localSheetId="0">[5]CB_SzH_CCtr!#REF!</definedName>
    <definedName name="_DAT13" localSheetId="1">[5]CB_SzH_CCtr!#REF!</definedName>
    <definedName name="_DAT13" localSheetId="3">[5]CB_SzH_CCtr!#REF!</definedName>
    <definedName name="_DAT13">[5]CB_SzH_CCtr!#REF!</definedName>
    <definedName name="_DAT14" localSheetId="2">[5]CB_SzH_CCtr!#REF!</definedName>
    <definedName name="_DAT14" localSheetId="4">[5]CB_SzH_CCtr!#REF!</definedName>
    <definedName name="_DAT14" localSheetId="0">[5]CB_SzH_CCtr!#REF!</definedName>
    <definedName name="_DAT14" localSheetId="1">[5]CB_SzH_CCtr!#REF!</definedName>
    <definedName name="_DAT14" localSheetId="3">[5]CB_SzH_CCtr!#REF!</definedName>
    <definedName name="_DAT14">[5]CB_SzH_CCtr!#REF!</definedName>
    <definedName name="_DAT19" localSheetId="2">[6]Depreciation!#REF!</definedName>
    <definedName name="_DAT19" localSheetId="4">[6]Depreciation!#REF!</definedName>
    <definedName name="_DAT19" localSheetId="0">[6]Depreciation!#REF!</definedName>
    <definedName name="_DAT19" localSheetId="1">[6]Depreciation!#REF!</definedName>
    <definedName name="_DAT19" localSheetId="3">[6]Depreciation!#REF!</definedName>
    <definedName name="_DAT19">[6]Depreciation!#REF!</definedName>
    <definedName name="_DAT2" localSheetId="2">'[7]2007 Consol'!#REF!</definedName>
    <definedName name="_DAT2" localSheetId="4">'[7]2007 Consol'!#REF!</definedName>
    <definedName name="_DAT2" localSheetId="0">'[7]2007 Consol'!#REF!</definedName>
    <definedName name="_DAT2" localSheetId="1">'[7]2007 Consol'!#REF!</definedName>
    <definedName name="_DAT2" localSheetId="3">'[7]2007 Consol'!#REF!</definedName>
    <definedName name="_DAT2">'[7]2007 Consol'!#REF!</definedName>
    <definedName name="_DAT21" localSheetId="2">[8]Depreciation!#REF!</definedName>
    <definedName name="_DAT21" localSheetId="4">[8]Depreciation!#REF!</definedName>
    <definedName name="_DAT21" localSheetId="0">[8]Depreciation!#REF!</definedName>
    <definedName name="_DAT21" localSheetId="1">[8]Depreciation!#REF!</definedName>
    <definedName name="_DAT21" localSheetId="3">[8]Depreciation!#REF!</definedName>
    <definedName name="_DAT21">[8]Depreciation!#REF!</definedName>
    <definedName name="_DAT22" localSheetId="2">[8]Depreciation!#REF!</definedName>
    <definedName name="_DAT22" localSheetId="4">[8]Depreciation!#REF!</definedName>
    <definedName name="_DAT22" localSheetId="0">[8]Depreciation!#REF!</definedName>
    <definedName name="_DAT22" localSheetId="1">[8]Depreciation!#REF!</definedName>
    <definedName name="_DAT22" localSheetId="3">[8]Depreciation!#REF!</definedName>
    <definedName name="_DAT22">[8]Depreciation!#REF!</definedName>
    <definedName name="_DAT23" localSheetId="2">[8]Depreciation!#REF!</definedName>
    <definedName name="_DAT23" localSheetId="4">[8]Depreciation!#REF!</definedName>
    <definedName name="_DAT23" localSheetId="0">[8]Depreciation!#REF!</definedName>
    <definedName name="_DAT23" localSheetId="1">[8]Depreciation!#REF!</definedName>
    <definedName name="_DAT23" localSheetId="3">[8]Depreciation!#REF!</definedName>
    <definedName name="_DAT23">[8]Depreciation!#REF!</definedName>
    <definedName name="_DAT24" localSheetId="2">[6]Depreciation!#REF!</definedName>
    <definedName name="_DAT24" localSheetId="4">[6]Depreciation!#REF!</definedName>
    <definedName name="_DAT24" localSheetId="0">[6]Depreciation!#REF!</definedName>
    <definedName name="_DAT24" localSheetId="1">[6]Depreciation!#REF!</definedName>
    <definedName name="_DAT24" localSheetId="3">[6]Depreciation!#REF!</definedName>
    <definedName name="_DAT24">[6]Depreciation!#REF!</definedName>
    <definedName name="_DAT26" localSheetId="2">[6]Depreciation!#REF!</definedName>
    <definedName name="_DAT26" localSheetId="4">[6]Depreciation!#REF!</definedName>
    <definedName name="_DAT26" localSheetId="0">[6]Depreciation!#REF!</definedName>
    <definedName name="_DAT26" localSheetId="1">[6]Depreciation!#REF!</definedName>
    <definedName name="_DAT26" localSheetId="3">[6]Depreciation!#REF!</definedName>
    <definedName name="_DAT26">[6]Depreciation!#REF!</definedName>
    <definedName name="_DAT27" localSheetId="2">[6]Depreciation!#REF!</definedName>
    <definedName name="_DAT27" localSheetId="4">[6]Depreciation!#REF!</definedName>
    <definedName name="_DAT27" localSheetId="0">[6]Depreciation!#REF!</definedName>
    <definedName name="_DAT27" localSheetId="1">[6]Depreciation!#REF!</definedName>
    <definedName name="_DAT27" localSheetId="3">[6]Depreciation!#REF!</definedName>
    <definedName name="_DAT27">[6]Depreciation!#REF!</definedName>
    <definedName name="_DAT3" localSheetId="2">#REF!</definedName>
    <definedName name="_DAT3" localSheetId="4">#REF!</definedName>
    <definedName name="_DAT3" localSheetId="0">#REF!</definedName>
    <definedName name="_DAT3" localSheetId="1">#REF!</definedName>
    <definedName name="_DAT3" localSheetId="3">#REF!</definedName>
    <definedName name="_DAT3">#REF!</definedName>
    <definedName name="_DAT4" localSheetId="2">'[7]2007 Consol'!#REF!</definedName>
    <definedName name="_DAT4" localSheetId="4">'[7]2007 Consol'!#REF!</definedName>
    <definedName name="_DAT4" localSheetId="0">'[7]2007 Consol'!#REF!</definedName>
    <definedName name="_DAT4" localSheetId="1">'[7]2007 Consol'!#REF!</definedName>
    <definedName name="_DAT4" localSheetId="3">'[7]2007 Consol'!#REF!</definedName>
    <definedName name="_DAT4">'[7]2007 Consol'!#REF!</definedName>
    <definedName name="_DAT5" localSheetId="2">[5]CB_SzH_CCtr!#REF!</definedName>
    <definedName name="_DAT5" localSheetId="4">[5]CB_SzH_CCtr!#REF!</definedName>
    <definedName name="_DAT5" localSheetId="0">[5]CB_SzH_CCtr!#REF!</definedName>
    <definedName name="_DAT5" localSheetId="1">[5]CB_SzH_CCtr!#REF!</definedName>
    <definedName name="_DAT5" localSheetId="3">[5]CB_SzH_CCtr!#REF!</definedName>
    <definedName name="_DAT5">[5]CB_SzH_CCtr!#REF!</definedName>
    <definedName name="_DAT6" localSheetId="2">[5]CB_SzH_CCtr!#REF!</definedName>
    <definedName name="_DAT6" localSheetId="4">[5]CB_SzH_CCtr!#REF!</definedName>
    <definedName name="_DAT6" localSheetId="0">[5]CB_SzH_CCtr!#REF!</definedName>
    <definedName name="_DAT6" localSheetId="1">[5]CB_SzH_CCtr!#REF!</definedName>
    <definedName name="_DAT6" localSheetId="3">[5]CB_SzH_CCtr!#REF!</definedName>
    <definedName name="_DAT6">[5]CB_SzH_CCtr!#REF!</definedName>
    <definedName name="_DAT7" localSheetId="2">[5]CB_SzH_CCtr!#REF!</definedName>
    <definedName name="_DAT7" localSheetId="4">[5]CB_SzH_CCtr!#REF!</definedName>
    <definedName name="_DAT7" localSheetId="0">[5]CB_SzH_CCtr!#REF!</definedName>
    <definedName name="_DAT7" localSheetId="1">[5]CB_SzH_CCtr!#REF!</definedName>
    <definedName name="_DAT7" localSheetId="3">[5]CB_SzH_CCtr!#REF!</definedName>
    <definedName name="_DAT7">[5]CB_SzH_CCtr!#REF!</definedName>
    <definedName name="_DAT8" localSheetId="2">[5]CB_SzH_CCtr!#REF!</definedName>
    <definedName name="_DAT8" localSheetId="4">[5]CB_SzH_CCtr!#REF!</definedName>
    <definedName name="_DAT8" localSheetId="0">[5]CB_SzH_CCtr!#REF!</definedName>
    <definedName name="_DAT8" localSheetId="1">[5]CB_SzH_CCtr!#REF!</definedName>
    <definedName name="_DAT8" localSheetId="3">[5]CB_SzH_CCtr!#REF!</definedName>
    <definedName name="_DAT8">[5]CB_SzH_CCtr!#REF!</definedName>
    <definedName name="_DAT9" localSheetId="2">[5]CB_SzH_CCtr!#REF!</definedName>
    <definedName name="_DAT9" localSheetId="4">[5]CB_SzH_CCtr!#REF!</definedName>
    <definedName name="_DAT9" localSheetId="0">[5]CB_SzH_CCtr!#REF!</definedName>
    <definedName name="_DAT9" localSheetId="1">[5]CB_SzH_CCtr!#REF!</definedName>
    <definedName name="_DAT9" localSheetId="3">[5]CB_SzH_CCtr!#REF!</definedName>
    <definedName name="_DAT9">[5]CB_SzH_CCtr!#REF!</definedName>
    <definedName name="_Fill" localSheetId="2" hidden="1">#REF!</definedName>
    <definedName name="_Fill" localSheetId="4" hidden="1">#REF!</definedName>
    <definedName name="_Fill" localSheetId="0" hidden="1">#REF!</definedName>
    <definedName name="_Fill" localSheetId="1" hidden="1">#REF!</definedName>
    <definedName name="_Fill" localSheetId="3" hidden="1">#REF!</definedName>
    <definedName name="_Fill" hidden="1">#REF!</definedName>
    <definedName name="_xlnm._FilterDatabase" localSheetId="3" hidden="1">生产费用!$A$3:$AD$82</definedName>
    <definedName name="_INV1" localSheetId="2">#REF!</definedName>
    <definedName name="_INV1" localSheetId="4">#REF!</definedName>
    <definedName name="_INV1" localSheetId="0">#REF!</definedName>
    <definedName name="_INV1" localSheetId="1">#REF!</definedName>
    <definedName name="_INV1" localSheetId="3">#REF!</definedName>
    <definedName name="_INV1">#REF!</definedName>
    <definedName name="_m80000" localSheetId="2">'[9]Furn&amp; Equip-GA-160342'!#REF!</definedName>
    <definedName name="_m80000" localSheetId="4">'[9]Furn&amp; Equip-GA-160342'!#REF!</definedName>
    <definedName name="_m80000" localSheetId="0">'[9]Furn&amp; Equip-GA-160342'!#REF!</definedName>
    <definedName name="_m80000" localSheetId="1">'[9]Furn&amp; Equip-GA-160342'!#REF!</definedName>
    <definedName name="_m80000" localSheetId="3">'[9]Furn&amp; Equip-GA-160342'!#REF!</definedName>
    <definedName name="_m80000">'[9]Furn&amp; Equip-GA-160342'!#REF!</definedName>
    <definedName name="_MBV1" localSheetId="2">#REF!</definedName>
    <definedName name="_MBV1" localSheetId="4">#REF!</definedName>
    <definedName name="_MBV1" localSheetId="0">#REF!</definedName>
    <definedName name="_MBV1" localSheetId="1">#REF!</definedName>
    <definedName name="_MBV1" localSheetId="3">#REF!</definedName>
    <definedName name="_MBV1">#REF!</definedName>
    <definedName name="_MFG1" localSheetId="2">#REF!</definedName>
    <definedName name="_MFG1" localSheetId="4">#REF!</definedName>
    <definedName name="_MFG1" localSheetId="0">#REF!</definedName>
    <definedName name="_MFG1" localSheetId="1">#REF!</definedName>
    <definedName name="_MFG1" localSheetId="3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2">[2]Sales!#REF!</definedName>
    <definedName name="_PM22" localSheetId="4">[2]Sales!#REF!</definedName>
    <definedName name="_PM22" localSheetId="0">[2]Sales!#REF!</definedName>
    <definedName name="_PM22" localSheetId="1">[2]Sales!#REF!</definedName>
    <definedName name="_PM22" localSheetId="3">[2]Sales!#REF!</definedName>
    <definedName name="_PM22">[2]Sales!#REF!</definedName>
    <definedName name="_PM23" localSheetId="2">[2]Sales!#REF!</definedName>
    <definedName name="_PM23" localSheetId="4">[2]Sales!#REF!</definedName>
    <definedName name="_PM23" localSheetId="0">[2]Sales!#REF!</definedName>
    <definedName name="_PM23" localSheetId="1">[2]Sales!#REF!</definedName>
    <definedName name="_PM23" localSheetId="3">[2]Sales!#REF!</definedName>
    <definedName name="_PM23">[2]Sales!#REF!</definedName>
    <definedName name="_PM24" localSheetId="2">[2]Sales!#REF!</definedName>
    <definedName name="_PM24" localSheetId="4">[2]Sales!#REF!</definedName>
    <definedName name="_PM24" localSheetId="0">[2]Sales!#REF!</definedName>
    <definedName name="_PM24" localSheetId="1">[2]Sales!#REF!</definedName>
    <definedName name="_PM24" localSheetId="3">[2]Sales!#REF!</definedName>
    <definedName name="_PM24">[2]Sales!#REF!</definedName>
    <definedName name="_PM25" localSheetId="2">[2]Sales!#REF!</definedName>
    <definedName name="_PM25" localSheetId="4">[2]Sales!#REF!</definedName>
    <definedName name="_PM25" localSheetId="0">[2]Sales!#REF!</definedName>
    <definedName name="_PM25" localSheetId="1">[2]Sales!#REF!</definedName>
    <definedName name="_PM25" localSheetId="3">[2]Sales!#REF!</definedName>
    <definedName name="_PM25">[2]Sales!#REF!</definedName>
    <definedName name="_PM26" localSheetId="2">[2]Sales!#REF!</definedName>
    <definedName name="_PM26" localSheetId="4">[2]Sales!#REF!</definedName>
    <definedName name="_PM26" localSheetId="0">[2]Sales!#REF!</definedName>
    <definedName name="_PM26" localSheetId="1">[2]Sales!#REF!</definedName>
    <definedName name="_PM26" localSheetId="3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2">#REF!</definedName>
    <definedName name="_PU06" localSheetId="4">#REF!</definedName>
    <definedName name="_PU06" localSheetId="0">#REF!</definedName>
    <definedName name="_PU06" localSheetId="1">#REF!</definedName>
    <definedName name="_PU06" localSheetId="3">#REF!</definedName>
    <definedName name="_PU06">#REF!</definedName>
    <definedName name="_PU08" localSheetId="2">#REF!</definedName>
    <definedName name="_PU08" localSheetId="4">#REF!</definedName>
    <definedName name="_PU08" localSheetId="0">#REF!</definedName>
    <definedName name="_PU08" localSheetId="1">#REF!</definedName>
    <definedName name="_PU08" localSheetId="3">#REF!</definedName>
    <definedName name="_PU08">#REF!</definedName>
    <definedName name="_PU09" localSheetId="2">#REF!</definedName>
    <definedName name="_PU09" localSheetId="4">#REF!</definedName>
    <definedName name="_PU09" localSheetId="0">#REF!</definedName>
    <definedName name="_PU09" localSheetId="1">#REF!</definedName>
    <definedName name="_PU09" localSheetId="3">#REF!</definedName>
    <definedName name="_PU09">#REF!</definedName>
    <definedName name="_Sort" hidden="1">[2]BOM!$B$107:$G$126</definedName>
    <definedName name="a" localSheetId="2" hidden="1">{"UN150 Production",#N/A,FALSE,"MOE1 Sep ytd ";"Ntruck Rtr Production",#N/A,FALSE,"MOE1 Sep ytd ";"S-Truck Production",#N/A,FALSE,"MOE1 Sep ytd ";"PN150 Production",#N/A,FALSE,"MOE1 Sep ytd "}</definedName>
    <definedName name="a" localSheetId="4" hidden="1">{"UN150 Production",#N/A,FALSE,"MOE1 Sep ytd ";"Ntruck Rtr Production",#N/A,FALSE,"MOE1 Sep ytd ";"S-Truck Production",#N/A,FALSE,"MOE1 Sep ytd ";"PN150 Production",#N/A,FALSE,"MOE1 Sep ytd "}</definedName>
    <definedName name="a" localSheetId="0" hidden="1">{"UN150 Production",#N/A,FALSE,"MOE1 Sep ytd ";"Ntruck Rtr Production",#N/A,FALSE,"MOE1 Sep ytd ";"S-Truck Production",#N/A,FALSE,"MOE1 Sep ytd ";"PN150 Production",#N/A,FALSE,"MOE1 Sep ytd "}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'[10]Project List'!$AE$14:$AE$36</definedName>
    <definedName name="aaa" localSheetId="2" hidden="1">{"gmyrtr",#N/A,FALSE,"MOE4 Sep YTD";"pn96 front",#N/A,FALSE,"MOE4 Sep YTD";"N-truck hub",#N/A,FALSE,"MOE4 Sep YTD";"pn96rear",#N/A,FALSE,"MOE4 Sep YTD";"gmyhub",#N/A,FALSE,"MOE4 Sep YTD"}</definedName>
    <definedName name="aaa" localSheetId="4" hidden="1">{"gmyrtr",#N/A,FALSE,"MOE4 Sep YTD";"pn96 front",#N/A,FALSE,"MOE4 Sep YTD";"N-truck hub",#N/A,FALSE,"MOE4 Sep YTD";"pn96rear",#N/A,FALSE,"MOE4 Sep YTD";"gmyhub",#N/A,FALSE,"MOE4 Sep YTD"}</definedName>
    <definedName name="aaa" localSheetId="0" hidden="1">{"gmyrtr",#N/A,FALSE,"MOE4 Sep YTD";"pn96 front",#N/A,FALSE,"MOE4 Sep YTD";"N-truck hub",#N/A,FALSE,"MOE4 Sep YTD";"pn96rear",#N/A,FALSE,"MOE4 Sep YTD";"gmyhub",#N/A,FALSE,"MOE4 Sep YTD"}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 localSheetId="0">'[11]SQL Actual'!$G$4:$AV$1005</definedName>
    <definedName name="actual">'[11]SQL Actual'!$G$4:$AV$1005</definedName>
    <definedName name="ACTUAL_DAT" localSheetId="2">#REF!</definedName>
    <definedName name="ACTUAL_DAT" localSheetId="4">#REF!</definedName>
    <definedName name="ACTUAL_DAT" localSheetId="0">#REF!</definedName>
    <definedName name="ACTUAL_DAT" localSheetId="1">#REF!</definedName>
    <definedName name="ACTUAL_DAT" localSheetId="3">#REF!</definedName>
    <definedName name="ACTUAL_DAT">#REF!</definedName>
    <definedName name="ACVIST">'[12]CF04-Plan05'!$A$53:$L$83</definedName>
    <definedName name="ACYTD">'[12]CF04-Plan05'!$A$2:$L$48</definedName>
    <definedName name="ARSAVERAGE" localSheetId="2">'[13]FX Eur_BP2015'!#REF!</definedName>
    <definedName name="ARSAVERAGE" localSheetId="4">'[13]FX Eur_BP2015'!#REF!</definedName>
    <definedName name="ARSAVERAGE" localSheetId="0">'[13]FX Eur_BP2015'!#REF!</definedName>
    <definedName name="ARSAVERAGE" localSheetId="1">'[13]FX Eur_BP2015'!#REF!</definedName>
    <definedName name="ARSAVERAGE" localSheetId="3">'[13]FX Eur_BP2015'!#REF!</definedName>
    <definedName name="ARSAVERAGE">'[13]FX Eur_BP2015'!#REF!</definedName>
    <definedName name="ASSETTURNS" localSheetId="2">#REF!</definedName>
    <definedName name="ASSETTURNS" localSheetId="4">#REF!</definedName>
    <definedName name="ASSETTURNS" localSheetId="0">#REF!</definedName>
    <definedName name="ASSETTURNS" localSheetId="1">#REF!</definedName>
    <definedName name="ASSETTURNS" localSheetId="3">#REF!</definedName>
    <definedName name="ASSETTURNS">#REF!</definedName>
    <definedName name="ATSAVERAGE" localSheetId="2">'[13]FX Eur_BP2015'!#REF!</definedName>
    <definedName name="ATSAVERAGE" localSheetId="4">'[13]FX Eur_BP2015'!#REF!</definedName>
    <definedName name="ATSAVERAGE" localSheetId="0">'[13]FX Eur_BP2015'!#REF!</definedName>
    <definedName name="ATSAVERAGE" localSheetId="1">'[13]FX Eur_BP2015'!#REF!</definedName>
    <definedName name="ATSAVERAGE" localSheetId="3">'[13]FX Eur_BP2015'!#REF!</definedName>
    <definedName name="ATSAVERAGE">'[13]FX Eur_BP2015'!#REF!</definedName>
    <definedName name="ATTACH8" localSheetId="2">#REF!</definedName>
    <definedName name="ATTACH8" localSheetId="4">#REF!</definedName>
    <definedName name="ATTACH8" localSheetId="0">#REF!</definedName>
    <definedName name="ATTACH8" localSheetId="1">#REF!</definedName>
    <definedName name="ATTACH8" localSheetId="3">#REF!</definedName>
    <definedName name="ATTACH8">#REF!</definedName>
    <definedName name="AUDAVERAGE" localSheetId="2">'[13]FX Eur_BP2015'!#REF!</definedName>
    <definedName name="AUDAVERAGE" localSheetId="4">'[13]FX Eur_BP2015'!#REF!</definedName>
    <definedName name="AUDAVERAGE" localSheetId="0">'[13]FX Eur_BP2015'!#REF!</definedName>
    <definedName name="AUDAVERAGE" localSheetId="1">'[13]FX Eur_BP2015'!#REF!</definedName>
    <definedName name="AUDAVERAGE" localSheetId="3">'[13]FX Eur_BP2015'!#REF!</definedName>
    <definedName name="AUDAVERAGE">'[13]FX Eur_BP2015'!#REF!</definedName>
    <definedName name="average2002ist" localSheetId="2">[14]General!#REF!</definedName>
    <definedName name="average2002ist" localSheetId="4">[14]General!#REF!</definedName>
    <definedName name="average2002ist" localSheetId="0">[14]General!#REF!</definedName>
    <definedName name="average2002ist" localSheetId="1">[14]General!#REF!</definedName>
    <definedName name="average2002ist" localSheetId="3">[14]General!#REF!</definedName>
    <definedName name="average2002ist">[14]General!#REF!</definedName>
    <definedName name="average2003plan" localSheetId="2">[14]General!#REF!</definedName>
    <definedName name="average2003plan" localSheetId="4">[14]General!#REF!</definedName>
    <definedName name="average2003plan" localSheetId="0">[14]General!#REF!</definedName>
    <definedName name="average2003plan" localSheetId="1">[14]General!#REF!</definedName>
    <definedName name="average2003plan" localSheetId="3">[14]General!#REF!</definedName>
    <definedName name="average2003plan">[14]General!#REF!</definedName>
    <definedName name="average2005cf" localSheetId="2">[14]General!#REF!</definedName>
    <definedName name="average2005cf" localSheetId="4">[14]General!#REF!</definedName>
    <definedName name="average2005cf" localSheetId="0">[14]General!#REF!</definedName>
    <definedName name="average2005cf" localSheetId="1">[14]General!#REF!</definedName>
    <definedName name="average2005cf" localSheetId="3">[14]General!#REF!</definedName>
    <definedName name="average2005cf">[14]General!#REF!</definedName>
    <definedName name="average2006cf" localSheetId="2">[14]General!#REF!</definedName>
    <definedName name="average2006cf" localSheetId="4">[14]General!#REF!</definedName>
    <definedName name="average2006cf" localSheetId="0">[14]General!#REF!</definedName>
    <definedName name="average2006cf" localSheetId="1">[14]General!#REF!</definedName>
    <definedName name="average2006cf" localSheetId="3">[14]General!#REF!</definedName>
    <definedName name="average2006cf">[14]General!#REF!</definedName>
    <definedName name="BAL">[2]PLBS!$C$193</definedName>
    <definedName name="BASERATE" localSheetId="2">[2]Sales!#REF!</definedName>
    <definedName name="BASERATE" localSheetId="4">[2]Sales!#REF!</definedName>
    <definedName name="BASERATE" localSheetId="0">[2]Sales!#REF!</definedName>
    <definedName name="BASERATE" localSheetId="1">[2]Sales!#REF!</definedName>
    <definedName name="BASERATE" localSheetId="3">[2]Sales!#REF!</definedName>
    <definedName name="BASERATE">[2]Sales!#REF!</definedName>
    <definedName name="BEFAVERAGE" localSheetId="2">'[13]FX Eur_BP2015'!#REF!</definedName>
    <definedName name="BEFAVERAGE" localSheetId="4">'[13]FX Eur_BP2015'!#REF!</definedName>
    <definedName name="BEFAVERAGE" localSheetId="0">'[13]FX Eur_BP2015'!#REF!</definedName>
    <definedName name="BEFAVERAGE" localSheetId="1">'[13]FX Eur_BP2015'!#REF!</definedName>
    <definedName name="BEFAVERAGE" localSheetId="3">'[13]FX Eur_BP2015'!#REF!</definedName>
    <definedName name="BEFAVERAGE">'[13]FX Eur_BP2015'!#REF!</definedName>
    <definedName name="BLATTA" localSheetId="2">#REF!</definedName>
    <definedName name="BLATTA" localSheetId="4">#REF!</definedName>
    <definedName name="BLATTA" localSheetId="0">#REF!</definedName>
    <definedName name="BLATTA" localSheetId="1">#REF!</definedName>
    <definedName name="BLATTA" localSheetId="3">#REF!</definedName>
    <definedName name="BLATTA">#REF!</definedName>
    <definedName name="BLATTD" localSheetId="2">#REF!</definedName>
    <definedName name="BLATTD" localSheetId="4">#REF!</definedName>
    <definedName name="BLATTD" localSheetId="0">#REF!</definedName>
    <definedName name="BLATTD" localSheetId="1">#REF!</definedName>
    <definedName name="BLATTD" localSheetId="3">#REF!</definedName>
    <definedName name="BLATTD">#REF!</definedName>
    <definedName name="BP" localSheetId="0">'[11]SQL BP'!$G$4:$AV$976</definedName>
    <definedName name="BP">'[11]SQL BP'!$G$4:$AV$976</definedName>
    <definedName name="BP2001_ExtV" localSheetId="2">#REF!</definedName>
    <definedName name="BP2001_ExtV" localSheetId="4">#REF!</definedName>
    <definedName name="BP2001_ExtV" localSheetId="0">#REF!</definedName>
    <definedName name="BP2001_ExtV" localSheetId="1">#REF!</definedName>
    <definedName name="BP2001_ExtV" localSheetId="3">#REF!</definedName>
    <definedName name="BP2001_ExtV">#REF!</definedName>
    <definedName name="BPOld" localSheetId="2">#REF!</definedName>
    <definedName name="BPOld" localSheetId="4">#REF!</definedName>
    <definedName name="BPOld" localSheetId="0">#REF!</definedName>
    <definedName name="BPOld" localSheetId="1">#REF!</definedName>
    <definedName name="BPOld" localSheetId="3">#REF!</definedName>
    <definedName name="BPOld">#REF!</definedName>
    <definedName name="BRLAVERAGE" localSheetId="2">'[13]FX Eur_BP2015'!#REF!</definedName>
    <definedName name="BRLAVERAGE" localSheetId="4">'[13]FX Eur_BP2015'!#REF!</definedName>
    <definedName name="BRLAVERAGE" localSheetId="0">'[13]FX Eur_BP2015'!#REF!</definedName>
    <definedName name="BRLAVERAGE" localSheetId="1">'[13]FX Eur_BP2015'!#REF!</definedName>
    <definedName name="BRLAVERAGE" localSheetId="3">'[13]FX Eur_BP2015'!#REF!</definedName>
    <definedName name="BRLAVERAGE">'[13]FX Eur_BP2015'!#REF!</definedName>
    <definedName name="budget" localSheetId="2">'[15]EBIT BRIDGE'!#REF!</definedName>
    <definedName name="budget" localSheetId="4">'[15]EBIT BRIDGE'!#REF!</definedName>
    <definedName name="budget" localSheetId="0">'[15]EBIT BRIDGE'!#REF!</definedName>
    <definedName name="budget" localSheetId="1">'[15]EBIT BRIDGE'!#REF!</definedName>
    <definedName name="budget" localSheetId="3">'[15]EBIT BRIDGE'!#REF!</definedName>
    <definedName name="budget">'[15]EBIT BRIDGE'!#REF!</definedName>
    <definedName name="BUILD" localSheetId="2">#REF!</definedName>
    <definedName name="BUILD" localSheetId="4">#REF!</definedName>
    <definedName name="BUILD" localSheetId="0">#REF!</definedName>
    <definedName name="BUILD" localSheetId="1">#REF!</definedName>
    <definedName name="BUILD" localSheetId="3">#REF!</definedName>
    <definedName name="BUILD">#REF!</definedName>
    <definedName name="BYBAVERAGE" localSheetId="2">'[13]FX Eur_BP2015'!#REF!</definedName>
    <definedName name="BYBAVERAGE" localSheetId="4">'[13]FX Eur_BP2015'!#REF!</definedName>
    <definedName name="BYBAVERAGE" localSheetId="0">'[13]FX Eur_BP2015'!#REF!</definedName>
    <definedName name="BYBAVERAGE" localSheetId="1">'[13]FX Eur_BP2015'!#REF!</definedName>
    <definedName name="BYBAVERAGE" localSheetId="3">'[13]FX Eur_BP2015'!#REF!</definedName>
    <definedName name="BYBAVERAGE">'[13]FX Eur_BP2015'!#REF!</definedName>
    <definedName name="CADAVERAGE" localSheetId="2">'[13]FX Eur_BP2015'!#REF!</definedName>
    <definedName name="CADAVERAGE" localSheetId="4">'[13]FX Eur_BP2015'!#REF!</definedName>
    <definedName name="CADAVERAGE" localSheetId="0">'[13]FX Eur_BP2015'!#REF!</definedName>
    <definedName name="CADAVERAGE" localSheetId="1">'[13]FX Eur_BP2015'!#REF!</definedName>
    <definedName name="CADAVERAGE" localSheetId="3">'[13]FX Eur_BP2015'!#REF!</definedName>
    <definedName name="CADAVERAGE">'[13]FX Eur_BP2015'!#REF!</definedName>
    <definedName name="Capex">[16]Capex!$B$28:$B$34</definedName>
    <definedName name="category" localSheetId="2">#REF!</definedName>
    <definedName name="category" localSheetId="4">#REF!</definedName>
    <definedName name="category" localSheetId="0">#REF!</definedName>
    <definedName name="category" localSheetId="1">#REF!</definedName>
    <definedName name="category" localSheetId="3">#REF!</definedName>
    <definedName name="category">#REF!</definedName>
    <definedName name="category1" localSheetId="2">#REF!</definedName>
    <definedName name="category1" localSheetId="4">#REF!</definedName>
    <definedName name="category1" localSheetId="0">#REF!</definedName>
    <definedName name="category1" localSheetId="1">#REF!</definedName>
    <definedName name="category1" localSheetId="3">#REF!</definedName>
    <definedName name="category1">#REF!</definedName>
    <definedName name="CHART">[17]COA!$B$3:$G$667</definedName>
    <definedName name="Checkcur" localSheetId="2">[14]General!#REF!</definedName>
    <definedName name="Checkcur" localSheetId="4">[14]General!#REF!</definedName>
    <definedName name="Checkcur" localSheetId="0">[14]General!#REF!</definedName>
    <definedName name="Checkcur" localSheetId="1">[14]General!#REF!</definedName>
    <definedName name="Checkcur" localSheetId="3">[14]General!#REF!</definedName>
    <definedName name="Checkcur">[14]General!#REF!</definedName>
    <definedName name="Checkdate" localSheetId="2">[14]General!#REF!</definedName>
    <definedName name="Checkdate" localSheetId="4">[14]General!#REF!</definedName>
    <definedName name="Checkdate" localSheetId="0">[14]General!#REF!</definedName>
    <definedName name="Checkdate" localSheetId="1">[14]General!#REF!</definedName>
    <definedName name="Checkdate" localSheetId="3">[14]General!#REF!</definedName>
    <definedName name="Checkdate">[14]General!#REF!</definedName>
    <definedName name="checkmth">'[12]CF04-Plan05'!$K$3</definedName>
    <definedName name="CHFAVERAGE" localSheetId="2">'[13]FX Eur_BP2015'!#REF!</definedName>
    <definedName name="CHFAVERAGE" localSheetId="4">'[13]FX Eur_BP2015'!#REF!</definedName>
    <definedName name="CHFAVERAGE" localSheetId="0">'[13]FX Eur_BP2015'!#REF!</definedName>
    <definedName name="CHFAVERAGE" localSheetId="1">'[13]FX Eur_BP2015'!#REF!</definedName>
    <definedName name="CHFAVERAGE" localSheetId="3">'[13]FX Eur_BP2015'!#REF!</definedName>
    <definedName name="CHFAVERAGE">'[13]FX Eur_BP2015'!#REF!</definedName>
    <definedName name="CLPAVERAGE" localSheetId="2">'[13]FX Eur_BP2015'!#REF!</definedName>
    <definedName name="CLPAVERAGE" localSheetId="4">'[13]FX Eur_BP2015'!#REF!</definedName>
    <definedName name="CLPAVERAGE" localSheetId="0">'[13]FX Eur_BP2015'!#REF!</definedName>
    <definedName name="CLPAVERAGE" localSheetId="1">'[13]FX Eur_BP2015'!#REF!</definedName>
    <definedName name="CLPAVERAGE" localSheetId="3">'[13]FX Eur_BP2015'!#REF!</definedName>
    <definedName name="CLPAVERAGE">'[13]FX Eur_BP2015'!#REF!</definedName>
    <definedName name="CNYAVERAGE" localSheetId="2">'[13]FX Eur_BP2015'!#REF!</definedName>
    <definedName name="CNYAVERAGE" localSheetId="4">'[13]FX Eur_BP2015'!#REF!</definedName>
    <definedName name="CNYAVERAGE" localSheetId="0">'[13]FX Eur_BP2015'!#REF!</definedName>
    <definedName name="CNYAVERAGE" localSheetId="1">'[13]FX Eur_BP2015'!#REF!</definedName>
    <definedName name="CNYAVERAGE" localSheetId="3">'[13]FX Eur_BP2015'!#REF!</definedName>
    <definedName name="CNYAVERAGE">'[13]FX Eur_BP2015'!#REF!</definedName>
    <definedName name="COGS1" localSheetId="2">#REF!</definedName>
    <definedName name="COGS1" localSheetId="4">#REF!</definedName>
    <definedName name="COGS1" localSheetId="0">#REF!</definedName>
    <definedName name="COGS1" localSheetId="1">#REF!</definedName>
    <definedName name="COGS1" localSheetId="3">#REF!</definedName>
    <definedName name="COGS1">#REF!</definedName>
    <definedName name="COGS2" localSheetId="2">#REF!</definedName>
    <definedName name="COGS2" localSheetId="4">#REF!</definedName>
    <definedName name="COGS2" localSheetId="0">#REF!</definedName>
    <definedName name="COGS2" localSheetId="1">#REF!</definedName>
    <definedName name="COGS2" localSheetId="3">#REF!</definedName>
    <definedName name="COGS2">#REF!</definedName>
    <definedName name="COGS3" localSheetId="2">#REF!</definedName>
    <definedName name="COGS3" localSheetId="4">#REF!</definedName>
    <definedName name="COGS3" localSheetId="0">#REF!</definedName>
    <definedName name="COGS3" localSheetId="1">#REF!</definedName>
    <definedName name="COGS3" localSheetId="3">#REF!</definedName>
    <definedName name="COGS3">#REF!</definedName>
    <definedName name="COGS4" localSheetId="2">#REF!</definedName>
    <definedName name="COGS4" localSheetId="4">#REF!</definedName>
    <definedName name="COGS4" localSheetId="0">#REF!</definedName>
    <definedName name="COGS4" localSheetId="1">#REF!</definedName>
    <definedName name="COGS4" localSheetId="3">#REF!</definedName>
    <definedName name="COGS4">#REF!</definedName>
    <definedName name="COGS5" localSheetId="2">#REF!</definedName>
    <definedName name="COGS5" localSheetId="4">#REF!</definedName>
    <definedName name="COGS5" localSheetId="0">#REF!</definedName>
    <definedName name="COGS5" localSheetId="1">#REF!</definedName>
    <definedName name="COGS5" localSheetId="3">#REF!</definedName>
    <definedName name="COGS5">#REF!</definedName>
    <definedName name="COGS6" localSheetId="2">#REF!</definedName>
    <definedName name="COGS6" localSheetId="4">#REF!</definedName>
    <definedName name="COGS6" localSheetId="0">#REF!</definedName>
    <definedName name="COGS6" localSheetId="1">#REF!</definedName>
    <definedName name="COGS6" localSheetId="3">#REF!</definedName>
    <definedName name="COGS6">#REF!</definedName>
    <definedName name="COGS7" localSheetId="2">#REF!</definedName>
    <definedName name="COGS7" localSheetId="4">#REF!</definedName>
    <definedName name="COGS7" localSheetId="0">#REF!</definedName>
    <definedName name="COGS7" localSheetId="1">#REF!</definedName>
    <definedName name="COGS7" localSheetId="3">#REF!</definedName>
    <definedName name="COGS7">#REF!</definedName>
    <definedName name="COGS8" localSheetId="2">#REF!</definedName>
    <definedName name="COGS8" localSheetId="4">#REF!</definedName>
    <definedName name="COGS8" localSheetId="0">#REF!</definedName>
    <definedName name="COGS8" localSheetId="1">#REF!</definedName>
    <definedName name="COGS8" localSheetId="3">#REF!</definedName>
    <definedName name="COGS8">#REF!</definedName>
    <definedName name="COGS9" localSheetId="2">#REF!</definedName>
    <definedName name="COGS9" localSheetId="4">#REF!</definedName>
    <definedName name="COGS9" localSheetId="0">#REF!</definedName>
    <definedName name="COGS9" localSheetId="1">#REF!</definedName>
    <definedName name="COGS9" localSheetId="3">#REF!</definedName>
    <definedName name="COGS9">#REF!</definedName>
    <definedName name="CURRENCY" localSheetId="2">#REF!</definedName>
    <definedName name="CURRENCY" localSheetId="4">#REF!</definedName>
    <definedName name="CURRENCY" localSheetId="0">#REF!</definedName>
    <definedName name="CURRENCY" localSheetId="1">#REF!</definedName>
    <definedName name="CURRENCY" localSheetId="3">#REF!</definedName>
    <definedName name="CURRENCY">#REF!</definedName>
    <definedName name="CYCLE" localSheetId="2">#REF!</definedName>
    <definedName name="CYCLE" localSheetId="4">#REF!</definedName>
    <definedName name="CYCLE" localSheetId="0">#REF!</definedName>
    <definedName name="CYCLE" localSheetId="1">#REF!</definedName>
    <definedName name="CYCLE" localSheetId="3">#REF!</definedName>
    <definedName name="CYCLE">#REF!</definedName>
    <definedName name="CYCLE1" localSheetId="2">#REF!</definedName>
    <definedName name="CYCLE1" localSheetId="4">#REF!</definedName>
    <definedName name="CYCLE1" localSheetId="0">#REF!</definedName>
    <definedName name="CYCLE1" localSheetId="1">#REF!</definedName>
    <definedName name="CYCLE1" localSheetId="3">#REF!</definedName>
    <definedName name="CYCLE1">#REF!</definedName>
    <definedName name="CZKAVERAGE" localSheetId="2">'[13]FX Eur_BP2015'!#REF!</definedName>
    <definedName name="CZKAVERAGE" localSheetId="4">'[13]FX Eur_BP2015'!#REF!</definedName>
    <definedName name="CZKAVERAGE" localSheetId="0">'[13]FX Eur_BP2015'!#REF!</definedName>
    <definedName name="CZKAVERAGE" localSheetId="1">'[13]FX Eur_BP2015'!#REF!</definedName>
    <definedName name="CZKAVERAGE" localSheetId="3">'[13]FX Eur_BP2015'!#REF!</definedName>
    <definedName name="CZKAVERAGE">'[13]FX Eur_BP2015'!#REF!</definedName>
    <definedName name="D" localSheetId="2" hidden="1">{"Prior_Mos.",#N/A,FALSE,"Prior Fcst";"Prior_Qtrs.",#N/A,FALSE,"Prior Fcst"}</definedName>
    <definedName name="D" localSheetId="4" hidden="1">{"Prior_Mos.",#N/A,FALSE,"Prior Fcst";"Prior_Qtrs.",#N/A,FALSE,"Prior Fcst"}</definedName>
    <definedName name="D" localSheetId="0" hidden="1">{"Prior_Mos.",#N/A,FALSE,"Prior Fcst";"Prior_Qtrs.",#N/A,FALSE,"Prior Fcst"}</definedName>
    <definedName name="D" localSheetId="1" hidden="1">{"Prior_Mos.",#N/A,FALSE,"Prior Fcst";"Prior_Qtrs.",#N/A,FALSE,"Prior Fcst"}</definedName>
    <definedName name="D" localSheetId="3" hidden="1">{"Prior_Mos.",#N/A,FALSE,"Prior Fcst";"Prior_Qtrs.",#N/A,FALSE,"Prior Fcst"}</definedName>
    <definedName name="D" hidden="1">{"Prior_Mos.",#N/A,FALSE,"Prior Fcst";"Prior_Qtrs.",#N/A,FALSE,"Prior Fcst"}</definedName>
    <definedName name="Data">[18]Data!$A$3:$M$54</definedName>
    <definedName name="Database" localSheetId="2">#REF!</definedName>
    <definedName name="Database" localSheetId="4">#REF!</definedName>
    <definedName name="Database" localSheetId="0">#REF!</definedName>
    <definedName name="Database" localSheetId="1">#REF!</definedName>
    <definedName name="Database" localSheetId="3">#REF!</definedName>
    <definedName name="Database">#REF!</definedName>
    <definedName name="DataTypes" localSheetId="2">#REF!</definedName>
    <definedName name="DataTypes" localSheetId="4">#REF!</definedName>
    <definedName name="DataTypes" localSheetId="0">#REF!</definedName>
    <definedName name="DataTypes" localSheetId="1">#REF!</definedName>
    <definedName name="DataTypes" localSheetId="3">#REF!</definedName>
    <definedName name="DataTypes">#REF!</definedName>
    <definedName name="Date" localSheetId="2">#REF!</definedName>
    <definedName name="Date" localSheetId="4">#REF!</definedName>
    <definedName name="Date" localSheetId="0">#REF!</definedName>
    <definedName name="Date" localSheetId="1">#REF!</definedName>
    <definedName name="Date" localSheetId="3">#REF!</definedName>
    <definedName name="Date">#REF!</definedName>
    <definedName name="Dated">'[19]Purchase Order'!$D$2</definedName>
    <definedName name="dddddddddddd" localSheetId="2">'[1]GROUPING JLG SBU'!#REF!</definedName>
    <definedName name="dddddddddddd" localSheetId="4">'[1]GROUPING JLG SBU'!#REF!</definedName>
    <definedName name="dddddddddddd" localSheetId="0">'[1]GROUPING JLG SBU'!#REF!</definedName>
    <definedName name="dddddddddddd" localSheetId="1">'[1]GROUPING JLG SBU'!#REF!</definedName>
    <definedName name="dddddddddddd" localSheetId="3">'[1]GROUPING JLG SBU'!#REF!</definedName>
    <definedName name="dddddddddddd">'[1]GROUPING JLG SBU'!#REF!</definedName>
    <definedName name="ddsds" hidden="1">"PBF"</definedName>
    <definedName name="DEBTDAY" localSheetId="2">#REF!</definedName>
    <definedName name="DEBTDAY" localSheetId="4">#REF!</definedName>
    <definedName name="DEBTDAY" localSheetId="0">#REF!</definedName>
    <definedName name="DEBTDAY" localSheetId="1">#REF!</definedName>
    <definedName name="DEBTDAY" localSheetId="3">#REF!</definedName>
    <definedName name="DEBTDAY">#REF!</definedName>
    <definedName name="Dec" localSheetId="2">'[20]Roulunds-SHH BS09'!#REF!</definedName>
    <definedName name="Dec" localSheetId="4">'[20]Roulunds-SHH BS09'!#REF!</definedName>
    <definedName name="Dec" localSheetId="0">'[20]Roulunds-SHH BS09'!#REF!</definedName>
    <definedName name="Dec" localSheetId="1">'[20]Roulunds-SHH BS09'!#REF!</definedName>
    <definedName name="Dec" localSheetId="3">'[20]Roulunds-SHH BS09'!#REF!</definedName>
    <definedName name="Dec">'[20]Roulunds-SHH BS09'!#REF!</definedName>
    <definedName name="December11" localSheetId="2">#REF!</definedName>
    <definedName name="December11" localSheetId="4">#REF!</definedName>
    <definedName name="December11" localSheetId="0">#REF!</definedName>
    <definedName name="December11" localSheetId="1">#REF!</definedName>
    <definedName name="December11" localSheetId="3">#REF!</definedName>
    <definedName name="December11">#REF!</definedName>
    <definedName name="December6" localSheetId="2">#REF!</definedName>
    <definedName name="December6" localSheetId="4">#REF!</definedName>
    <definedName name="December6" localSheetId="0">#REF!</definedName>
    <definedName name="December6" localSheetId="1">#REF!</definedName>
    <definedName name="December6" localSheetId="3">#REF!</definedName>
    <definedName name="December6">#REF!</definedName>
    <definedName name="DEPNBK1" localSheetId="2">#REF!</definedName>
    <definedName name="DEPNBK1" localSheetId="4">#REF!</definedName>
    <definedName name="DEPNBK1" localSheetId="0">#REF!</definedName>
    <definedName name="DEPNBK1" localSheetId="1">#REF!</definedName>
    <definedName name="DEPNBK1" localSheetId="3">#REF!</definedName>
    <definedName name="DEPNBK1">#REF!</definedName>
    <definedName name="DEPNBK2" localSheetId="2">#REF!</definedName>
    <definedName name="DEPNBK2" localSheetId="4">#REF!</definedName>
    <definedName name="DEPNBK2" localSheetId="0">#REF!</definedName>
    <definedName name="DEPNBK2" localSheetId="1">#REF!</definedName>
    <definedName name="DEPNBK2" localSheetId="3">#REF!</definedName>
    <definedName name="DEPNBK2">#REF!</definedName>
    <definedName name="DEPNBK3" localSheetId="2">#REF!</definedName>
    <definedName name="DEPNBK3" localSheetId="4">#REF!</definedName>
    <definedName name="DEPNBK3" localSheetId="0">#REF!</definedName>
    <definedName name="DEPNBK3" localSheetId="1">#REF!</definedName>
    <definedName name="DEPNBK3" localSheetId="3">#REF!</definedName>
    <definedName name="DEPNBK3">#REF!</definedName>
    <definedName name="DEPNBK4" localSheetId="2">#REF!</definedName>
    <definedName name="DEPNBK4" localSheetId="4">#REF!</definedName>
    <definedName name="DEPNBK4" localSheetId="0">#REF!</definedName>
    <definedName name="DEPNBK4" localSheetId="1">#REF!</definedName>
    <definedName name="DEPNBK4" localSheetId="3">#REF!</definedName>
    <definedName name="DEPNBK4">#REF!</definedName>
    <definedName name="DEPNBK5" localSheetId="2">#REF!</definedName>
    <definedName name="DEPNBK5" localSheetId="4">#REF!</definedName>
    <definedName name="DEPNBK5" localSheetId="0">#REF!</definedName>
    <definedName name="DEPNBK5" localSheetId="1">#REF!</definedName>
    <definedName name="DEPNBK5" localSheetId="3">#REF!</definedName>
    <definedName name="DEPNBK5">#REF!</definedName>
    <definedName name="DEPNBK6" localSheetId="2">#REF!</definedName>
    <definedName name="DEPNBK6" localSheetId="4">#REF!</definedName>
    <definedName name="DEPNBK6" localSheetId="0">#REF!</definedName>
    <definedName name="DEPNBK6" localSheetId="1">#REF!</definedName>
    <definedName name="DEPNBK6" localSheetId="3">#REF!</definedName>
    <definedName name="DEPNBK6">#REF!</definedName>
    <definedName name="DEPNBK7" localSheetId="2">#REF!</definedName>
    <definedName name="DEPNBK7" localSheetId="4">#REF!</definedName>
    <definedName name="DEPNBK7" localSheetId="0">#REF!</definedName>
    <definedName name="DEPNBK7" localSheetId="1">#REF!</definedName>
    <definedName name="DEPNBK7" localSheetId="3">#REF!</definedName>
    <definedName name="DEPNBK7">#REF!</definedName>
    <definedName name="DEPNSCHED" localSheetId="2">#REF!</definedName>
    <definedName name="DEPNSCHED" localSheetId="4">#REF!</definedName>
    <definedName name="DEPNSCHED" localSheetId="0">#REF!</definedName>
    <definedName name="DEPNSCHED" localSheetId="1">#REF!</definedName>
    <definedName name="DEPNSCHED" localSheetId="3">#REF!</definedName>
    <definedName name="DEPNSCHED">#REF!</definedName>
    <definedName name="DEPNTX1" localSheetId="2">#REF!</definedName>
    <definedName name="DEPNTX1" localSheetId="4">#REF!</definedName>
    <definedName name="DEPNTX1" localSheetId="0">#REF!</definedName>
    <definedName name="DEPNTX1" localSheetId="1">#REF!</definedName>
    <definedName name="DEPNTX1" localSheetId="3">#REF!</definedName>
    <definedName name="DEPNTX1">#REF!</definedName>
    <definedName name="DEPNTX2" localSheetId="2">#REF!</definedName>
    <definedName name="DEPNTX2" localSheetId="4">#REF!</definedName>
    <definedName name="DEPNTX2" localSheetId="0">#REF!</definedName>
    <definedName name="DEPNTX2" localSheetId="1">#REF!</definedName>
    <definedName name="DEPNTX2" localSheetId="3">#REF!</definedName>
    <definedName name="DEPNTX2">#REF!</definedName>
    <definedName name="DEPNTX3" localSheetId="2">#REF!</definedName>
    <definedName name="DEPNTX3" localSheetId="4">#REF!</definedName>
    <definedName name="DEPNTX3" localSheetId="0">#REF!</definedName>
    <definedName name="DEPNTX3" localSheetId="1">#REF!</definedName>
    <definedName name="DEPNTX3" localSheetId="3">#REF!</definedName>
    <definedName name="DEPNTX3">#REF!</definedName>
    <definedName name="DEPNTX4" localSheetId="2">#REF!</definedName>
    <definedName name="DEPNTX4" localSheetId="4">#REF!</definedName>
    <definedName name="DEPNTX4" localSheetId="0">#REF!</definedName>
    <definedName name="DEPNTX4" localSheetId="1">#REF!</definedName>
    <definedName name="DEPNTX4" localSheetId="3">#REF!</definedName>
    <definedName name="DEPNTX4">#REF!</definedName>
    <definedName name="DEPNTX5" localSheetId="2">#REF!</definedName>
    <definedName name="DEPNTX5" localSheetId="4">#REF!</definedName>
    <definedName name="DEPNTX5" localSheetId="0">#REF!</definedName>
    <definedName name="DEPNTX5" localSheetId="1">#REF!</definedName>
    <definedName name="DEPNTX5" localSheetId="3">#REF!</definedName>
    <definedName name="DEPNTX5">#REF!</definedName>
    <definedName name="DEPNTX6" localSheetId="2">#REF!</definedName>
    <definedName name="DEPNTX6" localSheetId="4">#REF!</definedName>
    <definedName name="DEPNTX6" localSheetId="0">#REF!</definedName>
    <definedName name="DEPNTX6" localSheetId="1">#REF!</definedName>
    <definedName name="DEPNTX6" localSheetId="3">#REF!</definedName>
    <definedName name="DEPNTX6">#REF!</definedName>
    <definedName name="DEPNTX7" localSheetId="2">#REF!</definedName>
    <definedName name="DEPNTX7" localSheetId="4">#REF!</definedName>
    <definedName name="DEPNTX7" localSheetId="0">#REF!</definedName>
    <definedName name="DEPNTX7" localSheetId="1">#REF!</definedName>
    <definedName name="DEPNTX7" localSheetId="3">#REF!</definedName>
    <definedName name="DEPNTX7">#REF!</definedName>
    <definedName name="DEPREC_SHEET" localSheetId="2">#REF!</definedName>
    <definedName name="DEPREC_SHEET" localSheetId="4">#REF!</definedName>
    <definedName name="DEPREC_SHEET" localSheetId="0">#REF!</definedName>
    <definedName name="DEPREC_SHEET" localSheetId="1">#REF!</definedName>
    <definedName name="DEPREC_SHEET" localSheetId="3">#REF!</definedName>
    <definedName name="DEPREC_SHEET">#REF!</definedName>
    <definedName name="der" localSheetId="2" hidden="1">{"UN150 Production",#N/A,FALSE,"MOE1 Sep ytd ";"Ntruck Rtr Production",#N/A,FALSE,"MOE1 Sep ytd ";"S-Truck Production",#N/A,FALSE,"MOE1 Sep ytd ";"PN150 Production",#N/A,FALSE,"MOE1 Sep ytd "}</definedName>
    <definedName name="der" localSheetId="4" hidden="1">{"UN150 Production",#N/A,FALSE,"MOE1 Sep ytd ";"Ntruck Rtr Production",#N/A,FALSE,"MOE1 Sep ytd ";"S-Truck Production",#N/A,FALSE,"MOE1 Sep ytd ";"PN150 Production",#N/A,FALSE,"MOE1 Sep ytd "}</definedName>
    <definedName name="der" localSheetId="0" hidden="1">{"UN150 Production",#N/A,FALSE,"MOE1 Sep ytd ";"Ntruck Rtr Production",#N/A,FALSE,"MOE1 Sep ytd ";"S-Truck Production",#N/A,FALSE,"MOE1 Sep ytd ";"PN150 Production",#N/A,FALSE,"MOE1 Sep ytd "}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2">[2]Sales!#REF!</definedName>
    <definedName name="DIRLAB" localSheetId="4">[2]Sales!#REF!</definedName>
    <definedName name="DIRLAB" localSheetId="0">[2]Sales!#REF!</definedName>
    <definedName name="DIRLAB" localSheetId="1">[2]Sales!#REF!</definedName>
    <definedName name="DIRLAB" localSheetId="3">[2]Sales!#REF!</definedName>
    <definedName name="DIRLAB">[2]Sales!#REF!</definedName>
    <definedName name="DISCRATE" localSheetId="2">#REF!</definedName>
    <definedName name="DISCRATE" localSheetId="4">#REF!</definedName>
    <definedName name="DISCRATE" localSheetId="0">#REF!</definedName>
    <definedName name="DISCRATE" localSheetId="1">#REF!</definedName>
    <definedName name="DISCRATE" localSheetId="3">#REF!</definedName>
    <definedName name="DISCRATE">#REF!</definedName>
    <definedName name="DKKAVERAGE" localSheetId="2">'[13]FX Eur_BP2015'!#REF!</definedName>
    <definedName name="DKKAVERAGE" localSheetId="4">'[13]FX Eur_BP2015'!#REF!</definedName>
    <definedName name="DKKAVERAGE" localSheetId="0">'[13]FX Eur_BP2015'!#REF!</definedName>
    <definedName name="DKKAVERAGE" localSheetId="1">'[13]FX Eur_BP2015'!#REF!</definedName>
    <definedName name="DKKAVERAGE" localSheetId="3">'[13]FX Eur_BP2015'!#REF!</definedName>
    <definedName name="DKKAVERAGE">'[13]FX Eur_BP2015'!#REF!</definedName>
    <definedName name="drumbrake" localSheetId="2">#REF!</definedName>
    <definedName name="drumbrake" localSheetId="4">#REF!</definedName>
    <definedName name="drumbrake" localSheetId="0">#REF!</definedName>
    <definedName name="drumbrake" localSheetId="1">#REF!</definedName>
    <definedName name="drumbrake" localSheetId="3">#REF!</definedName>
    <definedName name="drumbrake">#REF!</definedName>
    <definedName name="DummyNumber" localSheetId="2">#REF!</definedName>
    <definedName name="DummyNumber" localSheetId="4">#REF!</definedName>
    <definedName name="DummyNumber" localSheetId="0">#REF!</definedName>
    <definedName name="DummyNumber" localSheetId="1">#REF!</definedName>
    <definedName name="DummyNumber" localSheetId="3">#REF!</definedName>
    <definedName name="DummyNumber">#REF!</definedName>
    <definedName name="Dunning" localSheetId="2">#REF!</definedName>
    <definedName name="Dunning" localSheetId="4">#REF!</definedName>
    <definedName name="Dunning" localSheetId="0">#REF!</definedName>
    <definedName name="Dunning" localSheetId="1">#REF!</definedName>
    <definedName name="Dunning" localSheetId="3">#REF!</definedName>
    <definedName name="Dunning">#REF!</definedName>
    <definedName name="DZDAVERAGE" localSheetId="2">'[13]FX Eur_BP2015'!#REF!</definedName>
    <definedName name="DZDAVERAGE" localSheetId="4">'[13]FX Eur_BP2015'!#REF!</definedName>
    <definedName name="DZDAVERAGE" localSheetId="0">'[13]FX Eur_BP2015'!#REF!</definedName>
    <definedName name="DZDAVERAGE" localSheetId="1">'[13]FX Eur_BP2015'!#REF!</definedName>
    <definedName name="DZDAVERAGE" localSheetId="3">'[13]FX Eur_BP2015'!#REF!</definedName>
    <definedName name="DZDAVERAGE">'[13]FX Eur_BP2015'!#REF!</definedName>
    <definedName name="e" localSheetId="2">#REF!</definedName>
    <definedName name="e" localSheetId="4">#REF!</definedName>
    <definedName name="e" localSheetId="0">#REF!</definedName>
    <definedName name="e" localSheetId="1">#REF!</definedName>
    <definedName name="e" localSheetId="3">#REF!</definedName>
    <definedName name="e">#REF!</definedName>
    <definedName name="EBIT1" localSheetId="2">#REF!</definedName>
    <definedName name="EBIT1" localSheetId="4">#REF!</definedName>
    <definedName name="EBIT1" localSheetId="0">#REF!</definedName>
    <definedName name="EBIT1" localSheetId="1">#REF!</definedName>
    <definedName name="EBIT1" localSheetId="3">#REF!</definedName>
    <definedName name="EBIT1">#REF!</definedName>
    <definedName name="EBIT2" localSheetId="2">#REF!</definedName>
    <definedName name="EBIT2" localSheetId="4">#REF!</definedName>
    <definedName name="EBIT2" localSheetId="0">#REF!</definedName>
    <definedName name="EBIT2" localSheetId="1">#REF!</definedName>
    <definedName name="EBIT2" localSheetId="3">#REF!</definedName>
    <definedName name="EBIT2">#REF!</definedName>
    <definedName name="EBIT3" localSheetId="2">#REF!</definedName>
    <definedName name="EBIT3" localSheetId="4">#REF!</definedName>
    <definedName name="EBIT3" localSheetId="0">#REF!</definedName>
    <definedName name="EBIT3" localSheetId="1">#REF!</definedName>
    <definedName name="EBIT3" localSheetId="3">#REF!</definedName>
    <definedName name="EBIT3">#REF!</definedName>
    <definedName name="EBIT4" localSheetId="2">#REF!</definedName>
    <definedName name="EBIT4" localSheetId="4">#REF!</definedName>
    <definedName name="EBIT4" localSheetId="0">#REF!</definedName>
    <definedName name="EBIT4" localSheetId="1">#REF!</definedName>
    <definedName name="EBIT4" localSheetId="3">#REF!</definedName>
    <definedName name="EBIT4">#REF!</definedName>
    <definedName name="EBIT5" localSheetId="2">#REF!</definedName>
    <definedName name="EBIT5" localSheetId="4">#REF!</definedName>
    <definedName name="EBIT5" localSheetId="0">#REF!</definedName>
    <definedName name="EBIT5" localSheetId="1">#REF!</definedName>
    <definedName name="EBIT5" localSheetId="3">#REF!</definedName>
    <definedName name="EBIT5">#REF!</definedName>
    <definedName name="EBIT6" localSheetId="2">#REF!</definedName>
    <definedName name="EBIT6" localSheetId="4">#REF!</definedName>
    <definedName name="EBIT6" localSheetId="0">#REF!</definedName>
    <definedName name="EBIT6" localSheetId="1">#REF!</definedName>
    <definedName name="EBIT6" localSheetId="3">#REF!</definedName>
    <definedName name="EBIT6">#REF!</definedName>
    <definedName name="EBIT7" localSheetId="2">#REF!</definedName>
    <definedName name="EBIT7" localSheetId="4">#REF!</definedName>
    <definedName name="EBIT7" localSheetId="0">#REF!</definedName>
    <definedName name="EBIT7" localSheetId="1">#REF!</definedName>
    <definedName name="EBIT7" localSheetId="3">#REF!</definedName>
    <definedName name="EBIT7">#REF!</definedName>
    <definedName name="EBIT8" localSheetId="2">#REF!</definedName>
    <definedName name="EBIT8" localSheetId="4">#REF!</definedName>
    <definedName name="EBIT8" localSheetId="0">#REF!</definedName>
    <definedName name="EBIT8" localSheetId="1">#REF!</definedName>
    <definedName name="EBIT8" localSheetId="3">#REF!</definedName>
    <definedName name="EBIT8">#REF!</definedName>
    <definedName name="EBIT9" localSheetId="2">#REF!</definedName>
    <definedName name="EBIT9" localSheetId="4">#REF!</definedName>
    <definedName name="EBIT9" localSheetId="0">#REF!</definedName>
    <definedName name="EBIT9" localSheetId="1">#REF!</definedName>
    <definedName name="EBIT9" localSheetId="3">#REF!</definedName>
    <definedName name="EBIT9">#REF!</definedName>
    <definedName name="Editor" localSheetId="2">#REF!</definedName>
    <definedName name="Editor" localSheetId="4">#REF!</definedName>
    <definedName name="Editor" localSheetId="0">#REF!</definedName>
    <definedName name="Editor" localSheetId="1">#REF!</definedName>
    <definedName name="Editor" localSheetId="3">#REF!</definedName>
    <definedName name="Editor">#REF!</definedName>
    <definedName name="EGPAVERAGE" localSheetId="2">'[13]FX Eur_BP2015'!#REF!</definedName>
    <definedName name="EGPAVERAGE" localSheetId="4">'[13]FX Eur_BP2015'!#REF!</definedName>
    <definedName name="EGPAVERAGE" localSheetId="0">'[13]FX Eur_BP2015'!#REF!</definedName>
    <definedName name="EGPAVERAGE" localSheetId="1">'[13]FX Eur_BP2015'!#REF!</definedName>
    <definedName name="EGPAVERAGE" localSheetId="3">'[13]FX Eur_BP2015'!#REF!</definedName>
    <definedName name="EGPAVERAGE">'[13]FX Eur_BP2015'!#REF!</definedName>
    <definedName name="Entity" localSheetId="2">[14]General!#REF!</definedName>
    <definedName name="Entity" localSheetId="4">[14]General!#REF!</definedName>
    <definedName name="Entity" localSheetId="0">[14]General!#REF!</definedName>
    <definedName name="Entity" localSheetId="1">[14]General!#REF!</definedName>
    <definedName name="Entity" localSheetId="3">[14]General!#REF!</definedName>
    <definedName name="Entity">[14]General!#REF!</definedName>
    <definedName name="ESPAVERAGE" localSheetId="2">'[13]FX Eur_BP2015'!#REF!</definedName>
    <definedName name="ESPAVERAGE" localSheetId="4">'[13]FX Eur_BP2015'!#REF!</definedName>
    <definedName name="ESPAVERAGE" localSheetId="0">'[13]FX Eur_BP2015'!#REF!</definedName>
    <definedName name="ESPAVERAGE" localSheetId="1">'[13]FX Eur_BP2015'!#REF!</definedName>
    <definedName name="ESPAVERAGE" localSheetId="3">'[13]FX Eur_BP2015'!#REF!</definedName>
    <definedName name="ESPAVERAGE">'[13]FX Eur_BP2015'!#REF!</definedName>
    <definedName name="EssAliasTable">"Default"</definedName>
    <definedName name="EssOptions">"110000000011100_0"</definedName>
    <definedName name="Excel_BuiltIn_Print_Area_6">[4]Stock!$A$1:$M$10</definedName>
    <definedName name="Excel_BuiltIn_Print_Area_7">[4]Stock!$A$1:$M$10</definedName>
    <definedName name="exl" localSheetId="2" hidden="1">{"UN150 Production",#N/A,FALSE,"MOE1 Sep ytd ";"Ntruck Rtr Production",#N/A,FALSE,"MOE1 Sep ytd ";"S-Truck Production",#N/A,FALSE,"MOE1 Sep ytd ";"PN150 Production",#N/A,FALSE,"MOE1 Sep ytd "}</definedName>
    <definedName name="exl" localSheetId="4" hidden="1">{"UN150 Production",#N/A,FALSE,"MOE1 Sep ytd ";"Ntruck Rtr Production",#N/A,FALSE,"MOE1 Sep ytd ";"S-Truck Production",#N/A,FALSE,"MOE1 Sep ytd ";"PN150 Production",#N/A,FALSE,"MOE1 Sep ytd "}</definedName>
    <definedName name="exl" localSheetId="0" hidden="1">{"UN150 Production",#N/A,FALSE,"MOE1 Sep ytd ";"Ntruck Rtr Production",#N/A,FALSE,"MOE1 Sep ytd ";"S-Truck Production",#N/A,FALSE,"MOE1 Sep ytd ";"PN150 Production",#N/A,FALSE,"MOE1 Sep ytd "}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2">#REF!</definedName>
    <definedName name="Expiration" localSheetId="4">#REF!</definedName>
    <definedName name="Expiration" localSheetId="0">#REF!</definedName>
    <definedName name="Expiration" localSheetId="1">#REF!</definedName>
    <definedName name="Expiration" localSheetId="3">#REF!</definedName>
    <definedName name="Expiration">#REF!</definedName>
    <definedName name="FIMAVERAGE" localSheetId="2">'[13]FX Eur_BP2015'!#REF!</definedName>
    <definedName name="FIMAVERAGE" localSheetId="4">'[13]FX Eur_BP2015'!#REF!</definedName>
    <definedName name="FIMAVERAGE" localSheetId="0">'[13]FX Eur_BP2015'!#REF!</definedName>
    <definedName name="FIMAVERAGE" localSheetId="1">'[13]FX Eur_BP2015'!#REF!</definedName>
    <definedName name="FIMAVERAGE" localSheetId="3">'[13]FX Eur_BP2015'!#REF!</definedName>
    <definedName name="FIMAVERAGE">'[13]FX Eur_BP2015'!#REF!</definedName>
    <definedName name="FRFAVERAGE" localSheetId="2">'[13]FX Eur_BP2015'!#REF!</definedName>
    <definedName name="FRFAVERAGE" localSheetId="4">'[13]FX Eur_BP2015'!#REF!</definedName>
    <definedName name="FRFAVERAGE" localSheetId="0">'[13]FX Eur_BP2015'!#REF!</definedName>
    <definedName name="FRFAVERAGE" localSheetId="1">'[13]FX Eur_BP2015'!#REF!</definedName>
    <definedName name="FRFAVERAGE" localSheetId="3">'[13]FX Eur_BP2015'!#REF!</definedName>
    <definedName name="FRFAVERAGE">'[13]FX Eur_BP2015'!#REF!</definedName>
    <definedName name="frontdisc" localSheetId="2">#REF!</definedName>
    <definedName name="frontdisc" localSheetId="4">#REF!</definedName>
    <definedName name="frontdisc" localSheetId="0">#REF!</definedName>
    <definedName name="frontdisc" localSheetId="1">#REF!</definedName>
    <definedName name="frontdisc" localSheetId="3">#REF!</definedName>
    <definedName name="frontdisc">#REF!</definedName>
    <definedName name="FULLYR" localSheetId="2">#REF!</definedName>
    <definedName name="FULLYR" localSheetId="4">#REF!</definedName>
    <definedName name="FULLYR" localSheetId="0">#REF!</definedName>
    <definedName name="FULLYR" localSheetId="1">#REF!</definedName>
    <definedName name="FULLYR" localSheetId="3">#REF!</definedName>
    <definedName name="FULLYR">#REF!</definedName>
    <definedName name="GB" localSheetId="2">#REF!</definedName>
    <definedName name="GB" localSheetId="4">#REF!</definedName>
    <definedName name="GB" localSheetId="0">#REF!</definedName>
    <definedName name="GB" localSheetId="1">#REF!</definedName>
    <definedName name="GB" localSheetId="3">#REF!</definedName>
    <definedName name="GB">#REF!</definedName>
    <definedName name="GBPAVERAGE" localSheetId="2">'[13]FX Eur_BP2015'!#REF!</definedName>
    <definedName name="GBPAVERAGE" localSheetId="4">'[13]FX Eur_BP2015'!#REF!</definedName>
    <definedName name="GBPAVERAGE" localSheetId="0">'[13]FX Eur_BP2015'!#REF!</definedName>
    <definedName name="GBPAVERAGE" localSheetId="1">'[13]FX Eur_BP2015'!#REF!</definedName>
    <definedName name="GBPAVERAGE" localSheetId="3">'[13]FX Eur_BP2015'!#REF!</definedName>
    <definedName name="GBPAVERAGE">'[13]FX Eur_BP2015'!#REF!</definedName>
    <definedName name="GRDAVERAGE" localSheetId="2">'[13]FX Eur_BP2015'!#REF!</definedName>
    <definedName name="GRDAVERAGE" localSheetId="4">'[13]FX Eur_BP2015'!#REF!</definedName>
    <definedName name="GRDAVERAGE" localSheetId="0">'[13]FX Eur_BP2015'!#REF!</definedName>
    <definedName name="GRDAVERAGE" localSheetId="1">'[13]FX Eur_BP2015'!#REF!</definedName>
    <definedName name="GRDAVERAGE" localSheetId="3">'[13]FX Eur_BP2015'!#REF!</definedName>
    <definedName name="GRDAVERAGE">'[13]FX Eur_BP2015'!#REF!</definedName>
    <definedName name="HKDAVERAGE" localSheetId="2">'[13]FX Eur_BP2015'!#REF!</definedName>
    <definedName name="HKDAVERAGE" localSheetId="4">'[13]FX Eur_BP2015'!#REF!</definedName>
    <definedName name="HKDAVERAGE" localSheetId="0">'[13]FX Eur_BP2015'!#REF!</definedName>
    <definedName name="HKDAVERAGE" localSheetId="1">'[13]FX Eur_BP2015'!#REF!</definedName>
    <definedName name="HKDAVERAGE" localSheetId="3">'[13]FX Eur_BP2015'!#REF!</definedName>
    <definedName name="HKDAVERAGE">'[13]FX Eur_BP2015'!#REF!</definedName>
    <definedName name="HRKAVERAGE" localSheetId="2">'[13]FX Eur_BP2015'!#REF!</definedName>
    <definedName name="HRKAVERAGE" localSheetId="4">'[13]FX Eur_BP2015'!#REF!</definedName>
    <definedName name="HRKAVERAGE" localSheetId="0">'[13]FX Eur_BP2015'!#REF!</definedName>
    <definedName name="HRKAVERAGE" localSheetId="1">'[13]FX Eur_BP2015'!#REF!</definedName>
    <definedName name="HRKAVERAGE" localSheetId="3">'[13]FX Eur_BP2015'!#REF!</definedName>
    <definedName name="HRKAVERAGE">'[13]FX Eur_BP2015'!#REF!</definedName>
    <definedName name="ht" localSheetId="2">[14]General!#REF!</definedName>
    <definedName name="ht" localSheetId="4">[14]General!#REF!</definedName>
    <definedName name="ht" localSheetId="0">[14]General!#REF!</definedName>
    <definedName name="ht" localSheetId="1">[14]General!#REF!</definedName>
    <definedName name="ht" localSheetId="3">[14]General!#REF!</definedName>
    <definedName name="ht">[14]General!#REF!</definedName>
    <definedName name="HTML_CodePage" hidden="1">949</definedName>
    <definedName name="HTML_Control" localSheetId="2" hidden="1">{"'I-1 and I-2'!$A$1:$G$190"}</definedName>
    <definedName name="HTML_Control" localSheetId="4" hidden="1">{"'I-1 and I-2'!$A$1:$G$190"}</definedName>
    <definedName name="HTML_Control" localSheetId="0" hidden="1">{"'I-1 and I-2'!$A$1:$G$190"}</definedName>
    <definedName name="HTML_Control" localSheetId="1" hidden="1">{"'I-1 and I-2'!$A$1:$G$190"}</definedName>
    <definedName name="HTML_Control" localSheetId="3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2">'[13]FX Eur_BP2015'!#REF!</definedName>
    <definedName name="HUFAVERAGE" localSheetId="4">'[13]FX Eur_BP2015'!#REF!</definedName>
    <definedName name="HUFAVERAGE" localSheetId="0">'[13]FX Eur_BP2015'!#REF!</definedName>
    <definedName name="HUFAVERAGE" localSheetId="1">'[13]FX Eur_BP2015'!#REF!</definedName>
    <definedName name="HUFAVERAGE" localSheetId="3">'[13]FX Eur_BP2015'!#REF!</definedName>
    <definedName name="HUFAVERAGE">'[13]FX Eur_BP2015'!#REF!</definedName>
    <definedName name="IDRAVERAGE" localSheetId="2">'[13]FX Eur_BP2015'!#REF!</definedName>
    <definedName name="IDRAVERAGE" localSheetId="4">'[13]FX Eur_BP2015'!#REF!</definedName>
    <definedName name="IDRAVERAGE" localSheetId="0">'[13]FX Eur_BP2015'!#REF!</definedName>
    <definedName name="IDRAVERAGE" localSheetId="1">'[13]FX Eur_BP2015'!#REF!</definedName>
    <definedName name="IDRAVERAGE" localSheetId="3">'[13]FX Eur_BP2015'!#REF!</definedName>
    <definedName name="IDRAVERAGE">'[13]FX Eur_BP2015'!#REF!</definedName>
    <definedName name="IEPAVERAGE" localSheetId="2">'[13]FX Eur_BP2015'!#REF!</definedName>
    <definedName name="IEPAVERAGE" localSheetId="4">'[13]FX Eur_BP2015'!#REF!</definedName>
    <definedName name="IEPAVERAGE" localSheetId="0">'[13]FX Eur_BP2015'!#REF!</definedName>
    <definedName name="IEPAVERAGE" localSheetId="1">'[13]FX Eur_BP2015'!#REF!</definedName>
    <definedName name="IEPAVERAGE" localSheetId="3">'[13]FX Eur_BP2015'!#REF!</definedName>
    <definedName name="IEPAVERAGE">'[13]FX Eur_BP2015'!#REF!</definedName>
    <definedName name="ILSAVERAGE" localSheetId="2">'[13]FX Eur_BP2015'!#REF!</definedName>
    <definedName name="ILSAVERAGE" localSheetId="4">'[13]FX Eur_BP2015'!#REF!</definedName>
    <definedName name="ILSAVERAGE" localSheetId="0">'[13]FX Eur_BP2015'!#REF!</definedName>
    <definedName name="ILSAVERAGE" localSheetId="1">'[13]FX Eur_BP2015'!#REF!</definedName>
    <definedName name="ILSAVERAGE" localSheetId="3">'[13]FX Eur_BP2015'!#REF!</definedName>
    <definedName name="ILSAVERAGE">'[13]FX Eur_BP2015'!#REF!</definedName>
    <definedName name="INCOME" localSheetId="2">#REF!</definedName>
    <definedName name="INCOME" localSheetId="4">#REF!</definedName>
    <definedName name="INCOME" localSheetId="0">#REF!</definedName>
    <definedName name="INCOME" localSheetId="1">#REF!</definedName>
    <definedName name="INCOME" localSheetId="3">#REF!</definedName>
    <definedName name="INCOME">#REF!</definedName>
    <definedName name="INCOME1" localSheetId="2">#REF!</definedName>
    <definedName name="INCOME1" localSheetId="4">#REF!</definedName>
    <definedName name="INCOME1" localSheetId="0">#REF!</definedName>
    <definedName name="INCOME1" localSheetId="1">#REF!</definedName>
    <definedName name="INCOME1" localSheetId="3">#REF!</definedName>
    <definedName name="INCOME1">#REF!</definedName>
    <definedName name="INDALLOCT" localSheetId="2">[2]Manning!#REF!</definedName>
    <definedName name="INDALLOCT" localSheetId="4">[2]Manning!#REF!</definedName>
    <definedName name="INDALLOCT" localSheetId="0">[2]Manning!#REF!</definedName>
    <definedName name="INDALLOCT" localSheetId="1">[2]Manning!#REF!</definedName>
    <definedName name="INDALLOCT" localSheetId="3">[2]Manning!#REF!</definedName>
    <definedName name="INDALLOCT">[2]Manning!#REF!</definedName>
    <definedName name="input" localSheetId="2">#REF!</definedName>
    <definedName name="input" localSheetId="4">#REF!</definedName>
    <definedName name="input" localSheetId="0">#REF!</definedName>
    <definedName name="input" localSheetId="1">#REF!</definedName>
    <definedName name="input" localSheetId="3">#REF!</definedName>
    <definedName name="input">#REF!</definedName>
    <definedName name="INPUT2" localSheetId="2">#REF!</definedName>
    <definedName name="INPUT2" localSheetId="4">#REF!</definedName>
    <definedName name="INPUT2" localSheetId="0">#REF!</definedName>
    <definedName name="INPUT2" localSheetId="1">#REF!</definedName>
    <definedName name="INPUT2" localSheetId="3">#REF!</definedName>
    <definedName name="INPUT2">#REF!</definedName>
    <definedName name="INRAVERAGE" localSheetId="2">'[13]FX Eur_BP2015'!#REF!</definedName>
    <definedName name="INRAVERAGE" localSheetId="4">'[13]FX Eur_BP2015'!#REF!</definedName>
    <definedName name="INRAVERAGE" localSheetId="0">'[13]FX Eur_BP2015'!#REF!</definedName>
    <definedName name="INRAVERAGE" localSheetId="1">'[13]FX Eur_BP2015'!#REF!</definedName>
    <definedName name="INRAVERAGE" localSheetId="3">'[13]FX Eur_BP2015'!#REF!</definedName>
    <definedName name="INRAVERAGE">'[13]FX Eur_BP2015'!#REF!</definedName>
    <definedName name="INV" localSheetId="2">#REF!</definedName>
    <definedName name="INV" localSheetId="4">#REF!</definedName>
    <definedName name="INV" localSheetId="0">#REF!</definedName>
    <definedName name="INV" localSheetId="1">#REF!</definedName>
    <definedName name="INV" localSheetId="3">#REF!</definedName>
    <definedName name="INV">#REF!</definedName>
    <definedName name="INVALLOW" localSheetId="2">#REF!</definedName>
    <definedName name="INVALLOW" localSheetId="4">#REF!</definedName>
    <definedName name="INVALLOW" localSheetId="0">#REF!</definedName>
    <definedName name="INVALLOW" localSheetId="1">#REF!</definedName>
    <definedName name="INVALLOW" localSheetId="3">#REF!</definedName>
    <definedName name="INVALLOW">#REF!</definedName>
    <definedName name="INVENT1" localSheetId="2">#REF!</definedName>
    <definedName name="INVENT1" localSheetId="4">#REF!</definedName>
    <definedName name="INVENT1" localSheetId="0">#REF!</definedName>
    <definedName name="INVENT1" localSheetId="1">#REF!</definedName>
    <definedName name="INVENT1" localSheetId="3">#REF!</definedName>
    <definedName name="INVENT1">#REF!</definedName>
    <definedName name="INVENT2" localSheetId="2">#REF!</definedName>
    <definedName name="INVENT2" localSheetId="4">#REF!</definedName>
    <definedName name="INVENT2" localSheetId="0">#REF!</definedName>
    <definedName name="INVENT2" localSheetId="1">#REF!</definedName>
    <definedName name="INVENT2" localSheetId="3">#REF!</definedName>
    <definedName name="INVENT2">#REF!</definedName>
    <definedName name="INVENT3" localSheetId="2">#REF!</definedName>
    <definedName name="INVENT3" localSheetId="4">#REF!</definedName>
    <definedName name="INVENT3" localSheetId="0">#REF!</definedName>
    <definedName name="INVENT3" localSheetId="1">#REF!</definedName>
    <definedName name="INVENT3" localSheetId="3">#REF!</definedName>
    <definedName name="INVENT3">#REF!</definedName>
    <definedName name="INVENT4" localSheetId="2">#REF!</definedName>
    <definedName name="INVENT4" localSheetId="4">#REF!</definedName>
    <definedName name="INVENT4" localSheetId="0">#REF!</definedName>
    <definedName name="INVENT4" localSheetId="1">#REF!</definedName>
    <definedName name="INVENT4" localSheetId="3">#REF!</definedName>
    <definedName name="INVENT4">#REF!</definedName>
    <definedName name="INVENT5" localSheetId="2">#REF!</definedName>
    <definedName name="INVENT5" localSheetId="4">#REF!</definedName>
    <definedName name="INVENT5" localSheetId="0">#REF!</definedName>
    <definedName name="INVENT5" localSheetId="1">#REF!</definedName>
    <definedName name="INVENT5" localSheetId="3">#REF!</definedName>
    <definedName name="INVENT5">#REF!</definedName>
    <definedName name="INVENT6" localSheetId="2">#REF!</definedName>
    <definedName name="INVENT6" localSheetId="4">#REF!</definedName>
    <definedName name="INVENT6" localSheetId="0">#REF!</definedName>
    <definedName name="INVENT6" localSheetId="1">#REF!</definedName>
    <definedName name="INVENT6" localSheetId="3">#REF!</definedName>
    <definedName name="INVENT6">#REF!</definedName>
    <definedName name="INVENT7" localSheetId="2">#REF!</definedName>
    <definedName name="INVENT7" localSheetId="4">#REF!</definedName>
    <definedName name="INVENT7" localSheetId="0">#REF!</definedName>
    <definedName name="INVENT7" localSheetId="1">#REF!</definedName>
    <definedName name="INVENT7" localSheetId="3">#REF!</definedName>
    <definedName name="INVENT7">#REF!</definedName>
    <definedName name="INVENT8" localSheetId="2">#REF!</definedName>
    <definedName name="INVENT8" localSheetId="4">#REF!</definedName>
    <definedName name="INVENT8" localSheetId="0">#REF!</definedName>
    <definedName name="INVENT8" localSheetId="1">#REF!</definedName>
    <definedName name="INVENT8" localSheetId="3">#REF!</definedName>
    <definedName name="INVENT8">#REF!</definedName>
    <definedName name="INVENT9" localSheetId="2">#REF!</definedName>
    <definedName name="INVENT9" localSheetId="4">#REF!</definedName>
    <definedName name="INVENT9" localSheetId="0">#REF!</definedName>
    <definedName name="INVENT9" localSheetId="1">#REF!</definedName>
    <definedName name="INVENT9" localSheetId="3">#REF!</definedName>
    <definedName name="INVENT9">#REF!</definedName>
    <definedName name="INVEST00" localSheetId="2">#REF!</definedName>
    <definedName name="INVEST00" localSheetId="4">#REF!</definedName>
    <definedName name="INVEST00" localSheetId="0">#REF!</definedName>
    <definedName name="INVEST00" localSheetId="1">#REF!</definedName>
    <definedName name="INVEST00" localSheetId="3">#REF!</definedName>
    <definedName name="INVEST00">#REF!</definedName>
    <definedName name="INVEST01" localSheetId="2">#REF!</definedName>
    <definedName name="INVEST01" localSheetId="4">#REF!</definedName>
    <definedName name="INVEST01" localSheetId="0">#REF!</definedName>
    <definedName name="INVEST01" localSheetId="1">#REF!</definedName>
    <definedName name="INVEST01" localSheetId="3">#REF!</definedName>
    <definedName name="INVEST01">#REF!</definedName>
    <definedName name="INVEST02" localSheetId="2">#REF!</definedName>
    <definedName name="INVEST02" localSheetId="4">#REF!</definedName>
    <definedName name="INVEST02" localSheetId="0">#REF!</definedName>
    <definedName name="INVEST02" localSheetId="1">#REF!</definedName>
    <definedName name="INVEST02" localSheetId="3">#REF!</definedName>
    <definedName name="INVEST02">#REF!</definedName>
    <definedName name="INVEST03" localSheetId="2">#REF!</definedName>
    <definedName name="INVEST03" localSheetId="4">#REF!</definedName>
    <definedName name="INVEST03" localSheetId="0">#REF!</definedName>
    <definedName name="INVEST03" localSheetId="1">#REF!</definedName>
    <definedName name="INVEST03" localSheetId="3">#REF!</definedName>
    <definedName name="INVEST03">#REF!</definedName>
    <definedName name="INVEST04" localSheetId="2">#REF!</definedName>
    <definedName name="INVEST04" localSheetId="4">#REF!</definedName>
    <definedName name="INVEST04" localSheetId="0">#REF!</definedName>
    <definedName name="INVEST04" localSheetId="1">#REF!</definedName>
    <definedName name="INVEST04" localSheetId="3">#REF!</definedName>
    <definedName name="INVEST04">#REF!</definedName>
    <definedName name="INVEST05" localSheetId="2">#REF!</definedName>
    <definedName name="INVEST05" localSheetId="4">#REF!</definedName>
    <definedName name="INVEST05" localSheetId="0">#REF!</definedName>
    <definedName name="INVEST05" localSheetId="1">#REF!</definedName>
    <definedName name="INVEST05" localSheetId="3">#REF!</definedName>
    <definedName name="INVEST05">#REF!</definedName>
    <definedName name="INVEST06" localSheetId="2">#REF!</definedName>
    <definedName name="INVEST06" localSheetId="4">#REF!</definedName>
    <definedName name="INVEST06" localSheetId="0">#REF!</definedName>
    <definedName name="INVEST06" localSheetId="1">#REF!</definedName>
    <definedName name="INVEST06" localSheetId="3">#REF!</definedName>
    <definedName name="INVEST06">#REF!</definedName>
    <definedName name="INVEST07" localSheetId="2">#REF!</definedName>
    <definedName name="INVEST07" localSheetId="4">#REF!</definedName>
    <definedName name="INVEST07" localSheetId="0">#REF!</definedName>
    <definedName name="INVEST07" localSheetId="1">#REF!</definedName>
    <definedName name="INVEST07" localSheetId="3">#REF!</definedName>
    <definedName name="INVEST07">#REF!</definedName>
    <definedName name="INVEST08" localSheetId="2">#REF!</definedName>
    <definedName name="INVEST08" localSheetId="4">#REF!</definedName>
    <definedName name="INVEST08" localSheetId="0">#REF!</definedName>
    <definedName name="INVEST08" localSheetId="1">#REF!</definedName>
    <definedName name="INVEST08" localSheetId="3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2">'[13]FX Eur_BP2015'!#REF!</definedName>
    <definedName name="IQDAVERAGE" localSheetId="4">'[13]FX Eur_BP2015'!#REF!</definedName>
    <definedName name="IQDAVERAGE" localSheetId="0">'[13]FX Eur_BP2015'!#REF!</definedName>
    <definedName name="IQDAVERAGE" localSheetId="1">'[13]FX Eur_BP2015'!#REF!</definedName>
    <definedName name="IQDAVERAGE" localSheetId="3">'[13]FX Eur_BP2015'!#REF!</definedName>
    <definedName name="IQDAVERAGE">'[13]FX Eur_BP2015'!#REF!</definedName>
    <definedName name="IRRAVERAGE" localSheetId="2">'[13]FX Eur_BP2015'!#REF!</definedName>
    <definedName name="IRRAVERAGE" localSheetId="4">'[13]FX Eur_BP2015'!#REF!</definedName>
    <definedName name="IRRAVERAGE" localSheetId="0">'[13]FX Eur_BP2015'!#REF!</definedName>
    <definedName name="IRRAVERAGE" localSheetId="1">'[13]FX Eur_BP2015'!#REF!</definedName>
    <definedName name="IRRAVERAGE" localSheetId="3">'[13]FX Eur_BP2015'!#REF!</definedName>
    <definedName name="IRRAVERAGE">'[13]FX Eur_BP2015'!#REF!</definedName>
    <definedName name="IST" localSheetId="2">#REF!</definedName>
    <definedName name="IST" localSheetId="4">#REF!</definedName>
    <definedName name="IST" localSheetId="0">#REF!</definedName>
    <definedName name="IST" localSheetId="1">#REF!</definedName>
    <definedName name="IST" localSheetId="3">#REF!</definedName>
    <definedName name="IST">#REF!</definedName>
    <definedName name="ITLAVERAGE" localSheetId="2">'[13]FX Eur_BP2015'!#REF!</definedName>
    <definedName name="ITLAVERAGE" localSheetId="4">'[13]FX Eur_BP2015'!#REF!</definedName>
    <definedName name="ITLAVERAGE" localSheetId="0">'[13]FX Eur_BP2015'!#REF!</definedName>
    <definedName name="ITLAVERAGE" localSheetId="1">'[13]FX Eur_BP2015'!#REF!</definedName>
    <definedName name="ITLAVERAGE" localSheetId="3">'[13]FX Eur_BP2015'!#REF!</definedName>
    <definedName name="ITLAVERAGE">'[13]FX Eur_BP2015'!#REF!</definedName>
    <definedName name="JPYAVERAGE" localSheetId="2">'[13]FX Eur_BP2015'!#REF!</definedName>
    <definedName name="JPYAVERAGE" localSheetId="4">'[13]FX Eur_BP2015'!#REF!</definedName>
    <definedName name="JPYAVERAGE" localSheetId="0">'[13]FX Eur_BP2015'!#REF!</definedName>
    <definedName name="JPYAVERAGE" localSheetId="1">'[13]FX Eur_BP2015'!#REF!</definedName>
    <definedName name="JPYAVERAGE" localSheetId="3">'[13]FX Eur_BP2015'!#REF!</definedName>
    <definedName name="JPYAVERAGE">'[13]FX Eur_BP2015'!#REF!</definedName>
    <definedName name="KRWAVERAGE" localSheetId="2">'[13]FX Eur_BP2015'!#REF!</definedName>
    <definedName name="KRWAVERAGE" localSheetId="4">'[13]FX Eur_BP2015'!#REF!</definedName>
    <definedName name="KRWAVERAGE" localSheetId="0">'[13]FX Eur_BP2015'!#REF!</definedName>
    <definedName name="KRWAVERAGE" localSheetId="1">'[13]FX Eur_BP2015'!#REF!</definedName>
    <definedName name="KRWAVERAGE" localSheetId="3">'[13]FX Eur_BP2015'!#REF!</definedName>
    <definedName name="KRWAVERAGE">'[13]FX Eur_BP2015'!#REF!</definedName>
    <definedName name="l" localSheetId="2">#REF!</definedName>
    <definedName name="l" localSheetId="4">#REF!</definedName>
    <definedName name="l" localSheetId="0">#REF!</definedName>
    <definedName name="l" localSheetId="1">#REF!</definedName>
    <definedName name="l" localSheetId="3">#REF!</definedName>
    <definedName name="l">#REF!</definedName>
    <definedName name="laufendes_jahr" localSheetId="2">[21]Parameter!$B$4</definedName>
    <definedName name="laufendes_jahr" localSheetId="4">[21]Parameter!$B$4</definedName>
    <definedName name="laufendes_jahr" localSheetId="0">[21]Parameter!$B$4</definedName>
    <definedName name="laufendes_jahr" localSheetId="1">[21]Parameter!$B$4</definedName>
    <definedName name="laufendes_jahr">[22]Parameter!$B$4</definedName>
    <definedName name="LYDAVERAGE" localSheetId="2">'[13]FX Eur_BP2015'!#REF!</definedName>
    <definedName name="LYDAVERAGE" localSheetId="4">'[13]FX Eur_BP2015'!#REF!</definedName>
    <definedName name="LYDAVERAGE" localSheetId="0">'[13]FX Eur_BP2015'!#REF!</definedName>
    <definedName name="LYDAVERAGE" localSheetId="1">'[13]FX Eur_BP2015'!#REF!</definedName>
    <definedName name="LYDAVERAGE" localSheetId="3">'[13]FX Eur_BP2015'!#REF!</definedName>
    <definedName name="LYDAVERAGE">'[13]FX Eur_BP2015'!#REF!</definedName>
    <definedName name="MAN" localSheetId="2">[2]Sales!#REF!</definedName>
    <definedName name="MAN" localSheetId="4">[2]Sales!#REF!</definedName>
    <definedName name="MAN" localSheetId="0">[2]Sales!#REF!</definedName>
    <definedName name="MAN" localSheetId="1">[2]Sales!#REF!</definedName>
    <definedName name="MAN" localSheetId="3">[2]Sales!#REF!</definedName>
    <definedName name="MAN">[2]Sales!#REF!</definedName>
    <definedName name="MAT_PRICE">[23]price!$B$3:$K$119</definedName>
    <definedName name="MBV" localSheetId="2">#REF!</definedName>
    <definedName name="MBV" localSheetId="4">#REF!</definedName>
    <definedName name="MBV" localSheetId="0">#REF!</definedName>
    <definedName name="MBV" localSheetId="1">#REF!</definedName>
    <definedName name="MBV" localSheetId="3">#REF!</definedName>
    <definedName name="MBV">#REF!</definedName>
    <definedName name="MDLAVERAGE" localSheetId="2">'[13]FX Eur_BP2015'!#REF!</definedName>
    <definedName name="MDLAVERAGE" localSheetId="4">'[13]FX Eur_BP2015'!#REF!</definedName>
    <definedName name="MDLAVERAGE" localSheetId="0">'[13]FX Eur_BP2015'!#REF!</definedName>
    <definedName name="MDLAVERAGE" localSheetId="1">'[13]FX Eur_BP2015'!#REF!</definedName>
    <definedName name="MDLAVERAGE" localSheetId="3">'[13]FX Eur_BP2015'!#REF!</definedName>
    <definedName name="MDLAVERAGE">'[13]FX Eur_BP2015'!#REF!</definedName>
    <definedName name="MFG" localSheetId="2">#REF!</definedName>
    <definedName name="MFG" localSheetId="4">#REF!</definedName>
    <definedName name="MFG" localSheetId="0">#REF!</definedName>
    <definedName name="MFG" localSheetId="1">#REF!</definedName>
    <definedName name="MFG" localSheetId="3">#REF!</definedName>
    <definedName name="MFG">#REF!</definedName>
    <definedName name="MKDAVERAGE" localSheetId="2">'[13]FX Eur_BP2015'!#REF!</definedName>
    <definedName name="MKDAVERAGE" localSheetId="4">'[13]FX Eur_BP2015'!#REF!</definedName>
    <definedName name="MKDAVERAGE" localSheetId="0">'[13]FX Eur_BP2015'!#REF!</definedName>
    <definedName name="MKDAVERAGE" localSheetId="1">'[13]FX Eur_BP2015'!#REF!</definedName>
    <definedName name="MKDAVERAGE" localSheetId="3">'[13]FX Eur_BP2015'!#REF!</definedName>
    <definedName name="MKDAVERAGE">'[13]FX Eur_BP2015'!#REF!</definedName>
    <definedName name="Mondal" localSheetId="2">#REF!</definedName>
    <definedName name="Mondal" localSheetId="4">#REF!</definedName>
    <definedName name="Mondal" localSheetId="0">#REF!</definedName>
    <definedName name="Mondal" localSheetId="1">#REF!</definedName>
    <definedName name="Mondal" localSheetId="3">#REF!</definedName>
    <definedName name="Mondal">#REF!</definedName>
    <definedName name="Month">[24]Menu!$H$10</definedName>
    <definedName name="MXNAVERAGE" localSheetId="2">'[13]FX Eur_BP2015'!#REF!</definedName>
    <definedName name="MXNAVERAGE" localSheetId="4">'[13]FX Eur_BP2015'!#REF!</definedName>
    <definedName name="MXNAVERAGE" localSheetId="0">'[13]FX Eur_BP2015'!#REF!</definedName>
    <definedName name="MXNAVERAGE" localSheetId="1">'[13]FX Eur_BP2015'!#REF!</definedName>
    <definedName name="MXNAVERAGE" localSheetId="3">'[13]FX Eur_BP2015'!#REF!</definedName>
    <definedName name="MXNAVERAGE">'[13]FX Eur_BP2015'!#REF!</definedName>
    <definedName name="MYRAVERAGE" localSheetId="2">'[13]FX Eur_BP2015'!#REF!</definedName>
    <definedName name="MYRAVERAGE" localSheetId="4">'[13]FX Eur_BP2015'!#REF!</definedName>
    <definedName name="MYRAVERAGE" localSheetId="0">'[13]FX Eur_BP2015'!#REF!</definedName>
    <definedName name="MYRAVERAGE" localSheetId="1">'[13]FX Eur_BP2015'!#REF!</definedName>
    <definedName name="MYRAVERAGE" localSheetId="3">'[13]FX Eur_BP2015'!#REF!</definedName>
    <definedName name="MYRAVERAGE">'[13]FX Eur_BP2015'!#REF!</definedName>
    <definedName name="NGNAVERAGE" localSheetId="2">'[13]FX Eur_BP2015'!#REF!</definedName>
    <definedName name="NGNAVERAGE" localSheetId="4">'[13]FX Eur_BP2015'!#REF!</definedName>
    <definedName name="NGNAVERAGE" localSheetId="0">'[13]FX Eur_BP2015'!#REF!</definedName>
    <definedName name="NGNAVERAGE" localSheetId="1">'[13]FX Eur_BP2015'!#REF!</definedName>
    <definedName name="NGNAVERAGE" localSheetId="3">'[13]FX Eur_BP2015'!#REF!</definedName>
    <definedName name="NGNAVERAGE">'[13]FX Eur_BP2015'!#REF!</definedName>
    <definedName name="NLGAVERAGE" localSheetId="2">'[13]FX Eur_BP2015'!#REF!</definedName>
    <definedName name="NLGAVERAGE" localSheetId="4">'[13]FX Eur_BP2015'!#REF!</definedName>
    <definedName name="NLGAVERAGE" localSheetId="0">'[13]FX Eur_BP2015'!#REF!</definedName>
    <definedName name="NLGAVERAGE" localSheetId="1">'[13]FX Eur_BP2015'!#REF!</definedName>
    <definedName name="NLGAVERAGE" localSheetId="3">'[13]FX Eur_BP2015'!#REF!</definedName>
    <definedName name="NLGAVERAGE">'[13]FX Eur_BP2015'!#REF!</definedName>
    <definedName name="NOASCHED" localSheetId="2">#REF!</definedName>
    <definedName name="NOASCHED" localSheetId="4">#REF!</definedName>
    <definedName name="NOASCHED" localSheetId="0">#REF!</definedName>
    <definedName name="NOASCHED" localSheetId="1">#REF!</definedName>
    <definedName name="NOASCHED" localSheetId="3">#REF!</definedName>
    <definedName name="NOASCHED">#REF!</definedName>
    <definedName name="NOKAVERAGE" localSheetId="2">'[13]FX Eur_BP2015'!#REF!</definedName>
    <definedName name="NOKAVERAGE" localSheetId="4">'[13]FX Eur_BP2015'!#REF!</definedName>
    <definedName name="NOKAVERAGE" localSheetId="0">'[13]FX Eur_BP2015'!#REF!</definedName>
    <definedName name="NOKAVERAGE" localSheetId="1">'[13]FX Eur_BP2015'!#REF!</definedName>
    <definedName name="NOKAVERAGE" localSheetId="3">'[13]FX Eur_BP2015'!#REF!</definedName>
    <definedName name="NOKAVERAGE">'[13]FX Eur_BP2015'!#REF!</definedName>
    <definedName name="November6" localSheetId="2">#REF!</definedName>
    <definedName name="November6" localSheetId="4">#REF!</definedName>
    <definedName name="November6" localSheetId="0">#REF!</definedName>
    <definedName name="November6" localSheetId="1">#REF!</definedName>
    <definedName name="November6" localSheetId="3">#REF!</definedName>
    <definedName name="November6">#REF!</definedName>
    <definedName name="nSkip">15</definedName>
    <definedName name="NumberArea" localSheetId="2">#REF!</definedName>
    <definedName name="NumberArea" localSheetId="4">#REF!</definedName>
    <definedName name="NumberArea" localSheetId="0">#REF!</definedName>
    <definedName name="NumberArea" localSheetId="1">#REF!</definedName>
    <definedName name="NumberArea" localSheetId="3">#REF!</definedName>
    <definedName name="NumberArea">#REF!</definedName>
    <definedName name="NZDAVERAGE" localSheetId="2">'[13]FX Eur_BP2015'!#REF!</definedName>
    <definedName name="NZDAVERAGE" localSheetId="4">'[13]FX Eur_BP2015'!#REF!</definedName>
    <definedName name="NZDAVERAGE" localSheetId="0">'[13]FX Eur_BP2015'!#REF!</definedName>
    <definedName name="NZDAVERAGE" localSheetId="1">'[13]FX Eur_BP2015'!#REF!</definedName>
    <definedName name="NZDAVERAGE" localSheetId="3">'[13]FX Eur_BP2015'!#REF!</definedName>
    <definedName name="NZDAVERAGE">'[13]FX Eur_BP2015'!#REF!</definedName>
    <definedName name="ONCOST" localSheetId="2">[2]Sales!#REF!</definedName>
    <definedName name="ONCOST" localSheetId="4">[2]Sales!#REF!</definedName>
    <definedName name="ONCOST" localSheetId="0">[2]Sales!#REF!</definedName>
    <definedName name="ONCOST" localSheetId="1">[2]Sales!#REF!</definedName>
    <definedName name="ONCOST" localSheetId="3">[2]Sales!#REF!</definedName>
    <definedName name="ONCOST">[2]Sales!#REF!</definedName>
    <definedName name="OPDNAME">'[25]Opdata (2)'!$B$7</definedName>
    <definedName name="OPER" localSheetId="2">#REF!</definedName>
    <definedName name="OPER" localSheetId="4">#REF!</definedName>
    <definedName name="OPER" localSheetId="0">#REF!</definedName>
    <definedName name="OPER" localSheetId="1">#REF!</definedName>
    <definedName name="OPER" localSheetId="3">#REF!</definedName>
    <definedName name="OPER">#REF!</definedName>
    <definedName name="OPER1" localSheetId="2">#REF!</definedName>
    <definedName name="OPER1" localSheetId="4">#REF!</definedName>
    <definedName name="OPER1" localSheetId="0">#REF!</definedName>
    <definedName name="OPER1" localSheetId="1">#REF!</definedName>
    <definedName name="OPER1" localSheetId="3">#REF!</definedName>
    <definedName name="OPER1">#REF!</definedName>
    <definedName name="OPNAME">'[25]Opdata (2)'!$A$9:$B$136</definedName>
    <definedName name="opnamenew">'[25]Opdata (2)'!$A$9:$B$145</definedName>
    <definedName name="PADS">[2]BOM!$B$287:$G$287</definedName>
    <definedName name="PAGE10AVOLUMES" localSheetId="2">[2]Sales!#REF!</definedName>
    <definedName name="PAGE10AVOLUMES" localSheetId="4">[2]Sales!#REF!</definedName>
    <definedName name="PAGE10AVOLUMES" localSheetId="0">[2]Sales!#REF!</definedName>
    <definedName name="PAGE10AVOLUMES" localSheetId="1">[2]Sales!#REF!</definedName>
    <definedName name="PAGE10AVOLUMES" localSheetId="3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2">[2]Sales!#REF!</definedName>
    <definedName name="PAGE13SPROD" localSheetId="4">[2]Sales!#REF!</definedName>
    <definedName name="PAGE13SPROD" localSheetId="0">[2]Sales!#REF!</definedName>
    <definedName name="PAGE13SPROD" localSheetId="1">[2]Sales!#REF!</definedName>
    <definedName name="PAGE13SPROD" localSheetId="3">[2]Sales!#REF!</definedName>
    <definedName name="PAGE13SPROD">[2]Sales!#REF!</definedName>
    <definedName name="PAGE14GMPROD" localSheetId="2">[2]Sales!#REF!</definedName>
    <definedName name="PAGE14GMPROD" localSheetId="4">[2]Sales!#REF!</definedName>
    <definedName name="PAGE14GMPROD" localSheetId="0">[2]Sales!#REF!</definedName>
    <definedName name="PAGE14GMPROD" localSheetId="1">[2]Sales!#REF!</definedName>
    <definedName name="PAGE14GMPROD" localSheetId="3">[2]Sales!#REF!</definedName>
    <definedName name="PAGE14GMPROD">[2]Sales!#REF!</definedName>
    <definedName name="PAGE15SERVCOSTS" localSheetId="2">#REF!</definedName>
    <definedName name="PAGE15SERVCOSTS" localSheetId="4">#REF!</definedName>
    <definedName name="PAGE15SERVCOSTS" localSheetId="0">#REF!</definedName>
    <definedName name="PAGE15SERVCOSTS" localSheetId="1">#REF!</definedName>
    <definedName name="PAGE15SERVCOSTS" localSheetId="3">#REF!</definedName>
    <definedName name="PAGE15SERVCOSTS">#REF!</definedName>
    <definedName name="PAGE16SERVALLOC" localSheetId="2">#REF!</definedName>
    <definedName name="PAGE16SERVALLOC" localSheetId="4">#REF!</definedName>
    <definedName name="PAGE16SERVALLOC" localSheetId="0">#REF!</definedName>
    <definedName name="PAGE16SERVALLOC" localSheetId="1">#REF!</definedName>
    <definedName name="PAGE16SERVALLOC" localSheetId="3">#REF!</definedName>
    <definedName name="PAGE16SERVALLOC">#REF!</definedName>
    <definedName name="PAGE17SERVUNIT" localSheetId="2">#REF!</definedName>
    <definedName name="PAGE17SERVUNIT" localSheetId="4">#REF!</definedName>
    <definedName name="PAGE17SERVUNIT" localSheetId="0">#REF!</definedName>
    <definedName name="PAGE17SERVUNIT" localSheetId="1">#REF!</definedName>
    <definedName name="PAGE17SERVUNIT" localSheetId="3">#REF!</definedName>
    <definedName name="PAGE17SERVUNIT">#REF!</definedName>
    <definedName name="PAGE18OPEXP" localSheetId="2">#REF!</definedName>
    <definedName name="PAGE18OPEXP" localSheetId="4">#REF!</definedName>
    <definedName name="PAGE18OPEXP" localSheetId="0">#REF!</definedName>
    <definedName name="PAGE18OPEXP" localSheetId="1">#REF!</definedName>
    <definedName name="PAGE18OPEXP" localSheetId="3">#REF!</definedName>
    <definedName name="PAGE18OPEXP">#REF!</definedName>
    <definedName name="PAGE19MANDLMC" localSheetId="2">[2]Manning!#REF!</definedName>
    <definedName name="PAGE19MANDLMC" localSheetId="4">[2]Manning!#REF!</definedName>
    <definedName name="PAGE19MANDLMC" localSheetId="0">[2]Manning!#REF!</definedName>
    <definedName name="PAGE19MANDLMC" localSheetId="1">[2]Manning!#REF!</definedName>
    <definedName name="PAGE19MANDLMC" localSheetId="3">[2]Manning!#REF!</definedName>
    <definedName name="PAGE19MANDLMC">[2]Manning!#REF!</definedName>
    <definedName name="page1border" localSheetId="2">#REF!</definedName>
    <definedName name="page1border" localSheetId="4">#REF!</definedName>
    <definedName name="page1border" localSheetId="0">#REF!</definedName>
    <definedName name="page1border" localSheetId="1">#REF!</definedName>
    <definedName name="page1border" localSheetId="3">#REF!</definedName>
    <definedName name="page1border">#REF!</definedName>
    <definedName name="PAGE1TITLE" localSheetId="2">[2]Assump!#REF!</definedName>
    <definedName name="PAGE1TITLE" localSheetId="4">[2]Assump!#REF!</definedName>
    <definedName name="PAGE1TITLE" localSheetId="0">[2]Assump!#REF!</definedName>
    <definedName name="PAGE1TITLE" localSheetId="1">[2]Assump!#REF!</definedName>
    <definedName name="PAGE1TITLE" localSheetId="3">[2]Assump!#REF!</definedName>
    <definedName name="PAGE1TITLE">[2]Assump!#REF!</definedName>
    <definedName name="PAGE20MANDLASSY" localSheetId="2">[2]Manning!#REF!</definedName>
    <definedName name="PAGE20MANDLASSY" localSheetId="4">[2]Manning!#REF!</definedName>
    <definedName name="PAGE20MANDLASSY" localSheetId="0">[2]Manning!#REF!</definedName>
    <definedName name="PAGE20MANDLASSY" localSheetId="1">[2]Manning!#REF!</definedName>
    <definedName name="PAGE20MANDLASSY" localSheetId="3">[2]Manning!#REF!</definedName>
    <definedName name="PAGE20MANDLASSY">[2]Manning!#REF!</definedName>
    <definedName name="PAGE21MANDLFDRY" localSheetId="2">[2]Manning!#REF!</definedName>
    <definedName name="PAGE21MANDLFDRY" localSheetId="4">[2]Manning!#REF!</definedName>
    <definedName name="PAGE21MANDLFDRY" localSheetId="0">[2]Manning!#REF!</definedName>
    <definedName name="PAGE21MANDLFDRY" localSheetId="1">[2]Manning!#REF!</definedName>
    <definedName name="PAGE21MANDLFDRY" localSheetId="3">[2]Manning!#REF!</definedName>
    <definedName name="PAGE21MANDLFDRY">[2]Manning!#REF!</definedName>
    <definedName name="PAGE22MANDLPLTG" localSheetId="2">[2]Manning!#REF!</definedName>
    <definedName name="PAGE22MANDLPLTG" localSheetId="4">[2]Manning!#REF!</definedName>
    <definedName name="PAGE22MANDLPLTG" localSheetId="0">[2]Manning!#REF!</definedName>
    <definedName name="PAGE22MANDLPLTG" localSheetId="1">[2]Manning!#REF!</definedName>
    <definedName name="PAGE22MANDLPLTG" localSheetId="3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2">#REF!</definedName>
    <definedName name="PAGE25CAPEXCAP" localSheetId="4">#REF!</definedName>
    <definedName name="PAGE25CAPEXCAP" localSheetId="0">#REF!</definedName>
    <definedName name="PAGE25CAPEXCAP" localSheetId="1">#REF!</definedName>
    <definedName name="PAGE25CAPEXCAP" localSheetId="3">#REF!</definedName>
    <definedName name="PAGE25CAPEXCAP">#REF!</definedName>
    <definedName name="PAGE26CAPEXTLG" localSheetId="2">#REF!</definedName>
    <definedName name="PAGE26CAPEXTLG" localSheetId="4">#REF!</definedName>
    <definedName name="PAGE26CAPEXTLG" localSheetId="0">#REF!</definedName>
    <definedName name="PAGE26CAPEXTLG" localSheetId="1">#REF!</definedName>
    <definedName name="PAGE26CAPEXTLG" localSheetId="3">#REF!</definedName>
    <definedName name="PAGE26CAPEXTLG">#REF!</definedName>
    <definedName name="PAGE27CAPEXRECTLG" localSheetId="2">#REF!</definedName>
    <definedName name="PAGE27CAPEXRECTLG" localSheetId="4">#REF!</definedName>
    <definedName name="PAGE27CAPEXRECTLG" localSheetId="0">#REF!</definedName>
    <definedName name="PAGE27CAPEXRECTLG" localSheetId="1">#REF!</definedName>
    <definedName name="PAGE27CAPEXRECTLG" localSheetId="3">#REF!</definedName>
    <definedName name="PAGE27CAPEXRECTLG">#REF!</definedName>
    <definedName name="PAGE28CAPEXNETTLG" localSheetId="2">#REF!</definedName>
    <definedName name="PAGE28CAPEXNETTLG" localSheetId="4">#REF!</definedName>
    <definedName name="PAGE28CAPEXNETTLG" localSheetId="0">#REF!</definedName>
    <definedName name="PAGE28CAPEXNETTLG" localSheetId="1">#REF!</definedName>
    <definedName name="PAGE28CAPEXNETTLG" localSheetId="3">#REF!</definedName>
    <definedName name="PAGE28CAPEXNETTLG">#REF!</definedName>
    <definedName name="PAGE29CAPEXSERV" localSheetId="2">#REF!</definedName>
    <definedName name="PAGE29CAPEXSERV" localSheetId="4">#REF!</definedName>
    <definedName name="PAGE29CAPEXSERV" localSheetId="0">#REF!</definedName>
    <definedName name="PAGE29CAPEXSERV" localSheetId="1">#REF!</definedName>
    <definedName name="PAGE29CAPEXSERV" localSheetId="3">#REF!</definedName>
    <definedName name="PAGE29CAPEXSERV">#REF!</definedName>
    <definedName name="PAGE2CONTENTS" localSheetId="2">[2]Assump!#REF!</definedName>
    <definedName name="PAGE2CONTENTS" localSheetId="4">[2]Assump!#REF!</definedName>
    <definedName name="PAGE2CONTENTS" localSheetId="0">[2]Assump!#REF!</definedName>
    <definedName name="PAGE2CONTENTS" localSheetId="1">[2]Assump!#REF!</definedName>
    <definedName name="PAGE2CONTENTS" localSheetId="3">[2]Assump!#REF!</definedName>
    <definedName name="PAGE2CONTENTS">[2]Assump!#REF!</definedName>
    <definedName name="PAGE30DEPNCAP" localSheetId="2">#REF!</definedName>
    <definedName name="PAGE30DEPNCAP" localSheetId="4">#REF!</definedName>
    <definedName name="PAGE30DEPNCAP" localSheetId="0">#REF!</definedName>
    <definedName name="PAGE30DEPNCAP" localSheetId="1">#REF!</definedName>
    <definedName name="PAGE30DEPNCAP" localSheetId="3">#REF!</definedName>
    <definedName name="PAGE30DEPNCAP">#REF!</definedName>
    <definedName name="PAGE31DEPNET" localSheetId="2">#REF!</definedName>
    <definedName name="PAGE31DEPNET" localSheetId="4">#REF!</definedName>
    <definedName name="PAGE31DEPNET" localSheetId="0">#REF!</definedName>
    <definedName name="PAGE31DEPNET" localSheetId="1">#REF!</definedName>
    <definedName name="PAGE31DEPNET" localSheetId="3">#REF!</definedName>
    <definedName name="PAGE31DEPNET">#REF!</definedName>
    <definedName name="PAGE32DEPSERV" localSheetId="2">#REF!</definedName>
    <definedName name="PAGE32DEPSERV" localSheetId="4">#REF!</definedName>
    <definedName name="PAGE32DEPSERV" localSheetId="0">#REF!</definedName>
    <definedName name="PAGE32DEPSERV" localSheetId="1">#REF!</definedName>
    <definedName name="PAGE32DEPSERV" localSheetId="3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2">[2]Assump!#REF!</definedName>
    <definedName name="PAGE3ASSUMP1" localSheetId="4">[2]Assump!#REF!</definedName>
    <definedName name="PAGE3ASSUMP1" localSheetId="0">[2]Assump!#REF!</definedName>
    <definedName name="PAGE3ASSUMP1" localSheetId="1">[2]Assump!#REF!</definedName>
    <definedName name="PAGE3ASSUMP1" localSheetId="3">[2]Assump!#REF!</definedName>
    <definedName name="PAGE3ASSUMP1">[2]Assump!#REF!</definedName>
    <definedName name="PAGE4ASSUMP2" localSheetId="2">[2]Assump!#REF!</definedName>
    <definedName name="PAGE4ASSUMP2" localSheetId="4">[2]Assump!#REF!</definedName>
    <definedName name="PAGE4ASSUMP2" localSheetId="0">[2]Assump!#REF!</definedName>
    <definedName name="PAGE4ASSUMP2" localSheetId="1">[2]Assump!#REF!</definedName>
    <definedName name="PAGE4ASSUMP2" localSheetId="3">[2]Assump!#REF!</definedName>
    <definedName name="PAGE4ASSUMP2">[2]Assump!#REF!</definedName>
    <definedName name="PAGE5ASSUMP3" localSheetId="2">[2]Assump!#REF!</definedName>
    <definedName name="PAGE5ASSUMP3" localSheetId="4">[2]Assump!#REF!</definedName>
    <definedName name="PAGE5ASSUMP3" localSheetId="0">[2]Assump!#REF!</definedName>
    <definedName name="PAGE5ASSUMP3" localSheetId="1">[2]Assump!#REF!</definedName>
    <definedName name="PAGE5ASSUMP3" localSheetId="3">[2]Assump!#REF!</definedName>
    <definedName name="PAGE5ASSUMP3">[2]Assump!#REF!</definedName>
    <definedName name="PAGE6ASSUMP4" localSheetId="2">[2]Assump!#REF!</definedName>
    <definedName name="PAGE6ASSUMP4" localSheetId="4">[2]Assump!#REF!</definedName>
    <definedName name="PAGE6ASSUMP4" localSheetId="0">[2]Assump!#REF!</definedName>
    <definedName name="PAGE6ASSUMP4" localSheetId="1">[2]Assump!#REF!</definedName>
    <definedName name="PAGE6ASSUMP4" localSheetId="3">[2]Assump!#REF!</definedName>
    <definedName name="PAGE6ASSUMP4">[2]Assump!#REF!</definedName>
    <definedName name="PAGE7ASSUMP5" localSheetId="2">[2]Assump!#REF!</definedName>
    <definedName name="PAGE7ASSUMP5" localSheetId="4">[2]Assump!#REF!</definedName>
    <definedName name="PAGE7ASSUMP5" localSheetId="0">[2]Assump!#REF!</definedName>
    <definedName name="PAGE7ASSUMP5" localSheetId="1">[2]Assump!#REF!</definedName>
    <definedName name="PAGE7ASSUMP5" localSheetId="3">[2]Assump!#REF!</definedName>
    <definedName name="PAGE7ASSUMP5">[2]Assump!#REF!</definedName>
    <definedName name="PAGE8ASSUMP6" localSheetId="2">[2]Assump!#REF!</definedName>
    <definedName name="PAGE8ASSUMP6" localSheetId="4">[2]Assump!#REF!</definedName>
    <definedName name="PAGE8ASSUMP6" localSheetId="0">[2]Assump!#REF!</definedName>
    <definedName name="PAGE8ASSUMP6" localSheetId="1">[2]Assump!#REF!</definedName>
    <definedName name="PAGE8ASSUMP6" localSheetId="3">[2]Assump!#REF!</definedName>
    <definedName name="PAGE8ASSUMP6">[2]Assump!#REF!</definedName>
    <definedName name="PAGE9ASSUMP7" localSheetId="2">[2]Assump!#REF!</definedName>
    <definedName name="PAGE9ASSUMP7" localSheetId="4">[2]Assump!#REF!</definedName>
    <definedName name="PAGE9ASSUMP7" localSheetId="0">[2]Assump!#REF!</definedName>
    <definedName name="PAGE9ASSUMP7" localSheetId="1">[2]Assump!#REF!</definedName>
    <definedName name="PAGE9ASSUMP7" localSheetId="3">[2]Assump!#REF!</definedName>
    <definedName name="PAGE9ASSUMP7">[2]Assump!#REF!</definedName>
    <definedName name="PAYDAY" localSheetId="2">#REF!</definedName>
    <definedName name="PAYDAY" localSheetId="4">#REF!</definedName>
    <definedName name="PAYDAY" localSheetId="0">#REF!</definedName>
    <definedName name="PAYDAY" localSheetId="1">#REF!</definedName>
    <definedName name="PAYDAY" localSheetId="3">#REF!</definedName>
    <definedName name="PAYDAY">#REF!</definedName>
    <definedName name="PBBA25A" localSheetId="2">#REF!</definedName>
    <definedName name="PBBA25A" localSheetId="4">#REF!</definedName>
    <definedName name="PBBA25A" localSheetId="0">#REF!</definedName>
    <definedName name="PBBA25A" localSheetId="1">#REF!</definedName>
    <definedName name="PBBA25A" localSheetId="3">#REF!</definedName>
    <definedName name="PBBA25A">#REF!</definedName>
    <definedName name="Period">[26]EU!$C$12:$N$12</definedName>
    <definedName name="PHPAVERAGE" localSheetId="2">'[13]FX Eur_BP2015'!#REF!</definedName>
    <definedName name="PHPAVERAGE" localSheetId="4">'[13]FX Eur_BP2015'!#REF!</definedName>
    <definedName name="PHPAVERAGE" localSheetId="0">'[13]FX Eur_BP2015'!#REF!</definedName>
    <definedName name="PHPAVERAGE" localSheetId="1">'[13]FX Eur_BP2015'!#REF!</definedName>
    <definedName name="PHPAVERAGE" localSheetId="3">'[13]FX Eur_BP2015'!#REF!</definedName>
    <definedName name="PHPAVERAGE">'[13]FX Eur_BP2015'!#REF!</definedName>
    <definedName name="PL" localSheetId="2">#REF!</definedName>
    <definedName name="PL" localSheetId="4">#REF!</definedName>
    <definedName name="PL" localSheetId="0">#REF!</definedName>
    <definedName name="PL" localSheetId="1">#REF!</definedName>
    <definedName name="PL" localSheetId="3">#REF!</definedName>
    <definedName name="PL">#REF!</definedName>
    <definedName name="PLAMKT" localSheetId="2">#REF!</definedName>
    <definedName name="PLAMKT" localSheetId="4">#REF!</definedName>
    <definedName name="PLAMKT" localSheetId="0">#REF!</definedName>
    <definedName name="PLAMKT" localSheetId="1">#REF!</definedName>
    <definedName name="PLAMKT" localSheetId="3">#REF!</definedName>
    <definedName name="PLAMKT">#REF!</definedName>
    <definedName name="PLAMKT1" localSheetId="2">#REF!</definedName>
    <definedName name="PLAMKT1" localSheetId="4">#REF!</definedName>
    <definedName name="PLAMKT1" localSheetId="0">#REF!</definedName>
    <definedName name="PLAMKT1" localSheetId="1">#REF!</definedName>
    <definedName name="PLAMKT1" localSheetId="3">#REF!</definedName>
    <definedName name="PLAMKT1">#REF!</definedName>
    <definedName name="Plant" localSheetId="2">#REF!</definedName>
    <definedName name="Plant" localSheetId="4">#REF!</definedName>
    <definedName name="Plant" localSheetId="0">#REF!</definedName>
    <definedName name="Plant" localSheetId="1">#REF!</definedName>
    <definedName name="Plant" localSheetId="3">#REF!</definedName>
    <definedName name="Plant">#REF!</definedName>
    <definedName name="PLAUTO" localSheetId="2">#REF!</definedName>
    <definedName name="PLAUTO" localSheetId="4">#REF!</definedName>
    <definedName name="PLAUTO" localSheetId="0">#REF!</definedName>
    <definedName name="PLAUTO" localSheetId="1">#REF!</definedName>
    <definedName name="PLAUTO" localSheetId="3">#REF!</definedName>
    <definedName name="PLAUTO">#REF!</definedName>
    <definedName name="PLAUTO1" localSheetId="2">#REF!</definedName>
    <definedName name="PLAUTO1" localSheetId="4">#REF!</definedName>
    <definedName name="PLAUTO1" localSheetId="0">#REF!</definedName>
    <definedName name="PLAUTO1" localSheetId="1">#REF!</definedName>
    <definedName name="PLAUTO1" localSheetId="3">#REF!</definedName>
    <definedName name="PLAUTO1">#REF!</definedName>
    <definedName name="PLNAVERAGE" localSheetId="2">'[13]FX Eur_BP2015'!#REF!</definedName>
    <definedName name="PLNAVERAGE" localSheetId="4">'[13]FX Eur_BP2015'!#REF!</definedName>
    <definedName name="PLNAVERAGE" localSheetId="0">'[13]FX Eur_BP2015'!#REF!</definedName>
    <definedName name="PLNAVERAGE" localSheetId="1">'[13]FX Eur_BP2015'!#REF!</definedName>
    <definedName name="PLNAVERAGE" localSheetId="3">'[13]FX Eur_BP2015'!#REF!</definedName>
    <definedName name="PLNAVERAGE">'[13]FX Eur_BP2015'!#REF!</definedName>
    <definedName name="plytd" localSheetId="2">#REF!</definedName>
    <definedName name="plytd" localSheetId="4">#REF!</definedName>
    <definedName name="plytd" localSheetId="0">#REF!</definedName>
    <definedName name="plytd" localSheetId="1">#REF!</definedName>
    <definedName name="plytd" localSheetId="3">#REF!</definedName>
    <definedName name="plytd">#REF!</definedName>
    <definedName name="PRICE">'[27]Standard Price Component'!$A$2:$M$131</definedName>
    <definedName name="_xlnm.Print_Area" localSheetId="2">#REF!</definedName>
    <definedName name="_xlnm.Print_Area" localSheetId="4">#REF!</definedName>
    <definedName name="_xlnm.Print_Area" localSheetId="0">#REF!</definedName>
    <definedName name="_xlnm.Print_Area" localSheetId="1">#REF!</definedName>
    <definedName name="_xlnm.Print_Area" localSheetId="3">#REF!</definedName>
    <definedName name="_xlnm.Print_Area">#REF!</definedName>
    <definedName name="PRINT_BUILD_QTY" localSheetId="2">#REF!</definedName>
    <definedName name="PRINT_BUILD_QTY" localSheetId="4">#REF!</definedName>
    <definedName name="PRINT_BUILD_QTY" localSheetId="0">#REF!</definedName>
    <definedName name="PRINT_BUILD_QTY" localSheetId="1">#REF!</definedName>
    <definedName name="PRINT_BUILD_QTY" localSheetId="3">#REF!</definedName>
    <definedName name="PRINT_BUILD_QTY">#REF!</definedName>
    <definedName name="PRINT_BUILD_TOTAL" localSheetId="2">#REF!</definedName>
    <definedName name="PRINT_BUILD_TOTAL" localSheetId="4">#REF!</definedName>
    <definedName name="PRINT_BUILD_TOTAL" localSheetId="0">#REF!</definedName>
    <definedName name="PRINT_BUILD_TOTAL" localSheetId="1">#REF!</definedName>
    <definedName name="PRINT_BUILD_TOTAL" localSheetId="3">#REF!</definedName>
    <definedName name="PRINT_BUILD_TOTAL">#REF!</definedName>
    <definedName name="PRINT_M1" localSheetId="2">#REF!</definedName>
    <definedName name="PRINT_M1" localSheetId="4">#REF!</definedName>
    <definedName name="PRINT_M1" localSheetId="0">#REF!</definedName>
    <definedName name="PRINT_M1" localSheetId="1">#REF!</definedName>
    <definedName name="PRINT_M1" localSheetId="3">#REF!</definedName>
    <definedName name="PRINT_M1">#REF!</definedName>
    <definedName name="PRINT_M2" localSheetId="2">#REF!</definedName>
    <definedName name="PRINT_M2" localSheetId="4">#REF!</definedName>
    <definedName name="PRINT_M2" localSheetId="0">#REF!</definedName>
    <definedName name="PRINT_M2" localSheetId="1">#REF!</definedName>
    <definedName name="PRINT_M2" localSheetId="3">#REF!</definedName>
    <definedName name="PRINT_M2">#REF!</definedName>
    <definedName name="PRINT_ONHAND_QTY" localSheetId="2">#REF!</definedName>
    <definedName name="PRINT_ONHAND_QTY" localSheetId="4">#REF!</definedName>
    <definedName name="PRINT_ONHAND_QTY" localSheetId="0">#REF!</definedName>
    <definedName name="PRINT_ONHAND_QTY" localSheetId="1">#REF!</definedName>
    <definedName name="PRINT_ONHAND_QTY" localSheetId="3">#REF!</definedName>
    <definedName name="PRINT_ONHAND_QTY">#REF!</definedName>
    <definedName name="PRINT_ONHAND_TOTAL" localSheetId="2">#REF!</definedName>
    <definedName name="PRINT_ONHAND_TOTAL" localSheetId="4">#REF!</definedName>
    <definedName name="PRINT_ONHAND_TOTAL" localSheetId="0">#REF!</definedName>
    <definedName name="PRINT_ONHAND_TOTAL" localSheetId="1">#REF!</definedName>
    <definedName name="PRINT_ONHAND_TOTAL" localSheetId="3">#REF!</definedName>
    <definedName name="PRINT_ONHAND_TOTAL">#REF!</definedName>
    <definedName name="PRINT_T112_EXP" localSheetId="2">#REF!</definedName>
    <definedName name="PRINT_T112_EXP" localSheetId="4">#REF!</definedName>
    <definedName name="PRINT_T112_EXP" localSheetId="0">#REF!</definedName>
    <definedName name="PRINT_T112_EXP" localSheetId="1">#REF!</definedName>
    <definedName name="PRINT_T112_EXP" localSheetId="3">#REF!</definedName>
    <definedName name="PRINT_T112_EXP">#REF!</definedName>
    <definedName name="PRINT_T113_EXP" localSheetId="2">#REF!</definedName>
    <definedName name="PRINT_T113_EXP" localSheetId="4">#REF!</definedName>
    <definedName name="PRINT_T113_EXP" localSheetId="0">#REF!</definedName>
    <definedName name="PRINT_T113_EXP" localSheetId="1">#REF!</definedName>
    <definedName name="PRINT_T113_EXP" localSheetId="3">#REF!</definedName>
    <definedName name="PRINT_T113_EXP">#REF!</definedName>
    <definedName name="PRINT_T114_EXP" localSheetId="2">#REF!</definedName>
    <definedName name="PRINT_T114_EXP" localSheetId="4">#REF!</definedName>
    <definedName name="PRINT_T114_EXP" localSheetId="0">#REF!</definedName>
    <definedName name="PRINT_T114_EXP" localSheetId="1">#REF!</definedName>
    <definedName name="PRINT_T114_EXP" localSheetId="3">#REF!</definedName>
    <definedName name="PRINT_T114_EXP">#REF!</definedName>
    <definedName name="PRINT_T212_EXP" localSheetId="2">'[28]211'!#REF!</definedName>
    <definedName name="PRINT_T212_EXP" localSheetId="4">'[28]211'!#REF!</definedName>
    <definedName name="PRINT_T212_EXP" localSheetId="0">'[28]211'!#REF!</definedName>
    <definedName name="PRINT_T212_EXP" localSheetId="1">'[28]211'!#REF!</definedName>
    <definedName name="PRINT_T212_EXP" localSheetId="3">'[28]211'!#REF!</definedName>
    <definedName name="PRINT_T212_EXP">'[28]211'!#REF!</definedName>
    <definedName name="PRINT_T214_EXP" localSheetId="2">'[28]211'!#REF!</definedName>
    <definedName name="PRINT_T214_EXP" localSheetId="4">'[28]211'!#REF!</definedName>
    <definedName name="PRINT_T214_EXP" localSheetId="0">'[28]211'!#REF!</definedName>
    <definedName name="PRINT_T214_EXP" localSheetId="1">'[28]211'!#REF!</definedName>
    <definedName name="PRINT_T214_EXP" localSheetId="3">'[28]211'!#REF!</definedName>
    <definedName name="PRINT_T214_EXP">'[28]211'!#REF!</definedName>
    <definedName name="PRINT_T215_EXP" localSheetId="2">'[28]211'!#REF!</definedName>
    <definedName name="PRINT_T215_EXP" localSheetId="4">'[28]211'!#REF!</definedName>
    <definedName name="PRINT_T215_EXP" localSheetId="0">'[28]211'!#REF!</definedName>
    <definedName name="PRINT_T215_EXP" localSheetId="1">'[28]211'!#REF!</definedName>
    <definedName name="PRINT_T215_EXP" localSheetId="3">'[28]211'!#REF!</definedName>
    <definedName name="PRINT_T215_EXP">'[28]211'!#REF!</definedName>
    <definedName name="PRINT_T510_EXP" localSheetId="2">'[28]211'!#REF!</definedName>
    <definedName name="PRINT_T510_EXP" localSheetId="4">'[28]211'!#REF!</definedName>
    <definedName name="PRINT_T510_EXP" localSheetId="0">'[28]211'!#REF!</definedName>
    <definedName name="PRINT_T510_EXP" localSheetId="1">'[28]211'!#REF!</definedName>
    <definedName name="PRINT_T510_EXP" localSheetId="3">'[28]211'!#REF!</definedName>
    <definedName name="PRINT_T510_EXP">'[28]211'!#REF!</definedName>
    <definedName name="PRODUCT">[29]SALES!$B$12:$C$113</definedName>
    <definedName name="PROJECT_TYPE_TABLE" localSheetId="2">#REF!</definedName>
    <definedName name="PROJECT_TYPE_TABLE" localSheetId="4">#REF!</definedName>
    <definedName name="PROJECT_TYPE_TABLE" localSheetId="0">#REF!</definedName>
    <definedName name="PROJECT_TYPE_TABLE" localSheetId="1">#REF!</definedName>
    <definedName name="PROJECT_TYPE_TABLE" localSheetId="3">#REF!</definedName>
    <definedName name="PROJECT_TYPE_TABLE">#REF!</definedName>
    <definedName name="PTEAVERAGE" localSheetId="2">'[13]FX Eur_BP2015'!#REF!</definedName>
    <definedName name="PTEAVERAGE" localSheetId="4">'[13]FX Eur_BP2015'!#REF!</definedName>
    <definedName name="PTEAVERAGE" localSheetId="0">'[13]FX Eur_BP2015'!#REF!</definedName>
    <definedName name="PTEAVERAGE" localSheetId="1">'[13]FX Eur_BP2015'!#REF!</definedName>
    <definedName name="PTEAVERAGE" localSheetId="3">'[13]FX Eur_BP2015'!#REF!</definedName>
    <definedName name="PTEAVERAGE">'[13]FX Eur_BP2015'!#REF!</definedName>
    <definedName name="q" localSheetId="2">'[1]GROUPING JLG SBU'!#REF!</definedName>
    <definedName name="q" localSheetId="4">'[1]GROUPING JLG SBU'!#REF!</definedName>
    <definedName name="q" localSheetId="0">'[1]GROUPING JLG SBU'!#REF!</definedName>
    <definedName name="q" localSheetId="1">'[1]GROUPING JLG SBU'!#REF!</definedName>
    <definedName name="q" localSheetId="3">'[1]GROUPING JLG SBU'!#REF!</definedName>
    <definedName name="q">'[1]GROUPING JLG SBU'!#REF!</definedName>
    <definedName name="qqqq" localSheetId="2">'[1]GROUPING JLG SBU'!#REF!</definedName>
    <definedName name="qqqq" localSheetId="4">'[1]GROUPING JLG SBU'!#REF!</definedName>
    <definedName name="qqqq" localSheetId="0">'[1]GROUPING JLG SBU'!#REF!</definedName>
    <definedName name="qqqq" localSheetId="1">'[1]GROUPING JLG SBU'!#REF!</definedName>
    <definedName name="qqqq" localSheetId="3">'[1]GROUPING JLG SBU'!#REF!</definedName>
    <definedName name="qqqq">'[1]GROUPING JLG SBU'!#REF!</definedName>
    <definedName name="Rate_Dec._2005" localSheetId="2">'[20]Roulunds-SHH BS09'!#REF!</definedName>
    <definedName name="Rate_Dec._2005" localSheetId="4">'[20]Roulunds-SHH BS09'!#REF!</definedName>
    <definedName name="Rate_Dec._2005" localSheetId="0">'[20]Roulunds-SHH BS09'!#REF!</definedName>
    <definedName name="Rate_Dec._2005" localSheetId="1">'[20]Roulunds-SHH BS09'!#REF!</definedName>
    <definedName name="Rate_Dec._2005" localSheetId="3">'[20]Roulunds-SHH BS09'!#REF!</definedName>
    <definedName name="Rate_Dec._2005">'[20]Roulunds-SHH BS09'!#REF!</definedName>
    <definedName name="reardisc" localSheetId="2">#REF!</definedName>
    <definedName name="reardisc" localSheetId="4">#REF!</definedName>
    <definedName name="reardisc" localSheetId="0">#REF!</definedName>
    <definedName name="reardisc" localSheetId="1">#REF!</definedName>
    <definedName name="reardisc" localSheetId="3">#REF!</definedName>
    <definedName name="reardisc">#REF!</definedName>
    <definedName name="Recorder" localSheetId="2">#REF!</definedName>
    <definedName name="Recorder" localSheetId="4">#REF!</definedName>
    <definedName name="Recorder" localSheetId="0">#REF!</definedName>
    <definedName name="Recorder" localSheetId="1">#REF!</definedName>
    <definedName name="Recorder" localSheetId="3">#REF!</definedName>
    <definedName name="Recorder">#REF!</definedName>
    <definedName name="REF_CALYEAR" localSheetId="2">#REF!</definedName>
    <definedName name="REF_CALYEAR" localSheetId="4">#REF!</definedName>
    <definedName name="REF_CALYEAR" localSheetId="0">#REF!</definedName>
    <definedName name="REF_CALYEAR" localSheetId="1">#REF!</definedName>
    <definedName name="REF_CALYEAR" localSheetId="3">#REF!</definedName>
    <definedName name="REF_CALYEAR">#REF!</definedName>
    <definedName name="Regions">[30]Instructions!$C$7:$C$20</definedName>
    <definedName name="ROA" localSheetId="2">#REF!</definedName>
    <definedName name="ROA" localSheetId="4">#REF!</definedName>
    <definedName name="ROA" localSheetId="0">#REF!</definedName>
    <definedName name="ROA" localSheetId="1">#REF!</definedName>
    <definedName name="ROA" localSheetId="3">#REF!</definedName>
    <definedName name="ROA">#REF!</definedName>
    <definedName name="ROLAVERAGE" localSheetId="2">'[13]FX Eur_BP2015'!#REF!</definedName>
    <definedName name="ROLAVERAGE" localSheetId="4">'[13]FX Eur_BP2015'!#REF!</definedName>
    <definedName name="ROLAVERAGE" localSheetId="0">'[13]FX Eur_BP2015'!#REF!</definedName>
    <definedName name="ROLAVERAGE" localSheetId="1">'[13]FX Eur_BP2015'!#REF!</definedName>
    <definedName name="ROLAVERAGE" localSheetId="3">'[13]FX Eur_BP2015'!#REF!</definedName>
    <definedName name="ROLAVERAGE">'[13]FX Eur_BP2015'!#REF!</definedName>
    <definedName name="RUBAVERAGE" localSheetId="2">'[13]FX Eur_BP2015'!#REF!</definedName>
    <definedName name="RUBAVERAGE" localSheetId="4">'[13]FX Eur_BP2015'!#REF!</definedName>
    <definedName name="RUBAVERAGE" localSheetId="0">'[13]FX Eur_BP2015'!#REF!</definedName>
    <definedName name="RUBAVERAGE" localSheetId="1">'[13]FX Eur_BP2015'!#REF!</definedName>
    <definedName name="RUBAVERAGE" localSheetId="3">'[13]FX Eur_BP2015'!#REF!</definedName>
    <definedName name="RUBAVERAGE">'[13]FX Eur_BP2015'!#REF!</definedName>
    <definedName name="SALES" localSheetId="2">#REF!</definedName>
    <definedName name="SALES" localSheetId="4">#REF!</definedName>
    <definedName name="SALES" localSheetId="0">#REF!</definedName>
    <definedName name="SALES" localSheetId="1">#REF!</definedName>
    <definedName name="SALES" localSheetId="3">#REF!</definedName>
    <definedName name="SALES">#REF!</definedName>
    <definedName name="SALES01" localSheetId="2">#REF!</definedName>
    <definedName name="SALES01" localSheetId="4">#REF!</definedName>
    <definedName name="SALES01" localSheetId="0">#REF!</definedName>
    <definedName name="SALES01" localSheetId="1">#REF!</definedName>
    <definedName name="SALES01" localSheetId="3">#REF!</definedName>
    <definedName name="SALES01">#REF!</definedName>
    <definedName name="SALES02" localSheetId="2">#REF!</definedName>
    <definedName name="SALES02" localSheetId="4">#REF!</definedName>
    <definedName name="SALES02" localSheetId="0">#REF!</definedName>
    <definedName name="SALES02" localSheetId="1">#REF!</definedName>
    <definedName name="SALES02" localSheetId="3">#REF!</definedName>
    <definedName name="SALES02">#REF!</definedName>
    <definedName name="SALES03" localSheetId="2">#REF!</definedName>
    <definedName name="SALES03" localSheetId="4">#REF!</definedName>
    <definedName name="SALES03" localSheetId="0">#REF!</definedName>
    <definedName name="SALES03" localSheetId="1">#REF!</definedName>
    <definedName name="SALES03" localSheetId="3">#REF!</definedName>
    <definedName name="SALES03">#REF!</definedName>
    <definedName name="SALES04" localSheetId="2">#REF!</definedName>
    <definedName name="SALES04" localSheetId="4">#REF!</definedName>
    <definedName name="SALES04" localSheetId="0">#REF!</definedName>
    <definedName name="SALES04" localSheetId="1">#REF!</definedName>
    <definedName name="SALES04" localSheetId="3">#REF!</definedName>
    <definedName name="SALES04">#REF!</definedName>
    <definedName name="SALES05" localSheetId="2">#REF!</definedName>
    <definedName name="SALES05" localSheetId="4">#REF!</definedName>
    <definedName name="SALES05" localSheetId="0">#REF!</definedName>
    <definedName name="SALES05" localSheetId="1">#REF!</definedName>
    <definedName name="SALES05" localSheetId="3">#REF!</definedName>
    <definedName name="SALES05">#REF!</definedName>
    <definedName name="SALES06" localSheetId="2">#REF!</definedName>
    <definedName name="SALES06" localSheetId="4">#REF!</definedName>
    <definedName name="SALES06" localSheetId="0">#REF!</definedName>
    <definedName name="SALES06" localSheetId="1">#REF!</definedName>
    <definedName name="SALES06" localSheetId="3">#REF!</definedName>
    <definedName name="SALES06">#REF!</definedName>
    <definedName name="SALES07" localSheetId="2">#REF!</definedName>
    <definedName name="SALES07" localSheetId="4">#REF!</definedName>
    <definedName name="SALES07" localSheetId="0">#REF!</definedName>
    <definedName name="SALES07" localSheetId="1">#REF!</definedName>
    <definedName name="SALES07" localSheetId="3">#REF!</definedName>
    <definedName name="SALES07">#REF!</definedName>
    <definedName name="SALES08" localSheetId="2">#REF!</definedName>
    <definedName name="SALES08" localSheetId="4">#REF!</definedName>
    <definedName name="SALES08" localSheetId="0">#REF!</definedName>
    <definedName name="SALES08" localSheetId="1">#REF!</definedName>
    <definedName name="SALES08" localSheetId="3">#REF!</definedName>
    <definedName name="SALES08">#REF!</definedName>
    <definedName name="SALES09" localSheetId="2">#REF!</definedName>
    <definedName name="SALES09" localSheetId="4">#REF!</definedName>
    <definedName name="SALES09" localSheetId="0">#REF!</definedName>
    <definedName name="SALES09" localSheetId="1">#REF!</definedName>
    <definedName name="SALES09" localSheetId="3">#REF!</definedName>
    <definedName name="SALES09">#REF!</definedName>
    <definedName name="SALES1" localSheetId="2">#REF!</definedName>
    <definedName name="SALES1" localSheetId="4">#REF!</definedName>
    <definedName name="SALES1" localSheetId="0">#REF!</definedName>
    <definedName name="SALES1" localSheetId="1">#REF!</definedName>
    <definedName name="SALES1" localSheetId="3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2">'[13]FX Eur_BP2015'!#REF!</definedName>
    <definedName name="SARAVERAGE" localSheetId="4">'[13]FX Eur_BP2015'!#REF!</definedName>
    <definedName name="SARAVERAGE" localSheetId="0">'[13]FX Eur_BP2015'!#REF!</definedName>
    <definedName name="SARAVERAGE" localSheetId="1">'[13]FX Eur_BP2015'!#REF!</definedName>
    <definedName name="SARAVERAGE" localSheetId="3">'[13]FX Eur_BP2015'!#REF!</definedName>
    <definedName name="SARAVERAGE">'[13]FX Eur_BP2015'!#REF!</definedName>
    <definedName name="sdfg" localSheetId="2">[14]General!#REF!</definedName>
    <definedName name="sdfg" localSheetId="4">[14]General!#REF!</definedName>
    <definedName name="sdfg" localSheetId="0">[14]General!#REF!</definedName>
    <definedName name="sdfg" localSheetId="1">[14]General!#REF!</definedName>
    <definedName name="sdfg" localSheetId="3">[14]General!#REF!</definedName>
    <definedName name="sdfg">[14]General!#REF!</definedName>
    <definedName name="sdfgsdfg" localSheetId="2">[14]General!#REF!</definedName>
    <definedName name="sdfgsdfg" localSheetId="4">[14]General!#REF!</definedName>
    <definedName name="sdfgsdfg" localSheetId="0">[14]General!#REF!</definedName>
    <definedName name="sdfgsdfg" localSheetId="1">[14]General!#REF!</definedName>
    <definedName name="sdfgsdfg" localSheetId="3">[14]General!#REF!</definedName>
    <definedName name="sdfgsdfg">[14]General!#REF!</definedName>
    <definedName name="SEKAVERAGE" localSheetId="2">'[13]FX Eur_BP2015'!#REF!</definedName>
    <definedName name="SEKAVERAGE" localSheetId="4">'[13]FX Eur_BP2015'!#REF!</definedName>
    <definedName name="SEKAVERAGE" localSheetId="0">'[13]FX Eur_BP2015'!#REF!</definedName>
    <definedName name="SEKAVERAGE" localSheetId="1">'[13]FX Eur_BP2015'!#REF!</definedName>
    <definedName name="SEKAVERAGE" localSheetId="3">'[13]FX Eur_BP2015'!#REF!</definedName>
    <definedName name="SEKAVERAGE">'[13]FX Eur_BP2015'!#REF!</definedName>
    <definedName name="SellPrice265Frt" localSheetId="2">[2]Sales!#REF!</definedName>
    <definedName name="SellPrice265Frt" localSheetId="4">[2]Sales!#REF!</definedName>
    <definedName name="SellPrice265Frt" localSheetId="0">[2]Sales!#REF!</definedName>
    <definedName name="SellPrice265Frt" localSheetId="1">[2]Sales!#REF!</definedName>
    <definedName name="SellPrice265Frt" localSheetId="3">[2]Sales!#REF!</definedName>
    <definedName name="SellPrice265Frt">[2]Sales!#REF!</definedName>
    <definedName name="SellPrice265Rr" localSheetId="2">[2]Sales!#REF!</definedName>
    <definedName name="SellPrice265Rr" localSheetId="4">[2]Sales!#REF!</definedName>
    <definedName name="SellPrice265Rr" localSheetId="0">[2]Sales!#REF!</definedName>
    <definedName name="SellPrice265Rr" localSheetId="1">[2]Sales!#REF!</definedName>
    <definedName name="SellPrice265Rr" localSheetId="3">[2]Sales!#REF!</definedName>
    <definedName name="SellPrice265Rr">[2]Sales!#REF!</definedName>
    <definedName name="SellPrice295Frt" localSheetId="2">[2]Sales!#REF!</definedName>
    <definedName name="SellPrice295Frt" localSheetId="4">[2]Sales!#REF!</definedName>
    <definedName name="SellPrice295Frt" localSheetId="0">[2]Sales!#REF!</definedName>
    <definedName name="SellPrice295Frt" localSheetId="1">[2]Sales!#REF!</definedName>
    <definedName name="SellPrice295Frt" localSheetId="3">[2]Sales!#REF!</definedName>
    <definedName name="SellPrice295Frt">[2]Sales!#REF!</definedName>
    <definedName name="SellPrice320Frt" localSheetId="2">[2]Sales!#REF!</definedName>
    <definedName name="SellPrice320Frt" localSheetId="4">[2]Sales!#REF!</definedName>
    <definedName name="SellPrice320Frt" localSheetId="0">[2]Sales!#REF!</definedName>
    <definedName name="SellPrice320Frt" localSheetId="1">[2]Sales!#REF!</definedName>
    <definedName name="SellPrice320Frt" localSheetId="3">[2]Sales!#REF!</definedName>
    <definedName name="SellPrice320Frt">[2]Sales!#REF!</definedName>
    <definedName name="SellPrice320Rr" localSheetId="2">[2]Sales!#REF!</definedName>
    <definedName name="SellPrice320Rr" localSheetId="4">[2]Sales!#REF!</definedName>
    <definedName name="SellPrice320Rr" localSheetId="0">[2]Sales!#REF!</definedName>
    <definedName name="SellPrice320Rr" localSheetId="1">[2]Sales!#REF!</definedName>
    <definedName name="SellPrice320Rr" localSheetId="3">[2]Sales!#REF!</definedName>
    <definedName name="SellPrice320Rr">[2]Sales!#REF!</definedName>
    <definedName name="SellPrice360" localSheetId="2">[2]Sales!#REF!</definedName>
    <definedName name="SellPrice360" localSheetId="4">[2]Sales!#REF!</definedName>
    <definedName name="SellPrice360" localSheetId="0">[2]Sales!#REF!</definedName>
    <definedName name="SellPrice360" localSheetId="1">[2]Sales!#REF!</definedName>
    <definedName name="SellPrice360" localSheetId="3">[2]Sales!#REF!</definedName>
    <definedName name="SellPrice360">[2]Sales!#REF!</definedName>
    <definedName name="SellPrice370" localSheetId="2">[2]Sales!#REF!</definedName>
    <definedName name="SellPrice370" localSheetId="4">[2]Sales!#REF!</definedName>
    <definedName name="SellPrice370" localSheetId="0">[2]Sales!#REF!</definedName>
    <definedName name="SellPrice370" localSheetId="1">[2]Sales!#REF!</definedName>
    <definedName name="SellPrice370" localSheetId="3">[2]Sales!#REF!</definedName>
    <definedName name="SellPrice370">[2]Sales!#REF!</definedName>
    <definedName name="SellPriceBosch1" localSheetId="2">[2]Sales!#REF!</definedName>
    <definedName name="SellPriceBosch1" localSheetId="4">[2]Sales!#REF!</definedName>
    <definedName name="SellPriceBosch1" localSheetId="0">[2]Sales!#REF!</definedName>
    <definedName name="SellPriceBosch1" localSheetId="1">[2]Sales!#REF!</definedName>
    <definedName name="SellPriceBosch1" localSheetId="3">[2]Sales!#REF!</definedName>
    <definedName name="SellPriceBosch1">[2]Sales!#REF!</definedName>
    <definedName name="SellPriceBosch2" localSheetId="2">[2]Sales!#REF!</definedName>
    <definedName name="SellPriceBosch2" localSheetId="4">[2]Sales!#REF!</definedName>
    <definedName name="SellPriceBosch2" localSheetId="0">[2]Sales!#REF!</definedName>
    <definedName name="SellPriceBosch2" localSheetId="1">[2]Sales!#REF!</definedName>
    <definedName name="SellPriceBosch2" localSheetId="3">[2]Sales!#REF!</definedName>
    <definedName name="SellPriceBosch2">[2]Sales!#REF!</definedName>
    <definedName name="SellPriceBosch3" localSheetId="2">[2]Sales!#REF!</definedName>
    <definedName name="SellPriceBosch3" localSheetId="4">[2]Sales!#REF!</definedName>
    <definedName name="SellPriceBosch3" localSheetId="0">[2]Sales!#REF!</definedName>
    <definedName name="SellPriceBosch3" localSheetId="1">[2]Sales!#REF!</definedName>
    <definedName name="SellPriceBosch3" localSheetId="3">[2]Sales!#REF!</definedName>
    <definedName name="SellPriceBosch3">[2]Sales!#REF!</definedName>
    <definedName name="SellPriceBosch4" localSheetId="2">[2]Sales!#REF!</definedName>
    <definedName name="SellPriceBosch4" localSheetId="4">[2]Sales!#REF!</definedName>
    <definedName name="SellPriceBosch4" localSheetId="0">[2]Sales!#REF!</definedName>
    <definedName name="SellPriceBosch4" localSheetId="1">[2]Sales!#REF!</definedName>
    <definedName name="SellPriceBosch4" localSheetId="3">[2]Sales!#REF!</definedName>
    <definedName name="SellPriceBosch4">[2]Sales!#REF!</definedName>
    <definedName name="SellPriceBosch5" localSheetId="2">[2]Sales!#REF!</definedName>
    <definedName name="SellPriceBosch5" localSheetId="4">[2]Sales!#REF!</definedName>
    <definedName name="SellPriceBosch5" localSheetId="0">[2]Sales!#REF!</definedName>
    <definedName name="SellPriceBosch5" localSheetId="1">[2]Sales!#REF!</definedName>
    <definedName name="SellPriceBosch5" localSheetId="3">[2]Sales!#REF!</definedName>
    <definedName name="SellPriceBosch5">[2]Sales!#REF!</definedName>
    <definedName name="SellPriceMustFrt" localSheetId="2">[2]Sales!#REF!</definedName>
    <definedName name="SellPriceMustFrt" localSheetId="4">[2]Sales!#REF!</definedName>
    <definedName name="SellPriceMustFrt" localSheetId="0">[2]Sales!#REF!</definedName>
    <definedName name="SellPriceMustFrt" localSheetId="1">[2]Sales!#REF!</definedName>
    <definedName name="SellPriceMustFrt" localSheetId="3">[2]Sales!#REF!</definedName>
    <definedName name="SellPriceMustFrt">[2]Sales!#REF!</definedName>
    <definedName name="SellPriceMustRr" localSheetId="2">[2]Sales!#REF!</definedName>
    <definedName name="SellPriceMustRr" localSheetId="4">[2]Sales!#REF!</definedName>
    <definedName name="SellPriceMustRr" localSheetId="0">[2]Sales!#REF!</definedName>
    <definedName name="SellPriceMustRr" localSheetId="1">[2]Sales!#REF!</definedName>
    <definedName name="SellPriceMustRr" localSheetId="3">[2]Sales!#REF!</definedName>
    <definedName name="SellPriceMustRr">[2]Sales!#REF!</definedName>
    <definedName name="SellPriceQS4" localSheetId="2">[2]Sales!#REF!</definedName>
    <definedName name="SellPriceQS4" localSheetId="4">[2]Sales!#REF!</definedName>
    <definedName name="SellPriceQS4" localSheetId="0">[2]Sales!#REF!</definedName>
    <definedName name="SellPriceQS4" localSheetId="1">[2]Sales!#REF!</definedName>
    <definedName name="SellPriceQS4" localSheetId="3">[2]Sales!#REF!</definedName>
    <definedName name="SellPriceQS4">[2]Sales!#REF!</definedName>
    <definedName name="SGDAVERAGE" localSheetId="2">'[13]FX Eur_BP2015'!#REF!</definedName>
    <definedName name="SGDAVERAGE" localSheetId="4">'[13]FX Eur_BP2015'!#REF!</definedName>
    <definedName name="SGDAVERAGE" localSheetId="0">'[13]FX Eur_BP2015'!#REF!</definedName>
    <definedName name="SGDAVERAGE" localSheetId="1">'[13]FX Eur_BP2015'!#REF!</definedName>
    <definedName name="SGDAVERAGE" localSheetId="3">'[13]FX Eur_BP2015'!#REF!</definedName>
    <definedName name="SGDAVERAGE">'[13]FX Eur_BP2015'!#REF!</definedName>
    <definedName name="SITAVERAGE" localSheetId="2">'[13]FX Eur_BP2015'!#REF!</definedName>
    <definedName name="SITAVERAGE" localSheetId="4">'[13]FX Eur_BP2015'!#REF!</definedName>
    <definedName name="SITAVERAGE" localSheetId="0">'[13]FX Eur_BP2015'!#REF!</definedName>
    <definedName name="SITAVERAGE" localSheetId="1">'[13]FX Eur_BP2015'!#REF!</definedName>
    <definedName name="SITAVERAGE" localSheetId="3">'[13]FX Eur_BP2015'!#REF!</definedName>
    <definedName name="SITAVERAGE">'[13]FX Eur_BP2015'!#REF!</definedName>
    <definedName name="SizingColumn" localSheetId="2">#REF!</definedName>
    <definedName name="SizingColumn" localSheetId="4">#REF!</definedName>
    <definedName name="SizingColumn" localSheetId="0">#REF!</definedName>
    <definedName name="SizingColumn" localSheetId="1">#REF!</definedName>
    <definedName name="SizingColumn" localSheetId="3">#REF!</definedName>
    <definedName name="SizingColumn">#REF!</definedName>
    <definedName name="SKKAVERAGE" localSheetId="2">'[13]FX Eur_BP2015'!#REF!</definedName>
    <definedName name="SKKAVERAGE" localSheetId="4">'[13]FX Eur_BP2015'!#REF!</definedName>
    <definedName name="SKKAVERAGE" localSheetId="0">'[13]FX Eur_BP2015'!#REF!</definedName>
    <definedName name="SKKAVERAGE" localSheetId="1">'[13]FX Eur_BP2015'!#REF!</definedName>
    <definedName name="SKKAVERAGE" localSheetId="3">'[13]FX Eur_BP2015'!#REF!</definedName>
    <definedName name="SKKAVERAGE">'[13]FX Eur_BP2015'!#REF!</definedName>
    <definedName name="sss" localSheetId="2">[2]Assump!#REF!</definedName>
    <definedName name="sss" localSheetId="4">[2]Assump!#REF!</definedName>
    <definedName name="sss" localSheetId="0">[2]Assump!#REF!</definedName>
    <definedName name="sss" localSheetId="1">[2]Assump!#REF!</definedName>
    <definedName name="sss" localSheetId="3">[2]Assump!#REF!</definedName>
    <definedName name="sss">[2]Assump!#REF!</definedName>
    <definedName name="state2002ist" localSheetId="2">[14]General!#REF!</definedName>
    <definedName name="state2002ist" localSheetId="4">[14]General!#REF!</definedName>
    <definedName name="state2002ist" localSheetId="0">[14]General!#REF!</definedName>
    <definedName name="state2002ist" localSheetId="1">[14]General!#REF!</definedName>
    <definedName name="state2002ist" localSheetId="3">[14]General!#REF!</definedName>
    <definedName name="state2002ist">[14]General!#REF!</definedName>
    <definedName name="state2003cf" localSheetId="2">[14]General!#REF!</definedName>
    <definedName name="state2003cf" localSheetId="4">[14]General!#REF!</definedName>
    <definedName name="state2003cf" localSheetId="0">[14]General!#REF!</definedName>
    <definedName name="state2003cf" localSheetId="1">[14]General!#REF!</definedName>
    <definedName name="state2003cf" localSheetId="3">[14]General!#REF!</definedName>
    <definedName name="state2003cf">[14]General!#REF!</definedName>
    <definedName name="state2003plan" localSheetId="2">[14]General!#REF!</definedName>
    <definedName name="state2003plan" localSheetId="4">[14]General!#REF!</definedName>
    <definedName name="state2003plan" localSheetId="0">[14]General!#REF!</definedName>
    <definedName name="state2003plan" localSheetId="1">[14]General!#REF!</definedName>
    <definedName name="state2003plan" localSheetId="3">[14]General!#REF!</definedName>
    <definedName name="state2003plan">[14]General!#REF!</definedName>
    <definedName name="state2004plan" localSheetId="2">[14]General!#REF!</definedName>
    <definedName name="state2004plan" localSheetId="4">[14]General!#REF!</definedName>
    <definedName name="state2004plan" localSheetId="0">[14]General!#REF!</definedName>
    <definedName name="state2004plan" localSheetId="1">[14]General!#REF!</definedName>
    <definedName name="state2004plan" localSheetId="3">[14]General!#REF!</definedName>
    <definedName name="state2004plan">[14]General!#REF!</definedName>
    <definedName name="state2005cf" localSheetId="2">[14]General!#REF!</definedName>
    <definedName name="state2005cf" localSheetId="4">[14]General!#REF!</definedName>
    <definedName name="state2005cf" localSheetId="0">[14]General!#REF!</definedName>
    <definedName name="state2005cf" localSheetId="1">[14]General!#REF!</definedName>
    <definedName name="state2005cf" localSheetId="3">[14]General!#REF!</definedName>
    <definedName name="state2005cf">[14]General!#REF!</definedName>
    <definedName name="state2006cf" localSheetId="2">[14]General!#REF!</definedName>
    <definedName name="state2006cf" localSheetId="4">[14]General!#REF!</definedName>
    <definedName name="state2006cf" localSheetId="0">[14]General!#REF!</definedName>
    <definedName name="state2006cf" localSheetId="1">[14]General!#REF!</definedName>
    <definedName name="state2006cf" localSheetId="3">[14]General!#REF!</definedName>
    <definedName name="state2006cf">[14]General!#REF!</definedName>
    <definedName name="STKDAY" localSheetId="2">#REF!</definedName>
    <definedName name="STKDAY" localSheetId="4">#REF!</definedName>
    <definedName name="STKDAY" localSheetId="0">#REF!</definedName>
    <definedName name="STKDAY" localSheetId="1">#REF!</definedName>
    <definedName name="STKDAY" localSheetId="3">#REF!</definedName>
    <definedName name="STKDAY">#REF!</definedName>
    <definedName name="TAXRATE1" localSheetId="2">#REF!</definedName>
    <definedName name="TAXRATE1" localSheetId="4">#REF!</definedName>
    <definedName name="TAXRATE1" localSheetId="0">#REF!</definedName>
    <definedName name="TAXRATE1" localSheetId="1">#REF!</definedName>
    <definedName name="TAXRATE1" localSheetId="3">#REF!</definedName>
    <definedName name="TAXRATE1">#REF!</definedName>
    <definedName name="TAXRATE2" localSheetId="2">#REF!</definedName>
    <definedName name="TAXRATE2" localSheetId="4">#REF!</definedName>
    <definedName name="TAXRATE2" localSheetId="0">#REF!</definedName>
    <definedName name="TAXRATE2" localSheetId="1">#REF!</definedName>
    <definedName name="TAXRATE2" localSheetId="3">#REF!</definedName>
    <definedName name="TAXRATE2">#REF!</definedName>
    <definedName name="TAXRATE3" localSheetId="2">#REF!</definedName>
    <definedName name="TAXRATE3" localSheetId="4">#REF!</definedName>
    <definedName name="TAXRATE3" localSheetId="0">#REF!</definedName>
    <definedName name="TAXRATE3" localSheetId="1">#REF!</definedName>
    <definedName name="TAXRATE3" localSheetId="3">#REF!</definedName>
    <definedName name="TAXRATE3">#REF!</definedName>
    <definedName name="TAXRATE4" localSheetId="2">#REF!</definedName>
    <definedName name="TAXRATE4" localSheetId="4">#REF!</definedName>
    <definedName name="TAXRATE4" localSheetId="0">#REF!</definedName>
    <definedName name="TAXRATE4" localSheetId="1">#REF!</definedName>
    <definedName name="TAXRATE4" localSheetId="3">#REF!</definedName>
    <definedName name="TAXRATE4">#REF!</definedName>
    <definedName name="TAXRATE5" localSheetId="2">#REF!</definedName>
    <definedName name="TAXRATE5" localSheetId="4">#REF!</definedName>
    <definedName name="TAXRATE5" localSheetId="0">#REF!</definedName>
    <definedName name="TAXRATE5" localSheetId="1">#REF!</definedName>
    <definedName name="TAXRATE5" localSheetId="3">#REF!</definedName>
    <definedName name="TAXRATE5">#REF!</definedName>
    <definedName name="TAXRATE6" localSheetId="2">#REF!</definedName>
    <definedName name="TAXRATE6" localSheetId="4">#REF!</definedName>
    <definedName name="TAXRATE6" localSheetId="0">#REF!</definedName>
    <definedName name="TAXRATE6" localSheetId="1">#REF!</definedName>
    <definedName name="TAXRATE6" localSheetId="3">#REF!</definedName>
    <definedName name="TAXRATE6">#REF!</definedName>
    <definedName name="TAXRATE7" localSheetId="2">#REF!</definedName>
    <definedName name="TAXRATE7" localSheetId="4">#REF!</definedName>
    <definedName name="TAXRATE7" localSheetId="0">#REF!</definedName>
    <definedName name="TAXRATE7" localSheetId="1">#REF!</definedName>
    <definedName name="TAXRATE7" localSheetId="3">#REF!</definedName>
    <definedName name="TAXRATE7">#REF!</definedName>
    <definedName name="TAXRATE8" localSheetId="2">#REF!</definedName>
    <definedName name="TAXRATE8" localSheetId="4">#REF!</definedName>
    <definedName name="TAXRATE8" localSheetId="0">#REF!</definedName>
    <definedName name="TAXRATE8" localSheetId="1">#REF!</definedName>
    <definedName name="TAXRATE8" localSheetId="3">#REF!</definedName>
    <definedName name="TAXRATE8">#REF!</definedName>
    <definedName name="TAXRATE9" localSheetId="2">#REF!</definedName>
    <definedName name="TAXRATE9" localSheetId="4">#REF!</definedName>
    <definedName name="TAXRATE9" localSheetId="0">#REF!</definedName>
    <definedName name="TAXRATE9" localSheetId="1">#REF!</definedName>
    <definedName name="TAXRATE9" localSheetId="3">#REF!</definedName>
    <definedName name="TAXRATE9">#REF!</definedName>
    <definedName name="Telefon" localSheetId="2">#REF!</definedName>
    <definedName name="Telefon" localSheetId="4">#REF!</definedName>
    <definedName name="Telefon" localSheetId="0">#REF!</definedName>
    <definedName name="Telefon" localSheetId="1">#REF!</definedName>
    <definedName name="Telefon" localSheetId="3">#REF!</definedName>
    <definedName name="Telefon">#REF!</definedName>
    <definedName name="TEST0" localSheetId="2">#REF!</definedName>
    <definedName name="TEST0" localSheetId="4">#REF!</definedName>
    <definedName name="TEST0" localSheetId="0">#REF!</definedName>
    <definedName name="TEST0" localSheetId="1">#REF!</definedName>
    <definedName name="TEST0" localSheetId="3">#REF!</definedName>
    <definedName name="TEST0">#REF!</definedName>
    <definedName name="TESTHKEY" localSheetId="2">'[7]2007 Consol'!#REF!</definedName>
    <definedName name="TESTHKEY" localSheetId="4">'[7]2007 Consol'!#REF!</definedName>
    <definedName name="TESTHKEY" localSheetId="0">'[7]2007 Consol'!#REF!</definedName>
    <definedName name="TESTHKEY" localSheetId="1">'[7]2007 Consol'!#REF!</definedName>
    <definedName name="TESTHKEY" localSheetId="3">'[7]2007 Consol'!#REF!</definedName>
    <definedName name="TESTHKEY">'[7]2007 Consol'!#REF!</definedName>
    <definedName name="TESTKEYS" localSheetId="2">#REF!</definedName>
    <definedName name="TESTKEYS" localSheetId="4">#REF!</definedName>
    <definedName name="TESTKEYS" localSheetId="0">#REF!</definedName>
    <definedName name="TESTKEYS" localSheetId="1">#REF!</definedName>
    <definedName name="TESTKEYS" localSheetId="3">#REF!</definedName>
    <definedName name="TESTKEYS">#REF!</definedName>
    <definedName name="TESTVKEY" localSheetId="2">'[7]2007 Consol'!#REF!</definedName>
    <definedName name="TESTVKEY" localSheetId="4">'[7]2007 Consol'!#REF!</definedName>
    <definedName name="TESTVKEY" localSheetId="0">'[7]2007 Consol'!#REF!</definedName>
    <definedName name="TESTVKEY" localSheetId="1">'[7]2007 Consol'!#REF!</definedName>
    <definedName name="TESTVKEY" localSheetId="3">'[7]2007 Consol'!#REF!</definedName>
    <definedName name="TESTVKEY">'[7]2007 Consol'!#REF!</definedName>
    <definedName name="THBAVERAGE" localSheetId="2">'[13]FX Eur_BP2015'!#REF!</definedName>
    <definedName name="THBAVERAGE" localSheetId="4">'[13]FX Eur_BP2015'!#REF!</definedName>
    <definedName name="THBAVERAGE" localSheetId="0">'[13]FX Eur_BP2015'!#REF!</definedName>
    <definedName name="THBAVERAGE" localSheetId="1">'[13]FX Eur_BP2015'!#REF!</definedName>
    <definedName name="THBAVERAGE" localSheetId="3">'[13]FX Eur_BP2015'!#REF!</definedName>
    <definedName name="THBAVERAGE">'[13]FX Eur_BP2015'!#REF!</definedName>
    <definedName name="TNDAVERAGE" localSheetId="2">'[13]FX Eur_BP2015'!#REF!</definedName>
    <definedName name="TNDAVERAGE" localSheetId="4">'[13]FX Eur_BP2015'!#REF!</definedName>
    <definedName name="TNDAVERAGE" localSheetId="0">'[13]FX Eur_BP2015'!#REF!</definedName>
    <definedName name="TNDAVERAGE" localSheetId="1">'[13]FX Eur_BP2015'!#REF!</definedName>
    <definedName name="TNDAVERAGE" localSheetId="3">'[13]FX Eur_BP2015'!#REF!</definedName>
    <definedName name="TNDAVERAGE">'[13]FX Eur_BP2015'!#REF!</definedName>
    <definedName name="Total1" localSheetId="2">'[1]GROUPING JLG SBU'!#REF!</definedName>
    <definedName name="Total1" localSheetId="4">'[1]GROUPING JLG SBU'!#REF!</definedName>
    <definedName name="Total1" localSheetId="0">'[1]GROUPING JLG SBU'!#REF!</definedName>
    <definedName name="Total1" localSheetId="1">'[1]GROUPING JLG SBU'!#REF!</definedName>
    <definedName name="Total1" localSheetId="3">'[1]GROUPING JLG SBU'!#REF!</definedName>
    <definedName name="Total1">'[1]GROUPING JLG SBU'!#REF!</definedName>
    <definedName name="TRLAVERAGE" localSheetId="2">'[13]FX Eur_BP2015'!#REF!</definedName>
    <definedName name="TRLAVERAGE" localSheetId="4">'[13]FX Eur_BP2015'!#REF!</definedName>
    <definedName name="TRLAVERAGE" localSheetId="0">'[13]FX Eur_BP2015'!#REF!</definedName>
    <definedName name="TRLAVERAGE" localSheetId="1">'[13]FX Eur_BP2015'!#REF!</definedName>
    <definedName name="TRLAVERAGE" localSheetId="3">'[13]FX Eur_BP2015'!#REF!</definedName>
    <definedName name="TRLAVERAGE">'[13]FX Eur_BP2015'!#REF!</definedName>
    <definedName name="TWDAVERAGE" localSheetId="2">'[13]FX Eur_BP2015'!#REF!</definedName>
    <definedName name="TWDAVERAGE" localSheetId="4">'[13]FX Eur_BP2015'!#REF!</definedName>
    <definedName name="TWDAVERAGE" localSheetId="0">'[13]FX Eur_BP2015'!#REF!</definedName>
    <definedName name="TWDAVERAGE" localSheetId="1">'[13]FX Eur_BP2015'!#REF!</definedName>
    <definedName name="TWDAVERAGE" localSheetId="3">'[13]FX Eur_BP2015'!#REF!</definedName>
    <definedName name="TWDAVERAGE">'[13]FX Eur_BP2015'!#REF!</definedName>
    <definedName name="UAHAVERAGE" localSheetId="2">'[13]FX Eur_BP2015'!#REF!</definedName>
    <definedName name="UAHAVERAGE" localSheetId="4">'[13]FX Eur_BP2015'!#REF!</definedName>
    <definedName name="UAHAVERAGE" localSheetId="0">'[13]FX Eur_BP2015'!#REF!</definedName>
    <definedName name="UAHAVERAGE" localSheetId="1">'[13]FX Eur_BP2015'!#REF!</definedName>
    <definedName name="UAHAVERAGE" localSheetId="3">'[13]FX Eur_BP2015'!#REF!</definedName>
    <definedName name="UAHAVERAGE">'[13]FX Eur_BP2015'!#REF!</definedName>
    <definedName name="usd" localSheetId="2">#REF!</definedName>
    <definedName name="usd" localSheetId="4">#REF!</definedName>
    <definedName name="usd" localSheetId="0">#REF!</definedName>
    <definedName name="usd" localSheetId="1">#REF!</definedName>
    <definedName name="usd" localSheetId="3">#REF!</definedName>
    <definedName name="usd">#REF!</definedName>
    <definedName name="USDAVERAGE" localSheetId="2">'[13]FX Eur_BP2015'!#REF!</definedName>
    <definedName name="USDAVERAGE" localSheetId="4">'[13]FX Eur_BP2015'!#REF!</definedName>
    <definedName name="USDAVERAGE" localSheetId="0">'[13]FX Eur_BP2015'!#REF!</definedName>
    <definedName name="USDAVERAGE" localSheetId="1">'[13]FX Eur_BP2015'!#REF!</definedName>
    <definedName name="USDAVERAGE" localSheetId="3">'[13]FX Eur_BP2015'!#REF!</definedName>
    <definedName name="USDAVERAGE">'[13]FX Eur_BP2015'!#REF!</definedName>
    <definedName name="VARIANCE" localSheetId="2">#REF!</definedName>
    <definedName name="VARIANCE" localSheetId="4">#REF!</definedName>
    <definedName name="VARIANCE" localSheetId="0">#REF!</definedName>
    <definedName name="VARIANCE" localSheetId="1">#REF!</definedName>
    <definedName name="VARIANCE" localSheetId="3">#REF!</definedName>
    <definedName name="VARIANCE">#REF!</definedName>
    <definedName name="VarianceToV17" localSheetId="2">#REF!</definedName>
    <definedName name="VarianceToV17" localSheetId="4">#REF!</definedName>
    <definedName name="VarianceToV17" localSheetId="0">#REF!</definedName>
    <definedName name="VarianceToV17" localSheetId="1">#REF!</definedName>
    <definedName name="VarianceToV17" localSheetId="3">#REF!</definedName>
    <definedName name="VarianceToV17">#REF!</definedName>
    <definedName name="VEBAVERAGE" localSheetId="2">'[13]FX Eur_BP2015'!#REF!</definedName>
    <definedName name="VEBAVERAGE" localSheetId="4">'[13]FX Eur_BP2015'!#REF!</definedName>
    <definedName name="VEBAVERAGE" localSheetId="0">'[13]FX Eur_BP2015'!#REF!</definedName>
    <definedName name="VEBAVERAGE" localSheetId="1">'[13]FX Eur_BP2015'!#REF!</definedName>
    <definedName name="VEBAVERAGE" localSheetId="3">'[13]FX Eur_BP2015'!#REF!</definedName>
    <definedName name="VEBAVERAGE">'[13]FX Eur_BP2015'!#REF!</definedName>
    <definedName name="Versions">'[16]Market Data'!$H$93:$H$96</definedName>
    <definedName name="w" localSheetId="2">'[13]FX Eur_BP2015'!#REF!</definedName>
    <definedName name="w" localSheetId="4">'[13]FX Eur_BP2015'!#REF!</definedName>
    <definedName name="w" localSheetId="0">'[13]FX Eur_BP2015'!#REF!</definedName>
    <definedName name="w" localSheetId="1">'[13]FX Eur_BP2015'!#REF!</definedName>
    <definedName name="w" localSheetId="3">'[13]FX Eur_BP2015'!#REF!</definedName>
    <definedName name="w">'[13]FX Eur_BP2015'!#REF!</definedName>
    <definedName name="wergt" localSheetId="2">[14]General!#REF!</definedName>
    <definedName name="wergt" localSheetId="4">[14]General!#REF!</definedName>
    <definedName name="wergt" localSheetId="0">[14]General!#REF!</definedName>
    <definedName name="wergt" localSheetId="1">[14]General!#REF!</definedName>
    <definedName name="wergt" localSheetId="3">[14]General!#REF!</definedName>
    <definedName name="wergt">[14]General!#REF!</definedName>
    <definedName name="wheelend" localSheetId="2">#REF!</definedName>
    <definedName name="wheelend" localSheetId="4">#REF!</definedName>
    <definedName name="wheelend" localSheetId="0">#REF!</definedName>
    <definedName name="wheelend" localSheetId="1">#REF!</definedName>
    <definedName name="wheelend" localSheetId="3">#REF!</definedName>
    <definedName name="wheelend">#REF!</definedName>
    <definedName name="wrn.ConvCost__1995_AOP." localSheetId="2" hidden="1">{"AOP_Mos.",#N/A,FALSE,"1995 AOP";"AOP_Qtrs.",#N/A,FALSE,"1995 AOP"}</definedName>
    <definedName name="wrn.ConvCost__1995_AOP." localSheetId="4" hidden="1">{"AOP_Mos.",#N/A,FALSE,"1995 AOP";"AOP_Qtrs.",#N/A,FALSE,"1995 AOP"}</definedName>
    <definedName name="wrn.ConvCost__1995_AOP." localSheetId="0" hidden="1">{"AOP_Mos.",#N/A,FALSE,"1995 AOP";"AOP_Qtrs.",#N/A,FALSE,"1995 AOP"}</definedName>
    <definedName name="wrn.ConvCost__1995_AOP." localSheetId="1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2" hidden="1">{"Current_Mos.",#N/A,FALSE,"Current Fcst";"Current_Qtrs.",#N/A,FALSE,"Current Fcst"}</definedName>
    <definedName name="wrn.ConvCost__Current_Fcst." localSheetId="4" hidden="1">{"Current_Mos.",#N/A,FALSE,"Current Fcst";"Current_Qtrs.",#N/A,FALSE,"Current Fcst"}</definedName>
    <definedName name="wrn.ConvCost__Current_Fcst." localSheetId="0" hidden="1">{"Current_Mos.",#N/A,FALSE,"Current Fcst";"Current_Qtrs.",#N/A,FALSE,"Current Fcst"}</definedName>
    <definedName name="wrn.ConvCost__Current_Fcst." localSheetId="1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2" hidden="1">{"Prior_Mos.",#N/A,FALSE,"Prior Fcst";"Prior_Qtrs.",#N/A,FALSE,"Prior Fcst"}</definedName>
    <definedName name="wrn.ConvCost__Prior_Fcst." localSheetId="4" hidden="1">{"Prior_Mos.",#N/A,FALSE,"Prior Fcst";"Prior_Qtrs.",#N/A,FALSE,"Prior Fcst"}</definedName>
    <definedName name="wrn.ConvCost__Prior_Fcst." localSheetId="0" hidden="1">{"Prior_Mos.",#N/A,FALSE,"Prior Fcst";"Prior_Qtrs.",#N/A,FALSE,"Prior Fcst"}</definedName>
    <definedName name="wrn.ConvCost__Prior_Fcst." localSheetId="1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2" hidden="1">{"PriorYear_Mos.",#N/A,FALSE,"Prior Year";"PriorYear_Qtrs.",#N/A,FALSE,"Prior Year"}</definedName>
    <definedName name="wrn.ConvCost__Prior_Year." localSheetId="4" hidden="1">{"PriorYear_Mos.",#N/A,FALSE,"Prior Year";"PriorYear_Qtrs.",#N/A,FALSE,"Prior Year"}</definedName>
    <definedName name="wrn.ConvCost__Prior_Year." localSheetId="0" hidden="1">{"PriorYear_Mos.",#N/A,FALSE,"Prior Year";"PriorYear_Qtrs.",#N/A,FALSE,"Prior Year"}</definedName>
    <definedName name="wrn.ConvCost__Prior_Year." localSheetId="1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2" hidden="1">{"UN150 Production",#N/A,FALSE,"MOE1 Sep ytd ";"Ntruck Rtr Production",#N/A,FALSE,"MOE1 Sep ytd ";"S-Truck Production",#N/A,FALSE,"MOE1 Sep ytd ";"PN150 Production",#N/A,FALSE,"MOE1 Sep ytd "}</definedName>
    <definedName name="wrn.MOE1." localSheetId="4" hidden="1">{"UN150 Production",#N/A,FALSE,"MOE1 Sep ytd ";"Ntruck Rtr Production",#N/A,FALSE,"MOE1 Sep ytd ";"S-Truck Production",#N/A,FALSE,"MOE1 Sep ytd ";"PN150 Production",#N/A,FALSE,"MOE1 Sep ytd "}</definedName>
    <definedName name="wrn.MOE1." localSheetId="0" hidden="1">{"UN150 Production",#N/A,FALSE,"MOE1 Sep ytd ";"Ntruck Rtr Production",#N/A,FALSE,"MOE1 Sep ytd ";"S-Truck Production",#N/A,FALSE,"MOE1 Sep ytd ";"PN150 Production",#N/A,FALSE,"MOE1 Sep ytd 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2" hidden="1">{"gmyrtr",#N/A,FALSE,"MOE4 Sep YTD";"pn96 front",#N/A,FALSE,"MOE4 Sep YTD";"N-truck hub",#N/A,FALSE,"MOE4 Sep YTD";"pn96rear",#N/A,FALSE,"MOE4 Sep YTD";"gmyhub",#N/A,FALSE,"MOE4 Sep YTD"}</definedName>
    <definedName name="wrn.MOE2." localSheetId="4" hidden="1">{"gmyrtr",#N/A,FALSE,"MOE4 Sep YTD";"pn96 front",#N/A,FALSE,"MOE4 Sep YTD";"N-truck hub",#N/A,FALSE,"MOE4 Sep YTD";"pn96rear",#N/A,FALSE,"MOE4 Sep YTD";"gmyhub",#N/A,FALSE,"MOE4 Sep YTD"}</definedName>
    <definedName name="wrn.MOE2." localSheetId="0" hidden="1">{"gmyrtr",#N/A,FALSE,"MOE4 Sep YTD";"pn96 front",#N/A,FALSE,"MOE4 Sep YTD";"N-truck hub",#N/A,FALSE,"MOE4 Sep YTD";"pn96rear",#N/A,FALSE,"MOE4 Sep YTD";"gmyhub",#N/A,FALSE,"MOE4 Sep YTD"}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2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4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0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2" hidden="1">{"Cur_vs_AOP",#N/A,FALSE,"Cur vs AOP";"Cur_vs_PrMo",#N/A,FALSE,"Cur vs PrMo";"Cur_vs_PrYr",#N/A,FALSE,"Cur vs PrYr";"Cur_vs_Cur",#N/A,FALSE,"Cur vs Cur"}</definedName>
    <definedName name="wrn.Variance__All_Periods." localSheetId="4" hidden="1">{"Cur_vs_AOP",#N/A,FALSE,"Cur vs AOP";"Cur_vs_PrMo",#N/A,FALSE,"Cur vs PrMo";"Cur_vs_PrYr",#N/A,FALSE,"Cur vs PrYr";"Cur_vs_Cur",#N/A,FALSE,"Cur vs Cur"}</definedName>
    <definedName name="wrn.Variance__All_Periods." localSheetId="0" hidden="1">{"Cur_vs_AOP",#N/A,FALSE,"Cur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2" hidden="1">{"Cur_vs_AOP",#N/A,FALSE,"Cur vs AOP"}</definedName>
    <definedName name="wrn.Variance__Cur_vs_AOP." localSheetId="4" hidden="1">{"Cur_vs_AOP",#N/A,FALSE,"Cur vs AOP"}</definedName>
    <definedName name="wrn.Variance__Cur_vs_AOP." localSheetId="0" hidden="1">{"Cur_vs_AOP",#N/A,FALSE,"Cur vs AOP"}</definedName>
    <definedName name="wrn.Variance__Cur_vs_AOP." localSheetId="1" hidden="1">{"Cur_vs_AOP",#N/A,FALSE,"Cur vs AOP"}</definedName>
    <definedName name="wrn.Variance__Cur_vs_AOP." localSheetId="3" hidden="1">{"Cur_vs_AOP",#N/A,FALSE,"Cur vs AOP"}</definedName>
    <definedName name="wrn.Variance__Cur_vs_AOP." hidden="1">{"Cur_vs_AOP",#N/A,FALSE,"Cur vs AOP"}</definedName>
    <definedName name="wrn.Variance__Cur_vs_Cur." localSheetId="2" hidden="1">{"Cur_vs_Cur",#N/A,FALSE,"Cur vs Cur"}</definedName>
    <definedName name="wrn.Variance__Cur_vs_Cur." localSheetId="4" hidden="1">{"Cur_vs_Cur",#N/A,FALSE,"Cur vs Cur"}</definedName>
    <definedName name="wrn.Variance__Cur_vs_Cur." localSheetId="0" hidden="1">{"Cur_vs_Cur",#N/A,FALSE,"Cur vs Cur"}</definedName>
    <definedName name="wrn.Variance__Cur_vs_Cur." localSheetId="1" hidden="1">{"Cur_vs_Cur",#N/A,FALSE,"Cur vs Cur"}</definedName>
    <definedName name="wrn.Variance__Cur_vs_Cur." localSheetId="3" hidden="1">{"Cur_vs_Cur",#N/A,FALSE,"Cur vs Cur"}</definedName>
    <definedName name="wrn.Variance__Cur_vs_Cur." hidden="1">{"Cur_vs_Cur",#N/A,FALSE,"Cur vs Cur"}</definedName>
    <definedName name="wrn.Variance__Cur_vs_PrMo." localSheetId="2" hidden="1">{"Cur_vs_PrMo",#N/A,FALSE,"Cur vs PrMo"}</definedName>
    <definedName name="wrn.Variance__Cur_vs_PrMo." localSheetId="4" hidden="1">{"Cur_vs_PrMo",#N/A,FALSE,"Cur vs PrMo"}</definedName>
    <definedName name="wrn.Variance__Cur_vs_PrMo." localSheetId="0" hidden="1">{"Cur_vs_PrMo",#N/A,FALSE,"Cur vs PrMo"}</definedName>
    <definedName name="wrn.Variance__Cur_vs_PrMo." localSheetId="1" hidden="1">{"Cur_vs_PrMo",#N/A,FALSE,"Cur vs PrMo"}</definedName>
    <definedName name="wrn.Variance__Cur_vs_PrMo." localSheetId="3" hidden="1">{"Cur_vs_PrMo",#N/A,FALSE,"Cur vs PrMo"}</definedName>
    <definedName name="wrn.Variance__Cur_vs_PrMo." hidden="1">{"Cur_vs_PrMo",#N/A,FALSE,"Cur vs PrMo"}</definedName>
    <definedName name="wrn.Variance__Cur_vs_PrYr." localSheetId="2" hidden="1">{"Cur_vs_PrYr",#N/A,FALSE,"Cur vs PrYr"}</definedName>
    <definedName name="wrn.Variance__Cur_vs_PrYr." localSheetId="4" hidden="1">{"Cur_vs_PrYr",#N/A,FALSE,"Cur vs PrYr"}</definedName>
    <definedName name="wrn.Variance__Cur_vs_PrYr." localSheetId="0" hidden="1">{"Cur_vs_PrYr",#N/A,FALSE,"Cur vs PrYr"}</definedName>
    <definedName name="wrn.Variance__Cur_vs_PrYr." localSheetId="1" hidden="1">{"Cur_vs_PrYr",#N/A,FALSE,"Cur vs PrYr"}</definedName>
    <definedName name="wrn.Variance__Cur_vs_PrYr." localSheetId="3" hidden="1">{"Cur_vs_PrYr",#N/A,FALSE,"Cur vs PrYr"}</definedName>
    <definedName name="wrn.Variance__Cur_vs_PrYr." hidden="1">{"Cur_vs_PrYr",#N/A,FALSE,"Cur vs PrYr"}</definedName>
    <definedName name="ww" localSheetId="2">[2]Assump!#REF!</definedName>
    <definedName name="ww" localSheetId="4">[2]Assump!#REF!</definedName>
    <definedName name="ww" localSheetId="0">[2]Assump!#REF!</definedName>
    <definedName name="ww" localSheetId="1">[2]Assump!#REF!</definedName>
    <definedName name="ww" localSheetId="3">[2]Assump!#REF!</definedName>
    <definedName name="ww">[2]Assump!#REF!</definedName>
    <definedName name="ytdrec" localSheetId="2">#REF!</definedName>
    <definedName name="ytdrec" localSheetId="4">#REF!</definedName>
    <definedName name="ytdrec" localSheetId="0">#REF!</definedName>
    <definedName name="ytdrec" localSheetId="1">#REF!</definedName>
    <definedName name="ytdrec" localSheetId="3">#REF!</definedName>
    <definedName name="ytdrec">#REF!</definedName>
    <definedName name="YUMAVERAGE" localSheetId="2">'[13]FX Eur_BP2015'!#REF!</definedName>
    <definedName name="YUMAVERAGE" localSheetId="4">'[13]FX Eur_BP2015'!#REF!</definedName>
    <definedName name="YUMAVERAGE" localSheetId="0">'[13]FX Eur_BP2015'!#REF!</definedName>
    <definedName name="YUMAVERAGE" localSheetId="1">'[13]FX Eur_BP2015'!#REF!</definedName>
    <definedName name="YUMAVERAGE" localSheetId="3">'[13]FX Eur_BP2015'!#REF!</definedName>
    <definedName name="YUMAVERAGE">'[13]FX Eur_BP2015'!#REF!</definedName>
    <definedName name="ZARAVERAGE" localSheetId="2">'[13]FX Eur_BP2015'!#REF!</definedName>
    <definedName name="ZARAVERAGE" localSheetId="4">'[13]FX Eur_BP2015'!#REF!</definedName>
    <definedName name="ZARAVERAGE" localSheetId="0">'[13]FX Eur_BP2015'!#REF!</definedName>
    <definedName name="ZARAVERAGE" localSheetId="1">'[13]FX Eur_BP2015'!#REF!</definedName>
    <definedName name="ZARAVERAGE" localSheetId="3">'[13]FX Eur_BP2015'!#REF!</definedName>
    <definedName name="ZARAVERAGE">'[13]FX Eur_BP2015'!#REF!</definedName>
    <definedName name="公司分类" localSheetId="2">#REF!</definedName>
    <definedName name="公司分类" localSheetId="4">#REF!</definedName>
    <definedName name="公司分类" localSheetId="0">#REF!</definedName>
    <definedName name="公司分类" localSheetId="1">#REF!</definedName>
    <definedName name="公司分类" localSheetId="3">#REF!</definedName>
    <definedName name="公司分类">#REF!</definedName>
    <definedName name="凭证查询" localSheetId="2">#REF!</definedName>
    <definedName name="凭证查询" localSheetId="4">#REF!</definedName>
    <definedName name="凭证查询" localSheetId="0">#REF!</definedName>
    <definedName name="凭证查询" localSheetId="1">#REF!</definedName>
    <definedName name="凭证查询" localSheetId="3">#REF!</definedName>
    <definedName name="凭证查询">#REF!</definedName>
    <definedName name="数据栏" localSheetId="2">#REF!</definedName>
    <definedName name="数据栏" localSheetId="4">#REF!</definedName>
    <definedName name="数据栏" localSheetId="0">#REF!</definedName>
    <definedName name="数据栏" localSheetId="1">#REF!</definedName>
    <definedName name="数据栏" localSheetId="3">#REF!</definedName>
    <definedName name="数据栏">#REF!</definedName>
    <definedName name="数量金额总账" localSheetId="2">#REF!</definedName>
    <definedName name="数量金额总账" localSheetId="4">#REF!</definedName>
    <definedName name="数量金额总账" localSheetId="0">#REF!</definedName>
    <definedName name="数量金额总账" localSheetId="1">#REF!</definedName>
    <definedName name="数量金额总账" localSheetId="3">#REF!</definedName>
    <definedName name="数量金额总账">#REF!</definedName>
    <definedName name="科目" localSheetId="2">#REF!</definedName>
    <definedName name="科目" localSheetId="4">#REF!</definedName>
    <definedName name="科目" localSheetId="0">#REF!</definedName>
    <definedName name="科目" localSheetId="1">#REF!</definedName>
    <definedName name="科目" localSheetId="3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<sst xmlns="http://schemas.openxmlformats.org/spreadsheetml/2006/main" count="801" uniqueCount="197">
  <si>
    <t>Labor V</t>
  </si>
  <si>
    <t>V</t>
  </si>
  <si>
    <t>F</t>
  </si>
  <si>
    <t>直接人工费用收集</t>
  </si>
  <si>
    <t>直接制造变动费用收集</t>
  </si>
  <si>
    <t>直接制造固定费用收集</t>
  </si>
  <si>
    <t>间接人工费用收集</t>
  </si>
  <si>
    <t>间接其他费用收集</t>
  </si>
  <si>
    <t>Adm人工费用收集</t>
  </si>
  <si>
    <t>Adm其他费用收集</t>
  </si>
  <si>
    <t>计算第一步</t>
  </si>
  <si>
    <t>直接成本中心</t>
  </si>
  <si>
    <t>直接人工成本</t>
  </si>
  <si>
    <t>直接制造变动费用</t>
  </si>
  <si>
    <t>直接制造固定费用</t>
  </si>
  <si>
    <t>间接人工费用</t>
  </si>
  <si>
    <t>间接其他费用</t>
  </si>
  <si>
    <t>Adm人工费用</t>
  </si>
  <si>
    <t>Adm其他费用</t>
  </si>
  <si>
    <t>Mixing</t>
  </si>
  <si>
    <t>材料混合</t>
  </si>
  <si>
    <t>AFM Pressing</t>
  </si>
  <si>
    <t>AFM热压</t>
  </si>
  <si>
    <t>AFM HT</t>
  </si>
  <si>
    <t>AFM加热固化</t>
  </si>
  <si>
    <t>AFM PBC Grinding</t>
  </si>
  <si>
    <t>AFM打磨</t>
  </si>
  <si>
    <t>AFM Packaging</t>
  </si>
  <si>
    <t>AFM包装</t>
  </si>
  <si>
    <t xml:space="preserve">PVP OE Pressing </t>
  </si>
  <si>
    <t>PVP OE热压</t>
  </si>
  <si>
    <t>PVP OE Heat Treatment</t>
  </si>
  <si>
    <t>PVP OE加热固化</t>
  </si>
  <si>
    <t>PVP OE PBC Grinding</t>
  </si>
  <si>
    <t>PVP OE打磨</t>
  </si>
  <si>
    <t>PVP OE Packing</t>
  </si>
  <si>
    <t>PVP OE包装</t>
  </si>
  <si>
    <t>总计</t>
  </si>
  <si>
    <r>
      <rPr>
        <sz val="12"/>
        <color rgb="FFFF0000"/>
        <rFont val="Calibri"/>
        <charset val="134"/>
      </rPr>
      <t>*</t>
    </r>
    <r>
      <rPr>
        <sz val="12"/>
        <color rgb="FFFF0000"/>
        <rFont val="宋体"/>
        <charset val="134"/>
      </rPr>
      <t>请根据表格中其他数据计算黄色部分全部数值，并按照计算步骤框选黄色区域数值分别粘贴回仿真实验内，第一步数值粘贴完毕后点击下一步粘贴第二步数值并提交。</t>
    </r>
  </si>
  <si>
    <t>计算第二步</t>
  </si>
  <si>
    <t>总的机器工时</t>
  </si>
  <si>
    <t>总的人工工时</t>
  </si>
  <si>
    <t>人工</t>
  </si>
  <si>
    <t>生产工艺</t>
  </si>
  <si>
    <t>小时/EA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</si>
  <si>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</si>
  <si>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</si>
  <si>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</si>
  <si>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</si>
  <si>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</si>
  <si>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</si>
  <si>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</si>
  <si>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</si>
  <si>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</si>
  <si>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</si>
  <si>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</si>
  <si>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</si>
  <si>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总数</t>
  </si>
  <si>
    <t>LABOR</t>
  </si>
  <si>
    <t>62205LABOR</t>
  </si>
  <si>
    <t>机器</t>
  </si>
  <si>
    <t>Machine</t>
  </si>
  <si>
    <t>客户</t>
  </si>
  <si>
    <t>单位</t>
  </si>
  <si>
    <t>大众</t>
  </si>
  <si>
    <t>套</t>
  </si>
  <si>
    <t>奔驰</t>
  </si>
  <si>
    <t>宝马</t>
  </si>
  <si>
    <t>丰田</t>
  </si>
  <si>
    <t>福特</t>
  </si>
  <si>
    <t>总计 AFM</t>
  </si>
  <si>
    <t>斯巴鲁</t>
  </si>
  <si>
    <t>片</t>
  </si>
  <si>
    <t>保时捷</t>
  </si>
  <si>
    <t>总计 PVP</t>
  </si>
  <si>
    <t>Cost Center Description</t>
  </si>
  <si>
    <t>MDBC MDBC PROD ADMIN</t>
  </si>
  <si>
    <t>MDBC QA LAB</t>
  </si>
  <si>
    <t>Purchase</t>
  </si>
  <si>
    <t xml:space="preserve">Product </t>
  </si>
  <si>
    <t>sum%</t>
  </si>
  <si>
    <t>Admin %</t>
  </si>
  <si>
    <t>成本中心</t>
  </si>
  <si>
    <t>费用类型</t>
  </si>
  <si>
    <t>F/V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</si>
  <si>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</si>
  <si>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</si>
  <si>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</si>
  <si>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</si>
  <si>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</si>
  <si>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</si>
  <si>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</si>
  <si>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</si>
  <si>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</si>
  <si>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</si>
  <si>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</si>
  <si>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</si>
  <si>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季度1</t>
  </si>
  <si>
    <t>季度2</t>
  </si>
  <si>
    <t>季度3</t>
  </si>
  <si>
    <t>季度4</t>
  </si>
  <si>
    <t>Total</t>
  </si>
  <si>
    <t>产量</t>
  </si>
  <si>
    <t>工时</t>
  </si>
  <si>
    <t>实际单位成本</t>
  </si>
  <si>
    <t>标准单位成本</t>
  </si>
  <si>
    <t>差异</t>
  </si>
  <si>
    <t>直接人工</t>
  </si>
  <si>
    <t>电费</t>
  </si>
  <si>
    <t>损耗费</t>
  </si>
  <si>
    <t>维修费</t>
  </si>
  <si>
    <t>工具费</t>
  </si>
  <si>
    <t>报废费用</t>
  </si>
  <si>
    <t>折旧</t>
  </si>
  <si>
    <t>精益生产</t>
  </si>
  <si>
    <t>这个季度效率有些低，电费多了</t>
  </si>
  <si>
    <t>出差费</t>
  </si>
  <si>
    <t>这个季度失误率高了些，损耗费多了</t>
  </si>
  <si>
    <t>这个季度机器设备需要维护，维修费多了</t>
  </si>
  <si>
    <t>水费</t>
  </si>
  <si>
    <t>这个季度废品率高了些，报废费用高了</t>
  </si>
  <si>
    <t>这个季度失加班多了一些，人工费用多了</t>
  </si>
  <si>
    <t>Labor</t>
  </si>
  <si>
    <t>GM</t>
  </si>
  <si>
    <t>间接人工</t>
  </si>
  <si>
    <t>GMLabor</t>
  </si>
  <si>
    <t>Adm Labor</t>
  </si>
  <si>
    <t>other</t>
  </si>
  <si>
    <t>房屋费用</t>
  </si>
  <si>
    <t>GMother</t>
  </si>
  <si>
    <t>Adm other</t>
  </si>
  <si>
    <t>FinLabor</t>
  </si>
  <si>
    <t>企业财产责任险</t>
  </si>
  <si>
    <t>Finother</t>
  </si>
  <si>
    <t>土地使用税</t>
  </si>
  <si>
    <t>ITLabor</t>
  </si>
  <si>
    <t>房产税</t>
  </si>
  <si>
    <t>ITother</t>
  </si>
  <si>
    <t>HRLabor</t>
  </si>
  <si>
    <t>Fin</t>
  </si>
  <si>
    <t>HRother</t>
  </si>
  <si>
    <t>采购Labor</t>
  </si>
  <si>
    <t>印花税</t>
  </si>
  <si>
    <t>采购other</t>
  </si>
  <si>
    <t>税务咨询费</t>
  </si>
  <si>
    <t>质量Labor</t>
  </si>
  <si>
    <t>审计费</t>
  </si>
  <si>
    <t>质量other</t>
  </si>
  <si>
    <t>快递费</t>
  </si>
  <si>
    <t>产工程品Labor</t>
  </si>
  <si>
    <t>产工程品other</t>
  </si>
  <si>
    <t>IT</t>
  </si>
  <si>
    <t>生产部Labor</t>
  </si>
  <si>
    <t>生产部other</t>
  </si>
  <si>
    <t>研发Labor</t>
  </si>
  <si>
    <t>研发</t>
  </si>
  <si>
    <t>销售部门Labor</t>
  </si>
  <si>
    <t>网络费</t>
  </si>
  <si>
    <t>销售部门</t>
  </si>
  <si>
    <t>HR</t>
  </si>
  <si>
    <t>面试费</t>
  </si>
  <si>
    <t>培训费</t>
  </si>
  <si>
    <t>团建费</t>
  </si>
  <si>
    <t>班车钱</t>
  </si>
  <si>
    <t>咨询费</t>
  </si>
  <si>
    <t>招待费</t>
  </si>
  <si>
    <t>取暖费</t>
  </si>
  <si>
    <t>采购</t>
  </si>
  <si>
    <t>展览会费</t>
  </si>
  <si>
    <t>质量</t>
  </si>
  <si>
    <t>质检费</t>
  </si>
  <si>
    <t>产工程品</t>
  </si>
  <si>
    <t>生产部</t>
  </si>
  <si>
    <t>研发费</t>
  </si>
  <si>
    <t>广告费</t>
  </si>
  <si>
    <t>Adm</t>
  </si>
  <si>
    <t>总经理</t>
  </si>
  <si>
    <t>General Manager</t>
  </si>
  <si>
    <t>信息部</t>
  </si>
  <si>
    <t>Information Technology</t>
  </si>
  <si>
    <t>财务部</t>
  </si>
  <si>
    <t>Financial</t>
  </si>
  <si>
    <t>人力部门</t>
  </si>
  <si>
    <t>Human Resources</t>
  </si>
  <si>
    <t>间接部门</t>
  </si>
  <si>
    <t>采购部</t>
  </si>
  <si>
    <t>质量部</t>
  </si>
  <si>
    <t>Quality</t>
  </si>
  <si>
    <t>Operation</t>
  </si>
  <si>
    <t>产品工程部</t>
  </si>
  <si>
    <t>Product</t>
  </si>
  <si>
    <t>生产</t>
  </si>
  <si>
    <t>销售研发</t>
  </si>
  <si>
    <t>销售部</t>
  </si>
  <si>
    <t>Sales</t>
  </si>
  <si>
    <t>研发部</t>
  </si>
  <si>
    <t>R&amp;D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</si>
</sst>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_(* #,##0_);_(* \(#,##0\);_(* &quot;-&quot;??_);_(@_)"/>
    <numFmt numFmtId="177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_ * #,##0_ ;_ * \-#,##0_ ;_ * &quot;-&quot;??_ ;_ @_ "/>
    <numFmt numFmtId="43" formatCode="_ * #,##0.00_ ;_ * \-#,##0.00_ ;_ * &quot;-&quot;??_ ;_ @_ "/>
    <numFmt numFmtId="179" formatCode="_(* #,##0.00_);_(* \(#,##0.00\);_(* &quot;-&quot;??_);_(@_)"/>
  </numFmts>
  <fonts count="34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1"/>
      <color indexed="8"/>
      <name val="Arial"/>
      <charset val="134"/>
    </font>
    <font>
      <b/>
      <sz val="9"/>
      <color indexed="8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indexed="8"/>
      <name val="Calibri"/>
      <charset val="134"/>
    </font>
    <font>
      <sz val="12"/>
      <color indexed="8"/>
      <name val="Calibri"/>
      <charset val="134"/>
    </font>
    <font>
      <sz val="12"/>
      <color rgb="FF000000"/>
      <name val="宋体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等线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30" fillId="23" borderId="20" applyNumberFormat="0" applyAlignment="0" applyProtection="0">
      <alignment vertical="center"/>
    </xf>
    <xf numFmtId="0" fontId="0" fillId="0" borderId="0"/>
    <xf numFmtId="0" fontId="31" fillId="32" borderId="2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7" fillId="0" borderId="0">
      <alignment vertical="center"/>
    </xf>
    <xf numFmtId="0" fontId="1" fillId="0" borderId="0">
      <alignment vertical="center"/>
    </xf>
    <xf numFmtId="9" fontId="0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57" applyFill="1">
      <alignment vertical="center"/>
    </xf>
    <xf numFmtId="0" fontId="1" fillId="0" borderId="0" xfId="57" applyFill="1">
      <alignment vertical="center"/>
    </xf>
    <xf numFmtId="9" fontId="1" fillId="0" borderId="0" xfId="57" applyNumberFormat="1" applyFill="1">
      <alignment vertical="center"/>
    </xf>
    <xf numFmtId="0" fontId="1" fillId="0" borderId="0" xfId="57" applyAlignment="1"/>
    <xf numFmtId="0" fontId="2" fillId="0" borderId="0" xfId="57" applyFont="1" applyBorder="1" applyAlignment="1"/>
    <xf numFmtId="0" fontId="1" fillId="0" borderId="0" xfId="57" applyFill="1" applyAlignment="1"/>
    <xf numFmtId="178" fontId="0" fillId="0" borderId="0" xfId="17" applyNumberFormat="1" applyFont="1" applyFill="1" applyAlignment="1"/>
    <xf numFmtId="178" fontId="0" fillId="0" borderId="0" xfId="17" applyNumberFormat="1" applyFont="1" applyAlignment="1"/>
    <xf numFmtId="178" fontId="0" fillId="2" borderId="0" xfId="17" applyNumberFormat="1" applyFont="1" applyFill="1" applyAlignment="1"/>
    <xf numFmtId="0" fontId="0" fillId="0" borderId="0" xfId="0" applyAlignment="1"/>
    <xf numFmtId="0" fontId="0" fillId="0" borderId="0" xfId="0" applyFill="1" applyAlignment="1"/>
    <xf numFmtId="9" fontId="2" fillId="0" borderId="0" xfId="57" applyNumberFormat="1" applyFont="1" applyBorder="1" applyAlignment="1"/>
    <xf numFmtId="176" fontId="2" fillId="0" borderId="0" xfId="9" applyNumberFormat="1" applyFont="1" applyBorder="1" applyAlignment="1"/>
    <xf numFmtId="176" fontId="2" fillId="0" borderId="0" xfId="57" applyNumberFormat="1" applyFont="1" applyBorder="1" applyAlignment="1"/>
    <xf numFmtId="0" fontId="1" fillId="3" borderId="0" xfId="57" applyFill="1" applyAlignment="1"/>
    <xf numFmtId="179" fontId="1" fillId="0" borderId="0" xfId="9" applyFont="1" applyFill="1" applyAlignment="1"/>
    <xf numFmtId="0" fontId="1" fillId="4" borderId="0" xfId="57" applyFill="1" applyAlignment="1"/>
    <xf numFmtId="0" fontId="1" fillId="2" borderId="0" xfId="57" applyFill="1" applyAlignment="1"/>
    <xf numFmtId="178" fontId="0" fillId="3" borderId="0" xfId="17" applyNumberFormat="1" applyFont="1" applyFill="1" applyAlignment="1"/>
    <xf numFmtId="178" fontId="1" fillId="0" borderId="0" xfId="57" applyNumberFormat="1" applyFill="1" applyAlignment="1"/>
    <xf numFmtId="178" fontId="1" fillId="3" borderId="0" xfId="57" applyNumberFormat="1" applyFill="1" applyAlignment="1"/>
    <xf numFmtId="179" fontId="1" fillId="0" borderId="0" xfId="9" applyFont="1" applyAlignment="1"/>
    <xf numFmtId="179" fontId="1" fillId="2" borderId="0" xfId="9" applyFont="1" applyFill="1" applyAlignment="1"/>
    <xf numFmtId="179" fontId="1" fillId="0" borderId="0" xfId="57" applyNumberFormat="1" applyFill="1" applyAlignment="1"/>
    <xf numFmtId="179" fontId="1" fillId="4" borderId="0" xfId="57" applyNumberFormat="1" applyFill="1" applyAlignment="1"/>
    <xf numFmtId="0" fontId="1" fillId="0" borderId="0" xfId="57" applyAlignment="1">
      <alignment wrapText="1"/>
    </xf>
    <xf numFmtId="0" fontId="1" fillId="5" borderId="1" xfId="57" applyFill="1" applyBorder="1" applyAlignment="1">
      <alignment wrapText="1"/>
    </xf>
    <xf numFmtId="0" fontId="1" fillId="5" borderId="2" xfId="57" applyFill="1" applyBorder="1" applyAlignment="1">
      <alignment wrapText="1"/>
    </xf>
    <xf numFmtId="0" fontId="1" fillId="0" borderId="1" xfId="57" applyBorder="1" applyAlignment="1"/>
    <xf numFmtId="9" fontId="0" fillId="0" borderId="2" xfId="1" applyFont="1" applyBorder="1" applyAlignment="1"/>
    <xf numFmtId="0" fontId="1" fillId="0" borderId="3" xfId="57" applyBorder="1" applyAlignment="1"/>
    <xf numFmtId="10" fontId="1" fillId="0" borderId="4" xfId="57" applyNumberFormat="1" applyBorder="1" applyAlignment="1"/>
    <xf numFmtId="0" fontId="1" fillId="6" borderId="5" xfId="57" applyFill="1" applyBorder="1" applyAlignment="1"/>
    <xf numFmtId="0" fontId="1" fillId="6" borderId="6" xfId="57" applyFill="1" applyBorder="1" applyAlignment="1"/>
    <xf numFmtId="9" fontId="0" fillId="7" borderId="2" xfId="1" applyFont="1" applyFill="1" applyBorder="1" applyAlignment="1"/>
    <xf numFmtId="9" fontId="0" fillId="0" borderId="7" xfId="1" applyFont="1" applyFill="1" applyBorder="1" applyAlignment="1"/>
    <xf numFmtId="177" fontId="0" fillId="0" borderId="0" xfId="17" applyNumberFormat="1" applyFont="1" applyAlignment="1"/>
    <xf numFmtId="177" fontId="1" fillId="0" borderId="0" xfId="57" applyNumberFormat="1" applyAlignment="1"/>
    <xf numFmtId="9" fontId="1" fillId="0" borderId="0" xfId="13" applyFont="1" applyAlignment="1"/>
    <xf numFmtId="9" fontId="0" fillId="0" borderId="4" xfId="1" applyFont="1" applyBorder="1" applyAlignment="1"/>
    <xf numFmtId="9" fontId="0" fillId="0" borderId="8" xfId="1" applyFont="1" applyBorder="1" applyAlignment="1"/>
    <xf numFmtId="0" fontId="1" fillId="0" borderId="0" xfId="62" applyFill="1" applyAlignment="1"/>
    <xf numFmtId="0" fontId="1" fillId="0" borderId="0" xfId="62" applyAlignment="1"/>
    <xf numFmtId="0" fontId="1" fillId="0" borderId="0" xfId="62" applyFill="1" applyBorder="1" applyAlignment="1"/>
    <xf numFmtId="179" fontId="0" fillId="0" borderId="0" xfId="15" applyFont="1" applyAlignment="1"/>
    <xf numFmtId="0" fontId="1" fillId="8" borderId="0" xfId="62" applyFill="1" applyAlignment="1"/>
    <xf numFmtId="0" fontId="1" fillId="8" borderId="0" xfId="62" applyFont="1" applyFill="1" applyAlignment="1">
      <alignment wrapText="1"/>
    </xf>
    <xf numFmtId="179" fontId="1" fillId="0" borderId="0" xfId="62" applyNumberFormat="1" applyAlignment="1"/>
    <xf numFmtId="0" fontId="3" fillId="0" borderId="0" xfId="21" applyNumberFormat="1" applyFont="1" applyFill="1" applyBorder="1" applyAlignment="1">
      <alignment horizontal="left" wrapText="1"/>
    </xf>
    <xf numFmtId="0" fontId="3" fillId="8" borderId="9" xfId="21" applyNumberFormat="1" applyFont="1" applyFill="1" applyBorder="1" applyAlignment="1">
      <alignment horizontal="left" wrapText="1"/>
    </xf>
    <xf numFmtId="179" fontId="3" fillId="8" borderId="5" xfId="15" applyFont="1" applyFill="1" applyBorder="1" applyAlignment="1">
      <alignment horizontal="left" wrapText="1"/>
    </xf>
    <xf numFmtId="0" fontId="3" fillId="8" borderId="5" xfId="21" applyNumberFormat="1" applyFont="1" applyFill="1" applyBorder="1" applyAlignment="1">
      <alignment horizontal="left" wrapText="1"/>
    </xf>
    <xf numFmtId="0" fontId="1" fillId="0" borderId="1" xfId="62" applyFill="1" applyBorder="1" applyAlignment="1"/>
    <xf numFmtId="179" fontId="0" fillId="0" borderId="2" xfId="15" applyFont="1" applyFill="1" applyBorder="1" applyAlignment="1"/>
    <xf numFmtId="176" fontId="0" fillId="9" borderId="2" xfId="15" applyNumberFormat="1" applyFont="1" applyFill="1" applyBorder="1" applyAlignment="1"/>
    <xf numFmtId="0" fontId="0" fillId="0" borderId="1" xfId="62" applyFont="1" applyFill="1" applyBorder="1" applyAlignment="1"/>
    <xf numFmtId="0" fontId="1" fillId="8" borderId="3" xfId="62" applyFont="1" applyFill="1" applyBorder="1" applyAlignment="1"/>
    <xf numFmtId="179" fontId="0" fillId="8" borderId="4" xfId="15" applyFont="1" applyFill="1" applyBorder="1" applyAlignment="1"/>
    <xf numFmtId="178" fontId="0" fillId="8" borderId="4" xfId="21" applyNumberFormat="1" applyFont="1" applyFill="1" applyBorder="1" applyAlignment="1"/>
    <xf numFmtId="43" fontId="0" fillId="0" borderId="0" xfId="21" applyNumberFormat="1" applyFont="1" applyAlignment="1"/>
    <xf numFmtId="0" fontId="1" fillId="8" borderId="0" xfId="62" applyFont="1" applyFill="1" applyAlignment="1"/>
    <xf numFmtId="0" fontId="1" fillId="0" borderId="0" xfId="62" applyBorder="1" applyAlignment="1"/>
    <xf numFmtId="179" fontId="0" fillId="0" borderId="0" xfId="15" applyFont="1" applyBorder="1" applyAlignment="1"/>
    <xf numFmtId="43" fontId="0" fillId="0" borderId="0" xfId="21" applyFont="1" applyBorder="1" applyAlignment="1"/>
    <xf numFmtId="0" fontId="4" fillId="8" borderId="9" xfId="62" applyFont="1" applyFill="1" applyBorder="1" applyAlignment="1"/>
    <xf numFmtId="0" fontId="4" fillId="8" borderId="5" xfId="62" applyFont="1" applyFill="1" applyBorder="1" applyAlignment="1"/>
    <xf numFmtId="0" fontId="0" fillId="0" borderId="1" xfId="62" applyFont="1" applyBorder="1" applyAlignment="1"/>
    <xf numFmtId="0" fontId="0" fillId="0" borderId="2" xfId="62" applyFont="1" applyBorder="1" applyAlignment="1"/>
    <xf numFmtId="178" fontId="0" fillId="9" borderId="2" xfId="21" applyNumberFormat="1" applyFont="1" applyFill="1" applyBorder="1" applyAlignment="1"/>
    <xf numFmtId="0" fontId="5" fillId="8" borderId="3" xfId="62" applyFont="1" applyFill="1" applyBorder="1" applyAlignment="1"/>
    <xf numFmtId="0" fontId="5" fillId="8" borderId="4" xfId="62" applyFont="1" applyFill="1" applyBorder="1" applyAlignment="1"/>
    <xf numFmtId="178" fontId="5" fillId="8" borderId="4" xfId="21" applyNumberFormat="1" applyFont="1" applyFill="1" applyBorder="1" applyAlignment="1"/>
    <xf numFmtId="0" fontId="0" fillId="0" borderId="10" xfId="62" applyFont="1" applyBorder="1" applyAlignment="1"/>
    <xf numFmtId="0" fontId="0" fillId="0" borderId="11" xfId="62" applyFont="1" applyBorder="1" applyAlignment="1"/>
    <xf numFmtId="178" fontId="0" fillId="9" borderId="11" xfId="21" applyNumberFormat="1" applyFont="1" applyFill="1" applyBorder="1" applyAlignment="1"/>
    <xf numFmtId="0" fontId="6" fillId="8" borderId="1" xfId="62" applyFont="1" applyFill="1" applyBorder="1" applyAlignment="1"/>
    <xf numFmtId="0" fontId="6" fillId="8" borderId="2" xfId="62" applyFont="1" applyFill="1" applyBorder="1" applyAlignment="1"/>
    <xf numFmtId="178" fontId="6" fillId="8" borderId="2" xfId="21" applyNumberFormat="1" applyFont="1" applyFill="1" applyBorder="1" applyAlignment="1"/>
    <xf numFmtId="0" fontId="6" fillId="8" borderId="3" xfId="62" applyFont="1" applyFill="1" applyBorder="1" applyAlignment="1"/>
    <xf numFmtId="0" fontId="6" fillId="8" borderId="4" xfId="62" applyFont="1" applyFill="1" applyBorder="1" applyAlignment="1"/>
    <xf numFmtId="178" fontId="6" fillId="8" borderId="4" xfId="21" applyNumberFormat="1" applyFont="1" applyFill="1" applyBorder="1" applyAlignment="1"/>
    <xf numFmtId="43" fontId="1" fillId="0" borderId="0" xfId="62" applyNumberFormat="1" applyAlignment="1"/>
    <xf numFmtId="0" fontId="3" fillId="8" borderId="6" xfId="21" applyNumberFormat="1" applyFont="1" applyFill="1" applyBorder="1" applyAlignment="1">
      <alignment horizontal="left" wrapText="1"/>
    </xf>
    <xf numFmtId="178" fontId="0" fillId="0" borderId="7" xfId="21" applyNumberFormat="1" applyFont="1" applyFill="1" applyBorder="1" applyAlignment="1"/>
    <xf numFmtId="43" fontId="0" fillId="0" borderId="0" xfId="21" applyNumberFormat="1" applyFont="1" applyFill="1" applyAlignment="1"/>
    <xf numFmtId="178" fontId="0" fillId="8" borderId="8" xfId="21" applyNumberFormat="1" applyFont="1" applyFill="1" applyBorder="1" applyAlignment="1"/>
    <xf numFmtId="178" fontId="0" fillId="0" borderId="0" xfId="21" applyNumberFormat="1" applyFont="1" applyBorder="1" applyAlignment="1"/>
    <xf numFmtId="0" fontId="4" fillId="8" borderId="6" xfId="62" applyFont="1" applyFill="1" applyBorder="1" applyAlignment="1"/>
    <xf numFmtId="178" fontId="0" fillId="0" borderId="7" xfId="21" applyNumberFormat="1" applyFont="1" applyBorder="1" applyAlignment="1"/>
    <xf numFmtId="178" fontId="5" fillId="8" borderId="8" xfId="21" applyNumberFormat="1" applyFont="1" applyFill="1" applyBorder="1" applyAlignment="1"/>
    <xf numFmtId="178" fontId="0" fillId="0" borderId="12" xfId="21" applyNumberFormat="1" applyFont="1" applyBorder="1" applyAlignment="1"/>
    <xf numFmtId="178" fontId="6" fillId="8" borderId="7" xfId="21" applyNumberFormat="1" applyFont="1" applyFill="1" applyBorder="1" applyAlignment="1"/>
    <xf numFmtId="178" fontId="6" fillId="8" borderId="8" xfId="21" applyNumberFormat="1" applyFont="1" applyFill="1" applyBorder="1" applyAlignment="1"/>
    <xf numFmtId="0" fontId="7" fillId="0" borderId="0" xfId="61" applyFill="1">
      <alignment vertical="center"/>
    </xf>
    <xf numFmtId="0" fontId="7" fillId="0" borderId="0" xfId="61">
      <alignment vertical="center"/>
    </xf>
    <xf numFmtId="0" fontId="7" fillId="0" borderId="0" xfId="61" applyFill="1" applyAlignment="1">
      <alignment vertical="top"/>
    </xf>
    <xf numFmtId="0" fontId="7" fillId="0" borderId="0" xfId="61" applyFill="1" applyAlignment="1">
      <alignment vertical="top" wrapText="1"/>
    </xf>
    <xf numFmtId="0" fontId="8" fillId="10" borderId="0" xfId="61" applyFont="1" applyFill="1">
      <alignment vertical="center"/>
    </xf>
    <xf numFmtId="0" fontId="7" fillId="8" borderId="9" xfId="61" applyFill="1" applyBorder="1">
      <alignment vertical="center"/>
    </xf>
    <xf numFmtId="0" fontId="7" fillId="8" borderId="13" xfId="61" applyFill="1" applyBorder="1">
      <alignment vertical="center"/>
    </xf>
    <xf numFmtId="0" fontId="7" fillId="11" borderId="5" xfId="61" applyFill="1" applyBorder="1" applyAlignment="1">
      <alignment vertical="top"/>
    </xf>
    <xf numFmtId="0" fontId="7" fillId="8" borderId="5" xfId="61" applyFill="1" applyBorder="1" applyAlignment="1">
      <alignment vertical="top"/>
    </xf>
    <xf numFmtId="0" fontId="7" fillId="11" borderId="5" xfId="61" applyFill="1" applyBorder="1" applyAlignment="1">
      <alignment vertical="top" wrapText="1"/>
    </xf>
    <xf numFmtId="43" fontId="7" fillId="0" borderId="0" xfId="61" applyNumberFormat="1">
      <alignment vertical="center"/>
    </xf>
    <xf numFmtId="0" fontId="7" fillId="0" borderId="1" xfId="61" applyFill="1" applyBorder="1">
      <alignment vertical="center"/>
    </xf>
    <xf numFmtId="0" fontId="7" fillId="0" borderId="14" xfId="61" applyFill="1" applyBorder="1">
      <alignment vertical="center"/>
    </xf>
    <xf numFmtId="178" fontId="7" fillId="9" borderId="2" xfId="61" applyNumberFormat="1" applyFill="1" applyBorder="1" applyAlignment="1">
      <alignment vertical="top" wrapText="1"/>
    </xf>
    <xf numFmtId="176" fontId="7" fillId="9" borderId="2" xfId="9" applyNumberFormat="1" applyFont="1" applyFill="1" applyBorder="1" applyAlignment="1">
      <alignment vertical="top" wrapText="1"/>
    </xf>
    <xf numFmtId="43" fontId="7" fillId="0" borderId="0" xfId="61" applyNumberFormat="1" applyFill="1">
      <alignment vertical="center"/>
    </xf>
    <xf numFmtId="0" fontId="7" fillId="0" borderId="15" xfId="61" applyFill="1" applyBorder="1">
      <alignment vertical="center"/>
    </xf>
    <xf numFmtId="0" fontId="7" fillId="0" borderId="16" xfId="61" applyFill="1" applyBorder="1">
      <alignment vertical="center"/>
    </xf>
    <xf numFmtId="178" fontId="7" fillId="9" borderId="17" xfId="61" applyNumberFormat="1" applyFill="1" applyBorder="1" applyAlignment="1">
      <alignment vertical="top" wrapText="1"/>
    </xf>
    <xf numFmtId="176" fontId="7" fillId="9" borderId="17" xfId="9" applyNumberFormat="1" applyFont="1" applyFill="1" applyBorder="1" applyAlignment="1">
      <alignment vertical="top" wrapText="1"/>
    </xf>
    <xf numFmtId="176" fontId="7" fillId="0" borderId="0" xfId="61" applyNumberFormat="1" applyFill="1">
      <alignment vertical="center"/>
    </xf>
    <xf numFmtId="0" fontId="7" fillId="8" borderId="3" xfId="61" applyFill="1" applyBorder="1">
      <alignment vertical="center"/>
    </xf>
    <xf numFmtId="0" fontId="7" fillId="8" borderId="4" xfId="61" applyFill="1" applyBorder="1">
      <alignment vertical="center"/>
    </xf>
    <xf numFmtId="178" fontId="7" fillId="12" borderId="4" xfId="21" applyNumberFormat="1" applyFont="1" applyFill="1" applyBorder="1" applyAlignment="1">
      <alignment vertical="top"/>
    </xf>
    <xf numFmtId="0" fontId="9" fillId="0" borderId="0" xfId="61" applyFont="1" applyAlignment="1">
      <alignment horizontal="left" vertical="center"/>
    </xf>
    <xf numFmtId="0" fontId="7" fillId="10" borderId="0" xfId="61" applyFill="1">
      <alignment vertical="center"/>
    </xf>
    <xf numFmtId="0" fontId="7" fillId="8" borderId="5" xfId="61" applyFill="1" applyBorder="1">
      <alignment vertical="center"/>
    </xf>
    <xf numFmtId="0" fontId="7" fillId="8" borderId="6" xfId="61" applyFill="1" applyBorder="1">
      <alignment vertical="center"/>
    </xf>
    <xf numFmtId="0" fontId="7" fillId="8" borderId="1" xfId="61" applyFill="1" applyBorder="1">
      <alignment vertical="center"/>
    </xf>
    <xf numFmtId="0" fontId="10" fillId="9" borderId="2" xfId="61" applyFont="1" applyFill="1" applyBorder="1" applyAlignment="1">
      <alignment vertical="top"/>
    </xf>
    <xf numFmtId="0" fontId="10" fillId="9" borderId="7" xfId="61" applyFont="1" applyFill="1" applyBorder="1" applyAlignment="1">
      <alignment vertical="top"/>
    </xf>
    <xf numFmtId="0" fontId="10" fillId="9" borderId="4" xfId="61" applyFont="1" applyFill="1" applyBorder="1" applyAlignment="1">
      <alignment vertical="top"/>
    </xf>
    <xf numFmtId="0" fontId="10" fillId="9" borderId="8" xfId="61" applyFont="1" applyFill="1" applyBorder="1" applyAlignment="1">
      <alignment vertical="top"/>
    </xf>
    <xf numFmtId="0" fontId="11" fillId="0" borderId="0" xfId="61" applyFont="1" applyAlignment="1">
      <alignment horizontal="center" vertical="center"/>
    </xf>
    <xf numFmtId="0" fontId="7" fillId="0" borderId="0" xfId="61" applyAlignment="1">
      <alignment horizontal="center" vertical="center"/>
    </xf>
    <xf numFmtId="0" fontId="7" fillId="0" borderId="0" xfId="61" applyFill="1" applyBorder="1">
      <alignment vertical="center"/>
    </xf>
    <xf numFmtId="0" fontId="7" fillId="8" borderId="5" xfId="61" applyFill="1" applyBorder="1" applyAlignment="1">
      <alignment vertical="top" wrapText="1"/>
    </xf>
    <xf numFmtId="0" fontId="7" fillId="8" borderId="6" xfId="61" applyFill="1" applyBorder="1" applyAlignment="1">
      <alignment vertical="top" wrapText="1"/>
    </xf>
    <xf numFmtId="0" fontId="7" fillId="0" borderId="0" xfId="61" applyFill="1" applyBorder="1" applyAlignment="1">
      <alignment vertical="top" wrapText="1"/>
    </xf>
    <xf numFmtId="178" fontId="7" fillId="9" borderId="2" xfId="17" applyNumberFormat="1" applyFont="1" applyFill="1" applyBorder="1" applyAlignment="1">
      <alignment vertical="top" wrapText="1"/>
    </xf>
    <xf numFmtId="176" fontId="7" fillId="9" borderId="7" xfId="9" applyNumberFormat="1" applyFont="1" applyFill="1" applyBorder="1" applyAlignment="1">
      <alignment vertical="top" wrapText="1"/>
    </xf>
    <xf numFmtId="178" fontId="7" fillId="0" borderId="0" xfId="17" applyNumberFormat="1" applyFont="1" applyFill="1" applyBorder="1" applyAlignment="1">
      <alignment vertical="top" wrapText="1"/>
    </xf>
    <xf numFmtId="178" fontId="7" fillId="0" borderId="0" xfId="61" applyNumberFormat="1" applyFill="1" applyBorder="1" applyAlignment="1">
      <alignment vertical="center" wrapText="1"/>
    </xf>
    <xf numFmtId="178" fontId="7" fillId="9" borderId="17" xfId="17" applyNumberFormat="1" applyFont="1" applyFill="1" applyBorder="1" applyAlignment="1">
      <alignment vertical="top" wrapText="1"/>
    </xf>
    <xf numFmtId="176" fontId="7" fillId="9" borderId="18" xfId="9" applyNumberFormat="1" applyFont="1" applyFill="1" applyBorder="1" applyAlignment="1">
      <alignment vertical="top" wrapText="1"/>
    </xf>
    <xf numFmtId="178" fontId="7" fillId="12" borderId="8" xfId="21" applyNumberFormat="1" applyFont="1" applyFill="1" applyBorder="1" applyAlignment="1">
      <alignment vertical="top"/>
    </xf>
    <xf numFmtId="178" fontId="7" fillId="0" borderId="0" xfId="21" applyNumberFormat="1" applyFont="1" applyFill="1" applyAlignment="1">
      <alignment vertical="top"/>
    </xf>
    <xf numFmtId="178" fontId="7" fillId="0" borderId="0" xfId="21" applyNumberFormat="1" applyFont="1" applyFill="1" applyBorder="1" applyAlignment="1">
      <alignment vertical="center"/>
    </xf>
    <xf numFmtId="0" fontId="9" fillId="0" borderId="0" xfId="61" applyFont="1" applyFill="1" applyAlignment="1">
      <alignment vertical="top"/>
    </xf>
  </cellXfs>
  <cellStyles count="64">
    <cellStyle name="常规" xfId="0" builtinId="0"/>
    <cellStyle name="Percent 3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Comma 3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Comma 2 3" xfId="15"/>
    <cellStyle name="注释" xfId="16" builtinId="10"/>
    <cellStyle name="Comma 2" xfId="17"/>
    <cellStyle name="60% - 强调文字颜色 2" xfId="18" builtinId="36"/>
    <cellStyle name="标题 4" xfId="19" builtinId="19"/>
    <cellStyle name="警告文本" xfId="20" builtinId="11"/>
    <cellStyle name="Comma 2 2 2" xfId="21"/>
    <cellStyle name="标题" xfId="22" builtinId="15"/>
    <cellStyle name="解释性文本" xfId="23" builtinId="53"/>
    <cellStyle name="标题 1" xfId="24" builtinId="16"/>
    <cellStyle name="Comma 2 2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Normal 2 2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Percent 2 2" xfId="38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Normal 2" xfId="50"/>
    <cellStyle name="40% - 强调文字颜色 4" xfId="51" builtinId="43"/>
    <cellStyle name="强调文字颜色 5" xfId="52" builtinId="45"/>
    <cellStyle name="Normal 3" xfId="53"/>
    <cellStyle name="40% - 强调文字颜色 5" xfId="54" builtinId="47"/>
    <cellStyle name="60% - 强调文字颜色 5" xfId="55" builtinId="48"/>
    <cellStyle name="强调文字颜色 6" xfId="56" builtinId="49"/>
    <cellStyle name="Normal 4" xfId="57"/>
    <cellStyle name="40% - 强调文字颜色 6" xfId="58" builtinId="51"/>
    <cellStyle name="60% - 强调文字颜色 6" xfId="59" builtinId="52"/>
    <cellStyle name="Comma 2 2" xfId="60"/>
    <cellStyle name="Normal 2 2 2" xfId="61"/>
    <cellStyle name="Normal 2 3" xfId="62"/>
    <cellStyle name="Percent 2" xfId="6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AB1DY\Local%20Settings\Temporary%20Internet%20Files\Content.Outlook\H8GBBK50\Carry-over_L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al1dy.FBRAKES\Desktop\Bureau\BP%202015\BP15_EU%20price%20list_0610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\ACTUAL_FCST\My%20Documents\Actual\Actual%202009\Actual%2009-2009\M1%20+%20M2%20%20Sep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uds\My%20Documents\Actual\Actual-2006\Actual%2006-2006\M1+M2%20-%20June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Terence.OBrien\Local%20Settings\Temporary%20Internet%20Files\OLK63B\imis\Templates\PO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acharias\GEP-Nachlese\AE%20Mastervorlage%20GES\PPT_GES_Diagramme_Version2.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Zacharias\GEP-Nachlese\AE%20Mastervorlage%20GES\PPT_GES_Diagramme_Version2.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uds\My%20Documents\Budget\Budget%202007\Production\BOM%20-%20MATERIAL%20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Non%20Internal%20Audit%20Data\Thailand\Thailand%20Daymodel\DayModel%20-%20PB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00_FC\01_CTG\02_CONTROLLING\02_PUR\02_Consolidation\CF\2013\CF08+4\RMI%20Update%20CF8+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uds\My%20Documents\Budget\Budget%202006\Information\Standard%20Rawmaterial%20Co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FIN_ACCOUNT\Finance\ACTUAL_FCST\My%20Documents\Actual\Actual%202012\Actual%2005-2012\M1%20+%20M2%20May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lir\LOCALS~1\Temp\notes3E7A75\Cost%20Center_UBK-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9"/>
  <sheetViews>
    <sheetView showGridLines="0" tabSelected="1" workbookViewId="0">
      <selection activeCell="K18" sqref="K18"/>
    </sheetView>
  </sheetViews>
  <sheetFormatPr defaultColWidth="9" defaultRowHeight="15.75"/>
  <cols>
    <col min="1" max="1" width="15" style="95" customWidth="1"/>
    <col min="2" max="2" width="3.44166666666667" style="95" customWidth="1"/>
    <col min="3" max="3" width="23.3333333333333" style="95" customWidth="1"/>
    <col min="4" max="4" width="19.775" style="95" customWidth="1"/>
    <col min="5" max="5" width="20.4416666666667" style="96" customWidth="1"/>
    <col min="6" max="9" width="19.775" style="96" customWidth="1"/>
    <col min="10" max="10" width="21" style="96" customWidth="1"/>
    <col min="11" max="13" width="19.775" style="96" customWidth="1"/>
    <col min="14" max="14" width="9.88333333333333" style="94" customWidth="1"/>
    <col min="15" max="16220" width="9" style="95"/>
    <col min="16221" max="16384" width="9" style="4"/>
  </cols>
  <sheetData>
    <row r="2" ht="30" customHeight="1" spans="5:14">
      <c r="E2" s="96" t="s">
        <v>0</v>
      </c>
      <c r="F2" s="96" t="s">
        <v>1</v>
      </c>
      <c r="G2" s="96" t="s">
        <v>2</v>
      </c>
      <c r="H2" s="96" t="s">
        <v>2</v>
      </c>
      <c r="I2" s="96" t="s">
        <v>2</v>
      </c>
      <c r="J2" s="96" t="s">
        <v>2</v>
      </c>
      <c r="K2" s="96" t="s">
        <v>2</v>
      </c>
      <c r="N2" s="129"/>
    </row>
    <row r="3" ht="34.05" customHeight="1" spans="5:14">
      <c r="E3" s="96" t="s">
        <v>3</v>
      </c>
      <c r="F3" s="96" t="s">
        <v>4</v>
      </c>
      <c r="G3" s="97" t="s">
        <v>5</v>
      </c>
      <c r="H3" s="96" t="s">
        <v>6</v>
      </c>
      <c r="I3" s="96" t="s">
        <v>7</v>
      </c>
      <c r="J3" s="96" t="s">
        <v>8</v>
      </c>
      <c r="K3" s="96" t="s">
        <v>9</v>
      </c>
      <c r="N3" s="129"/>
    </row>
    <row r="4" ht="55.8" customHeight="1" spans="1:14">
      <c r="A4" s="98" t="s">
        <v>10</v>
      </c>
      <c r="C4" s="99" t="s">
        <v>11</v>
      </c>
      <c r="D4" s="100" t="s">
        <v>11</v>
      </c>
      <c r="E4" s="101" t="s">
        <v>12</v>
      </c>
      <c r="F4" s="102" t="s">
        <v>13</v>
      </c>
      <c r="G4" s="102" t="s">
        <v>14</v>
      </c>
      <c r="H4" s="103" t="s">
        <v>15</v>
      </c>
      <c r="I4" s="130" t="s">
        <v>16</v>
      </c>
      <c r="J4" s="103" t="s">
        <v>17</v>
      </c>
      <c r="K4" s="131" t="s">
        <v>18</v>
      </c>
      <c r="L4" s="132"/>
      <c r="M4" s="132"/>
      <c r="N4" s="129"/>
    </row>
    <row r="5" ht="16.8" customHeight="1" spans="2:14">
      <c r="B5" s="104"/>
      <c r="C5" s="105" t="s">
        <v>19</v>
      </c>
      <c r="D5" s="106" t="s">
        <v>20</v>
      </c>
      <c r="E5" s="107"/>
      <c r="F5" s="107"/>
      <c r="G5" s="107"/>
      <c r="H5" s="108"/>
      <c r="I5" s="108"/>
      <c r="J5" s="133"/>
      <c r="K5" s="134"/>
      <c r="L5" s="135"/>
      <c r="M5" s="135"/>
      <c r="N5" s="136"/>
    </row>
    <row r="6" ht="16.8" customHeight="1" spans="2:14">
      <c r="B6" s="104"/>
      <c r="C6" s="105" t="s">
        <v>21</v>
      </c>
      <c r="D6" s="106" t="s">
        <v>22</v>
      </c>
      <c r="E6" s="107"/>
      <c r="F6" s="107"/>
      <c r="G6" s="107"/>
      <c r="H6" s="108"/>
      <c r="I6" s="108"/>
      <c r="J6" s="133"/>
      <c r="K6" s="134"/>
      <c r="L6" s="135"/>
      <c r="M6" s="135"/>
      <c r="N6" s="136"/>
    </row>
    <row r="7" ht="16.8" customHeight="1" spans="2:14">
      <c r="B7" s="104"/>
      <c r="C7" s="105" t="s">
        <v>23</v>
      </c>
      <c r="D7" s="106" t="s">
        <v>24</v>
      </c>
      <c r="E7" s="107"/>
      <c r="F7" s="107"/>
      <c r="G7" s="107"/>
      <c r="H7" s="108"/>
      <c r="I7" s="108"/>
      <c r="J7" s="133"/>
      <c r="K7" s="134"/>
      <c r="L7" s="135"/>
      <c r="M7" s="135"/>
      <c r="N7" s="136"/>
    </row>
    <row r="8" s="94" customFormat="1" ht="16.8" customHeight="1" spans="2:14">
      <c r="B8" s="109"/>
      <c r="C8" s="105" t="s">
        <v>25</v>
      </c>
      <c r="D8" s="106" t="s">
        <v>26</v>
      </c>
      <c r="E8" s="107"/>
      <c r="F8" s="107"/>
      <c r="G8" s="107"/>
      <c r="H8" s="108"/>
      <c r="I8" s="108"/>
      <c r="J8" s="133"/>
      <c r="K8" s="134"/>
      <c r="L8" s="135"/>
      <c r="M8" s="135"/>
      <c r="N8" s="136"/>
    </row>
    <row r="9" s="94" customFormat="1" ht="16.8" customHeight="1" spans="2:14">
      <c r="B9" s="104"/>
      <c r="C9" s="105" t="s">
        <v>27</v>
      </c>
      <c r="D9" s="106" t="s">
        <v>28</v>
      </c>
      <c r="E9" s="107"/>
      <c r="F9" s="107"/>
      <c r="G9" s="107"/>
      <c r="H9" s="108"/>
      <c r="I9" s="108"/>
      <c r="J9" s="133"/>
      <c r="K9" s="134"/>
      <c r="L9" s="135"/>
      <c r="M9" s="135"/>
      <c r="N9" s="136"/>
    </row>
    <row r="10" s="94" customFormat="1" ht="16.8" customHeight="1" spans="2:14">
      <c r="B10" s="104"/>
      <c r="C10" s="105" t="s">
        <v>29</v>
      </c>
      <c r="D10" s="106" t="s">
        <v>30</v>
      </c>
      <c r="E10" s="107"/>
      <c r="F10" s="107"/>
      <c r="G10" s="107"/>
      <c r="H10" s="108"/>
      <c r="I10" s="108"/>
      <c r="J10" s="133"/>
      <c r="K10" s="134"/>
      <c r="L10" s="135"/>
      <c r="M10" s="135"/>
      <c r="N10" s="136"/>
    </row>
    <row r="11" s="94" customFormat="1" ht="16.8" customHeight="1" spans="2:14">
      <c r="B11" s="104"/>
      <c r="C11" s="105" t="s">
        <v>31</v>
      </c>
      <c r="D11" s="106" t="s">
        <v>32</v>
      </c>
      <c r="E11" s="107"/>
      <c r="F11" s="107"/>
      <c r="G11" s="107"/>
      <c r="H11" s="108"/>
      <c r="I11" s="108"/>
      <c r="J11" s="133"/>
      <c r="K11" s="134"/>
      <c r="L11" s="135"/>
      <c r="M11" s="135"/>
      <c r="N11" s="136"/>
    </row>
    <row r="12" s="94" customFormat="1" ht="16.8" customHeight="1" spans="2:14">
      <c r="B12" s="109"/>
      <c r="C12" s="105" t="s">
        <v>33</v>
      </c>
      <c r="D12" s="106" t="s">
        <v>34</v>
      </c>
      <c r="E12" s="107"/>
      <c r="F12" s="107"/>
      <c r="G12" s="107"/>
      <c r="H12" s="108"/>
      <c r="I12" s="108"/>
      <c r="J12" s="133"/>
      <c r="K12" s="134"/>
      <c r="L12" s="135"/>
      <c r="M12" s="135"/>
      <c r="N12" s="136"/>
    </row>
    <row r="13" s="94" customFormat="1" ht="16.8" customHeight="1" spans="2:14">
      <c r="B13" s="104"/>
      <c r="C13" s="110" t="s">
        <v>35</v>
      </c>
      <c r="D13" s="111" t="s">
        <v>36</v>
      </c>
      <c r="E13" s="112"/>
      <c r="F13" s="112"/>
      <c r="G13" s="112"/>
      <c r="H13" s="113"/>
      <c r="I13" s="113"/>
      <c r="J13" s="137"/>
      <c r="K13" s="138"/>
      <c r="L13" s="135"/>
      <c r="M13" s="135"/>
      <c r="N13" s="136"/>
    </row>
    <row r="14" s="94" customFormat="1" ht="22.2" customHeight="1" spans="2:14">
      <c r="B14" s="114"/>
      <c r="C14" s="115" t="s">
        <v>37</v>
      </c>
      <c r="D14" s="116"/>
      <c r="E14" s="117"/>
      <c r="F14" s="117"/>
      <c r="G14" s="117"/>
      <c r="H14" s="117"/>
      <c r="I14" s="117"/>
      <c r="J14" s="117"/>
      <c r="K14" s="139"/>
      <c r="L14" s="140"/>
      <c r="M14" s="140"/>
      <c r="N14" s="141"/>
    </row>
    <row r="15" ht="36" customHeight="1" spans="3:11">
      <c r="C15" s="118" t="s">
        <v>38</v>
      </c>
      <c r="D15" s="118"/>
      <c r="E15" s="118"/>
      <c r="F15" s="118"/>
      <c r="G15" s="118"/>
      <c r="H15" s="118"/>
      <c r="I15" s="118"/>
      <c r="J15" s="118"/>
      <c r="K15" s="118"/>
    </row>
    <row r="17" ht="31.8" customHeight="1" spans="1:5">
      <c r="A17" s="119" t="s">
        <v>39</v>
      </c>
      <c r="C17" s="99"/>
      <c r="D17" s="120" t="s">
        <v>40</v>
      </c>
      <c r="E17" s="121" t="s">
        <v>41</v>
      </c>
    </row>
    <row r="18" ht="28.8" customHeight="1" spans="3:5">
      <c r="C18" s="122" t="s">
        <v>19</v>
      </c>
      <c r="D18" s="123"/>
      <c r="E18" s="124"/>
    </row>
    <row r="19" ht="28.8" customHeight="1" spans="3:5">
      <c r="C19" s="122" t="s">
        <v>21</v>
      </c>
      <c r="D19" s="123"/>
      <c r="E19" s="124"/>
    </row>
    <row r="20" ht="28.8" customHeight="1" spans="3:5">
      <c r="C20" s="122" t="s">
        <v>23</v>
      </c>
      <c r="D20" s="123"/>
      <c r="E20" s="124"/>
    </row>
    <row r="21" ht="28.8" customHeight="1" spans="3:5">
      <c r="C21" s="122" t="s">
        <v>25</v>
      </c>
      <c r="D21" s="123"/>
      <c r="E21" s="124"/>
    </row>
    <row r="22" ht="28.8" customHeight="1" spans="3:5">
      <c r="C22" s="122" t="s">
        <v>27</v>
      </c>
      <c r="D22" s="123"/>
      <c r="E22" s="124"/>
    </row>
    <row r="23" ht="28.8" customHeight="1" spans="3:5">
      <c r="C23" s="122" t="s">
        <v>29</v>
      </c>
      <c r="D23" s="123"/>
      <c r="E23" s="124"/>
    </row>
    <row r="24" ht="28.8" customHeight="1" spans="3:5">
      <c r="C24" s="122" t="s">
        <v>31</v>
      </c>
      <c r="D24" s="123"/>
      <c r="E24" s="124"/>
    </row>
    <row r="25" ht="28.8" customHeight="1" spans="3:5">
      <c r="C25" s="122" t="s">
        <v>33</v>
      </c>
      <c r="D25" s="123"/>
      <c r="E25" s="124"/>
    </row>
    <row r="26" ht="28.8" customHeight="1" spans="3:5">
      <c r="C26" s="115" t="s">
        <v>35</v>
      </c>
      <c r="D26" s="125"/>
      <c r="E26" s="126"/>
    </row>
    <row r="27" ht="33" customHeight="1" spans="3:11">
      <c r="C27" s="118" t="s">
        <v>38</v>
      </c>
      <c r="D27" s="118"/>
      <c r="E27" s="118"/>
      <c r="F27" s="118"/>
      <c r="G27" s="118"/>
      <c r="H27" s="118"/>
      <c r="I27" s="118"/>
      <c r="J27" s="118"/>
      <c r="K27" s="118"/>
    </row>
    <row r="28" ht="31" customHeight="1" spans="3:7">
      <c r="C28" s="127"/>
      <c r="D28" s="128"/>
      <c r="E28" s="128"/>
      <c r="F28" s="128"/>
      <c r="G28" s="128"/>
    </row>
    <row r="29" ht="24" customHeight="1" spans="12:13">
      <c r="L29" s="142"/>
      <c r="M29" s="142"/>
    </row>
  </sheetData>
  <autoFilter ref="A4:K27">
    <extLst/>
  </autoFilter>
  <mergeCells count="3">
    <mergeCell ref="C15:K15"/>
    <mergeCell ref="C27:K27"/>
    <mergeCell ref="C28:G28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68"/>
  <sheetViews>
    <sheetView showGridLines="0" topLeftCell="C1" workbookViewId="0">
      <selection activeCell="J23" sqref="J23"/>
    </sheetView>
  </sheetViews>
  <sheetFormatPr defaultColWidth="9.10833333333333" defaultRowHeight="15"/>
  <cols>
    <col min="1" max="1" width="13.6666666666667" style="43" hidden="1" customWidth="1"/>
    <col min="2" max="2" width="9.10833333333333" style="43" hidden="1" customWidth="1"/>
    <col min="3" max="3" width="9" style="44" customWidth="1"/>
    <col min="4" max="4" width="22.3333333333333" style="43" customWidth="1"/>
    <col min="5" max="5" width="9.66666666666667" style="45" customWidth="1"/>
    <col min="6" max="17" width="10.2166666666667" style="43" customWidth="1"/>
    <col min="18" max="18" width="10.1083333333333" style="43" customWidth="1"/>
    <col min="19" max="19" width="9.88333333333333" style="43" customWidth="1"/>
    <col min="20" max="16384" width="9.10833333333333" style="43"/>
  </cols>
  <sheetData>
    <row r="2" ht="29.4" customHeight="1" spans="4:7">
      <c r="D2" s="46" t="s">
        <v>42</v>
      </c>
      <c r="E2" s="47"/>
      <c r="G2" s="48">
        <f>E17+E18+E19+E20+E21</f>
        <v>0.0475</v>
      </c>
    </row>
    <row r="3" ht="18" customHeight="1" spans="3:18">
      <c r="C3" s="49"/>
      <c r="D3" s="50" t="s">
        <v>43</v>
      </c>
      <c r="E3" s="51" t="s">
        <v>44</v>
      </c>
      <c r="F3" s="52" t="s">
        <v>45</v>
      </c>
      <c r="G3" s="52" t="s">
        <v>46</v>
      </c>
      <c r="H3" s="52" t="s">
        <v>47</v>
      </c>
      <c r="I3" s="52" t="s">
        <v>48</v>
      </c>
      <c r="J3" s="52" t="s">
        <v>49</v>
      </c>
      <c r="K3" s="52" t="s">
        <v>50</v>
      </c>
      <c r="L3" s="52" t="s">
        <v>51</v>
      </c>
      <c r="M3" s="52" t="s">
        <v>52</v>
      </c>
      <c r="N3" s="52" t="s">
        <v>53</v>
      </c>
      <c r="O3" s="52" t="s">
        <v>54</v>
      </c>
      <c r="P3" s="52" t="s">
        <v>55</v>
      </c>
      <c r="Q3" s="52" t="s">
        <v>56</v>
      </c>
      <c r="R3" s="83" t="s">
        <v>57</v>
      </c>
    </row>
    <row r="4" s="42" customFormat="1" outlineLevel="1" spans="1:19">
      <c r="A4" s="42" t="str">
        <f>C4&amp;B4</f>
        <v>LABOR</v>
      </c>
      <c r="B4" s="42" t="s">
        <v>58</v>
      </c>
      <c r="C4" s="44"/>
      <c r="D4" s="53" t="s">
        <v>20</v>
      </c>
      <c r="E4" s="54">
        <v>0.02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84">
        <f t="shared" ref="R4:R12" si="0">SUM(F4:Q4)</f>
        <v>0</v>
      </c>
      <c r="S4" s="85"/>
    </row>
    <row r="5" s="42" customFormat="1" outlineLevel="1" spans="1:19">
      <c r="A5" s="42" t="str">
        <f>C5&amp;B5</f>
        <v>LABOR</v>
      </c>
      <c r="B5" s="42" t="s">
        <v>58</v>
      </c>
      <c r="C5" s="44"/>
      <c r="D5" s="53" t="s">
        <v>22</v>
      </c>
      <c r="E5" s="54">
        <v>0.0133333333333333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84">
        <f t="shared" si="0"/>
        <v>0</v>
      </c>
      <c r="S5" s="85"/>
    </row>
    <row r="6" s="42" customFormat="1" outlineLevel="1" spans="1:19">
      <c r="A6" s="42" t="str">
        <f>C6&amp;B6</f>
        <v>LABOR</v>
      </c>
      <c r="B6" s="42" t="s">
        <v>58</v>
      </c>
      <c r="C6" s="44"/>
      <c r="D6" s="53" t="s">
        <v>24</v>
      </c>
      <c r="E6" s="54">
        <v>0.025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84">
        <f t="shared" si="0"/>
        <v>0</v>
      </c>
      <c r="S6" s="85"/>
    </row>
    <row r="7" s="42" customFormat="1" outlineLevel="1" spans="1:19">
      <c r="A7" s="42" t="str">
        <f>C7&amp;B7</f>
        <v>LABOR</v>
      </c>
      <c r="B7" s="42" t="s">
        <v>58</v>
      </c>
      <c r="C7" s="44"/>
      <c r="D7" s="56" t="s">
        <v>26</v>
      </c>
      <c r="E7" s="54">
        <v>0.0266666666666667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84">
        <f t="shared" si="0"/>
        <v>0</v>
      </c>
      <c r="S7" s="85"/>
    </row>
    <row r="8" s="42" customFormat="1" outlineLevel="1" spans="1:19">
      <c r="A8" s="42" t="s">
        <v>59</v>
      </c>
      <c r="B8" s="42" t="s">
        <v>58</v>
      </c>
      <c r="C8" s="44"/>
      <c r="D8" s="53" t="s">
        <v>28</v>
      </c>
      <c r="E8" s="54">
        <v>0.00833333333333333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84">
        <f t="shared" si="0"/>
        <v>0</v>
      </c>
      <c r="S8" s="85"/>
    </row>
    <row r="9" s="42" customFormat="1" spans="1:19">
      <c r="A9" s="42" t="str">
        <f t="shared" ref="A9:A25" si="1">C9&amp;B9</f>
        <v>LABOR</v>
      </c>
      <c r="B9" s="42" t="s">
        <v>58</v>
      </c>
      <c r="C9" s="44"/>
      <c r="D9" s="53" t="s">
        <v>30</v>
      </c>
      <c r="E9" s="54">
        <v>0.005</v>
      </c>
      <c r="F9" s="55"/>
      <c r="G9" s="55"/>
      <c r="H9" s="55"/>
      <c r="I9" s="55">
        <v>3</v>
      </c>
      <c r="J9" s="55"/>
      <c r="K9" s="55"/>
      <c r="L9" s="55"/>
      <c r="M9" s="55"/>
      <c r="N9" s="55"/>
      <c r="O9" s="55"/>
      <c r="P9" s="55"/>
      <c r="Q9" s="55"/>
      <c r="R9" s="84">
        <f t="shared" si="0"/>
        <v>3</v>
      </c>
      <c r="S9" s="85"/>
    </row>
    <row r="10" s="42" customFormat="1" spans="1:19">
      <c r="A10" s="42" t="str">
        <f t="shared" si="1"/>
        <v>LABOR</v>
      </c>
      <c r="B10" s="42" t="s">
        <v>58</v>
      </c>
      <c r="C10" s="44"/>
      <c r="D10" s="53" t="s">
        <v>32</v>
      </c>
      <c r="E10" s="54">
        <v>0.00222222222222222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84">
        <f t="shared" si="0"/>
        <v>0</v>
      </c>
      <c r="S10" s="85"/>
    </row>
    <row r="11" s="42" customFormat="1" spans="1:19">
      <c r="A11" s="42" t="str">
        <f t="shared" si="1"/>
        <v>LABOR</v>
      </c>
      <c r="B11" s="42" t="s">
        <v>58</v>
      </c>
      <c r="C11" s="44"/>
      <c r="D11" s="53" t="s">
        <v>34</v>
      </c>
      <c r="E11" s="54">
        <f>(0.05+0.05)/60</f>
        <v>0.00166666666666667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84">
        <f t="shared" si="0"/>
        <v>0</v>
      </c>
      <c r="S11" s="85"/>
    </row>
    <row r="12" s="42" customFormat="1" spans="1:19">
      <c r="A12" s="42" t="str">
        <f t="shared" si="1"/>
        <v>LABOR</v>
      </c>
      <c r="B12" s="42" t="s">
        <v>58</v>
      </c>
      <c r="C12" s="44"/>
      <c r="D12" s="53" t="s">
        <v>36</v>
      </c>
      <c r="E12" s="54">
        <v>0.00111666666666667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84">
        <f t="shared" si="0"/>
        <v>0</v>
      </c>
      <c r="S12" s="85"/>
    </row>
    <row r="13" spans="1:19">
      <c r="A13" s="43" t="str">
        <f t="shared" si="1"/>
        <v/>
      </c>
      <c r="D13" s="57" t="s">
        <v>37</v>
      </c>
      <c r="E13" s="58"/>
      <c r="F13" s="59">
        <f t="shared" ref="F13:R13" si="2">SUM(F4:F12)</f>
        <v>0</v>
      </c>
      <c r="G13" s="59">
        <f t="shared" si="2"/>
        <v>0</v>
      </c>
      <c r="H13" s="59">
        <f t="shared" si="2"/>
        <v>0</v>
      </c>
      <c r="I13" s="59">
        <f t="shared" si="2"/>
        <v>3</v>
      </c>
      <c r="J13" s="59">
        <f t="shared" si="2"/>
        <v>0</v>
      </c>
      <c r="K13" s="59">
        <f t="shared" si="2"/>
        <v>0</v>
      </c>
      <c r="L13" s="59">
        <f t="shared" si="2"/>
        <v>0</v>
      </c>
      <c r="M13" s="59">
        <f t="shared" si="2"/>
        <v>0</v>
      </c>
      <c r="N13" s="59">
        <f t="shared" si="2"/>
        <v>0</v>
      </c>
      <c r="O13" s="59">
        <f t="shared" si="2"/>
        <v>0</v>
      </c>
      <c r="P13" s="59">
        <f t="shared" si="2"/>
        <v>0</v>
      </c>
      <c r="Q13" s="59">
        <f t="shared" si="2"/>
        <v>0</v>
      </c>
      <c r="R13" s="86">
        <f t="shared" si="2"/>
        <v>3</v>
      </c>
      <c r="S13" s="82"/>
    </row>
    <row r="14" spans="1:18">
      <c r="A14" s="43" t="str">
        <f t="shared" si="1"/>
        <v/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>
        <f t="shared" ref="R14" si="3">SUM(F14:Q14)</f>
        <v>0</v>
      </c>
    </row>
    <row r="15" ht="27" customHeight="1" spans="1:5">
      <c r="A15" s="43" t="str">
        <f>D15&amp;B15</f>
        <v>机器</v>
      </c>
      <c r="D15" s="61" t="s">
        <v>60</v>
      </c>
      <c r="E15" s="47"/>
    </row>
    <row r="16" ht="19.8" customHeight="1" spans="1:18">
      <c r="A16" s="43" t="str">
        <f t="shared" si="1"/>
        <v/>
      </c>
      <c r="C16" s="49"/>
      <c r="D16" s="50" t="s">
        <v>43</v>
      </c>
      <c r="E16" s="51" t="s">
        <v>44</v>
      </c>
      <c r="F16" s="52" t="s">
        <v>45</v>
      </c>
      <c r="G16" s="52" t="s">
        <v>46</v>
      </c>
      <c r="H16" s="52" t="s">
        <v>47</v>
      </c>
      <c r="I16" s="52" t="s">
        <v>48</v>
      </c>
      <c r="J16" s="52" t="s">
        <v>49</v>
      </c>
      <c r="K16" s="52" t="s">
        <v>50</v>
      </c>
      <c r="L16" s="52" t="s">
        <v>51</v>
      </c>
      <c r="M16" s="52" t="s">
        <v>52</v>
      </c>
      <c r="N16" s="52" t="s">
        <v>53</v>
      </c>
      <c r="O16" s="52" t="s">
        <v>54</v>
      </c>
      <c r="P16" s="52" t="s">
        <v>55</v>
      </c>
      <c r="Q16" s="52" t="s">
        <v>56</v>
      </c>
      <c r="R16" s="83" t="s">
        <v>57</v>
      </c>
    </row>
    <row r="17" s="42" customFormat="1" outlineLevel="1" spans="1:19">
      <c r="A17" s="42" t="str">
        <f t="shared" si="1"/>
        <v>Machine</v>
      </c>
      <c r="B17" s="42" t="s">
        <v>61</v>
      </c>
      <c r="C17" s="44"/>
      <c r="D17" s="53" t="s">
        <v>20</v>
      </c>
      <c r="E17" s="54">
        <v>0.02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84">
        <f>SUM(F17:Q17)</f>
        <v>0</v>
      </c>
      <c r="S17" s="85"/>
    </row>
    <row r="18" s="42" customFormat="1" outlineLevel="1" spans="1:19">
      <c r="A18" s="42" t="str">
        <f t="shared" si="1"/>
        <v>Machine</v>
      </c>
      <c r="B18" s="42" t="s">
        <v>61</v>
      </c>
      <c r="C18" s="44"/>
      <c r="D18" s="53" t="s">
        <v>22</v>
      </c>
      <c r="E18" s="54">
        <v>0.00666666666666667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84">
        <f>SUM(F18:Q18)</f>
        <v>0</v>
      </c>
      <c r="S18" s="85"/>
    </row>
    <row r="19" s="42" customFormat="1" outlineLevel="1" spans="1:19">
      <c r="A19" s="42" t="str">
        <f t="shared" si="1"/>
        <v>Machine</v>
      </c>
      <c r="B19" s="42" t="s">
        <v>61</v>
      </c>
      <c r="C19" s="44"/>
      <c r="D19" s="53" t="s">
        <v>24</v>
      </c>
      <c r="E19" s="54">
        <v>0.0125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84">
        <f>SUM(F19:Q19)</f>
        <v>0</v>
      </c>
      <c r="S19" s="85"/>
    </row>
    <row r="20" s="42" customFormat="1" outlineLevel="1" spans="1:19">
      <c r="A20" s="42" t="str">
        <f t="shared" si="1"/>
        <v>Machine</v>
      </c>
      <c r="B20" s="42" t="s">
        <v>61</v>
      </c>
      <c r="C20" s="44"/>
      <c r="D20" s="56" t="s">
        <v>26</v>
      </c>
      <c r="E20" s="54">
        <v>0.00416666666666667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84">
        <f>SUM(F20:Q20)</f>
        <v>0</v>
      </c>
      <c r="S20" s="85"/>
    </row>
    <row r="21" s="42" customFormat="1" outlineLevel="1" spans="1:19">
      <c r="A21" s="42" t="str">
        <f t="shared" si="1"/>
        <v>Machine</v>
      </c>
      <c r="B21" s="42" t="s">
        <v>61</v>
      </c>
      <c r="C21" s="44"/>
      <c r="D21" s="53" t="s">
        <v>28</v>
      </c>
      <c r="E21" s="54">
        <v>0.00416666666666667</v>
      </c>
      <c r="F21" s="55"/>
      <c r="G21" s="55"/>
      <c r="H21" s="55">
        <v>4</v>
      </c>
      <c r="I21" s="55"/>
      <c r="J21" s="55"/>
      <c r="K21" s="55"/>
      <c r="L21" s="55"/>
      <c r="M21" s="55"/>
      <c r="N21" s="55"/>
      <c r="O21" s="55"/>
      <c r="P21" s="55"/>
      <c r="Q21" s="55"/>
      <c r="R21" s="84">
        <f>SUM(F21:Q21)</f>
        <v>4</v>
      </c>
      <c r="S21" s="85"/>
    </row>
    <row r="22" s="42" customFormat="1" spans="1:19">
      <c r="A22" s="42" t="str">
        <f t="shared" si="1"/>
        <v>Machine</v>
      </c>
      <c r="B22" s="42" t="s">
        <v>61</v>
      </c>
      <c r="C22" s="44"/>
      <c r="D22" s="53" t="s">
        <v>30</v>
      </c>
      <c r="E22" s="54">
        <v>0.005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84">
        <f t="shared" ref="R22:R25" si="4">SUM(F22:Q22)</f>
        <v>0</v>
      </c>
      <c r="S22" s="85"/>
    </row>
    <row r="23" s="42" customFormat="1" spans="1:19">
      <c r="A23" s="42" t="str">
        <f t="shared" si="1"/>
        <v>Machine</v>
      </c>
      <c r="B23" s="42" t="s">
        <v>61</v>
      </c>
      <c r="C23" s="44"/>
      <c r="D23" s="53" t="s">
        <v>32</v>
      </c>
      <c r="E23" s="54">
        <v>0.00222222222222222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84">
        <f t="shared" si="4"/>
        <v>0</v>
      </c>
      <c r="S23" s="85"/>
    </row>
    <row r="24" s="42" customFormat="1" spans="1:19">
      <c r="A24" s="42" t="str">
        <f t="shared" si="1"/>
        <v>Machine</v>
      </c>
      <c r="B24" s="42" t="s">
        <v>61</v>
      </c>
      <c r="C24" s="44"/>
      <c r="D24" s="53" t="s">
        <v>34</v>
      </c>
      <c r="E24" s="54">
        <v>0.000833333333333333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84">
        <f t="shared" si="4"/>
        <v>0</v>
      </c>
      <c r="S24" s="85"/>
    </row>
    <row r="25" s="42" customFormat="1" spans="1:19">
      <c r="A25" s="42" t="str">
        <f t="shared" si="1"/>
        <v>Machine</v>
      </c>
      <c r="B25" s="42" t="s">
        <v>61</v>
      </c>
      <c r="C25" s="44"/>
      <c r="D25" s="53" t="s">
        <v>36</v>
      </c>
      <c r="E25" s="54">
        <v>0.00111666666666667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84">
        <f t="shared" si="4"/>
        <v>0</v>
      </c>
      <c r="S25" s="85"/>
    </row>
    <row r="26" spans="4:19">
      <c r="D26" s="57" t="s">
        <v>37</v>
      </c>
      <c r="E26" s="58"/>
      <c r="F26" s="59">
        <f>SUM(F17:F25)</f>
        <v>0</v>
      </c>
      <c r="G26" s="59">
        <f t="shared" ref="G26:R26" si="5">SUM(G17:G25)</f>
        <v>0</v>
      </c>
      <c r="H26" s="59">
        <f t="shared" si="5"/>
        <v>4</v>
      </c>
      <c r="I26" s="59">
        <f t="shared" si="5"/>
        <v>0</v>
      </c>
      <c r="J26" s="59">
        <f t="shared" si="5"/>
        <v>0</v>
      </c>
      <c r="K26" s="59">
        <f t="shared" si="5"/>
        <v>0</v>
      </c>
      <c r="L26" s="59">
        <f t="shared" si="5"/>
        <v>0</v>
      </c>
      <c r="M26" s="59">
        <f t="shared" si="5"/>
        <v>0</v>
      </c>
      <c r="N26" s="59">
        <f t="shared" si="5"/>
        <v>0</v>
      </c>
      <c r="O26" s="59">
        <f t="shared" si="5"/>
        <v>0</v>
      </c>
      <c r="P26" s="59">
        <f t="shared" si="5"/>
        <v>0</v>
      </c>
      <c r="Q26" s="59">
        <f t="shared" si="5"/>
        <v>0</v>
      </c>
      <c r="R26" s="86">
        <f t="shared" si="5"/>
        <v>4</v>
      </c>
      <c r="S26" s="82"/>
    </row>
    <row r="27" spans="4:18">
      <c r="D27" s="62"/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87"/>
    </row>
    <row r="28" spans="4:18">
      <c r="D28" s="62"/>
      <c r="E28" s="6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87"/>
    </row>
    <row r="29" spans="4:18">
      <c r="D29" s="65" t="s">
        <v>62</v>
      </c>
      <c r="E29" s="66" t="s">
        <v>63</v>
      </c>
      <c r="F29" s="66" t="s">
        <v>45</v>
      </c>
      <c r="G29" s="66" t="s">
        <v>46</v>
      </c>
      <c r="H29" s="66" t="s">
        <v>47</v>
      </c>
      <c r="I29" s="66" t="s">
        <v>48</v>
      </c>
      <c r="J29" s="66" t="s">
        <v>49</v>
      </c>
      <c r="K29" s="66" t="s">
        <v>50</v>
      </c>
      <c r="L29" s="66" t="s">
        <v>51</v>
      </c>
      <c r="M29" s="66" t="s">
        <v>52</v>
      </c>
      <c r="N29" s="66" t="s">
        <v>53</v>
      </c>
      <c r="O29" s="66" t="s">
        <v>54</v>
      </c>
      <c r="P29" s="66" t="s">
        <v>55</v>
      </c>
      <c r="Q29" s="66" t="s">
        <v>56</v>
      </c>
      <c r="R29" s="88" t="s">
        <v>57</v>
      </c>
    </row>
    <row r="30" spans="4:18">
      <c r="D30" s="67" t="s">
        <v>64</v>
      </c>
      <c r="E30" s="68" t="s">
        <v>65</v>
      </c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89">
        <f>SUM(F30:Q30)</f>
        <v>0</v>
      </c>
    </row>
    <row r="31" spans="4:18">
      <c r="D31" s="67" t="s">
        <v>66</v>
      </c>
      <c r="E31" s="68" t="s">
        <v>65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89">
        <f t="shared" ref="R31:R34" si="6">SUM(F31:Q31)</f>
        <v>0</v>
      </c>
    </row>
    <row r="32" spans="4:18">
      <c r="D32" s="67" t="s">
        <v>67</v>
      </c>
      <c r="E32" s="68" t="s">
        <v>65</v>
      </c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89">
        <f t="shared" si="6"/>
        <v>0</v>
      </c>
    </row>
    <row r="33" spans="4:18">
      <c r="D33" s="67" t="s">
        <v>68</v>
      </c>
      <c r="E33" s="68" t="s">
        <v>65</v>
      </c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89">
        <f t="shared" si="6"/>
        <v>0</v>
      </c>
    </row>
    <row r="34" spans="4:18">
      <c r="D34" s="67" t="s">
        <v>69</v>
      </c>
      <c r="E34" s="68" t="s">
        <v>65</v>
      </c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89">
        <f t="shared" si="6"/>
        <v>0</v>
      </c>
    </row>
    <row r="35" ht="18" customHeight="1" spans="4:18">
      <c r="D35" s="70" t="s">
        <v>70</v>
      </c>
      <c r="E35" s="71" t="s">
        <v>65</v>
      </c>
      <c r="F35" s="72">
        <f t="shared" ref="F35:R35" si="7">SUM(F30:F34)</f>
        <v>0</v>
      </c>
      <c r="G35" s="72">
        <f t="shared" si="7"/>
        <v>0</v>
      </c>
      <c r="H35" s="72">
        <f t="shared" si="7"/>
        <v>0</v>
      </c>
      <c r="I35" s="72">
        <f t="shared" si="7"/>
        <v>0</v>
      </c>
      <c r="J35" s="72">
        <f t="shared" si="7"/>
        <v>0</v>
      </c>
      <c r="K35" s="72">
        <f t="shared" si="7"/>
        <v>0</v>
      </c>
      <c r="L35" s="72">
        <f t="shared" si="7"/>
        <v>0</v>
      </c>
      <c r="M35" s="72">
        <f t="shared" si="7"/>
        <v>0</v>
      </c>
      <c r="N35" s="72">
        <f t="shared" si="7"/>
        <v>0</v>
      </c>
      <c r="O35" s="72">
        <f t="shared" si="7"/>
        <v>0</v>
      </c>
      <c r="P35" s="72">
        <f t="shared" si="7"/>
        <v>0</v>
      </c>
      <c r="Q35" s="72">
        <f t="shared" si="7"/>
        <v>0</v>
      </c>
      <c r="R35" s="90">
        <f t="shared" si="7"/>
        <v>0</v>
      </c>
    </row>
    <row r="36" ht="19.8" customHeight="1" spans="4:18">
      <c r="D36" s="73" t="s">
        <v>71</v>
      </c>
      <c r="E36" s="74" t="s">
        <v>72</v>
      </c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91">
        <f>SUM(F36:Q36)</f>
        <v>0</v>
      </c>
    </row>
    <row r="37" ht="18" customHeight="1" spans="4:18">
      <c r="D37" s="67" t="s">
        <v>73</v>
      </c>
      <c r="E37" s="68" t="s">
        <v>72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84">
        <f>SUM(F37:Q37)</f>
        <v>0</v>
      </c>
    </row>
    <row r="38" ht="16.8" customHeight="1" spans="4:18">
      <c r="D38" s="76" t="s">
        <v>74</v>
      </c>
      <c r="E38" s="77" t="s">
        <v>72</v>
      </c>
      <c r="F38" s="78">
        <f>SUM(F36:F37)</f>
        <v>0</v>
      </c>
      <c r="G38" s="78">
        <f t="shared" ref="G38:R38" si="8">SUM(G36:G37)</f>
        <v>0</v>
      </c>
      <c r="H38" s="78">
        <f t="shared" si="8"/>
        <v>0</v>
      </c>
      <c r="I38" s="78">
        <f t="shared" si="8"/>
        <v>0</v>
      </c>
      <c r="J38" s="78">
        <f t="shared" si="8"/>
        <v>0</v>
      </c>
      <c r="K38" s="78">
        <f t="shared" si="8"/>
        <v>0</v>
      </c>
      <c r="L38" s="78">
        <f t="shared" si="8"/>
        <v>0</v>
      </c>
      <c r="M38" s="78">
        <f t="shared" si="8"/>
        <v>0</v>
      </c>
      <c r="N38" s="78">
        <f t="shared" si="8"/>
        <v>0</v>
      </c>
      <c r="O38" s="78">
        <f t="shared" si="8"/>
        <v>0</v>
      </c>
      <c r="P38" s="78">
        <f t="shared" si="8"/>
        <v>0</v>
      </c>
      <c r="Q38" s="78">
        <f t="shared" si="8"/>
        <v>0</v>
      </c>
      <c r="R38" s="92">
        <f t="shared" si="8"/>
        <v>0</v>
      </c>
    </row>
    <row r="39" ht="19.2" customHeight="1" spans="4:18">
      <c r="D39" s="79" t="s">
        <v>37</v>
      </c>
      <c r="E39" s="80"/>
      <c r="F39" s="81">
        <f>F35+F38</f>
        <v>0</v>
      </c>
      <c r="G39" s="81">
        <f t="shared" ref="G39:R39" si="9">G35+G38</f>
        <v>0</v>
      </c>
      <c r="H39" s="81">
        <f t="shared" si="9"/>
        <v>0</v>
      </c>
      <c r="I39" s="81">
        <f t="shared" si="9"/>
        <v>0</v>
      </c>
      <c r="J39" s="81">
        <f t="shared" si="9"/>
        <v>0</v>
      </c>
      <c r="K39" s="81">
        <f t="shared" si="9"/>
        <v>0</v>
      </c>
      <c r="L39" s="81">
        <f t="shared" si="9"/>
        <v>0</v>
      </c>
      <c r="M39" s="81">
        <f t="shared" si="9"/>
        <v>0</v>
      </c>
      <c r="N39" s="81">
        <f t="shared" si="9"/>
        <v>0</v>
      </c>
      <c r="O39" s="81">
        <f t="shared" si="9"/>
        <v>0</v>
      </c>
      <c r="P39" s="81">
        <f t="shared" si="9"/>
        <v>0</v>
      </c>
      <c r="Q39" s="81">
        <f t="shared" si="9"/>
        <v>0</v>
      </c>
      <c r="R39" s="93">
        <f t="shared" si="9"/>
        <v>0</v>
      </c>
    </row>
    <row r="40" spans="5:5">
      <c r="E40" s="43"/>
    </row>
    <row r="41" spans="5:5">
      <c r="E41" s="43"/>
    </row>
    <row r="45" spans="6:18"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</row>
    <row r="46" spans="6:18"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</row>
    <row r="47" spans="6:18"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</row>
    <row r="48" spans="6:18"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</row>
    <row r="49" spans="6:18"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</row>
    <row r="50" spans="6:18"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</row>
    <row r="51" spans="6:18"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</row>
    <row r="52" spans="6:18"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</row>
    <row r="53" spans="6:18"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</row>
    <row r="54" spans="6:18"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6:18"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</row>
    <row r="56" spans="6:18"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</row>
    <row r="57" spans="6:18"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</row>
    <row r="58" spans="6:18"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</row>
    <row r="59" spans="6:18"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</row>
    <row r="60" spans="6:18"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</row>
    <row r="61" spans="6:18"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</row>
    <row r="62" spans="6:18"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</row>
    <row r="63" spans="6:18"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</row>
    <row r="64" spans="6:18"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spans="6:18"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</row>
    <row r="66" spans="6:18"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</row>
    <row r="67" spans="6:18"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</row>
    <row r="68" spans="6:18"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L13"/>
  <sheetViews>
    <sheetView showGridLines="0" workbookViewId="0">
      <selection activeCell="G20" sqref="G20"/>
    </sheetView>
  </sheetViews>
  <sheetFormatPr defaultColWidth="9" defaultRowHeight="15"/>
  <cols>
    <col min="1" max="3" width="9" style="4"/>
    <col min="4" max="4" width="25.3333333333333" style="4" customWidth="1"/>
    <col min="5" max="7" width="14.1083333333333" style="4" customWidth="1"/>
    <col min="8" max="8" width="13.4416666666667" style="4" customWidth="1"/>
    <col min="9" max="9" width="10.2166666666667" style="4" hidden="1" customWidth="1"/>
    <col min="10" max="10" width="10.3333333333333" style="4" customWidth="1"/>
    <col min="11" max="11" width="10" style="4" customWidth="1"/>
    <col min="12" max="16384" width="9" style="4"/>
  </cols>
  <sheetData>
    <row r="3" s="26" customFormat="1" ht="32.25" customHeight="1" spans="4:10">
      <c r="D3" s="27" t="s">
        <v>75</v>
      </c>
      <c r="E3" s="28" t="s">
        <v>76</v>
      </c>
      <c r="F3" s="28" t="s">
        <v>77</v>
      </c>
      <c r="G3" s="28" t="s">
        <v>78</v>
      </c>
      <c r="H3" s="28" t="s">
        <v>79</v>
      </c>
      <c r="I3" s="33" t="s">
        <v>80</v>
      </c>
      <c r="J3" s="34" t="s">
        <v>81</v>
      </c>
    </row>
    <row r="4" ht="15.75" customHeight="1" spans="4:12">
      <c r="D4" s="29" t="s">
        <v>19</v>
      </c>
      <c r="E4" s="30">
        <v>0.1</v>
      </c>
      <c r="F4" s="30">
        <v>0.06</v>
      </c>
      <c r="G4" s="30">
        <v>0.12</v>
      </c>
      <c r="H4" s="30">
        <v>0.05</v>
      </c>
      <c r="I4" s="35">
        <f t="shared" ref="I4:I12" si="0">SUM(E4:H4)</f>
        <v>0.33</v>
      </c>
      <c r="J4" s="36">
        <f>I4/I13</f>
        <v>0.0825</v>
      </c>
      <c r="K4" s="37"/>
      <c r="L4" s="38"/>
    </row>
    <row r="5" ht="15.75" customHeight="1" spans="4:12">
      <c r="D5" s="29" t="s">
        <v>21</v>
      </c>
      <c r="E5" s="30">
        <v>0.18</v>
      </c>
      <c r="F5" s="30">
        <v>0.1</v>
      </c>
      <c r="G5" s="30">
        <v>0.06</v>
      </c>
      <c r="H5" s="30">
        <v>0.15</v>
      </c>
      <c r="I5" s="35">
        <f t="shared" si="0"/>
        <v>0.49</v>
      </c>
      <c r="J5" s="36">
        <f>I5/I13</f>
        <v>0.1225</v>
      </c>
      <c r="K5" s="37"/>
      <c r="L5" s="38"/>
    </row>
    <row r="6" ht="15.75" customHeight="1" spans="4:12">
      <c r="D6" s="29" t="s">
        <v>23</v>
      </c>
      <c r="E6" s="30">
        <v>0.08</v>
      </c>
      <c r="F6" s="30">
        <v>0.1</v>
      </c>
      <c r="G6" s="30">
        <v>0.14</v>
      </c>
      <c r="H6" s="30">
        <v>0.05</v>
      </c>
      <c r="I6" s="35">
        <f t="shared" si="0"/>
        <v>0.37</v>
      </c>
      <c r="J6" s="36">
        <f>I6/I13</f>
        <v>0.0925</v>
      </c>
      <c r="K6" s="37"/>
      <c r="L6" s="39"/>
    </row>
    <row r="7" ht="15.75" customHeight="1" spans="4:12">
      <c r="D7" s="29" t="s">
        <v>25</v>
      </c>
      <c r="E7" s="30">
        <v>0.13</v>
      </c>
      <c r="F7" s="30">
        <v>0.15</v>
      </c>
      <c r="G7" s="30">
        <v>0.05</v>
      </c>
      <c r="H7" s="30">
        <v>0.1</v>
      </c>
      <c r="I7" s="35">
        <f t="shared" si="0"/>
        <v>0.43</v>
      </c>
      <c r="J7" s="36">
        <f>I7/I13</f>
        <v>0.1075</v>
      </c>
      <c r="K7" s="37"/>
      <c r="L7" s="38"/>
    </row>
    <row r="8" ht="16.8" customHeight="1" spans="4:12">
      <c r="D8" s="29" t="s">
        <v>27</v>
      </c>
      <c r="E8" s="30">
        <v>0.1</v>
      </c>
      <c r="F8" s="30">
        <v>0.1</v>
      </c>
      <c r="G8" s="30">
        <v>0.15</v>
      </c>
      <c r="H8" s="30">
        <v>0.25</v>
      </c>
      <c r="I8" s="35">
        <f t="shared" si="0"/>
        <v>0.6</v>
      </c>
      <c r="J8" s="36">
        <f>I8/I13</f>
        <v>0.15</v>
      </c>
      <c r="K8" s="37"/>
      <c r="L8" s="38"/>
    </row>
    <row r="9" ht="15.75" customHeight="1" spans="4:12">
      <c r="D9" s="29" t="s">
        <v>29</v>
      </c>
      <c r="E9" s="30">
        <v>0.11</v>
      </c>
      <c r="F9" s="30">
        <v>0.15</v>
      </c>
      <c r="G9" s="30">
        <v>0.08</v>
      </c>
      <c r="H9" s="30">
        <v>0.05</v>
      </c>
      <c r="I9" s="35">
        <f t="shared" si="0"/>
        <v>0.39</v>
      </c>
      <c r="J9" s="36">
        <f>I9/I13</f>
        <v>0.0975</v>
      </c>
      <c r="K9" s="37"/>
      <c r="L9" s="38"/>
    </row>
    <row r="10" ht="15.75" customHeight="1" spans="4:12">
      <c r="D10" s="29" t="s">
        <v>31</v>
      </c>
      <c r="E10" s="30">
        <v>0.1</v>
      </c>
      <c r="F10" s="30">
        <v>0.12</v>
      </c>
      <c r="G10" s="30">
        <v>0.15</v>
      </c>
      <c r="H10" s="30">
        <v>0.15</v>
      </c>
      <c r="I10" s="35">
        <f t="shared" si="0"/>
        <v>0.52</v>
      </c>
      <c r="J10" s="36">
        <f>I10/I13</f>
        <v>0.13</v>
      </c>
      <c r="K10" s="37"/>
      <c r="L10" s="38"/>
    </row>
    <row r="11" ht="15.75" customHeight="1" spans="4:12">
      <c r="D11" s="29" t="s">
        <v>33</v>
      </c>
      <c r="E11" s="30">
        <v>0.08</v>
      </c>
      <c r="F11" s="30">
        <v>0.17</v>
      </c>
      <c r="G11" s="30">
        <v>0.1</v>
      </c>
      <c r="H11" s="30">
        <v>0.05</v>
      </c>
      <c r="I11" s="35">
        <f t="shared" si="0"/>
        <v>0.4</v>
      </c>
      <c r="J11" s="36">
        <f>I11/I13</f>
        <v>0.1</v>
      </c>
      <c r="K11" s="37"/>
      <c r="L11" s="38"/>
    </row>
    <row r="12" ht="15.75" customHeight="1" spans="4:12">
      <c r="D12" s="29" t="s">
        <v>35</v>
      </c>
      <c r="E12" s="30">
        <v>0.12</v>
      </c>
      <c r="F12" s="30">
        <v>0.05</v>
      </c>
      <c r="G12" s="30">
        <v>0.15</v>
      </c>
      <c r="H12" s="30">
        <v>0.15</v>
      </c>
      <c r="I12" s="35">
        <f t="shared" si="0"/>
        <v>0.47</v>
      </c>
      <c r="J12" s="36">
        <f>I12/I13</f>
        <v>0.1175</v>
      </c>
      <c r="K12" s="37"/>
      <c r="L12" s="38"/>
    </row>
    <row r="13" spans="4:10">
      <c r="D13" s="31"/>
      <c r="E13" s="32">
        <f t="shared" ref="E13:J13" si="1">SUM(E4:E12)</f>
        <v>1</v>
      </c>
      <c r="F13" s="32">
        <f t="shared" si="1"/>
        <v>1</v>
      </c>
      <c r="G13" s="32">
        <f t="shared" si="1"/>
        <v>1</v>
      </c>
      <c r="H13" s="32">
        <f t="shared" si="1"/>
        <v>1</v>
      </c>
      <c r="I13" s="40">
        <f t="shared" si="1"/>
        <v>4</v>
      </c>
      <c r="J13" s="41">
        <f t="shared" si="1"/>
        <v>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2"/>
  <sheetViews>
    <sheetView showGridLines="0" zoomScale="90" zoomScaleNormal="90" workbookViewId="0">
      <selection activeCell="D6" sqref="D6"/>
    </sheetView>
  </sheetViews>
  <sheetFormatPr defaultColWidth="9" defaultRowHeight="15"/>
  <cols>
    <col min="1" max="2" width="8.88333333333333" style="6"/>
    <col min="3" max="3" width="39.5583333333333" style="6" customWidth="1"/>
    <col min="4" max="4" width="15.3333333333333" style="6" customWidth="1"/>
    <col min="5" max="5" width="9.44166666666667" style="6" customWidth="1"/>
    <col min="6" max="6" width="4.21666666666667" style="6" customWidth="1"/>
    <col min="7" max="18" width="9.21666666666667" style="7" customWidth="1"/>
    <col min="19" max="22" width="10.8833333333333" style="6" customWidth="1"/>
    <col min="23" max="23" width="12" style="7" customWidth="1"/>
    <col min="24" max="24" width="7.775" style="6" customWidth="1"/>
    <col min="25" max="25" width="6.10833333333333" style="6" customWidth="1"/>
    <col min="26" max="26" width="11.1083333333333" style="6" customWidth="1"/>
    <col min="27" max="27" width="15" style="16" customWidth="1"/>
    <col min="28" max="28" width="2.10833333333333" style="6" customWidth="1"/>
    <col min="29" max="29" width="13.6666666666667" style="17" customWidth="1"/>
    <col min="30" max="30" width="8.88333333333333" style="17"/>
    <col min="31" max="16384" width="8.88333333333333" style="6"/>
  </cols>
  <sheetData>
    <row r="1" s="4" customFormat="1" spans="7:30"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W1" s="8"/>
      <c r="AA1" s="22"/>
      <c r="AB1" s="6"/>
      <c r="AC1" s="6"/>
      <c r="AD1" s="6"/>
    </row>
    <row r="2" s="4" customFormat="1" ht="21.6" customHeight="1" spans="7:30"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W2" s="8">
        <f>SUBTOTAL(9,W4:W82)</f>
        <v>13210525</v>
      </c>
      <c r="Y2" s="4">
        <v>60</v>
      </c>
      <c r="AA2" s="22"/>
      <c r="AB2" s="6"/>
      <c r="AC2" s="6"/>
      <c r="AD2" s="6"/>
    </row>
    <row r="3" s="4" customFormat="1" ht="23.4" customHeight="1" spans="4:30">
      <c r="D3" s="18" t="s">
        <v>82</v>
      </c>
      <c r="E3" s="18" t="s">
        <v>83</v>
      </c>
      <c r="F3" s="18" t="s">
        <v>84</v>
      </c>
      <c r="G3" s="9" t="s">
        <v>85</v>
      </c>
      <c r="H3" s="9" t="s">
        <v>86</v>
      </c>
      <c r="I3" s="9" t="s">
        <v>87</v>
      </c>
      <c r="J3" s="9" t="s">
        <v>88</v>
      </c>
      <c r="K3" s="9" t="s">
        <v>89</v>
      </c>
      <c r="L3" s="9" t="s">
        <v>90</v>
      </c>
      <c r="M3" s="9" t="s">
        <v>91</v>
      </c>
      <c r="N3" s="9" t="s">
        <v>92</v>
      </c>
      <c r="O3" s="9" t="s">
        <v>93</v>
      </c>
      <c r="P3" s="9" t="s">
        <v>94</v>
      </c>
      <c r="Q3" s="9" t="s">
        <v>95</v>
      </c>
      <c r="R3" s="9" t="s">
        <v>96</v>
      </c>
      <c r="S3" s="9" t="s">
        <v>97</v>
      </c>
      <c r="T3" s="9" t="s">
        <v>98</v>
      </c>
      <c r="U3" s="9" t="s">
        <v>99</v>
      </c>
      <c r="V3" s="9" t="s">
        <v>100</v>
      </c>
      <c r="W3" s="9" t="s">
        <v>101</v>
      </c>
      <c r="X3" s="18" t="s">
        <v>102</v>
      </c>
      <c r="Y3" s="18" t="s">
        <v>103</v>
      </c>
      <c r="Z3" s="18"/>
      <c r="AA3" s="23" t="s">
        <v>104</v>
      </c>
      <c r="AB3" s="6"/>
      <c r="AC3" s="17" t="s">
        <v>105</v>
      </c>
      <c r="AD3" s="17" t="s">
        <v>106</v>
      </c>
    </row>
    <row r="4" spans="1:30">
      <c r="A4" s="6" t="str">
        <f>D4&amp;B4</f>
        <v>MixingLabor V</v>
      </c>
      <c r="B4" s="6" t="s">
        <v>0</v>
      </c>
      <c r="D4" s="6" t="s">
        <v>19</v>
      </c>
      <c r="E4" s="6" t="s">
        <v>107</v>
      </c>
      <c r="F4" s="6" t="s">
        <v>1</v>
      </c>
      <c r="G4" s="7">
        <v>20000</v>
      </c>
      <c r="H4" s="7">
        <v>20000</v>
      </c>
      <c r="I4" s="7">
        <v>20000</v>
      </c>
      <c r="J4" s="7">
        <v>20000</v>
      </c>
      <c r="K4" s="7">
        <v>20000</v>
      </c>
      <c r="L4" s="7">
        <v>20000</v>
      </c>
      <c r="M4" s="7">
        <v>20000</v>
      </c>
      <c r="N4" s="7">
        <v>20000</v>
      </c>
      <c r="O4" s="7">
        <v>20000</v>
      </c>
      <c r="P4" s="7">
        <v>20000</v>
      </c>
      <c r="Q4" s="7">
        <v>20000</v>
      </c>
      <c r="R4" s="7">
        <v>20000</v>
      </c>
      <c r="S4" s="20">
        <f>SUM(G4:I4)</f>
        <v>60000</v>
      </c>
      <c r="T4" s="20">
        <f>SUM(J4:L4)</f>
        <v>60000</v>
      </c>
      <c r="U4" s="20">
        <f>SUM(M4:O4)</f>
        <v>60000</v>
      </c>
      <c r="V4" s="20">
        <f>SUM(P4:R4)</f>
        <v>60000</v>
      </c>
      <c r="W4" s="7">
        <f>SUM(S4:V4)</f>
        <v>240000</v>
      </c>
      <c r="X4" s="6" t="e">
        <f>#REF!</f>
        <v>#REF!</v>
      </c>
      <c r="Y4" s="16">
        <v>0.02</v>
      </c>
      <c r="Z4" s="24" t="e">
        <f>X4*Y4</f>
        <v>#REF!</v>
      </c>
      <c r="AA4" s="16" t="e">
        <f>W4/+Z4</f>
        <v>#REF!</v>
      </c>
      <c r="AC4" s="17">
        <v>13.5</v>
      </c>
      <c r="AD4" s="25" t="e">
        <f>AA4-AC4</f>
        <v>#REF!</v>
      </c>
    </row>
    <row r="5" spans="1:30">
      <c r="A5" s="6" t="str">
        <f t="shared" ref="A5:A68" si="0">D5&amp;B5</f>
        <v>MixingV</v>
      </c>
      <c r="B5" s="6" t="str">
        <f>F5</f>
        <v>V</v>
      </c>
      <c r="D5" s="6" t="s">
        <v>19</v>
      </c>
      <c r="E5" s="6" t="s">
        <v>108</v>
      </c>
      <c r="F5" s="6" t="s">
        <v>1</v>
      </c>
      <c r="G5" s="7">
        <v>20000</v>
      </c>
      <c r="H5" s="7">
        <v>20120</v>
      </c>
      <c r="I5" s="7">
        <v>20300</v>
      </c>
      <c r="J5" s="7">
        <v>20180</v>
      </c>
      <c r="K5" s="7">
        <v>20210</v>
      </c>
      <c r="L5" s="7">
        <v>20080</v>
      </c>
      <c r="M5" s="7">
        <v>20160</v>
      </c>
      <c r="N5" s="7">
        <v>20250</v>
      </c>
      <c r="O5" s="7">
        <v>20080</v>
      </c>
      <c r="P5" s="7">
        <v>20090</v>
      </c>
      <c r="Q5" s="7">
        <v>20125</v>
      </c>
      <c r="R5" s="7">
        <v>20000</v>
      </c>
      <c r="S5" s="20">
        <f t="shared" ref="S5:S72" si="1">SUM(G5:I5)</f>
        <v>60420</v>
      </c>
      <c r="T5" s="20">
        <f t="shared" ref="T5:T72" si="2">SUM(J5:L5)</f>
        <v>60470</v>
      </c>
      <c r="U5" s="20">
        <f t="shared" ref="U5:U72" si="3">SUM(M5:O5)</f>
        <v>60490</v>
      </c>
      <c r="V5" s="20">
        <f t="shared" ref="V5:V72" si="4">SUM(P5:R5)</f>
        <v>60215</v>
      </c>
      <c r="W5" s="7">
        <f t="shared" ref="W5:W68" si="5">SUM(S5:V5)</f>
        <v>241595</v>
      </c>
      <c r="X5" s="6" t="e">
        <f>X4</f>
        <v>#REF!</v>
      </c>
      <c r="Y5" s="16" t="e">
        <f>VLOOKUP(D5,单位产品成本!C:N,24,0)</f>
        <v>#REF!</v>
      </c>
      <c r="Z5" s="24" t="e">
        <f>X5*Y5</f>
        <v>#REF!</v>
      </c>
      <c r="AA5" s="16" t="e">
        <f t="shared" ref="AA5:AA68" si="6">W5/+Z5</f>
        <v>#REF!</v>
      </c>
      <c r="AC5" s="17">
        <v>25</v>
      </c>
      <c r="AD5" s="25" t="e">
        <f t="shared" ref="AD5:AD7" si="7">AA5-AC5</f>
        <v>#REF!</v>
      </c>
    </row>
    <row r="6" spans="1:30">
      <c r="A6" s="6" t="str">
        <f t="shared" si="0"/>
        <v>MixingV</v>
      </c>
      <c r="B6" s="6" t="str">
        <f t="shared" ref="B6:B69" si="8">F6</f>
        <v>V</v>
      </c>
      <c r="D6" s="6" t="s">
        <v>19</v>
      </c>
      <c r="E6" s="6" t="s">
        <v>109</v>
      </c>
      <c r="F6" s="6" t="s">
        <v>1</v>
      </c>
      <c r="G6" s="7">
        <v>10700</v>
      </c>
      <c r="H6" s="7">
        <v>10820</v>
      </c>
      <c r="I6" s="7">
        <v>11000</v>
      </c>
      <c r="J6" s="7">
        <v>10880</v>
      </c>
      <c r="K6" s="7">
        <v>10910</v>
      </c>
      <c r="L6" s="7">
        <v>10780</v>
      </c>
      <c r="M6" s="7">
        <v>10860</v>
      </c>
      <c r="N6" s="7">
        <v>10950</v>
      </c>
      <c r="O6" s="7">
        <v>10780</v>
      </c>
      <c r="P6" s="7">
        <v>10790</v>
      </c>
      <c r="Q6" s="7">
        <v>10825</v>
      </c>
      <c r="R6" s="7">
        <v>10700</v>
      </c>
      <c r="S6" s="20">
        <f t="shared" si="1"/>
        <v>32520</v>
      </c>
      <c r="T6" s="20">
        <f t="shared" si="2"/>
        <v>32570</v>
      </c>
      <c r="U6" s="20">
        <f t="shared" si="3"/>
        <v>32590</v>
      </c>
      <c r="V6" s="20">
        <f t="shared" si="4"/>
        <v>32315</v>
      </c>
      <c r="W6" s="7">
        <f t="shared" si="5"/>
        <v>129995</v>
      </c>
      <c r="X6" s="6" t="e">
        <f t="shared" ref="X6:X48" si="9">X5</f>
        <v>#REF!</v>
      </c>
      <c r="Y6" s="16" t="e">
        <f>VLOOKUP(D6,单位产品成本!C:N,24,0)</f>
        <v>#REF!</v>
      </c>
      <c r="Z6" s="24" t="e">
        <f t="shared" ref="Z6:Z13" si="10">X6*Y6</f>
        <v>#REF!</v>
      </c>
      <c r="AA6" s="16" t="e">
        <f t="shared" si="6"/>
        <v>#REF!</v>
      </c>
      <c r="AC6" s="17">
        <v>13.5</v>
      </c>
      <c r="AD6" s="25" t="e">
        <f t="shared" si="7"/>
        <v>#REF!</v>
      </c>
    </row>
    <row r="7" spans="1:30">
      <c r="A7" s="6" t="str">
        <f t="shared" si="0"/>
        <v>MixingV</v>
      </c>
      <c r="B7" s="6" t="str">
        <f t="shared" si="8"/>
        <v>V</v>
      </c>
      <c r="D7" s="6" t="s">
        <v>19</v>
      </c>
      <c r="E7" s="6" t="s">
        <v>110</v>
      </c>
      <c r="F7" s="6" t="s">
        <v>1</v>
      </c>
      <c r="G7" s="7">
        <v>12000</v>
      </c>
      <c r="H7" s="7">
        <v>12000</v>
      </c>
      <c r="I7" s="7">
        <v>12000</v>
      </c>
      <c r="J7" s="7">
        <v>12000</v>
      </c>
      <c r="K7" s="7">
        <v>12000</v>
      </c>
      <c r="L7" s="7">
        <v>12000</v>
      </c>
      <c r="M7" s="7">
        <v>12000</v>
      </c>
      <c r="N7" s="7">
        <v>12000</v>
      </c>
      <c r="O7" s="7">
        <v>12000</v>
      </c>
      <c r="P7" s="7">
        <v>12000</v>
      </c>
      <c r="Q7" s="7">
        <v>12000</v>
      </c>
      <c r="R7" s="7">
        <v>12000</v>
      </c>
      <c r="S7" s="20">
        <f t="shared" si="1"/>
        <v>36000</v>
      </c>
      <c r="T7" s="20">
        <f t="shared" si="2"/>
        <v>36000</v>
      </c>
      <c r="U7" s="20">
        <f t="shared" si="3"/>
        <v>36000</v>
      </c>
      <c r="V7" s="20">
        <f t="shared" si="4"/>
        <v>36000</v>
      </c>
      <c r="W7" s="7">
        <f t="shared" si="5"/>
        <v>144000</v>
      </c>
      <c r="X7" s="6" t="e">
        <f t="shared" si="9"/>
        <v>#REF!</v>
      </c>
      <c r="Y7" s="16" t="e">
        <f>VLOOKUP(D7,单位产品成本!C:N,24,0)</f>
        <v>#REF!</v>
      </c>
      <c r="Z7" s="24" t="e">
        <f t="shared" si="10"/>
        <v>#REF!</v>
      </c>
      <c r="AA7" s="16" t="e">
        <f t="shared" si="6"/>
        <v>#REF!</v>
      </c>
      <c r="AC7" s="17">
        <v>0.9</v>
      </c>
      <c r="AD7" s="25" t="e">
        <f t="shared" si="7"/>
        <v>#REF!</v>
      </c>
    </row>
    <row r="8" spans="1:27">
      <c r="A8" s="6" t="str">
        <f t="shared" si="0"/>
        <v>MixingV</v>
      </c>
      <c r="B8" s="6" t="str">
        <f t="shared" si="8"/>
        <v>V</v>
      </c>
      <c r="D8" s="6" t="s">
        <v>19</v>
      </c>
      <c r="E8" s="6" t="s">
        <v>111</v>
      </c>
      <c r="F8" s="6" t="s">
        <v>1</v>
      </c>
      <c r="G8" s="7">
        <v>1700</v>
      </c>
      <c r="H8" s="7">
        <v>1820</v>
      </c>
      <c r="I8" s="7">
        <v>2000</v>
      </c>
      <c r="J8" s="7">
        <v>1880</v>
      </c>
      <c r="K8" s="7">
        <v>1910</v>
      </c>
      <c r="L8" s="7">
        <v>1780</v>
      </c>
      <c r="M8" s="7">
        <v>1860</v>
      </c>
      <c r="N8" s="7">
        <v>1950</v>
      </c>
      <c r="O8" s="7">
        <v>1780</v>
      </c>
      <c r="P8" s="7">
        <v>1790</v>
      </c>
      <c r="Q8" s="7">
        <v>1825</v>
      </c>
      <c r="R8" s="7">
        <v>1700</v>
      </c>
      <c r="S8" s="20">
        <f t="shared" si="1"/>
        <v>5520</v>
      </c>
      <c r="T8" s="20">
        <f t="shared" si="2"/>
        <v>5570</v>
      </c>
      <c r="U8" s="20">
        <f t="shared" si="3"/>
        <v>5590</v>
      </c>
      <c r="V8" s="20">
        <f t="shared" si="4"/>
        <v>5315</v>
      </c>
      <c r="W8" s="7">
        <f t="shared" si="5"/>
        <v>21995</v>
      </c>
      <c r="X8" s="6" t="e">
        <f t="shared" si="9"/>
        <v>#REF!</v>
      </c>
      <c r="Y8" s="16" t="e">
        <f>VLOOKUP(D8,单位产品成本!C:N,24,0)</f>
        <v>#REF!</v>
      </c>
      <c r="Z8" s="24" t="e">
        <f t="shared" si="10"/>
        <v>#REF!</v>
      </c>
      <c r="AA8" s="16" t="e">
        <f t="shared" si="6"/>
        <v>#REF!</v>
      </c>
    </row>
    <row r="9" spans="1:27">
      <c r="A9" s="6" t="str">
        <f t="shared" si="0"/>
        <v>MixingV</v>
      </c>
      <c r="B9" s="6" t="str">
        <f t="shared" si="8"/>
        <v>V</v>
      </c>
      <c r="D9" s="6" t="s">
        <v>19</v>
      </c>
      <c r="E9" s="6" t="s">
        <v>112</v>
      </c>
      <c r="F9" s="6" t="s">
        <v>1</v>
      </c>
      <c r="G9" s="7">
        <v>1500</v>
      </c>
      <c r="H9" s="7">
        <v>1620</v>
      </c>
      <c r="I9" s="7">
        <v>1800</v>
      </c>
      <c r="J9" s="7">
        <v>1680</v>
      </c>
      <c r="K9" s="7">
        <v>1710</v>
      </c>
      <c r="L9" s="7">
        <v>1580</v>
      </c>
      <c r="M9" s="7">
        <v>1660</v>
      </c>
      <c r="N9" s="7">
        <v>1750</v>
      </c>
      <c r="O9" s="7">
        <v>1580</v>
      </c>
      <c r="P9" s="7">
        <v>1590</v>
      </c>
      <c r="Q9" s="7">
        <v>1625</v>
      </c>
      <c r="R9" s="7">
        <v>1500</v>
      </c>
      <c r="S9" s="20">
        <f t="shared" si="1"/>
        <v>4920</v>
      </c>
      <c r="T9" s="20">
        <f t="shared" si="2"/>
        <v>4970</v>
      </c>
      <c r="U9" s="20">
        <f t="shared" si="3"/>
        <v>4990</v>
      </c>
      <c r="V9" s="20">
        <f t="shared" si="4"/>
        <v>4715</v>
      </c>
      <c r="W9" s="7">
        <f t="shared" si="5"/>
        <v>19595</v>
      </c>
      <c r="X9" s="6" t="e">
        <f t="shared" si="9"/>
        <v>#REF!</v>
      </c>
      <c r="Y9" s="16" t="e">
        <f>VLOOKUP(D9,单位产品成本!C:N,24,0)</f>
        <v>#REF!</v>
      </c>
      <c r="Z9" s="24" t="e">
        <f t="shared" si="10"/>
        <v>#REF!</v>
      </c>
      <c r="AA9" s="16" t="e">
        <f t="shared" si="6"/>
        <v>#REF!</v>
      </c>
    </row>
    <row r="10" spans="1:27">
      <c r="A10" s="6" t="str">
        <f t="shared" si="0"/>
        <v>MixingF</v>
      </c>
      <c r="B10" s="6" t="str">
        <f t="shared" si="8"/>
        <v>F</v>
      </c>
      <c r="D10" s="6" t="s">
        <v>19</v>
      </c>
      <c r="E10" s="6" t="s">
        <v>113</v>
      </c>
      <c r="F10" s="6" t="s">
        <v>2</v>
      </c>
      <c r="G10" s="7">
        <v>20000</v>
      </c>
      <c r="H10" s="7">
        <v>20000</v>
      </c>
      <c r="I10" s="7">
        <v>20000</v>
      </c>
      <c r="J10" s="7">
        <v>20000</v>
      </c>
      <c r="K10" s="7">
        <v>20000</v>
      </c>
      <c r="L10" s="7">
        <v>20000</v>
      </c>
      <c r="M10" s="7">
        <v>20000</v>
      </c>
      <c r="N10" s="7">
        <v>20000</v>
      </c>
      <c r="O10" s="7">
        <v>20000</v>
      </c>
      <c r="P10" s="7">
        <v>20000</v>
      </c>
      <c r="Q10" s="7">
        <v>20000</v>
      </c>
      <c r="R10" s="7">
        <v>20000</v>
      </c>
      <c r="S10" s="20">
        <f t="shared" si="1"/>
        <v>60000</v>
      </c>
      <c r="T10" s="20">
        <f t="shared" si="2"/>
        <v>60000</v>
      </c>
      <c r="U10" s="20">
        <f t="shared" si="3"/>
        <v>60000</v>
      </c>
      <c r="V10" s="20">
        <f t="shared" si="4"/>
        <v>60000</v>
      </c>
      <c r="W10" s="7">
        <f t="shared" si="5"/>
        <v>240000</v>
      </c>
      <c r="X10" s="6" t="e">
        <f t="shared" si="9"/>
        <v>#REF!</v>
      </c>
      <c r="Y10" s="16" t="e">
        <f>VLOOKUP(D10,单位产品成本!C:N,24,0)</f>
        <v>#REF!</v>
      </c>
      <c r="Z10" s="24" t="e">
        <f t="shared" si="10"/>
        <v>#REF!</v>
      </c>
      <c r="AA10" s="16" t="e">
        <f t="shared" si="6"/>
        <v>#REF!</v>
      </c>
    </row>
    <row r="11" spans="1:27">
      <c r="A11" s="6" t="str">
        <f t="shared" si="0"/>
        <v>MixingF</v>
      </c>
      <c r="B11" s="6" t="str">
        <f t="shared" si="8"/>
        <v>F</v>
      </c>
      <c r="D11" s="6" t="s">
        <v>19</v>
      </c>
      <c r="E11" s="6" t="s">
        <v>114</v>
      </c>
      <c r="F11" s="6" t="s">
        <v>2</v>
      </c>
      <c r="G11" s="7">
        <v>1500</v>
      </c>
      <c r="H11" s="7">
        <v>1620</v>
      </c>
      <c r="I11" s="7">
        <v>1800</v>
      </c>
      <c r="J11" s="7">
        <v>1680</v>
      </c>
      <c r="K11" s="7">
        <v>1710</v>
      </c>
      <c r="L11" s="7">
        <v>1580</v>
      </c>
      <c r="M11" s="7">
        <v>1660</v>
      </c>
      <c r="N11" s="7">
        <v>1750</v>
      </c>
      <c r="O11" s="7">
        <v>1580</v>
      </c>
      <c r="P11" s="7">
        <v>1590</v>
      </c>
      <c r="Q11" s="7">
        <v>1625</v>
      </c>
      <c r="R11" s="7">
        <v>1500</v>
      </c>
      <c r="S11" s="20">
        <f t="shared" si="1"/>
        <v>4920</v>
      </c>
      <c r="T11" s="20">
        <f t="shared" si="2"/>
        <v>4970</v>
      </c>
      <c r="U11" s="20">
        <f t="shared" si="3"/>
        <v>4990</v>
      </c>
      <c r="V11" s="20">
        <f t="shared" si="4"/>
        <v>4715</v>
      </c>
      <c r="W11" s="7">
        <f t="shared" si="5"/>
        <v>19595</v>
      </c>
      <c r="X11" s="6" t="e">
        <f t="shared" si="9"/>
        <v>#REF!</v>
      </c>
      <c r="Y11" s="16" t="e">
        <f>VLOOKUP(D11,单位产品成本!C:N,24,0)</f>
        <v>#REF!</v>
      </c>
      <c r="Z11" s="24" t="e">
        <f t="shared" si="10"/>
        <v>#REF!</v>
      </c>
      <c r="AA11" s="16" t="e">
        <f t="shared" si="6"/>
        <v>#REF!</v>
      </c>
    </row>
    <row r="12" s="15" customFormat="1" spans="1:30">
      <c r="A12" s="6" t="str">
        <f t="shared" si="0"/>
        <v>MixingV</v>
      </c>
      <c r="B12" s="6" t="str">
        <f t="shared" si="8"/>
        <v>V</v>
      </c>
      <c r="C12" s="15" t="s">
        <v>115</v>
      </c>
      <c r="D12" s="15" t="s">
        <v>19</v>
      </c>
      <c r="E12" s="15" t="s">
        <v>108</v>
      </c>
      <c r="F12" s="15" t="s">
        <v>1</v>
      </c>
      <c r="G12" s="19">
        <v>500</v>
      </c>
      <c r="H12" s="19">
        <v>500</v>
      </c>
      <c r="I12" s="19">
        <v>500</v>
      </c>
      <c r="J12" s="19">
        <v>500</v>
      </c>
      <c r="K12" s="19">
        <v>10500</v>
      </c>
      <c r="L12" s="19">
        <v>500</v>
      </c>
      <c r="M12" s="19">
        <v>500</v>
      </c>
      <c r="N12" s="19">
        <v>500</v>
      </c>
      <c r="O12" s="19">
        <v>500</v>
      </c>
      <c r="P12" s="19">
        <v>500</v>
      </c>
      <c r="Q12" s="19">
        <v>500</v>
      </c>
      <c r="R12" s="19">
        <v>500</v>
      </c>
      <c r="S12" s="21"/>
      <c r="T12" s="21">
        <v>10000</v>
      </c>
      <c r="U12" s="21"/>
      <c r="V12" s="21"/>
      <c r="W12" s="19">
        <f t="shared" si="5"/>
        <v>10000</v>
      </c>
      <c r="X12" s="15" t="e">
        <f t="shared" si="9"/>
        <v>#REF!</v>
      </c>
      <c r="Y12" s="16" t="e">
        <f>VLOOKUP(D12,单位产品成本!C:N,24,0)</f>
        <v>#REF!</v>
      </c>
      <c r="Z12" s="24" t="e">
        <f t="shared" si="10"/>
        <v>#REF!</v>
      </c>
      <c r="AA12" s="16" t="e">
        <f t="shared" si="6"/>
        <v>#REF!</v>
      </c>
      <c r="AB12" s="6"/>
      <c r="AC12" s="25"/>
      <c r="AD12" s="17"/>
    </row>
    <row r="13" spans="1:27">
      <c r="A13" s="6" t="str">
        <f t="shared" si="0"/>
        <v>AFM PressingLabor V</v>
      </c>
      <c r="B13" s="6" t="s">
        <v>0</v>
      </c>
      <c r="D13" s="6" t="s">
        <v>21</v>
      </c>
      <c r="E13" s="6" t="s">
        <v>107</v>
      </c>
      <c r="F13" s="6" t="s">
        <v>1</v>
      </c>
      <c r="G13" s="7">
        <v>60000</v>
      </c>
      <c r="H13" s="7">
        <v>60000</v>
      </c>
      <c r="I13" s="7">
        <v>60000</v>
      </c>
      <c r="J13" s="7">
        <v>60000</v>
      </c>
      <c r="K13" s="7">
        <v>60000</v>
      </c>
      <c r="L13" s="7">
        <v>60000</v>
      </c>
      <c r="M13" s="7">
        <v>60000</v>
      </c>
      <c r="N13" s="7">
        <v>60000</v>
      </c>
      <c r="O13" s="7">
        <v>60000</v>
      </c>
      <c r="P13" s="7">
        <v>60000</v>
      </c>
      <c r="Q13" s="7">
        <v>60000</v>
      </c>
      <c r="R13" s="7">
        <v>60000</v>
      </c>
      <c r="S13" s="20">
        <f t="shared" si="1"/>
        <v>180000</v>
      </c>
      <c r="T13" s="20">
        <f t="shared" si="2"/>
        <v>180000</v>
      </c>
      <c r="U13" s="20">
        <f t="shared" si="3"/>
        <v>180000</v>
      </c>
      <c r="V13" s="20">
        <f t="shared" si="4"/>
        <v>180000</v>
      </c>
      <c r="W13" s="7">
        <f t="shared" si="5"/>
        <v>720000</v>
      </c>
      <c r="X13" s="6" t="e">
        <f t="shared" si="9"/>
        <v>#REF!</v>
      </c>
      <c r="Y13" s="16">
        <v>0.0133333333333333</v>
      </c>
      <c r="Z13" s="24" t="e">
        <f t="shared" si="10"/>
        <v>#REF!</v>
      </c>
      <c r="AA13" s="16" t="e">
        <f t="shared" si="6"/>
        <v>#REF!</v>
      </c>
    </row>
    <row r="14" spans="1:27">
      <c r="A14" s="6" t="str">
        <f t="shared" si="0"/>
        <v>AFM PressingF</v>
      </c>
      <c r="B14" s="6" t="str">
        <f t="shared" si="8"/>
        <v>F</v>
      </c>
      <c r="D14" s="6" t="s">
        <v>21</v>
      </c>
      <c r="E14" s="6" t="s">
        <v>116</v>
      </c>
      <c r="F14" s="6" t="s">
        <v>2</v>
      </c>
      <c r="G14" s="7">
        <v>1000</v>
      </c>
      <c r="H14" s="7">
        <v>1120</v>
      </c>
      <c r="I14" s="7">
        <v>1300</v>
      </c>
      <c r="J14" s="7">
        <v>1180</v>
      </c>
      <c r="K14" s="7">
        <v>1210</v>
      </c>
      <c r="L14" s="7">
        <v>1080</v>
      </c>
      <c r="M14" s="7">
        <v>1160</v>
      </c>
      <c r="N14" s="7">
        <v>1250</v>
      </c>
      <c r="O14" s="7">
        <v>1080</v>
      </c>
      <c r="P14" s="7">
        <v>1090</v>
      </c>
      <c r="Q14" s="7">
        <v>1125</v>
      </c>
      <c r="R14" s="7">
        <v>1000</v>
      </c>
      <c r="S14" s="20">
        <f t="shared" si="1"/>
        <v>3420</v>
      </c>
      <c r="T14" s="20">
        <f t="shared" si="2"/>
        <v>3470</v>
      </c>
      <c r="U14" s="20">
        <f t="shared" si="3"/>
        <v>3490</v>
      </c>
      <c r="V14" s="20">
        <f t="shared" si="4"/>
        <v>3215</v>
      </c>
      <c r="W14" s="7">
        <f t="shared" si="5"/>
        <v>13595</v>
      </c>
      <c r="X14" s="6" t="e">
        <f t="shared" si="9"/>
        <v>#REF!</v>
      </c>
      <c r="Y14" s="16" t="e">
        <f>VLOOKUP(D14,单位产品成本!C:N,24,0)</f>
        <v>#REF!</v>
      </c>
      <c r="Z14" s="24" t="e">
        <f t="shared" ref="Z14:Z23" si="11">X14*Y14</f>
        <v>#REF!</v>
      </c>
      <c r="AA14" s="16" t="e">
        <f t="shared" si="6"/>
        <v>#REF!</v>
      </c>
    </row>
    <row r="15" spans="1:27">
      <c r="A15" s="6" t="str">
        <f t="shared" si="0"/>
        <v>AFM PressingV</v>
      </c>
      <c r="B15" s="6" t="str">
        <f t="shared" si="8"/>
        <v>V</v>
      </c>
      <c r="D15" s="6" t="s">
        <v>21</v>
      </c>
      <c r="E15" s="6" t="s">
        <v>108</v>
      </c>
      <c r="F15" s="6" t="s">
        <v>1</v>
      </c>
      <c r="G15" s="7">
        <v>12000</v>
      </c>
      <c r="H15" s="7">
        <v>12000</v>
      </c>
      <c r="I15" s="7">
        <v>12000</v>
      </c>
      <c r="J15" s="7">
        <v>12000</v>
      </c>
      <c r="K15" s="7">
        <v>12000</v>
      </c>
      <c r="L15" s="7">
        <v>12000</v>
      </c>
      <c r="M15" s="7">
        <v>12000</v>
      </c>
      <c r="N15" s="7">
        <v>12000</v>
      </c>
      <c r="O15" s="7">
        <v>12000</v>
      </c>
      <c r="P15" s="7">
        <v>12000</v>
      </c>
      <c r="Q15" s="7">
        <v>12000</v>
      </c>
      <c r="R15" s="7">
        <v>12000</v>
      </c>
      <c r="S15" s="20">
        <f t="shared" si="1"/>
        <v>36000</v>
      </c>
      <c r="T15" s="20">
        <f t="shared" si="2"/>
        <v>36000</v>
      </c>
      <c r="U15" s="20">
        <f t="shared" si="3"/>
        <v>36000</v>
      </c>
      <c r="V15" s="20">
        <f t="shared" si="4"/>
        <v>36000</v>
      </c>
      <c r="W15" s="7">
        <f t="shared" si="5"/>
        <v>144000</v>
      </c>
      <c r="X15" s="6" t="e">
        <f t="shared" si="9"/>
        <v>#REF!</v>
      </c>
      <c r="Y15" s="16" t="e">
        <f>VLOOKUP(D15,单位产品成本!C:N,24,0)</f>
        <v>#REF!</v>
      </c>
      <c r="Z15" s="24" t="e">
        <f t="shared" si="11"/>
        <v>#REF!</v>
      </c>
      <c r="AA15" s="16" t="e">
        <f t="shared" si="6"/>
        <v>#REF!</v>
      </c>
    </row>
    <row r="16" ht="14.4" customHeight="1" spans="1:27">
      <c r="A16" s="6" t="str">
        <f t="shared" si="0"/>
        <v>AFM PressingV</v>
      </c>
      <c r="B16" s="6" t="str">
        <f t="shared" si="8"/>
        <v>V</v>
      </c>
      <c r="D16" s="6" t="s">
        <v>21</v>
      </c>
      <c r="E16" s="6" t="s">
        <v>109</v>
      </c>
      <c r="F16" s="6" t="s">
        <v>1</v>
      </c>
      <c r="G16" s="7">
        <v>5700</v>
      </c>
      <c r="H16" s="7">
        <v>5820</v>
      </c>
      <c r="I16" s="7">
        <v>6000</v>
      </c>
      <c r="J16" s="7">
        <v>5880</v>
      </c>
      <c r="K16" s="7">
        <v>5910</v>
      </c>
      <c r="L16" s="7">
        <v>5780</v>
      </c>
      <c r="M16" s="7">
        <v>5860</v>
      </c>
      <c r="N16" s="7">
        <v>5950</v>
      </c>
      <c r="O16" s="7">
        <v>5780</v>
      </c>
      <c r="P16" s="7">
        <v>5790</v>
      </c>
      <c r="Q16" s="7">
        <v>5825</v>
      </c>
      <c r="R16" s="7">
        <v>5700</v>
      </c>
      <c r="S16" s="20">
        <f t="shared" si="1"/>
        <v>17520</v>
      </c>
      <c r="T16" s="20">
        <f t="shared" si="2"/>
        <v>17570</v>
      </c>
      <c r="U16" s="20">
        <f t="shared" si="3"/>
        <v>17590</v>
      </c>
      <c r="V16" s="20">
        <f t="shared" si="4"/>
        <v>17315</v>
      </c>
      <c r="W16" s="7">
        <f t="shared" si="5"/>
        <v>69995</v>
      </c>
      <c r="X16" s="6" t="e">
        <f t="shared" si="9"/>
        <v>#REF!</v>
      </c>
      <c r="Y16" s="16" t="e">
        <f>VLOOKUP(D16,单位产品成本!C:N,24,0)</f>
        <v>#REF!</v>
      </c>
      <c r="Z16" s="24" t="e">
        <f t="shared" si="11"/>
        <v>#REF!</v>
      </c>
      <c r="AA16" s="16" t="e">
        <f t="shared" si="6"/>
        <v>#REF!</v>
      </c>
    </row>
    <row r="17" customHeight="1" spans="1:27">
      <c r="A17" s="6" t="str">
        <f t="shared" si="0"/>
        <v>AFM PressingV</v>
      </c>
      <c r="B17" s="6" t="str">
        <f t="shared" si="8"/>
        <v>V</v>
      </c>
      <c r="D17" s="6" t="s">
        <v>21</v>
      </c>
      <c r="E17" s="6" t="s">
        <v>110</v>
      </c>
      <c r="F17" s="6" t="s">
        <v>1</v>
      </c>
      <c r="G17" s="7">
        <v>7500</v>
      </c>
      <c r="H17" s="7">
        <v>7500</v>
      </c>
      <c r="I17" s="7">
        <v>7500</v>
      </c>
      <c r="J17" s="7">
        <v>7500</v>
      </c>
      <c r="K17" s="7">
        <v>7500</v>
      </c>
      <c r="L17" s="7">
        <v>7500</v>
      </c>
      <c r="M17" s="7">
        <v>7500</v>
      </c>
      <c r="N17" s="7">
        <v>7500</v>
      </c>
      <c r="O17" s="7">
        <v>7500</v>
      </c>
      <c r="P17" s="7">
        <v>7500</v>
      </c>
      <c r="Q17" s="7">
        <v>7500</v>
      </c>
      <c r="R17" s="7">
        <v>7500</v>
      </c>
      <c r="S17" s="20">
        <f t="shared" si="1"/>
        <v>22500</v>
      </c>
      <c r="T17" s="20">
        <f t="shared" si="2"/>
        <v>22500</v>
      </c>
      <c r="U17" s="20">
        <f t="shared" si="3"/>
        <v>22500</v>
      </c>
      <c r="V17" s="20">
        <f t="shared" si="4"/>
        <v>22500</v>
      </c>
      <c r="W17" s="7">
        <f t="shared" si="5"/>
        <v>90000</v>
      </c>
      <c r="X17" s="6" t="e">
        <f t="shared" si="9"/>
        <v>#REF!</v>
      </c>
      <c r="Y17" s="16" t="e">
        <f>VLOOKUP(D17,单位产品成本!C:N,24,0)</f>
        <v>#REF!</v>
      </c>
      <c r="Z17" s="24" t="e">
        <f t="shared" si="11"/>
        <v>#REF!</v>
      </c>
      <c r="AA17" s="16" t="e">
        <f t="shared" si="6"/>
        <v>#REF!</v>
      </c>
    </row>
    <row r="18" ht="15.6" customHeight="1" spans="1:27">
      <c r="A18" s="6" t="str">
        <f t="shared" si="0"/>
        <v>AFM PressingV</v>
      </c>
      <c r="B18" s="6" t="str">
        <f t="shared" si="8"/>
        <v>V</v>
      </c>
      <c r="D18" s="6" t="s">
        <v>21</v>
      </c>
      <c r="E18" s="6" t="s">
        <v>111</v>
      </c>
      <c r="F18" s="6" t="s">
        <v>1</v>
      </c>
      <c r="G18" s="7">
        <v>1700</v>
      </c>
      <c r="H18" s="7">
        <v>1820</v>
      </c>
      <c r="I18" s="7">
        <v>2000</v>
      </c>
      <c r="J18" s="7">
        <v>1880</v>
      </c>
      <c r="K18" s="7">
        <v>1910</v>
      </c>
      <c r="L18" s="7">
        <v>1780</v>
      </c>
      <c r="M18" s="7">
        <v>1860</v>
      </c>
      <c r="N18" s="7">
        <v>1950</v>
      </c>
      <c r="O18" s="7">
        <v>1780</v>
      </c>
      <c r="P18" s="7">
        <v>1790</v>
      </c>
      <c r="Q18" s="7">
        <v>1825</v>
      </c>
      <c r="R18" s="7">
        <v>1700</v>
      </c>
      <c r="S18" s="20">
        <f t="shared" si="1"/>
        <v>5520</v>
      </c>
      <c r="T18" s="20">
        <f t="shared" si="2"/>
        <v>5570</v>
      </c>
      <c r="U18" s="20">
        <f t="shared" si="3"/>
        <v>5590</v>
      </c>
      <c r="V18" s="20">
        <f t="shared" si="4"/>
        <v>5315</v>
      </c>
      <c r="W18" s="7">
        <f t="shared" si="5"/>
        <v>21995</v>
      </c>
      <c r="X18" s="6" t="e">
        <f t="shared" si="9"/>
        <v>#REF!</v>
      </c>
      <c r="Y18" s="16" t="e">
        <f>VLOOKUP(D18,单位产品成本!C:N,24,0)</f>
        <v>#REF!</v>
      </c>
      <c r="Z18" s="24" t="e">
        <f t="shared" si="11"/>
        <v>#REF!</v>
      </c>
      <c r="AA18" s="16" t="e">
        <f t="shared" si="6"/>
        <v>#REF!</v>
      </c>
    </row>
    <row r="19" ht="15.6" customHeight="1" spans="1:27">
      <c r="A19" s="6" t="str">
        <f t="shared" si="0"/>
        <v>AFM PressingV</v>
      </c>
      <c r="B19" s="6" t="str">
        <f t="shared" si="8"/>
        <v>V</v>
      </c>
      <c r="D19" s="6" t="s">
        <v>21</v>
      </c>
      <c r="E19" s="6" t="s">
        <v>112</v>
      </c>
      <c r="F19" s="6" t="s">
        <v>1</v>
      </c>
      <c r="G19" s="7">
        <v>1500</v>
      </c>
      <c r="H19" s="7">
        <v>1620</v>
      </c>
      <c r="I19" s="7">
        <v>1800</v>
      </c>
      <c r="J19" s="7">
        <v>1680</v>
      </c>
      <c r="K19" s="7">
        <v>1710</v>
      </c>
      <c r="L19" s="7">
        <v>1580</v>
      </c>
      <c r="M19" s="7">
        <v>1660</v>
      </c>
      <c r="N19" s="7">
        <v>1750</v>
      </c>
      <c r="O19" s="7">
        <v>1580</v>
      </c>
      <c r="P19" s="7">
        <v>1590</v>
      </c>
      <c r="Q19" s="7">
        <v>1625</v>
      </c>
      <c r="R19" s="7">
        <v>1500</v>
      </c>
      <c r="S19" s="20">
        <f t="shared" si="1"/>
        <v>4920</v>
      </c>
      <c r="T19" s="20">
        <f t="shared" si="2"/>
        <v>4970</v>
      </c>
      <c r="U19" s="20">
        <f t="shared" si="3"/>
        <v>4990</v>
      </c>
      <c r="V19" s="20">
        <f t="shared" si="4"/>
        <v>4715</v>
      </c>
      <c r="W19" s="7">
        <f t="shared" si="5"/>
        <v>19595</v>
      </c>
      <c r="X19" s="6" t="e">
        <f t="shared" si="9"/>
        <v>#REF!</v>
      </c>
      <c r="Y19" s="16" t="e">
        <f>VLOOKUP(D19,单位产品成本!C:N,24,0)</f>
        <v>#REF!</v>
      </c>
      <c r="Z19" s="24" t="e">
        <f t="shared" si="11"/>
        <v>#REF!</v>
      </c>
      <c r="AA19" s="16" t="e">
        <f t="shared" si="6"/>
        <v>#REF!</v>
      </c>
    </row>
    <row r="20" ht="14.4" customHeight="1" spans="1:27">
      <c r="A20" s="6" t="str">
        <f t="shared" si="0"/>
        <v>AFM PressingF</v>
      </c>
      <c r="B20" s="6" t="str">
        <f t="shared" si="8"/>
        <v>F</v>
      </c>
      <c r="D20" s="6" t="s">
        <v>21</v>
      </c>
      <c r="E20" s="6" t="s">
        <v>113</v>
      </c>
      <c r="F20" s="6" t="s">
        <v>2</v>
      </c>
      <c r="G20" s="7">
        <v>250000</v>
      </c>
      <c r="H20" s="7">
        <v>250000</v>
      </c>
      <c r="I20" s="7">
        <v>250000</v>
      </c>
      <c r="J20" s="7">
        <v>250000</v>
      </c>
      <c r="K20" s="7">
        <v>250000</v>
      </c>
      <c r="L20" s="7">
        <v>250000</v>
      </c>
      <c r="M20" s="7">
        <v>250000</v>
      </c>
      <c r="N20" s="7">
        <v>250000</v>
      </c>
      <c r="O20" s="7">
        <v>250000</v>
      </c>
      <c r="P20" s="7">
        <v>250000</v>
      </c>
      <c r="Q20" s="7">
        <v>250000</v>
      </c>
      <c r="R20" s="7">
        <v>250000</v>
      </c>
      <c r="S20" s="20">
        <f t="shared" si="1"/>
        <v>750000</v>
      </c>
      <c r="T20" s="20">
        <f t="shared" si="2"/>
        <v>750000</v>
      </c>
      <c r="U20" s="20">
        <f t="shared" si="3"/>
        <v>750000</v>
      </c>
      <c r="V20" s="20">
        <f t="shared" si="4"/>
        <v>750000</v>
      </c>
      <c r="W20" s="7">
        <f t="shared" si="5"/>
        <v>3000000</v>
      </c>
      <c r="X20" s="6" t="e">
        <f t="shared" si="9"/>
        <v>#REF!</v>
      </c>
      <c r="Y20" s="16" t="e">
        <f>VLOOKUP(D20,单位产品成本!C:N,24,0)</f>
        <v>#REF!</v>
      </c>
      <c r="Z20" s="24" t="e">
        <f t="shared" si="11"/>
        <v>#REF!</v>
      </c>
      <c r="AA20" s="16" t="e">
        <f t="shared" si="6"/>
        <v>#REF!</v>
      </c>
    </row>
    <row r="21" ht="12.6" customHeight="1" spans="1:27">
      <c r="A21" s="6" t="str">
        <f t="shared" si="0"/>
        <v>AFM PressingF</v>
      </c>
      <c r="B21" s="6" t="str">
        <f t="shared" si="8"/>
        <v>F</v>
      </c>
      <c r="D21" s="6" t="s">
        <v>21</v>
      </c>
      <c r="E21" s="6" t="s">
        <v>114</v>
      </c>
      <c r="F21" s="6" t="s">
        <v>2</v>
      </c>
      <c r="G21" s="7">
        <v>2000</v>
      </c>
      <c r="H21" s="7">
        <v>2120</v>
      </c>
      <c r="I21" s="7">
        <v>2300</v>
      </c>
      <c r="J21" s="7">
        <v>2180</v>
      </c>
      <c r="K21" s="7">
        <v>2210</v>
      </c>
      <c r="L21" s="7">
        <v>2080</v>
      </c>
      <c r="M21" s="7">
        <v>2160</v>
      </c>
      <c r="N21" s="7">
        <v>2250</v>
      </c>
      <c r="O21" s="7">
        <v>2080</v>
      </c>
      <c r="P21" s="7">
        <v>2090</v>
      </c>
      <c r="Q21" s="7">
        <v>2125</v>
      </c>
      <c r="R21" s="7">
        <v>2000</v>
      </c>
      <c r="S21" s="20">
        <f t="shared" si="1"/>
        <v>6420</v>
      </c>
      <c r="T21" s="20">
        <f t="shared" si="2"/>
        <v>6470</v>
      </c>
      <c r="U21" s="20">
        <f t="shared" si="3"/>
        <v>6490</v>
      </c>
      <c r="V21" s="20">
        <f t="shared" si="4"/>
        <v>6215</v>
      </c>
      <c r="W21" s="7">
        <f t="shared" si="5"/>
        <v>25595</v>
      </c>
      <c r="X21" s="6" t="e">
        <f t="shared" si="9"/>
        <v>#REF!</v>
      </c>
      <c r="Y21" s="16" t="e">
        <f>VLOOKUP(D21,单位产品成本!C:N,24,0)</f>
        <v>#REF!</v>
      </c>
      <c r="Z21" s="24" t="e">
        <f t="shared" si="11"/>
        <v>#REF!</v>
      </c>
      <c r="AA21" s="16" t="e">
        <f t="shared" si="6"/>
        <v>#REF!</v>
      </c>
    </row>
    <row r="22" s="15" customFormat="1" spans="1:30">
      <c r="A22" s="6" t="str">
        <f t="shared" si="0"/>
        <v>AFM PressingV</v>
      </c>
      <c r="B22" s="6" t="str">
        <f t="shared" si="8"/>
        <v>V</v>
      </c>
      <c r="C22" s="15" t="s">
        <v>117</v>
      </c>
      <c r="D22" s="15" t="s">
        <v>21</v>
      </c>
      <c r="E22" s="15" t="s">
        <v>109</v>
      </c>
      <c r="F22" s="15" t="s">
        <v>1</v>
      </c>
      <c r="G22" s="19">
        <v>6000</v>
      </c>
      <c r="H22" s="19"/>
      <c r="I22" s="19"/>
      <c r="J22" s="19"/>
      <c r="K22" s="19"/>
      <c r="L22" s="19"/>
      <c r="M22" s="19"/>
      <c r="N22" s="19"/>
      <c r="O22" s="19"/>
      <c r="P22" s="19">
        <v>4500</v>
      </c>
      <c r="Q22" s="19"/>
      <c r="R22" s="19"/>
      <c r="S22" s="21">
        <v>6000</v>
      </c>
      <c r="T22" s="21"/>
      <c r="U22" s="21"/>
      <c r="V22" s="21">
        <v>4500</v>
      </c>
      <c r="W22" s="19">
        <f t="shared" si="5"/>
        <v>10500</v>
      </c>
      <c r="X22" s="15" t="e">
        <f t="shared" si="9"/>
        <v>#REF!</v>
      </c>
      <c r="Y22" s="16" t="e">
        <f>VLOOKUP(D22,单位产品成本!C:N,24,0)</f>
        <v>#REF!</v>
      </c>
      <c r="Z22" s="24" t="e">
        <f t="shared" si="11"/>
        <v>#REF!</v>
      </c>
      <c r="AA22" s="16" t="e">
        <f t="shared" si="6"/>
        <v>#REF!</v>
      </c>
      <c r="AB22" s="6"/>
      <c r="AC22" s="17"/>
      <c r="AD22" s="17"/>
    </row>
    <row r="23" spans="1:27">
      <c r="A23" s="6" t="str">
        <f t="shared" si="0"/>
        <v>AFM HTLabor V</v>
      </c>
      <c r="B23" s="6" t="s">
        <v>0</v>
      </c>
      <c r="D23" s="6" t="s">
        <v>23</v>
      </c>
      <c r="E23" s="6" t="s">
        <v>107</v>
      </c>
      <c r="F23" s="6" t="s">
        <v>1</v>
      </c>
      <c r="G23" s="7">
        <v>30000</v>
      </c>
      <c r="H23" s="7">
        <v>30000</v>
      </c>
      <c r="I23" s="7">
        <v>30000</v>
      </c>
      <c r="J23" s="7">
        <v>30000</v>
      </c>
      <c r="K23" s="7">
        <v>30000</v>
      </c>
      <c r="L23" s="7">
        <v>30000</v>
      </c>
      <c r="M23" s="7">
        <v>30000</v>
      </c>
      <c r="N23" s="7">
        <v>30000</v>
      </c>
      <c r="O23" s="7">
        <v>30000</v>
      </c>
      <c r="P23" s="7">
        <v>30000</v>
      </c>
      <c r="Q23" s="7">
        <v>30000</v>
      </c>
      <c r="R23" s="7">
        <v>30000</v>
      </c>
      <c r="S23" s="20">
        <f t="shared" si="1"/>
        <v>90000</v>
      </c>
      <c r="T23" s="20">
        <f t="shared" si="2"/>
        <v>90000</v>
      </c>
      <c r="U23" s="20">
        <f t="shared" si="3"/>
        <v>90000</v>
      </c>
      <c r="V23" s="20">
        <f t="shared" si="4"/>
        <v>90000</v>
      </c>
      <c r="W23" s="7">
        <f t="shared" si="5"/>
        <v>360000</v>
      </c>
      <c r="X23" s="6" t="e">
        <f t="shared" si="9"/>
        <v>#REF!</v>
      </c>
      <c r="Y23" s="16">
        <v>0.025</v>
      </c>
      <c r="Z23" s="24" t="e">
        <f t="shared" si="11"/>
        <v>#REF!</v>
      </c>
      <c r="AA23" s="16" t="e">
        <f t="shared" si="6"/>
        <v>#REF!</v>
      </c>
    </row>
    <row r="24" spans="1:27">
      <c r="A24" s="6" t="str">
        <f t="shared" si="0"/>
        <v>AFM HTV</v>
      </c>
      <c r="B24" s="6" t="str">
        <f t="shared" si="8"/>
        <v>V</v>
      </c>
      <c r="D24" s="6" t="s">
        <v>23</v>
      </c>
      <c r="E24" s="6" t="s">
        <v>108</v>
      </c>
      <c r="F24" s="6" t="s">
        <v>1</v>
      </c>
      <c r="G24" s="7">
        <v>12000</v>
      </c>
      <c r="H24" s="7">
        <v>12000</v>
      </c>
      <c r="I24" s="7">
        <v>12000</v>
      </c>
      <c r="J24" s="7">
        <v>12000</v>
      </c>
      <c r="K24" s="7">
        <v>12000</v>
      </c>
      <c r="L24" s="7">
        <v>12000</v>
      </c>
      <c r="M24" s="7">
        <v>12000</v>
      </c>
      <c r="N24" s="7">
        <v>12000</v>
      </c>
      <c r="O24" s="7">
        <v>12000</v>
      </c>
      <c r="P24" s="7">
        <v>12000</v>
      </c>
      <c r="Q24" s="7">
        <v>12000</v>
      </c>
      <c r="R24" s="7">
        <v>12000</v>
      </c>
      <c r="S24" s="20">
        <f t="shared" si="1"/>
        <v>36000</v>
      </c>
      <c r="T24" s="20">
        <f t="shared" si="2"/>
        <v>36000</v>
      </c>
      <c r="U24" s="20">
        <f t="shared" si="3"/>
        <v>36000</v>
      </c>
      <c r="V24" s="20">
        <f t="shared" si="4"/>
        <v>36000</v>
      </c>
      <c r="W24" s="7">
        <f t="shared" si="5"/>
        <v>144000</v>
      </c>
      <c r="X24" s="6" t="e">
        <f t="shared" si="9"/>
        <v>#REF!</v>
      </c>
      <c r="Y24" s="16" t="e">
        <f>VLOOKUP(D24,单位产品成本!C:N,24,0)</f>
        <v>#REF!</v>
      </c>
      <c r="Z24" s="24" t="e">
        <f t="shared" ref="Z24:Z31" si="12">X24*Y24</f>
        <v>#REF!</v>
      </c>
      <c r="AA24" s="16" t="e">
        <f t="shared" si="6"/>
        <v>#REF!</v>
      </c>
    </row>
    <row r="25" spans="1:27">
      <c r="A25" s="6" t="str">
        <f t="shared" si="0"/>
        <v>AFM HTV</v>
      </c>
      <c r="B25" s="6" t="str">
        <f t="shared" si="8"/>
        <v>V</v>
      </c>
      <c r="D25" s="6" t="s">
        <v>23</v>
      </c>
      <c r="E25" s="6" t="s">
        <v>109</v>
      </c>
      <c r="F25" s="6" t="s">
        <v>1</v>
      </c>
      <c r="G25" s="7">
        <v>6000</v>
      </c>
      <c r="H25" s="7">
        <v>6000</v>
      </c>
      <c r="I25" s="7">
        <v>6000</v>
      </c>
      <c r="J25" s="7">
        <v>6000</v>
      </c>
      <c r="K25" s="7">
        <v>6000</v>
      </c>
      <c r="L25" s="7">
        <v>6000</v>
      </c>
      <c r="M25" s="7">
        <v>6000</v>
      </c>
      <c r="N25" s="7">
        <v>6000</v>
      </c>
      <c r="O25" s="7">
        <v>6000</v>
      </c>
      <c r="P25" s="7">
        <v>6000</v>
      </c>
      <c r="Q25" s="7">
        <v>6000</v>
      </c>
      <c r="R25" s="7">
        <v>6000</v>
      </c>
      <c r="S25" s="20">
        <f t="shared" si="1"/>
        <v>18000</v>
      </c>
      <c r="T25" s="20">
        <f t="shared" si="2"/>
        <v>18000</v>
      </c>
      <c r="U25" s="20">
        <f t="shared" si="3"/>
        <v>18000</v>
      </c>
      <c r="V25" s="20">
        <f t="shared" si="4"/>
        <v>18000</v>
      </c>
      <c r="W25" s="7">
        <f t="shared" si="5"/>
        <v>72000</v>
      </c>
      <c r="X25" s="6" t="e">
        <f t="shared" si="9"/>
        <v>#REF!</v>
      </c>
      <c r="Y25" s="16" t="e">
        <f>VLOOKUP(D25,单位产品成本!C:N,24,0)</f>
        <v>#REF!</v>
      </c>
      <c r="Z25" s="24" t="e">
        <f t="shared" si="12"/>
        <v>#REF!</v>
      </c>
      <c r="AA25" s="16" t="e">
        <f t="shared" si="6"/>
        <v>#REF!</v>
      </c>
    </row>
    <row r="26" spans="1:27">
      <c r="A26" s="6" t="str">
        <f t="shared" si="0"/>
        <v>AFM HTV</v>
      </c>
      <c r="B26" s="6" t="str">
        <f t="shared" si="8"/>
        <v>V</v>
      </c>
      <c r="D26" s="6" t="s">
        <v>23</v>
      </c>
      <c r="E26" s="6" t="s">
        <v>110</v>
      </c>
      <c r="F26" s="6" t="s">
        <v>1</v>
      </c>
      <c r="G26" s="7">
        <v>8000</v>
      </c>
      <c r="H26" s="7">
        <v>8000</v>
      </c>
      <c r="I26" s="7">
        <v>8000</v>
      </c>
      <c r="J26" s="7">
        <v>8000</v>
      </c>
      <c r="K26" s="7">
        <v>8000</v>
      </c>
      <c r="L26" s="7">
        <v>8000</v>
      </c>
      <c r="M26" s="7">
        <v>8000</v>
      </c>
      <c r="N26" s="7">
        <v>8000</v>
      </c>
      <c r="O26" s="7">
        <v>8000</v>
      </c>
      <c r="P26" s="7">
        <v>8000</v>
      </c>
      <c r="Q26" s="7">
        <v>8000</v>
      </c>
      <c r="R26" s="7">
        <v>8000</v>
      </c>
      <c r="S26" s="20">
        <f t="shared" si="1"/>
        <v>24000</v>
      </c>
      <c r="T26" s="20">
        <f t="shared" si="2"/>
        <v>24000</v>
      </c>
      <c r="U26" s="20">
        <f t="shared" si="3"/>
        <v>24000</v>
      </c>
      <c r="V26" s="20">
        <f t="shared" si="4"/>
        <v>24000</v>
      </c>
      <c r="W26" s="7">
        <f t="shared" si="5"/>
        <v>96000</v>
      </c>
      <c r="X26" s="6" t="e">
        <f t="shared" si="9"/>
        <v>#REF!</v>
      </c>
      <c r="Y26" s="16" t="e">
        <f>VLOOKUP(D26,单位产品成本!C:N,24,0)</f>
        <v>#REF!</v>
      </c>
      <c r="Z26" s="24" t="e">
        <f t="shared" si="12"/>
        <v>#REF!</v>
      </c>
      <c r="AA26" s="16" t="e">
        <f t="shared" si="6"/>
        <v>#REF!</v>
      </c>
    </row>
    <row r="27" spans="1:27">
      <c r="A27" s="6" t="str">
        <f t="shared" si="0"/>
        <v>AFM HTV</v>
      </c>
      <c r="B27" s="6" t="str">
        <f t="shared" si="8"/>
        <v>V</v>
      </c>
      <c r="D27" s="6" t="s">
        <v>23</v>
      </c>
      <c r="E27" s="6" t="s">
        <v>111</v>
      </c>
      <c r="F27" s="6" t="s">
        <v>1</v>
      </c>
      <c r="G27" s="7">
        <v>1700</v>
      </c>
      <c r="H27" s="7">
        <v>1820</v>
      </c>
      <c r="I27" s="7">
        <v>2000</v>
      </c>
      <c r="J27" s="7">
        <v>1880</v>
      </c>
      <c r="K27" s="7">
        <v>1910</v>
      </c>
      <c r="L27" s="7">
        <v>1780</v>
      </c>
      <c r="M27" s="7">
        <v>1860</v>
      </c>
      <c r="N27" s="7">
        <v>1950</v>
      </c>
      <c r="O27" s="7">
        <v>1780</v>
      </c>
      <c r="P27" s="7">
        <v>1790</v>
      </c>
      <c r="Q27" s="7">
        <v>1825</v>
      </c>
      <c r="R27" s="7">
        <v>1700</v>
      </c>
      <c r="S27" s="20">
        <f t="shared" si="1"/>
        <v>5520</v>
      </c>
      <c r="T27" s="20">
        <f t="shared" si="2"/>
        <v>5570</v>
      </c>
      <c r="U27" s="20">
        <f t="shared" si="3"/>
        <v>5590</v>
      </c>
      <c r="V27" s="20">
        <f t="shared" si="4"/>
        <v>5315</v>
      </c>
      <c r="W27" s="7">
        <f t="shared" si="5"/>
        <v>21995</v>
      </c>
      <c r="X27" s="6" t="e">
        <f t="shared" si="9"/>
        <v>#REF!</v>
      </c>
      <c r="Y27" s="16" t="e">
        <f>VLOOKUP(D27,单位产品成本!C:N,24,0)</f>
        <v>#REF!</v>
      </c>
      <c r="Z27" s="24" t="e">
        <f t="shared" si="12"/>
        <v>#REF!</v>
      </c>
      <c r="AA27" s="16" t="e">
        <f t="shared" si="6"/>
        <v>#REF!</v>
      </c>
    </row>
    <row r="28" spans="1:27">
      <c r="A28" s="6" t="str">
        <f t="shared" si="0"/>
        <v>AFM HTV</v>
      </c>
      <c r="B28" s="6" t="str">
        <f t="shared" si="8"/>
        <v>V</v>
      </c>
      <c r="D28" s="6" t="s">
        <v>23</v>
      </c>
      <c r="E28" s="6" t="s">
        <v>112</v>
      </c>
      <c r="F28" s="6" t="s">
        <v>1</v>
      </c>
      <c r="G28" s="7">
        <v>1500</v>
      </c>
      <c r="H28" s="7">
        <v>1620</v>
      </c>
      <c r="I28" s="7">
        <v>1800</v>
      </c>
      <c r="J28" s="7">
        <v>1680</v>
      </c>
      <c r="K28" s="7">
        <v>1710</v>
      </c>
      <c r="L28" s="7">
        <v>1580</v>
      </c>
      <c r="M28" s="7">
        <v>1660</v>
      </c>
      <c r="N28" s="7">
        <v>1750</v>
      </c>
      <c r="O28" s="7">
        <v>1580</v>
      </c>
      <c r="P28" s="7">
        <v>1590</v>
      </c>
      <c r="Q28" s="7">
        <v>1625</v>
      </c>
      <c r="R28" s="7">
        <v>1500</v>
      </c>
      <c r="S28" s="20">
        <f t="shared" si="1"/>
        <v>4920</v>
      </c>
      <c r="T28" s="20">
        <f t="shared" si="2"/>
        <v>4970</v>
      </c>
      <c r="U28" s="20">
        <f t="shared" si="3"/>
        <v>4990</v>
      </c>
      <c r="V28" s="20">
        <f t="shared" si="4"/>
        <v>4715</v>
      </c>
      <c r="W28" s="7">
        <f t="shared" si="5"/>
        <v>19595</v>
      </c>
      <c r="X28" s="6" t="e">
        <f t="shared" si="9"/>
        <v>#REF!</v>
      </c>
      <c r="Y28" s="16" t="e">
        <f>VLOOKUP(D28,单位产品成本!C:N,24,0)</f>
        <v>#REF!</v>
      </c>
      <c r="Z28" s="24" t="e">
        <f t="shared" si="12"/>
        <v>#REF!</v>
      </c>
      <c r="AA28" s="16" t="e">
        <f t="shared" si="6"/>
        <v>#REF!</v>
      </c>
    </row>
    <row r="29" spans="1:27">
      <c r="A29" s="6" t="str">
        <f t="shared" si="0"/>
        <v>AFM HTF</v>
      </c>
      <c r="B29" s="6" t="str">
        <f t="shared" si="8"/>
        <v>F</v>
      </c>
      <c r="D29" s="6" t="s">
        <v>23</v>
      </c>
      <c r="E29" s="6" t="s">
        <v>113</v>
      </c>
      <c r="F29" s="6" t="s">
        <v>2</v>
      </c>
      <c r="G29" s="7">
        <v>200000</v>
      </c>
      <c r="H29" s="7">
        <v>200000</v>
      </c>
      <c r="I29" s="7">
        <v>200000</v>
      </c>
      <c r="J29" s="7">
        <v>200000</v>
      </c>
      <c r="K29" s="7">
        <v>200000</v>
      </c>
      <c r="L29" s="7">
        <v>200000</v>
      </c>
      <c r="M29" s="7">
        <v>200000</v>
      </c>
      <c r="N29" s="7">
        <v>200000</v>
      </c>
      <c r="O29" s="7">
        <v>200000</v>
      </c>
      <c r="P29" s="7">
        <v>200000</v>
      </c>
      <c r="Q29" s="7">
        <v>200000</v>
      </c>
      <c r="R29" s="7">
        <v>200000</v>
      </c>
      <c r="S29" s="20">
        <f t="shared" si="1"/>
        <v>600000</v>
      </c>
      <c r="T29" s="20">
        <f t="shared" si="2"/>
        <v>600000</v>
      </c>
      <c r="U29" s="20">
        <f t="shared" si="3"/>
        <v>600000</v>
      </c>
      <c r="V29" s="20">
        <f t="shared" si="4"/>
        <v>600000</v>
      </c>
      <c r="W29" s="7">
        <f t="shared" si="5"/>
        <v>2400000</v>
      </c>
      <c r="X29" s="6" t="e">
        <f t="shared" si="9"/>
        <v>#REF!</v>
      </c>
      <c r="Y29" s="16" t="e">
        <f>VLOOKUP(D29,单位产品成本!C:N,24,0)</f>
        <v>#REF!</v>
      </c>
      <c r="Z29" s="24" t="e">
        <f t="shared" si="12"/>
        <v>#REF!</v>
      </c>
      <c r="AA29" s="16" t="e">
        <f t="shared" si="6"/>
        <v>#REF!</v>
      </c>
    </row>
    <row r="30" spans="1:27">
      <c r="A30" s="6" t="str">
        <f t="shared" si="0"/>
        <v>AFM HTF</v>
      </c>
      <c r="B30" s="6" t="str">
        <f t="shared" si="8"/>
        <v>F</v>
      </c>
      <c r="D30" s="6" t="s">
        <v>23</v>
      </c>
      <c r="E30" s="6" t="s">
        <v>114</v>
      </c>
      <c r="F30" s="6" t="s">
        <v>2</v>
      </c>
      <c r="G30" s="7">
        <v>3500</v>
      </c>
      <c r="H30" s="7">
        <v>3620</v>
      </c>
      <c r="I30" s="7">
        <v>3800</v>
      </c>
      <c r="J30" s="7">
        <v>3680</v>
      </c>
      <c r="K30" s="7">
        <v>3710</v>
      </c>
      <c r="L30" s="7">
        <v>3580</v>
      </c>
      <c r="M30" s="7">
        <v>3660</v>
      </c>
      <c r="N30" s="7">
        <v>3750</v>
      </c>
      <c r="O30" s="7">
        <v>3580</v>
      </c>
      <c r="P30" s="7">
        <v>3590</v>
      </c>
      <c r="Q30" s="7">
        <v>3625</v>
      </c>
      <c r="R30" s="7">
        <v>3500</v>
      </c>
      <c r="S30" s="20">
        <f t="shared" si="1"/>
        <v>10920</v>
      </c>
      <c r="T30" s="20">
        <f t="shared" si="2"/>
        <v>10970</v>
      </c>
      <c r="U30" s="20">
        <f t="shared" si="3"/>
        <v>10990</v>
      </c>
      <c r="V30" s="20">
        <f t="shared" si="4"/>
        <v>10715</v>
      </c>
      <c r="W30" s="7">
        <f t="shared" si="5"/>
        <v>43595</v>
      </c>
      <c r="X30" s="6" t="e">
        <f t="shared" si="9"/>
        <v>#REF!</v>
      </c>
      <c r="Y30" s="16" t="e">
        <f>VLOOKUP(D30,单位产品成本!C:N,24,0)</f>
        <v>#REF!</v>
      </c>
      <c r="Z30" s="24" t="e">
        <f t="shared" si="12"/>
        <v>#REF!</v>
      </c>
      <c r="AA30" s="16" t="e">
        <f t="shared" si="6"/>
        <v>#REF!</v>
      </c>
    </row>
    <row r="31" spans="1:27">
      <c r="A31" s="6" t="str">
        <f t="shared" si="0"/>
        <v>AFM PBC GrindingLabor V</v>
      </c>
      <c r="B31" s="6" t="s">
        <v>0</v>
      </c>
      <c r="D31" s="6" t="s">
        <v>25</v>
      </c>
      <c r="E31" s="6" t="s">
        <v>107</v>
      </c>
      <c r="F31" s="6" t="s">
        <v>1</v>
      </c>
      <c r="G31" s="7">
        <v>40000</v>
      </c>
      <c r="H31" s="7">
        <v>40000</v>
      </c>
      <c r="I31" s="7">
        <v>40000</v>
      </c>
      <c r="J31" s="7">
        <v>40000</v>
      </c>
      <c r="K31" s="7">
        <v>40000</v>
      </c>
      <c r="L31" s="7">
        <v>40000</v>
      </c>
      <c r="M31" s="7">
        <v>40000</v>
      </c>
      <c r="N31" s="7">
        <v>40000</v>
      </c>
      <c r="O31" s="7">
        <v>40000</v>
      </c>
      <c r="P31" s="7">
        <v>40000</v>
      </c>
      <c r="Q31" s="7">
        <v>40000</v>
      </c>
      <c r="R31" s="7">
        <v>40000</v>
      </c>
      <c r="S31" s="20">
        <f t="shared" si="1"/>
        <v>120000</v>
      </c>
      <c r="T31" s="20">
        <f t="shared" si="2"/>
        <v>120000</v>
      </c>
      <c r="U31" s="20">
        <f t="shared" si="3"/>
        <v>120000</v>
      </c>
      <c r="V31" s="20">
        <f t="shared" si="4"/>
        <v>120000</v>
      </c>
      <c r="W31" s="7">
        <f t="shared" si="5"/>
        <v>480000</v>
      </c>
      <c r="X31" s="6" t="e">
        <f t="shared" si="9"/>
        <v>#REF!</v>
      </c>
      <c r="Y31" s="16">
        <v>0.0266666666666667</v>
      </c>
      <c r="Z31" s="24" t="e">
        <f t="shared" si="12"/>
        <v>#REF!</v>
      </c>
      <c r="AA31" s="16" t="e">
        <f t="shared" si="6"/>
        <v>#REF!</v>
      </c>
    </row>
    <row r="32" spans="1:27">
      <c r="A32" s="6" t="str">
        <f t="shared" si="0"/>
        <v>AFM PBC GrindingF</v>
      </c>
      <c r="B32" s="6" t="str">
        <f t="shared" si="8"/>
        <v>F</v>
      </c>
      <c r="D32" s="6" t="s">
        <v>25</v>
      </c>
      <c r="E32" s="6" t="s">
        <v>116</v>
      </c>
      <c r="F32" s="6" t="s">
        <v>2</v>
      </c>
      <c r="G32" s="7">
        <v>700</v>
      </c>
      <c r="H32" s="7">
        <v>820</v>
      </c>
      <c r="I32" s="7">
        <v>1000</v>
      </c>
      <c r="J32" s="7">
        <v>880</v>
      </c>
      <c r="K32" s="7">
        <v>910</v>
      </c>
      <c r="L32" s="7">
        <v>780</v>
      </c>
      <c r="M32" s="7">
        <v>860</v>
      </c>
      <c r="N32" s="7">
        <v>950</v>
      </c>
      <c r="O32" s="7">
        <v>780</v>
      </c>
      <c r="P32" s="7">
        <v>790</v>
      </c>
      <c r="Q32" s="7">
        <v>825</v>
      </c>
      <c r="R32" s="7">
        <v>700</v>
      </c>
      <c r="S32" s="20">
        <f t="shared" si="1"/>
        <v>2520</v>
      </c>
      <c r="T32" s="20">
        <f t="shared" si="2"/>
        <v>2570</v>
      </c>
      <c r="U32" s="20">
        <f t="shared" si="3"/>
        <v>2590</v>
      </c>
      <c r="V32" s="20">
        <f t="shared" si="4"/>
        <v>2315</v>
      </c>
      <c r="W32" s="7">
        <f t="shared" si="5"/>
        <v>9995</v>
      </c>
      <c r="X32" s="6" t="e">
        <f t="shared" si="9"/>
        <v>#REF!</v>
      </c>
      <c r="Y32" s="16" t="e">
        <f>VLOOKUP(D32,单位产品成本!C:N,24,0)</f>
        <v>#REF!</v>
      </c>
      <c r="Z32" s="24" t="e">
        <f t="shared" ref="Z32:Z41" si="13">X32*Y32</f>
        <v>#REF!</v>
      </c>
      <c r="AA32" s="16" t="e">
        <f t="shared" si="6"/>
        <v>#REF!</v>
      </c>
    </row>
    <row r="33" spans="1:27">
      <c r="A33" s="6" t="str">
        <f t="shared" si="0"/>
        <v>AFM PBC GrindingV</v>
      </c>
      <c r="B33" s="6" t="str">
        <f t="shared" si="8"/>
        <v>V</v>
      </c>
      <c r="D33" s="6" t="s">
        <v>25</v>
      </c>
      <c r="E33" s="6" t="s">
        <v>108</v>
      </c>
      <c r="F33" s="6" t="s">
        <v>1</v>
      </c>
      <c r="G33" s="7">
        <v>10500</v>
      </c>
      <c r="H33" s="7">
        <v>10620</v>
      </c>
      <c r="I33" s="7">
        <v>10800</v>
      </c>
      <c r="J33" s="7">
        <v>10680</v>
      </c>
      <c r="K33" s="7">
        <v>10710</v>
      </c>
      <c r="L33" s="7">
        <v>10580</v>
      </c>
      <c r="M33" s="7">
        <v>10660</v>
      </c>
      <c r="N33" s="7">
        <v>10750</v>
      </c>
      <c r="O33" s="7">
        <v>10580</v>
      </c>
      <c r="P33" s="7">
        <v>10590</v>
      </c>
      <c r="Q33" s="7">
        <v>10625</v>
      </c>
      <c r="R33" s="7">
        <v>10500</v>
      </c>
      <c r="S33" s="20">
        <f t="shared" si="1"/>
        <v>31920</v>
      </c>
      <c r="T33" s="20">
        <f t="shared" si="2"/>
        <v>31970</v>
      </c>
      <c r="U33" s="20">
        <f t="shared" si="3"/>
        <v>31990</v>
      </c>
      <c r="V33" s="20">
        <f t="shared" si="4"/>
        <v>31715</v>
      </c>
      <c r="W33" s="7">
        <f t="shared" si="5"/>
        <v>127595</v>
      </c>
      <c r="X33" s="6" t="e">
        <f t="shared" si="9"/>
        <v>#REF!</v>
      </c>
      <c r="Y33" s="16" t="e">
        <f>VLOOKUP(D33,单位产品成本!C:N,24,0)</f>
        <v>#REF!</v>
      </c>
      <c r="Z33" s="24" t="e">
        <f t="shared" si="13"/>
        <v>#REF!</v>
      </c>
      <c r="AA33" s="16" t="e">
        <f t="shared" si="6"/>
        <v>#REF!</v>
      </c>
    </row>
    <row r="34" spans="1:27">
      <c r="A34" s="6" t="str">
        <f t="shared" si="0"/>
        <v>AFM PBC GrindingV</v>
      </c>
      <c r="B34" s="6" t="str">
        <f t="shared" si="8"/>
        <v>V</v>
      </c>
      <c r="D34" s="6" t="s">
        <v>25</v>
      </c>
      <c r="E34" s="6" t="s">
        <v>109</v>
      </c>
      <c r="F34" s="6" t="s">
        <v>1</v>
      </c>
      <c r="G34" s="7">
        <v>12000</v>
      </c>
      <c r="H34" s="7">
        <v>12000</v>
      </c>
      <c r="I34" s="7">
        <v>12000</v>
      </c>
      <c r="J34" s="7">
        <v>12000</v>
      </c>
      <c r="K34" s="7">
        <v>12000</v>
      </c>
      <c r="L34" s="7">
        <v>12000</v>
      </c>
      <c r="M34" s="7">
        <v>12000</v>
      </c>
      <c r="N34" s="7">
        <v>12000</v>
      </c>
      <c r="O34" s="7">
        <v>12000</v>
      </c>
      <c r="P34" s="7">
        <v>12000</v>
      </c>
      <c r="Q34" s="7">
        <v>12000</v>
      </c>
      <c r="R34" s="7">
        <v>12000</v>
      </c>
      <c r="S34" s="20">
        <f t="shared" si="1"/>
        <v>36000</v>
      </c>
      <c r="T34" s="20">
        <f t="shared" si="2"/>
        <v>36000</v>
      </c>
      <c r="U34" s="20">
        <f t="shared" si="3"/>
        <v>36000</v>
      </c>
      <c r="V34" s="20">
        <f t="shared" si="4"/>
        <v>36000</v>
      </c>
      <c r="W34" s="7">
        <f t="shared" si="5"/>
        <v>144000</v>
      </c>
      <c r="X34" s="6" t="e">
        <f t="shared" si="9"/>
        <v>#REF!</v>
      </c>
      <c r="Y34" s="16" t="e">
        <f>VLOOKUP(D34,单位产品成本!C:N,24,0)</f>
        <v>#REF!</v>
      </c>
      <c r="Z34" s="24" t="e">
        <f t="shared" si="13"/>
        <v>#REF!</v>
      </c>
      <c r="AA34" s="16" t="e">
        <f t="shared" si="6"/>
        <v>#REF!</v>
      </c>
    </row>
    <row r="35" spans="1:27">
      <c r="A35" s="6" t="str">
        <f t="shared" si="0"/>
        <v>AFM PBC GrindingV</v>
      </c>
      <c r="B35" s="6" t="str">
        <f t="shared" si="8"/>
        <v>V</v>
      </c>
      <c r="D35" s="6" t="s">
        <v>25</v>
      </c>
      <c r="E35" s="6" t="s">
        <v>110</v>
      </c>
      <c r="F35" s="6" t="s">
        <v>1</v>
      </c>
      <c r="G35" s="7">
        <v>8000</v>
      </c>
      <c r="H35" s="7">
        <v>8000</v>
      </c>
      <c r="I35" s="7">
        <v>8000</v>
      </c>
      <c r="J35" s="7">
        <v>8000</v>
      </c>
      <c r="K35" s="7">
        <v>8000</v>
      </c>
      <c r="L35" s="7">
        <v>8000</v>
      </c>
      <c r="M35" s="7">
        <v>8000</v>
      </c>
      <c r="N35" s="7">
        <v>8000</v>
      </c>
      <c r="O35" s="7">
        <v>8000</v>
      </c>
      <c r="P35" s="7">
        <v>8000</v>
      </c>
      <c r="Q35" s="7">
        <v>8000</v>
      </c>
      <c r="R35" s="7">
        <v>8000</v>
      </c>
      <c r="S35" s="20">
        <f t="shared" si="1"/>
        <v>24000</v>
      </c>
      <c r="T35" s="20">
        <f t="shared" si="2"/>
        <v>24000</v>
      </c>
      <c r="U35" s="20">
        <f t="shared" si="3"/>
        <v>24000</v>
      </c>
      <c r="V35" s="20">
        <f t="shared" si="4"/>
        <v>24000</v>
      </c>
      <c r="W35" s="7">
        <f t="shared" si="5"/>
        <v>96000</v>
      </c>
      <c r="X35" s="6" t="e">
        <f t="shared" si="9"/>
        <v>#REF!</v>
      </c>
      <c r="Y35" s="16" t="e">
        <f>VLOOKUP(D35,单位产品成本!C:N,24,0)</f>
        <v>#REF!</v>
      </c>
      <c r="Z35" s="24" t="e">
        <f t="shared" si="13"/>
        <v>#REF!</v>
      </c>
      <c r="AA35" s="16" t="e">
        <f t="shared" si="6"/>
        <v>#REF!</v>
      </c>
    </row>
    <row r="36" spans="1:27">
      <c r="A36" s="6" t="str">
        <f t="shared" si="0"/>
        <v>AFM PBC GrindingV</v>
      </c>
      <c r="B36" s="6" t="str">
        <f t="shared" si="8"/>
        <v>V</v>
      </c>
      <c r="D36" s="6" t="s">
        <v>25</v>
      </c>
      <c r="E36" s="6" t="s">
        <v>111</v>
      </c>
      <c r="F36" s="6" t="s">
        <v>1</v>
      </c>
      <c r="G36" s="7">
        <v>1700</v>
      </c>
      <c r="H36" s="7">
        <v>1820</v>
      </c>
      <c r="I36" s="7">
        <v>2000</v>
      </c>
      <c r="J36" s="7">
        <v>1880</v>
      </c>
      <c r="K36" s="7">
        <v>1910</v>
      </c>
      <c r="L36" s="7">
        <v>1780</v>
      </c>
      <c r="M36" s="7">
        <v>1860</v>
      </c>
      <c r="N36" s="7">
        <v>1950</v>
      </c>
      <c r="O36" s="7">
        <v>1780</v>
      </c>
      <c r="P36" s="7">
        <v>1790</v>
      </c>
      <c r="Q36" s="7">
        <v>1825</v>
      </c>
      <c r="R36" s="7">
        <v>1700</v>
      </c>
      <c r="S36" s="20">
        <f t="shared" si="1"/>
        <v>5520</v>
      </c>
      <c r="T36" s="20">
        <f t="shared" si="2"/>
        <v>5570</v>
      </c>
      <c r="U36" s="20">
        <f t="shared" si="3"/>
        <v>5590</v>
      </c>
      <c r="V36" s="20">
        <f t="shared" si="4"/>
        <v>5315</v>
      </c>
      <c r="W36" s="7">
        <f t="shared" si="5"/>
        <v>21995</v>
      </c>
      <c r="X36" s="6" t="e">
        <f t="shared" si="9"/>
        <v>#REF!</v>
      </c>
      <c r="Y36" s="16" t="e">
        <f>VLOOKUP(D36,单位产品成本!C:N,24,0)</f>
        <v>#REF!</v>
      </c>
      <c r="Z36" s="24" t="e">
        <f t="shared" si="13"/>
        <v>#REF!</v>
      </c>
      <c r="AA36" s="16" t="e">
        <f t="shared" si="6"/>
        <v>#REF!</v>
      </c>
    </row>
    <row r="37" spans="1:27">
      <c r="A37" s="6" t="str">
        <f t="shared" si="0"/>
        <v>AFM PBC GrindingV</v>
      </c>
      <c r="B37" s="6" t="str">
        <f t="shared" si="8"/>
        <v>V</v>
      </c>
      <c r="D37" s="6" t="s">
        <v>25</v>
      </c>
      <c r="E37" s="6" t="s">
        <v>112</v>
      </c>
      <c r="F37" s="6" t="s">
        <v>1</v>
      </c>
      <c r="G37" s="7">
        <v>1500</v>
      </c>
      <c r="H37" s="7">
        <v>1620</v>
      </c>
      <c r="I37" s="7">
        <v>1800</v>
      </c>
      <c r="J37" s="7">
        <v>1680</v>
      </c>
      <c r="K37" s="7">
        <v>1710</v>
      </c>
      <c r="L37" s="7">
        <v>1580</v>
      </c>
      <c r="M37" s="7">
        <v>1660</v>
      </c>
      <c r="N37" s="7">
        <v>1750</v>
      </c>
      <c r="O37" s="7">
        <v>1580</v>
      </c>
      <c r="P37" s="7">
        <v>1590</v>
      </c>
      <c r="Q37" s="7">
        <v>1625</v>
      </c>
      <c r="R37" s="7">
        <v>1500</v>
      </c>
      <c r="S37" s="20">
        <f t="shared" si="1"/>
        <v>4920</v>
      </c>
      <c r="T37" s="20">
        <f t="shared" si="2"/>
        <v>4970</v>
      </c>
      <c r="U37" s="20">
        <f t="shared" si="3"/>
        <v>4990</v>
      </c>
      <c r="V37" s="20">
        <f t="shared" si="4"/>
        <v>4715</v>
      </c>
      <c r="W37" s="7">
        <f t="shared" si="5"/>
        <v>19595</v>
      </c>
      <c r="X37" s="6" t="e">
        <f t="shared" si="9"/>
        <v>#REF!</v>
      </c>
      <c r="Y37" s="16" t="e">
        <f>VLOOKUP(D37,单位产品成本!C:N,24,0)</f>
        <v>#REF!</v>
      </c>
      <c r="Z37" s="24" t="e">
        <f t="shared" si="13"/>
        <v>#REF!</v>
      </c>
      <c r="AA37" s="16" t="e">
        <f t="shared" si="6"/>
        <v>#REF!</v>
      </c>
    </row>
    <row r="38" spans="1:27">
      <c r="A38" s="6" t="str">
        <f t="shared" si="0"/>
        <v>AFM PBC GrindingF</v>
      </c>
      <c r="B38" s="6" t="str">
        <f t="shared" si="8"/>
        <v>F</v>
      </c>
      <c r="D38" s="6" t="s">
        <v>25</v>
      </c>
      <c r="E38" s="6" t="s">
        <v>113</v>
      </c>
      <c r="F38" s="6" t="s">
        <v>2</v>
      </c>
      <c r="G38" s="7">
        <v>200000</v>
      </c>
      <c r="H38" s="7">
        <v>200000</v>
      </c>
      <c r="I38" s="7">
        <v>200000</v>
      </c>
      <c r="J38" s="7">
        <v>200000</v>
      </c>
      <c r="K38" s="7">
        <v>200000</v>
      </c>
      <c r="L38" s="7">
        <v>200000</v>
      </c>
      <c r="M38" s="7">
        <v>200000</v>
      </c>
      <c r="N38" s="7">
        <v>200000</v>
      </c>
      <c r="O38" s="7">
        <v>200000</v>
      </c>
      <c r="P38" s="7">
        <v>200000</v>
      </c>
      <c r="Q38" s="7">
        <v>200000</v>
      </c>
      <c r="R38" s="7">
        <v>200000</v>
      </c>
      <c r="S38" s="20">
        <f t="shared" si="1"/>
        <v>600000</v>
      </c>
      <c r="T38" s="20">
        <f t="shared" si="2"/>
        <v>600000</v>
      </c>
      <c r="U38" s="20">
        <f t="shared" si="3"/>
        <v>600000</v>
      </c>
      <c r="V38" s="20">
        <f t="shared" si="4"/>
        <v>600000</v>
      </c>
      <c r="W38" s="7">
        <f t="shared" si="5"/>
        <v>2400000</v>
      </c>
      <c r="X38" s="6" t="e">
        <f t="shared" si="9"/>
        <v>#REF!</v>
      </c>
      <c r="Y38" s="16" t="e">
        <f>VLOOKUP(D38,单位产品成本!C:N,24,0)</f>
        <v>#REF!</v>
      </c>
      <c r="Z38" s="24" t="e">
        <f t="shared" si="13"/>
        <v>#REF!</v>
      </c>
      <c r="AA38" s="16" t="e">
        <f t="shared" si="6"/>
        <v>#REF!</v>
      </c>
    </row>
    <row r="39" spans="1:27">
      <c r="A39" s="6" t="str">
        <f t="shared" si="0"/>
        <v>AFM PBC GrindingF</v>
      </c>
      <c r="B39" s="6" t="str">
        <f t="shared" si="8"/>
        <v>F</v>
      </c>
      <c r="D39" s="6" t="s">
        <v>25</v>
      </c>
      <c r="E39" s="6" t="s">
        <v>114</v>
      </c>
      <c r="F39" s="6" t="s">
        <v>2</v>
      </c>
      <c r="G39" s="7">
        <v>2500</v>
      </c>
      <c r="H39" s="7">
        <v>2620</v>
      </c>
      <c r="I39" s="7">
        <v>2800</v>
      </c>
      <c r="J39" s="7">
        <v>2680</v>
      </c>
      <c r="K39" s="7">
        <v>2710</v>
      </c>
      <c r="L39" s="7">
        <v>2580</v>
      </c>
      <c r="M39" s="7">
        <v>2660</v>
      </c>
      <c r="N39" s="7">
        <v>2750</v>
      </c>
      <c r="O39" s="7">
        <v>2580</v>
      </c>
      <c r="P39" s="7">
        <v>2590</v>
      </c>
      <c r="Q39" s="7">
        <v>2625</v>
      </c>
      <c r="R39" s="7">
        <v>2500</v>
      </c>
      <c r="S39" s="20">
        <f t="shared" si="1"/>
        <v>7920</v>
      </c>
      <c r="T39" s="20">
        <f t="shared" si="2"/>
        <v>7970</v>
      </c>
      <c r="U39" s="20">
        <f t="shared" si="3"/>
        <v>7990</v>
      </c>
      <c r="V39" s="20">
        <f t="shared" si="4"/>
        <v>7715</v>
      </c>
      <c r="W39" s="7">
        <f t="shared" si="5"/>
        <v>31595</v>
      </c>
      <c r="X39" s="6" t="e">
        <f t="shared" si="9"/>
        <v>#REF!</v>
      </c>
      <c r="Y39" s="16" t="e">
        <f>VLOOKUP(D39,单位产品成本!C:N,24,0)</f>
        <v>#REF!</v>
      </c>
      <c r="Z39" s="24" t="e">
        <f t="shared" si="13"/>
        <v>#REF!</v>
      </c>
      <c r="AA39" s="16" t="e">
        <f t="shared" si="6"/>
        <v>#REF!</v>
      </c>
    </row>
    <row r="40" s="15" customFormat="1" spans="1:30">
      <c r="A40" s="6" t="str">
        <f t="shared" si="0"/>
        <v>AFM PBC GrindingV</v>
      </c>
      <c r="B40" s="6" t="str">
        <f t="shared" si="8"/>
        <v>V</v>
      </c>
      <c r="C40" s="15" t="s">
        <v>118</v>
      </c>
      <c r="D40" s="15" t="s">
        <v>25</v>
      </c>
      <c r="E40" s="15" t="s">
        <v>110</v>
      </c>
      <c r="F40" s="15" t="s">
        <v>1</v>
      </c>
      <c r="G40" s="19"/>
      <c r="H40" s="19">
        <v>12000</v>
      </c>
      <c r="I40" s="19"/>
      <c r="J40" s="19"/>
      <c r="K40" s="19"/>
      <c r="L40" s="19"/>
      <c r="M40" s="19"/>
      <c r="N40" s="19"/>
      <c r="O40" s="19"/>
      <c r="P40" s="19"/>
      <c r="Q40" s="19">
        <v>3500</v>
      </c>
      <c r="R40" s="19"/>
      <c r="S40" s="21">
        <v>12000</v>
      </c>
      <c r="T40" s="21"/>
      <c r="U40" s="21"/>
      <c r="V40" s="21">
        <v>3500</v>
      </c>
      <c r="W40" s="19">
        <f t="shared" si="5"/>
        <v>15500</v>
      </c>
      <c r="X40" s="15" t="e">
        <f t="shared" si="9"/>
        <v>#REF!</v>
      </c>
      <c r="Y40" s="16" t="e">
        <f>VLOOKUP(D40,单位产品成本!C:N,24,0)</f>
        <v>#REF!</v>
      </c>
      <c r="Z40" s="24" t="e">
        <f t="shared" si="13"/>
        <v>#REF!</v>
      </c>
      <c r="AA40" s="16" t="e">
        <f t="shared" si="6"/>
        <v>#REF!</v>
      </c>
      <c r="AB40" s="6"/>
      <c r="AC40" s="17"/>
      <c r="AD40" s="17"/>
    </row>
    <row r="41" spans="1:27">
      <c r="A41" s="6" t="str">
        <f t="shared" si="0"/>
        <v>AFM PackagingLabor V</v>
      </c>
      <c r="B41" s="6" t="s">
        <v>0</v>
      </c>
      <c r="D41" s="6" t="s">
        <v>27</v>
      </c>
      <c r="E41" s="6" t="s">
        <v>107</v>
      </c>
      <c r="F41" s="6" t="s">
        <v>1</v>
      </c>
      <c r="G41" s="7">
        <v>50000</v>
      </c>
      <c r="H41" s="7">
        <v>50000</v>
      </c>
      <c r="I41" s="7">
        <v>50000</v>
      </c>
      <c r="J41" s="7">
        <v>50000</v>
      </c>
      <c r="K41" s="7">
        <v>50000</v>
      </c>
      <c r="L41" s="7">
        <v>50000</v>
      </c>
      <c r="M41" s="7">
        <v>50000</v>
      </c>
      <c r="N41" s="7">
        <v>50000</v>
      </c>
      <c r="O41" s="7">
        <v>50000</v>
      </c>
      <c r="P41" s="7">
        <v>50000</v>
      </c>
      <c r="Q41" s="7">
        <v>50000</v>
      </c>
      <c r="R41" s="7">
        <v>50000</v>
      </c>
      <c r="S41" s="20">
        <f t="shared" si="1"/>
        <v>150000</v>
      </c>
      <c r="T41" s="20">
        <f t="shared" si="2"/>
        <v>150000</v>
      </c>
      <c r="U41" s="20">
        <f t="shared" si="3"/>
        <v>150000</v>
      </c>
      <c r="V41" s="20">
        <f t="shared" si="4"/>
        <v>150000</v>
      </c>
      <c r="W41" s="7">
        <f t="shared" si="5"/>
        <v>600000</v>
      </c>
      <c r="X41" s="6" t="e">
        <f t="shared" si="9"/>
        <v>#REF!</v>
      </c>
      <c r="Y41" s="16">
        <v>0.00833333333333333</v>
      </c>
      <c r="Z41" s="24" t="e">
        <f t="shared" si="13"/>
        <v>#REF!</v>
      </c>
      <c r="AA41" s="16" t="e">
        <f t="shared" si="6"/>
        <v>#REF!</v>
      </c>
    </row>
    <row r="42" spans="1:27">
      <c r="A42" s="6" t="str">
        <f t="shared" si="0"/>
        <v>AFM PackagingV</v>
      </c>
      <c r="B42" s="6" t="str">
        <f t="shared" si="8"/>
        <v>V</v>
      </c>
      <c r="D42" s="6" t="s">
        <v>27</v>
      </c>
      <c r="E42" s="6" t="s">
        <v>108</v>
      </c>
      <c r="F42" s="6" t="s">
        <v>1</v>
      </c>
      <c r="G42" s="7">
        <v>5000</v>
      </c>
      <c r="H42" s="7">
        <v>5120</v>
      </c>
      <c r="I42" s="7">
        <v>5300</v>
      </c>
      <c r="J42" s="7">
        <v>5180</v>
      </c>
      <c r="K42" s="7">
        <v>5210</v>
      </c>
      <c r="L42" s="7">
        <v>5080</v>
      </c>
      <c r="M42" s="7">
        <v>5160</v>
      </c>
      <c r="N42" s="7">
        <v>5250</v>
      </c>
      <c r="O42" s="7">
        <v>5080</v>
      </c>
      <c r="P42" s="7">
        <v>5090</v>
      </c>
      <c r="Q42" s="7">
        <v>5125</v>
      </c>
      <c r="R42" s="7">
        <v>5000</v>
      </c>
      <c r="S42" s="20">
        <f t="shared" si="1"/>
        <v>15420</v>
      </c>
      <c r="T42" s="20">
        <f t="shared" si="2"/>
        <v>15470</v>
      </c>
      <c r="U42" s="20">
        <f t="shared" si="3"/>
        <v>15490</v>
      </c>
      <c r="V42" s="20">
        <f t="shared" si="4"/>
        <v>15215</v>
      </c>
      <c r="W42" s="7">
        <f t="shared" si="5"/>
        <v>61595</v>
      </c>
      <c r="X42" s="6" t="e">
        <f t="shared" si="9"/>
        <v>#REF!</v>
      </c>
      <c r="Y42" s="16" t="e">
        <f>VLOOKUP(D42,单位产品成本!C:N,24,0)</f>
        <v>#REF!</v>
      </c>
      <c r="Z42" s="24" t="e">
        <f t="shared" ref="Z42:Z48" si="14">X42*Y42</f>
        <v>#REF!</v>
      </c>
      <c r="AA42" s="16" t="e">
        <f t="shared" si="6"/>
        <v>#REF!</v>
      </c>
    </row>
    <row r="43" spans="1:27">
      <c r="A43" s="6" t="str">
        <f t="shared" si="0"/>
        <v>AFM PackagingV</v>
      </c>
      <c r="B43" s="6" t="str">
        <f t="shared" si="8"/>
        <v>V</v>
      </c>
      <c r="D43" s="6" t="s">
        <v>27</v>
      </c>
      <c r="E43" s="6" t="s">
        <v>109</v>
      </c>
      <c r="F43" s="6" t="s">
        <v>1</v>
      </c>
      <c r="G43" s="7">
        <v>2200</v>
      </c>
      <c r="H43" s="7">
        <v>2320</v>
      </c>
      <c r="I43" s="7">
        <v>2500</v>
      </c>
      <c r="J43" s="7">
        <v>2380</v>
      </c>
      <c r="K43" s="7">
        <v>2410</v>
      </c>
      <c r="L43" s="7">
        <v>2280</v>
      </c>
      <c r="M43" s="7">
        <v>2360</v>
      </c>
      <c r="N43" s="7">
        <v>2450</v>
      </c>
      <c r="O43" s="7">
        <v>2280</v>
      </c>
      <c r="P43" s="7">
        <v>2290</v>
      </c>
      <c r="Q43" s="7">
        <v>2325</v>
      </c>
      <c r="R43" s="7">
        <v>2200</v>
      </c>
      <c r="S43" s="20">
        <f t="shared" si="1"/>
        <v>7020</v>
      </c>
      <c r="T43" s="20">
        <f t="shared" si="2"/>
        <v>7070</v>
      </c>
      <c r="U43" s="20">
        <f t="shared" si="3"/>
        <v>7090</v>
      </c>
      <c r="V43" s="20">
        <f t="shared" si="4"/>
        <v>6815</v>
      </c>
      <c r="W43" s="7">
        <f t="shared" si="5"/>
        <v>27995</v>
      </c>
      <c r="X43" s="6" t="e">
        <f t="shared" si="9"/>
        <v>#REF!</v>
      </c>
      <c r="Y43" s="16" t="e">
        <f>VLOOKUP(D43,单位产品成本!C:N,24,0)</f>
        <v>#REF!</v>
      </c>
      <c r="Z43" s="24" t="e">
        <f t="shared" si="14"/>
        <v>#REF!</v>
      </c>
      <c r="AA43" s="16" t="e">
        <f t="shared" si="6"/>
        <v>#REF!</v>
      </c>
    </row>
    <row r="44" spans="1:27">
      <c r="A44" s="6" t="str">
        <f t="shared" si="0"/>
        <v>AFM PackagingV</v>
      </c>
      <c r="B44" s="6" t="str">
        <f t="shared" si="8"/>
        <v>V</v>
      </c>
      <c r="D44" s="6" t="s">
        <v>27</v>
      </c>
      <c r="E44" s="6" t="s">
        <v>110</v>
      </c>
      <c r="F44" s="6" t="s">
        <v>1</v>
      </c>
      <c r="G44" s="7">
        <v>900</v>
      </c>
      <c r="H44" s="7">
        <v>1020</v>
      </c>
      <c r="I44" s="7">
        <v>1200</v>
      </c>
      <c r="J44" s="7">
        <v>1080</v>
      </c>
      <c r="K44" s="7">
        <v>1110</v>
      </c>
      <c r="L44" s="7">
        <v>980</v>
      </c>
      <c r="M44" s="7">
        <v>1060</v>
      </c>
      <c r="N44" s="7">
        <v>1150</v>
      </c>
      <c r="O44" s="7">
        <v>980</v>
      </c>
      <c r="P44" s="7">
        <v>990</v>
      </c>
      <c r="Q44" s="7">
        <v>1025</v>
      </c>
      <c r="R44" s="7">
        <v>900</v>
      </c>
      <c r="S44" s="20">
        <f t="shared" si="1"/>
        <v>3120</v>
      </c>
      <c r="T44" s="20">
        <f t="shared" si="2"/>
        <v>3170</v>
      </c>
      <c r="U44" s="20">
        <f t="shared" si="3"/>
        <v>3190</v>
      </c>
      <c r="V44" s="20">
        <f t="shared" si="4"/>
        <v>2915</v>
      </c>
      <c r="W44" s="7">
        <f t="shared" si="5"/>
        <v>12395</v>
      </c>
      <c r="X44" s="6" t="e">
        <f t="shared" si="9"/>
        <v>#REF!</v>
      </c>
      <c r="Y44" s="16" t="e">
        <f>VLOOKUP(D44,单位产品成本!C:N,24,0)</f>
        <v>#REF!</v>
      </c>
      <c r="Z44" s="24" t="e">
        <f t="shared" si="14"/>
        <v>#REF!</v>
      </c>
      <c r="AA44" s="16" t="e">
        <f t="shared" si="6"/>
        <v>#REF!</v>
      </c>
    </row>
    <row r="45" spans="1:27">
      <c r="A45" s="6" t="str">
        <f t="shared" si="0"/>
        <v>AFM PackagingV</v>
      </c>
      <c r="B45" s="6" t="str">
        <f t="shared" si="8"/>
        <v>V</v>
      </c>
      <c r="D45" s="6" t="s">
        <v>27</v>
      </c>
      <c r="E45" s="6" t="s">
        <v>111</v>
      </c>
      <c r="F45" s="6" t="s">
        <v>1</v>
      </c>
      <c r="G45" s="7">
        <v>1700</v>
      </c>
      <c r="H45" s="7">
        <v>1820</v>
      </c>
      <c r="I45" s="7">
        <v>2000</v>
      </c>
      <c r="J45" s="7">
        <v>1880</v>
      </c>
      <c r="K45" s="7">
        <v>1910</v>
      </c>
      <c r="L45" s="7">
        <v>1780</v>
      </c>
      <c r="M45" s="7">
        <v>1860</v>
      </c>
      <c r="N45" s="7">
        <v>1950</v>
      </c>
      <c r="O45" s="7">
        <v>1780</v>
      </c>
      <c r="P45" s="7">
        <v>1790</v>
      </c>
      <c r="Q45" s="7">
        <v>1825</v>
      </c>
      <c r="R45" s="7">
        <v>1700</v>
      </c>
      <c r="S45" s="20">
        <f t="shared" si="1"/>
        <v>5520</v>
      </c>
      <c r="T45" s="20">
        <f t="shared" si="2"/>
        <v>5570</v>
      </c>
      <c r="U45" s="20">
        <f t="shared" si="3"/>
        <v>5590</v>
      </c>
      <c r="V45" s="20">
        <f t="shared" si="4"/>
        <v>5315</v>
      </c>
      <c r="W45" s="7">
        <f t="shared" si="5"/>
        <v>21995</v>
      </c>
      <c r="X45" s="6" t="e">
        <f t="shared" si="9"/>
        <v>#REF!</v>
      </c>
      <c r="Y45" s="16" t="e">
        <f>VLOOKUP(D45,单位产品成本!C:N,24,0)</f>
        <v>#REF!</v>
      </c>
      <c r="Z45" s="24" t="e">
        <f t="shared" si="14"/>
        <v>#REF!</v>
      </c>
      <c r="AA45" s="16" t="e">
        <f t="shared" si="6"/>
        <v>#REF!</v>
      </c>
    </row>
    <row r="46" spans="1:27">
      <c r="A46" s="6" t="str">
        <f t="shared" si="0"/>
        <v>AFM PackagingV</v>
      </c>
      <c r="B46" s="6" t="str">
        <f t="shared" si="8"/>
        <v>V</v>
      </c>
      <c r="D46" s="6" t="s">
        <v>27</v>
      </c>
      <c r="E46" s="6" t="s">
        <v>112</v>
      </c>
      <c r="F46" s="6" t="s">
        <v>1</v>
      </c>
      <c r="G46" s="7">
        <v>1500</v>
      </c>
      <c r="H46" s="7">
        <v>1620</v>
      </c>
      <c r="I46" s="7">
        <v>1800</v>
      </c>
      <c r="J46" s="7">
        <v>1680</v>
      </c>
      <c r="K46" s="7">
        <v>1710</v>
      </c>
      <c r="L46" s="7">
        <v>1580</v>
      </c>
      <c r="M46" s="7">
        <v>1660</v>
      </c>
      <c r="N46" s="7">
        <v>1750</v>
      </c>
      <c r="O46" s="7">
        <v>1580</v>
      </c>
      <c r="P46" s="7">
        <v>1590</v>
      </c>
      <c r="Q46" s="7">
        <v>1625</v>
      </c>
      <c r="R46" s="7">
        <v>1500</v>
      </c>
      <c r="S46" s="20">
        <f t="shared" si="1"/>
        <v>4920</v>
      </c>
      <c r="T46" s="20">
        <f t="shared" si="2"/>
        <v>4970</v>
      </c>
      <c r="U46" s="20">
        <f t="shared" si="3"/>
        <v>4990</v>
      </c>
      <c r="V46" s="20">
        <f t="shared" si="4"/>
        <v>4715</v>
      </c>
      <c r="W46" s="7">
        <f t="shared" si="5"/>
        <v>19595</v>
      </c>
      <c r="X46" s="6" t="e">
        <f t="shared" si="9"/>
        <v>#REF!</v>
      </c>
      <c r="Y46" s="16" t="e">
        <f>VLOOKUP(D46,单位产品成本!C:N,24,0)</f>
        <v>#REF!</v>
      </c>
      <c r="Z46" s="24" t="e">
        <f t="shared" si="14"/>
        <v>#REF!</v>
      </c>
      <c r="AA46" s="16" t="e">
        <f t="shared" si="6"/>
        <v>#REF!</v>
      </c>
    </row>
    <row r="47" spans="1:27">
      <c r="A47" s="6" t="str">
        <f t="shared" si="0"/>
        <v>AFM PackagingF</v>
      </c>
      <c r="B47" s="6" t="str">
        <f t="shared" si="8"/>
        <v>F</v>
      </c>
      <c r="D47" s="6" t="s">
        <v>27</v>
      </c>
      <c r="E47" s="6" t="s">
        <v>113</v>
      </c>
      <c r="F47" s="6" t="s">
        <v>2</v>
      </c>
      <c r="G47" s="7">
        <v>2000</v>
      </c>
      <c r="H47" s="7">
        <v>2120</v>
      </c>
      <c r="I47" s="7">
        <v>2300</v>
      </c>
      <c r="J47" s="7">
        <v>2180</v>
      </c>
      <c r="K47" s="7">
        <v>2210</v>
      </c>
      <c r="L47" s="7">
        <v>2080</v>
      </c>
      <c r="M47" s="7">
        <v>2160</v>
      </c>
      <c r="N47" s="7">
        <v>2250</v>
      </c>
      <c r="O47" s="7">
        <v>2080</v>
      </c>
      <c r="P47" s="7">
        <v>2090</v>
      </c>
      <c r="Q47" s="7">
        <v>2125</v>
      </c>
      <c r="R47" s="7">
        <v>2000</v>
      </c>
      <c r="S47" s="20">
        <f t="shared" si="1"/>
        <v>6420</v>
      </c>
      <c r="T47" s="20">
        <f t="shared" si="2"/>
        <v>6470</v>
      </c>
      <c r="U47" s="20">
        <f t="shared" si="3"/>
        <v>6490</v>
      </c>
      <c r="V47" s="20">
        <f t="shared" si="4"/>
        <v>6215</v>
      </c>
      <c r="W47" s="7">
        <f t="shared" si="5"/>
        <v>25595</v>
      </c>
      <c r="X47" s="6" t="e">
        <f t="shared" si="9"/>
        <v>#REF!</v>
      </c>
      <c r="Y47" s="16" t="e">
        <f>VLOOKUP(D47,单位产品成本!C:N,24,0)</f>
        <v>#REF!</v>
      </c>
      <c r="Z47" s="24" t="e">
        <f t="shared" si="14"/>
        <v>#REF!</v>
      </c>
      <c r="AA47" s="16" t="e">
        <f t="shared" si="6"/>
        <v>#REF!</v>
      </c>
    </row>
    <row r="48" spans="1:27">
      <c r="A48" s="6" t="str">
        <f t="shared" si="0"/>
        <v>AFM PackagingF</v>
      </c>
      <c r="B48" s="6" t="str">
        <f t="shared" si="8"/>
        <v>F</v>
      </c>
      <c r="D48" s="6" t="s">
        <v>27</v>
      </c>
      <c r="E48" s="6" t="s">
        <v>114</v>
      </c>
      <c r="F48" s="6" t="s">
        <v>2</v>
      </c>
      <c r="G48" s="7">
        <v>2000</v>
      </c>
      <c r="H48" s="7">
        <v>2120</v>
      </c>
      <c r="I48" s="7">
        <v>2300</v>
      </c>
      <c r="J48" s="7">
        <v>2180</v>
      </c>
      <c r="K48" s="7">
        <v>2210</v>
      </c>
      <c r="L48" s="7">
        <v>2080</v>
      </c>
      <c r="M48" s="7">
        <v>2160</v>
      </c>
      <c r="N48" s="7">
        <v>2250</v>
      </c>
      <c r="O48" s="7">
        <v>2080</v>
      </c>
      <c r="P48" s="7">
        <v>2090</v>
      </c>
      <c r="Q48" s="7">
        <v>2125</v>
      </c>
      <c r="R48" s="7">
        <v>2000</v>
      </c>
      <c r="S48" s="20">
        <f t="shared" si="1"/>
        <v>6420</v>
      </c>
      <c r="T48" s="20">
        <f t="shared" si="2"/>
        <v>6470</v>
      </c>
      <c r="U48" s="20">
        <f t="shared" si="3"/>
        <v>6490</v>
      </c>
      <c r="V48" s="20">
        <f t="shared" si="4"/>
        <v>6215</v>
      </c>
      <c r="W48" s="7">
        <f t="shared" si="5"/>
        <v>25595</v>
      </c>
      <c r="X48" s="6" t="e">
        <f t="shared" si="9"/>
        <v>#REF!</v>
      </c>
      <c r="Y48" s="16" t="e">
        <f>VLOOKUP(D48,单位产品成本!C:N,24,0)</f>
        <v>#REF!</v>
      </c>
      <c r="Z48" s="24" t="e">
        <f t="shared" si="14"/>
        <v>#REF!</v>
      </c>
      <c r="AA48" s="16" t="e">
        <f t="shared" si="6"/>
        <v>#REF!</v>
      </c>
    </row>
    <row r="49" spans="1:27">
      <c r="A49" s="6" t="str">
        <f t="shared" si="0"/>
        <v>PVP OE Pressing Labor V</v>
      </c>
      <c r="B49" s="6" t="s">
        <v>0</v>
      </c>
      <c r="D49" s="6" t="s">
        <v>29</v>
      </c>
      <c r="E49" s="6" t="s">
        <v>107</v>
      </c>
      <c r="F49" s="6" t="s">
        <v>1</v>
      </c>
      <c r="G49" s="7">
        <v>3000</v>
      </c>
      <c r="H49" s="7">
        <v>3120</v>
      </c>
      <c r="I49" s="7">
        <v>3300</v>
      </c>
      <c r="J49" s="7">
        <v>3180</v>
      </c>
      <c r="K49" s="7">
        <v>3210</v>
      </c>
      <c r="L49" s="7">
        <v>3080</v>
      </c>
      <c r="M49" s="7">
        <v>3160</v>
      </c>
      <c r="N49" s="7">
        <v>3250</v>
      </c>
      <c r="O49" s="7">
        <v>3080</v>
      </c>
      <c r="P49" s="7">
        <v>3090</v>
      </c>
      <c r="Q49" s="7">
        <v>3125</v>
      </c>
      <c r="R49" s="7">
        <v>3000</v>
      </c>
      <c r="S49" s="20">
        <f t="shared" si="1"/>
        <v>9420</v>
      </c>
      <c r="T49" s="20">
        <f t="shared" si="2"/>
        <v>9470</v>
      </c>
      <c r="U49" s="20">
        <f t="shared" si="3"/>
        <v>9490</v>
      </c>
      <c r="V49" s="20">
        <f t="shared" si="4"/>
        <v>9215</v>
      </c>
      <c r="W49" s="7">
        <f t="shared" si="5"/>
        <v>37595</v>
      </c>
      <c r="AA49" s="16" t="e">
        <f t="shared" si="6"/>
        <v>#DIV/0!</v>
      </c>
    </row>
    <row r="50" spans="1:27">
      <c r="A50" s="6" t="str">
        <f t="shared" si="0"/>
        <v>PVP OE Pressing V</v>
      </c>
      <c r="B50" s="6" t="str">
        <f t="shared" si="8"/>
        <v>V</v>
      </c>
      <c r="D50" s="6" t="s">
        <v>29</v>
      </c>
      <c r="E50" s="6" t="s">
        <v>119</v>
      </c>
      <c r="F50" s="6" t="s">
        <v>1</v>
      </c>
      <c r="G50" s="7">
        <v>1000</v>
      </c>
      <c r="H50" s="7">
        <v>1120</v>
      </c>
      <c r="I50" s="7">
        <v>1300</v>
      </c>
      <c r="J50" s="7">
        <v>1180</v>
      </c>
      <c r="K50" s="7">
        <v>1210</v>
      </c>
      <c r="L50" s="7">
        <v>1080</v>
      </c>
      <c r="M50" s="7">
        <v>1160</v>
      </c>
      <c r="N50" s="7">
        <v>1250</v>
      </c>
      <c r="O50" s="7">
        <v>1080</v>
      </c>
      <c r="P50" s="7">
        <v>1090</v>
      </c>
      <c r="Q50" s="7">
        <v>1125</v>
      </c>
      <c r="R50" s="7">
        <v>1000</v>
      </c>
      <c r="S50" s="20">
        <f t="shared" si="1"/>
        <v>3420</v>
      </c>
      <c r="T50" s="20">
        <f t="shared" si="2"/>
        <v>3470</v>
      </c>
      <c r="U50" s="20">
        <f t="shared" si="3"/>
        <v>3490</v>
      </c>
      <c r="V50" s="20">
        <f t="shared" si="4"/>
        <v>3215</v>
      </c>
      <c r="W50" s="7">
        <f t="shared" si="5"/>
        <v>13595</v>
      </c>
      <c r="Y50" s="16" t="e">
        <f>VLOOKUP(D50,单位产品成本!C:N,24,0)</f>
        <v>#REF!</v>
      </c>
      <c r="Z50" s="24" t="e">
        <f t="shared" ref="Z50:Z58" si="15">X50*Y50</f>
        <v>#REF!</v>
      </c>
      <c r="AA50" s="16" t="e">
        <f t="shared" si="6"/>
        <v>#REF!</v>
      </c>
    </row>
    <row r="51" spans="1:27">
      <c r="A51" s="6" t="str">
        <f t="shared" si="0"/>
        <v>PVP OE Pressing V</v>
      </c>
      <c r="B51" s="6" t="str">
        <f t="shared" si="8"/>
        <v>V</v>
      </c>
      <c r="D51" s="6" t="s">
        <v>29</v>
      </c>
      <c r="E51" s="6" t="s">
        <v>108</v>
      </c>
      <c r="F51" s="6" t="s">
        <v>1</v>
      </c>
      <c r="G51" s="7">
        <v>20000</v>
      </c>
      <c r="H51" s="7">
        <v>20120</v>
      </c>
      <c r="I51" s="7">
        <v>20300</v>
      </c>
      <c r="J51" s="7">
        <v>20180</v>
      </c>
      <c r="K51" s="7">
        <v>20210</v>
      </c>
      <c r="L51" s="7">
        <v>20080</v>
      </c>
      <c r="M51" s="7">
        <v>20160</v>
      </c>
      <c r="N51" s="7">
        <v>20250</v>
      </c>
      <c r="O51" s="7">
        <v>20080</v>
      </c>
      <c r="P51" s="7">
        <v>20090</v>
      </c>
      <c r="Q51" s="7">
        <v>20125</v>
      </c>
      <c r="R51" s="7">
        <v>20000</v>
      </c>
      <c r="S51" s="20">
        <f t="shared" si="1"/>
        <v>60420</v>
      </c>
      <c r="T51" s="20">
        <f t="shared" si="2"/>
        <v>60470</v>
      </c>
      <c r="U51" s="20">
        <f t="shared" si="3"/>
        <v>60490</v>
      </c>
      <c r="V51" s="20">
        <f t="shared" si="4"/>
        <v>60215</v>
      </c>
      <c r="W51" s="7">
        <f t="shared" si="5"/>
        <v>241595</v>
      </c>
      <c r="Y51" s="16" t="e">
        <f>VLOOKUP(D51,单位产品成本!C:N,24,0)</f>
        <v>#REF!</v>
      </c>
      <c r="Z51" s="24" t="e">
        <f t="shared" si="15"/>
        <v>#REF!</v>
      </c>
      <c r="AA51" s="16" t="e">
        <f t="shared" si="6"/>
        <v>#REF!</v>
      </c>
    </row>
    <row r="52" spans="1:27">
      <c r="A52" s="6" t="str">
        <f t="shared" si="0"/>
        <v>PVP OE Pressing V</v>
      </c>
      <c r="B52" s="6" t="str">
        <f t="shared" si="8"/>
        <v>V</v>
      </c>
      <c r="D52" s="6" t="s">
        <v>29</v>
      </c>
      <c r="E52" s="6" t="s">
        <v>109</v>
      </c>
      <c r="F52" s="6" t="s">
        <v>1</v>
      </c>
      <c r="H52" s="7">
        <v>120</v>
      </c>
      <c r="I52" s="7">
        <v>1500</v>
      </c>
      <c r="J52" s="7">
        <v>1380</v>
      </c>
      <c r="K52" s="7">
        <v>1410</v>
      </c>
      <c r="L52" s="7">
        <v>1280</v>
      </c>
      <c r="M52" s="7">
        <v>1360</v>
      </c>
      <c r="N52" s="7">
        <v>1450</v>
      </c>
      <c r="O52" s="7">
        <v>1280</v>
      </c>
      <c r="P52" s="7">
        <v>1290</v>
      </c>
      <c r="Q52" s="7">
        <v>1325</v>
      </c>
      <c r="R52" s="7">
        <v>1200</v>
      </c>
      <c r="S52" s="20">
        <f t="shared" si="1"/>
        <v>1620</v>
      </c>
      <c r="T52" s="20">
        <f t="shared" si="2"/>
        <v>4070</v>
      </c>
      <c r="U52" s="20">
        <f t="shared" si="3"/>
        <v>4090</v>
      </c>
      <c r="V52" s="20">
        <f t="shared" si="4"/>
        <v>3815</v>
      </c>
      <c r="W52" s="7">
        <f t="shared" si="5"/>
        <v>13595</v>
      </c>
      <c r="Y52" s="16" t="e">
        <f>VLOOKUP(D52,单位产品成本!C:N,24,0)</f>
        <v>#REF!</v>
      </c>
      <c r="Z52" s="24" t="e">
        <f t="shared" si="15"/>
        <v>#REF!</v>
      </c>
      <c r="AA52" s="16" t="e">
        <f t="shared" si="6"/>
        <v>#REF!</v>
      </c>
    </row>
    <row r="53" spans="1:27">
      <c r="A53" s="6" t="str">
        <f t="shared" si="0"/>
        <v>PVP OE Pressing V</v>
      </c>
      <c r="B53" s="6" t="str">
        <f t="shared" si="8"/>
        <v>V</v>
      </c>
      <c r="D53" s="6" t="s">
        <v>29</v>
      </c>
      <c r="E53" s="6" t="s">
        <v>110</v>
      </c>
      <c r="F53" s="6" t="s">
        <v>1</v>
      </c>
      <c r="G53" s="7">
        <v>200</v>
      </c>
      <c r="H53" s="7">
        <v>320</v>
      </c>
      <c r="I53" s="7">
        <v>500</v>
      </c>
      <c r="J53" s="7">
        <v>380</v>
      </c>
      <c r="K53" s="7">
        <v>410</v>
      </c>
      <c r="L53" s="7">
        <v>280</v>
      </c>
      <c r="M53" s="7">
        <v>360</v>
      </c>
      <c r="N53" s="7">
        <v>450</v>
      </c>
      <c r="O53" s="7">
        <v>280</v>
      </c>
      <c r="P53" s="7">
        <v>290</v>
      </c>
      <c r="Q53" s="7">
        <v>325</v>
      </c>
      <c r="R53" s="7">
        <v>200</v>
      </c>
      <c r="S53" s="20">
        <f t="shared" si="1"/>
        <v>1020</v>
      </c>
      <c r="T53" s="20">
        <f t="shared" si="2"/>
        <v>1070</v>
      </c>
      <c r="U53" s="20">
        <f t="shared" si="3"/>
        <v>1090</v>
      </c>
      <c r="V53" s="20">
        <f t="shared" si="4"/>
        <v>815</v>
      </c>
      <c r="W53" s="7">
        <f t="shared" si="5"/>
        <v>3995</v>
      </c>
      <c r="Y53" s="16" t="e">
        <f>VLOOKUP(D53,单位产品成本!C:N,24,0)</f>
        <v>#REF!</v>
      </c>
      <c r="Z53" s="24" t="e">
        <f t="shared" si="15"/>
        <v>#REF!</v>
      </c>
      <c r="AA53" s="16" t="e">
        <f t="shared" si="6"/>
        <v>#REF!</v>
      </c>
    </row>
    <row r="54" spans="1:27">
      <c r="A54" s="6" t="str">
        <f t="shared" si="0"/>
        <v>PVP OE Pressing V</v>
      </c>
      <c r="B54" s="6" t="str">
        <f t="shared" si="8"/>
        <v>V</v>
      </c>
      <c r="D54" s="6" t="s">
        <v>29</v>
      </c>
      <c r="E54" s="6" t="s">
        <v>111</v>
      </c>
      <c r="F54" s="6" t="s">
        <v>1</v>
      </c>
      <c r="H54" s="7">
        <v>120</v>
      </c>
      <c r="I54" s="7">
        <v>1300</v>
      </c>
      <c r="J54" s="7">
        <v>1180</v>
      </c>
      <c r="K54" s="7">
        <v>1210</v>
      </c>
      <c r="L54" s="7">
        <v>1080</v>
      </c>
      <c r="M54" s="7">
        <v>1160</v>
      </c>
      <c r="N54" s="7">
        <v>1250</v>
      </c>
      <c r="O54" s="7">
        <v>1080</v>
      </c>
      <c r="P54" s="7">
        <v>1090</v>
      </c>
      <c r="Q54" s="7">
        <v>1125</v>
      </c>
      <c r="R54" s="7">
        <v>1000</v>
      </c>
      <c r="S54" s="20">
        <f t="shared" si="1"/>
        <v>1420</v>
      </c>
      <c r="T54" s="20">
        <f t="shared" si="2"/>
        <v>3470</v>
      </c>
      <c r="U54" s="20">
        <f t="shared" si="3"/>
        <v>3490</v>
      </c>
      <c r="V54" s="20">
        <f t="shared" si="4"/>
        <v>3215</v>
      </c>
      <c r="W54" s="7">
        <f t="shared" si="5"/>
        <v>11595</v>
      </c>
      <c r="Y54" s="16" t="e">
        <f>VLOOKUP(D54,单位产品成本!C:N,24,0)</f>
        <v>#REF!</v>
      </c>
      <c r="Z54" s="24" t="e">
        <f t="shared" si="15"/>
        <v>#REF!</v>
      </c>
      <c r="AA54" s="16" t="e">
        <f t="shared" si="6"/>
        <v>#REF!</v>
      </c>
    </row>
    <row r="55" spans="1:27">
      <c r="A55" s="6" t="str">
        <f t="shared" si="0"/>
        <v>PVP OE Pressing V</v>
      </c>
      <c r="B55" s="6" t="str">
        <f t="shared" si="8"/>
        <v>V</v>
      </c>
      <c r="D55" s="6" t="s">
        <v>29</v>
      </c>
      <c r="E55" s="6" t="s">
        <v>112</v>
      </c>
      <c r="F55" s="6" t="s">
        <v>1</v>
      </c>
      <c r="H55" s="7">
        <v>120</v>
      </c>
      <c r="I55" s="7">
        <v>1100</v>
      </c>
      <c r="J55" s="7">
        <v>980</v>
      </c>
      <c r="K55" s="7">
        <v>1010</v>
      </c>
      <c r="L55" s="7">
        <v>880</v>
      </c>
      <c r="M55" s="7">
        <v>960</v>
      </c>
      <c r="N55" s="7">
        <v>1050</v>
      </c>
      <c r="O55" s="7">
        <v>880</v>
      </c>
      <c r="P55" s="7">
        <v>890</v>
      </c>
      <c r="Q55" s="7">
        <v>925</v>
      </c>
      <c r="R55" s="7">
        <v>800</v>
      </c>
      <c r="S55" s="20">
        <f t="shared" si="1"/>
        <v>1220</v>
      </c>
      <c r="T55" s="20">
        <f t="shared" si="2"/>
        <v>2870</v>
      </c>
      <c r="U55" s="20">
        <f t="shared" si="3"/>
        <v>2890</v>
      </c>
      <c r="V55" s="20">
        <f t="shared" si="4"/>
        <v>2615</v>
      </c>
      <c r="W55" s="7">
        <f t="shared" si="5"/>
        <v>9595</v>
      </c>
      <c r="Y55" s="16" t="e">
        <f>VLOOKUP(D55,单位产品成本!C:N,24,0)</f>
        <v>#REF!</v>
      </c>
      <c r="Z55" s="24" t="e">
        <f t="shared" si="15"/>
        <v>#REF!</v>
      </c>
      <c r="AA55" s="16" t="e">
        <f t="shared" si="6"/>
        <v>#REF!</v>
      </c>
    </row>
    <row r="56" spans="1:27">
      <c r="A56" s="6" t="str">
        <f t="shared" si="0"/>
        <v>PVP OE Pressing F</v>
      </c>
      <c r="B56" s="6" t="str">
        <f t="shared" si="8"/>
        <v>F</v>
      </c>
      <c r="D56" s="6" t="s">
        <v>29</v>
      </c>
      <c r="E56" s="6" t="s">
        <v>113</v>
      </c>
      <c r="F56" s="6" t="s">
        <v>2</v>
      </c>
      <c r="G56" s="7">
        <v>1000</v>
      </c>
      <c r="H56" s="7">
        <v>1120</v>
      </c>
      <c r="I56" s="7">
        <v>1300</v>
      </c>
      <c r="J56" s="7">
        <v>1180</v>
      </c>
      <c r="K56" s="7">
        <v>1210</v>
      </c>
      <c r="L56" s="7">
        <v>1080</v>
      </c>
      <c r="M56" s="7">
        <v>1160</v>
      </c>
      <c r="N56" s="7">
        <v>1250</v>
      </c>
      <c r="O56" s="7">
        <v>1080</v>
      </c>
      <c r="P56" s="7">
        <v>1090</v>
      </c>
      <c r="Q56" s="7">
        <v>1125</v>
      </c>
      <c r="R56" s="7">
        <v>1000</v>
      </c>
      <c r="S56" s="20">
        <f t="shared" si="1"/>
        <v>3420</v>
      </c>
      <c r="T56" s="20">
        <f t="shared" si="2"/>
        <v>3470</v>
      </c>
      <c r="U56" s="20">
        <f t="shared" si="3"/>
        <v>3490</v>
      </c>
      <c r="V56" s="20">
        <f t="shared" si="4"/>
        <v>3215</v>
      </c>
      <c r="W56" s="7">
        <f t="shared" si="5"/>
        <v>13595</v>
      </c>
      <c r="Y56" s="16" t="e">
        <f>VLOOKUP(D56,单位产品成本!C:N,24,0)</f>
        <v>#REF!</v>
      </c>
      <c r="Z56" s="24" t="e">
        <f t="shared" si="15"/>
        <v>#REF!</v>
      </c>
      <c r="AA56" s="16" t="e">
        <f t="shared" si="6"/>
        <v>#REF!</v>
      </c>
    </row>
    <row r="57" spans="1:27">
      <c r="A57" s="6" t="str">
        <f t="shared" si="0"/>
        <v>PVP OE Pressing F</v>
      </c>
      <c r="B57" s="6" t="str">
        <f t="shared" si="8"/>
        <v>F</v>
      </c>
      <c r="D57" s="6" t="s">
        <v>29</v>
      </c>
      <c r="E57" s="6" t="s">
        <v>114</v>
      </c>
      <c r="F57" s="6" t="s">
        <v>2</v>
      </c>
      <c r="G57" s="7">
        <v>1000</v>
      </c>
      <c r="H57" s="7">
        <v>1120</v>
      </c>
      <c r="I57" s="7">
        <v>1300</v>
      </c>
      <c r="J57" s="7">
        <v>1180</v>
      </c>
      <c r="K57" s="7">
        <v>1210</v>
      </c>
      <c r="L57" s="7">
        <v>1080</v>
      </c>
      <c r="M57" s="7">
        <v>1160</v>
      </c>
      <c r="N57" s="7">
        <v>1250</v>
      </c>
      <c r="O57" s="7">
        <v>1080</v>
      </c>
      <c r="P57" s="7">
        <v>1090</v>
      </c>
      <c r="Q57" s="7">
        <v>1125</v>
      </c>
      <c r="R57" s="7">
        <v>1000</v>
      </c>
      <c r="S57" s="20">
        <f t="shared" si="1"/>
        <v>3420</v>
      </c>
      <c r="T57" s="20">
        <f t="shared" si="2"/>
        <v>3470</v>
      </c>
      <c r="U57" s="20">
        <f t="shared" si="3"/>
        <v>3490</v>
      </c>
      <c r="V57" s="20">
        <f t="shared" si="4"/>
        <v>3215</v>
      </c>
      <c r="W57" s="7">
        <f t="shared" si="5"/>
        <v>13595</v>
      </c>
      <c r="Y57" s="16" t="e">
        <f>VLOOKUP(D57,单位产品成本!C:N,24,0)</f>
        <v>#REF!</v>
      </c>
      <c r="Z57" s="24" t="e">
        <f t="shared" si="15"/>
        <v>#REF!</v>
      </c>
      <c r="AA57" s="16" t="e">
        <f t="shared" si="6"/>
        <v>#REF!</v>
      </c>
    </row>
    <row r="58" s="15" customFormat="1" spans="1:30">
      <c r="A58" s="6" t="str">
        <f t="shared" si="0"/>
        <v>PVP OE Pressing V</v>
      </c>
      <c r="B58" s="6" t="str">
        <f t="shared" si="8"/>
        <v>V</v>
      </c>
      <c r="C58" s="15" t="s">
        <v>120</v>
      </c>
      <c r="D58" s="15" t="s">
        <v>29</v>
      </c>
      <c r="E58" s="15" t="s">
        <v>112</v>
      </c>
      <c r="F58" s="15" t="s">
        <v>1</v>
      </c>
      <c r="G58" s="19"/>
      <c r="H58" s="19"/>
      <c r="I58" s="19"/>
      <c r="J58" s="19"/>
      <c r="K58" s="19">
        <v>5000</v>
      </c>
      <c r="L58" s="19"/>
      <c r="M58" s="19"/>
      <c r="N58" s="19"/>
      <c r="O58" s="19"/>
      <c r="P58" s="19"/>
      <c r="Q58" s="19">
        <v>5000</v>
      </c>
      <c r="R58" s="19"/>
      <c r="S58" s="21"/>
      <c r="T58" s="21">
        <v>5000</v>
      </c>
      <c r="U58" s="21"/>
      <c r="V58" s="21"/>
      <c r="W58" s="19">
        <f t="shared" si="5"/>
        <v>5000</v>
      </c>
      <c r="Y58" s="16" t="e">
        <f>VLOOKUP(D58,单位产品成本!C:N,24,0)</f>
        <v>#REF!</v>
      </c>
      <c r="Z58" s="24" t="e">
        <f t="shared" si="15"/>
        <v>#REF!</v>
      </c>
      <c r="AA58" s="16" t="e">
        <f t="shared" si="6"/>
        <v>#REF!</v>
      </c>
      <c r="AB58" s="6"/>
      <c r="AC58" s="17"/>
      <c r="AD58" s="17"/>
    </row>
    <row r="59" spans="1:27">
      <c r="A59" s="6" t="str">
        <f t="shared" si="0"/>
        <v>PVP OE Heat TreatmentLabor V</v>
      </c>
      <c r="B59" s="6" t="s">
        <v>0</v>
      </c>
      <c r="D59" s="6" t="s">
        <v>31</v>
      </c>
      <c r="E59" s="6" t="s">
        <v>107</v>
      </c>
      <c r="F59" s="6" t="s">
        <v>1</v>
      </c>
      <c r="G59" s="7">
        <v>3000</v>
      </c>
      <c r="H59" s="7">
        <v>3120</v>
      </c>
      <c r="I59" s="7">
        <v>3300</v>
      </c>
      <c r="J59" s="7">
        <v>3180</v>
      </c>
      <c r="K59" s="7">
        <v>3210</v>
      </c>
      <c r="L59" s="7">
        <v>3080</v>
      </c>
      <c r="M59" s="7">
        <v>3160</v>
      </c>
      <c r="N59" s="7">
        <v>3250</v>
      </c>
      <c r="O59" s="7">
        <v>3080</v>
      </c>
      <c r="P59" s="7">
        <v>3090</v>
      </c>
      <c r="Q59" s="7">
        <v>3125</v>
      </c>
      <c r="R59" s="7">
        <v>3000</v>
      </c>
      <c r="S59" s="20">
        <f t="shared" si="1"/>
        <v>9420</v>
      </c>
      <c r="T59" s="20">
        <f t="shared" si="2"/>
        <v>9470</v>
      </c>
      <c r="U59" s="20">
        <f t="shared" si="3"/>
        <v>9490</v>
      </c>
      <c r="V59" s="20">
        <f t="shared" si="4"/>
        <v>9215</v>
      </c>
      <c r="W59" s="7">
        <f t="shared" si="5"/>
        <v>37595</v>
      </c>
      <c r="AA59" s="16" t="e">
        <f t="shared" si="6"/>
        <v>#DIV/0!</v>
      </c>
    </row>
    <row r="60" spans="1:27">
      <c r="A60" s="6" t="str">
        <f t="shared" si="0"/>
        <v>PVP OE Heat TreatmentV</v>
      </c>
      <c r="B60" s="6" t="str">
        <f t="shared" si="8"/>
        <v>V</v>
      </c>
      <c r="D60" s="6" t="s">
        <v>31</v>
      </c>
      <c r="E60" s="6" t="s">
        <v>119</v>
      </c>
      <c r="F60" s="6" t="s">
        <v>1</v>
      </c>
      <c r="G60" s="7">
        <v>1000</v>
      </c>
      <c r="H60" s="7">
        <v>1120</v>
      </c>
      <c r="I60" s="7">
        <v>1300</v>
      </c>
      <c r="J60" s="7">
        <v>1180</v>
      </c>
      <c r="K60" s="7">
        <v>1210</v>
      </c>
      <c r="L60" s="7">
        <v>1080</v>
      </c>
      <c r="M60" s="7">
        <v>1160</v>
      </c>
      <c r="N60" s="7">
        <v>1250</v>
      </c>
      <c r="O60" s="7">
        <v>1080</v>
      </c>
      <c r="P60" s="7">
        <v>1090</v>
      </c>
      <c r="Q60" s="7">
        <v>1125</v>
      </c>
      <c r="R60" s="7">
        <v>1000</v>
      </c>
      <c r="S60" s="20">
        <f t="shared" si="1"/>
        <v>3420</v>
      </c>
      <c r="T60" s="20">
        <f t="shared" si="2"/>
        <v>3470</v>
      </c>
      <c r="U60" s="20">
        <f t="shared" si="3"/>
        <v>3490</v>
      </c>
      <c r="V60" s="20">
        <f t="shared" si="4"/>
        <v>3215</v>
      </c>
      <c r="W60" s="7">
        <f t="shared" si="5"/>
        <v>13595</v>
      </c>
      <c r="Y60" s="16" t="e">
        <f>VLOOKUP(D60,单位产品成本!C:N,24,0)</f>
        <v>#REF!</v>
      </c>
      <c r="Z60" s="24" t="e">
        <f t="shared" ref="Z60:Z65" si="16">X60*Y60</f>
        <v>#REF!</v>
      </c>
      <c r="AA60" s="16" t="e">
        <f t="shared" si="6"/>
        <v>#REF!</v>
      </c>
    </row>
    <row r="61" spans="1:27">
      <c r="A61" s="6" t="str">
        <f t="shared" si="0"/>
        <v>PVP OE Heat TreatmentV</v>
      </c>
      <c r="B61" s="6" t="str">
        <f t="shared" si="8"/>
        <v>V</v>
      </c>
      <c r="D61" s="6" t="s">
        <v>31</v>
      </c>
      <c r="E61" s="6" t="s">
        <v>109</v>
      </c>
      <c r="F61" s="6" t="s">
        <v>1</v>
      </c>
      <c r="H61" s="7">
        <v>120</v>
      </c>
      <c r="I61" s="7">
        <v>1500</v>
      </c>
      <c r="J61" s="7">
        <v>1380</v>
      </c>
      <c r="K61" s="7">
        <v>1410</v>
      </c>
      <c r="L61" s="7">
        <v>1280</v>
      </c>
      <c r="M61" s="7">
        <v>1360</v>
      </c>
      <c r="N61" s="7">
        <v>1450</v>
      </c>
      <c r="O61" s="7">
        <v>1280</v>
      </c>
      <c r="P61" s="7">
        <v>1290</v>
      </c>
      <c r="Q61" s="7">
        <v>1325</v>
      </c>
      <c r="R61" s="7">
        <v>1200</v>
      </c>
      <c r="S61" s="20">
        <f t="shared" si="1"/>
        <v>1620</v>
      </c>
      <c r="T61" s="20">
        <f t="shared" si="2"/>
        <v>4070</v>
      </c>
      <c r="U61" s="20">
        <f t="shared" si="3"/>
        <v>4090</v>
      </c>
      <c r="V61" s="20">
        <f t="shared" si="4"/>
        <v>3815</v>
      </c>
      <c r="W61" s="7">
        <f t="shared" si="5"/>
        <v>13595</v>
      </c>
      <c r="Y61" s="16" t="e">
        <f>VLOOKUP(D61,单位产品成本!C:N,24,0)</f>
        <v>#REF!</v>
      </c>
      <c r="Z61" s="24" t="e">
        <f t="shared" si="16"/>
        <v>#REF!</v>
      </c>
      <c r="AA61" s="16" t="e">
        <f t="shared" si="6"/>
        <v>#REF!</v>
      </c>
    </row>
    <row r="62" spans="1:27">
      <c r="A62" s="6" t="str">
        <f t="shared" si="0"/>
        <v>PVP OE Heat TreatmentV</v>
      </c>
      <c r="B62" s="6" t="str">
        <f t="shared" si="8"/>
        <v>V</v>
      </c>
      <c r="D62" s="6" t="s">
        <v>31</v>
      </c>
      <c r="E62" s="6" t="s">
        <v>110</v>
      </c>
      <c r="F62" s="6" t="s">
        <v>1</v>
      </c>
      <c r="G62" s="7">
        <v>200</v>
      </c>
      <c r="H62" s="7">
        <v>320</v>
      </c>
      <c r="I62" s="7">
        <v>500</v>
      </c>
      <c r="J62" s="7">
        <v>380</v>
      </c>
      <c r="K62" s="7">
        <v>410</v>
      </c>
      <c r="L62" s="7">
        <v>280</v>
      </c>
      <c r="M62" s="7">
        <v>360</v>
      </c>
      <c r="N62" s="7">
        <v>450</v>
      </c>
      <c r="O62" s="7">
        <v>280</v>
      </c>
      <c r="P62" s="7">
        <v>290</v>
      </c>
      <c r="Q62" s="7">
        <v>325</v>
      </c>
      <c r="R62" s="7">
        <v>200</v>
      </c>
      <c r="S62" s="20">
        <f t="shared" si="1"/>
        <v>1020</v>
      </c>
      <c r="T62" s="20">
        <f t="shared" si="2"/>
        <v>1070</v>
      </c>
      <c r="U62" s="20">
        <f t="shared" si="3"/>
        <v>1090</v>
      </c>
      <c r="V62" s="20">
        <f t="shared" si="4"/>
        <v>815</v>
      </c>
      <c r="W62" s="7">
        <f t="shared" si="5"/>
        <v>3995</v>
      </c>
      <c r="Y62" s="16" t="e">
        <f>VLOOKUP(D62,单位产品成本!C:N,24,0)</f>
        <v>#REF!</v>
      </c>
      <c r="Z62" s="24" t="e">
        <f t="shared" si="16"/>
        <v>#REF!</v>
      </c>
      <c r="AA62" s="16" t="e">
        <f t="shared" si="6"/>
        <v>#REF!</v>
      </c>
    </row>
    <row r="63" spans="1:27">
      <c r="A63" s="6" t="str">
        <f t="shared" si="0"/>
        <v>PVP OE Heat TreatmentV</v>
      </c>
      <c r="B63" s="6" t="str">
        <f t="shared" si="8"/>
        <v>V</v>
      </c>
      <c r="D63" s="6" t="s">
        <v>31</v>
      </c>
      <c r="E63" s="6" t="s">
        <v>112</v>
      </c>
      <c r="F63" s="6" t="s">
        <v>1</v>
      </c>
      <c r="H63" s="7">
        <v>120</v>
      </c>
      <c r="I63" s="7">
        <v>1100</v>
      </c>
      <c r="J63" s="7">
        <v>980</v>
      </c>
      <c r="K63" s="7">
        <v>1010</v>
      </c>
      <c r="L63" s="7">
        <v>880</v>
      </c>
      <c r="M63" s="7">
        <v>960</v>
      </c>
      <c r="N63" s="7">
        <v>1050</v>
      </c>
      <c r="O63" s="7">
        <v>880</v>
      </c>
      <c r="P63" s="7">
        <v>890</v>
      </c>
      <c r="Q63" s="7">
        <v>925</v>
      </c>
      <c r="R63" s="7">
        <v>800</v>
      </c>
      <c r="S63" s="20">
        <f t="shared" si="1"/>
        <v>1220</v>
      </c>
      <c r="T63" s="20">
        <f t="shared" si="2"/>
        <v>2870</v>
      </c>
      <c r="U63" s="20">
        <f t="shared" si="3"/>
        <v>2890</v>
      </c>
      <c r="V63" s="20">
        <f t="shared" si="4"/>
        <v>2615</v>
      </c>
      <c r="W63" s="7">
        <f t="shared" si="5"/>
        <v>9595</v>
      </c>
      <c r="Y63" s="16" t="e">
        <f>VLOOKUP(D63,单位产品成本!C:N,24,0)</f>
        <v>#REF!</v>
      </c>
      <c r="Z63" s="24" t="e">
        <f t="shared" si="16"/>
        <v>#REF!</v>
      </c>
      <c r="AA63" s="16" t="e">
        <f t="shared" si="6"/>
        <v>#REF!</v>
      </c>
    </row>
    <row r="64" spans="1:27">
      <c r="A64" s="6" t="str">
        <f t="shared" si="0"/>
        <v>PVP OE Heat TreatmentF</v>
      </c>
      <c r="B64" s="6" t="str">
        <f t="shared" si="8"/>
        <v>F</v>
      </c>
      <c r="D64" s="6" t="s">
        <v>31</v>
      </c>
      <c r="E64" s="6" t="s">
        <v>113</v>
      </c>
      <c r="F64" s="6" t="s">
        <v>2</v>
      </c>
      <c r="G64" s="7">
        <v>1000</v>
      </c>
      <c r="H64" s="7">
        <v>1120</v>
      </c>
      <c r="I64" s="7">
        <v>1300</v>
      </c>
      <c r="J64" s="7">
        <v>1180</v>
      </c>
      <c r="K64" s="7">
        <v>1210</v>
      </c>
      <c r="L64" s="7">
        <v>1080</v>
      </c>
      <c r="M64" s="7">
        <v>1160</v>
      </c>
      <c r="N64" s="7">
        <v>1250</v>
      </c>
      <c r="O64" s="7">
        <v>1080</v>
      </c>
      <c r="P64" s="7">
        <v>1090</v>
      </c>
      <c r="Q64" s="7">
        <v>1125</v>
      </c>
      <c r="R64" s="7">
        <v>1000</v>
      </c>
      <c r="S64" s="20">
        <f t="shared" si="1"/>
        <v>3420</v>
      </c>
      <c r="T64" s="20">
        <f t="shared" si="2"/>
        <v>3470</v>
      </c>
      <c r="U64" s="20">
        <f t="shared" si="3"/>
        <v>3490</v>
      </c>
      <c r="V64" s="20">
        <f t="shared" si="4"/>
        <v>3215</v>
      </c>
      <c r="W64" s="7">
        <f t="shared" si="5"/>
        <v>13595</v>
      </c>
      <c r="Y64" s="16" t="e">
        <f>VLOOKUP(D64,单位产品成本!C:N,24,0)</f>
        <v>#REF!</v>
      </c>
      <c r="Z64" s="24" t="e">
        <f t="shared" si="16"/>
        <v>#REF!</v>
      </c>
      <c r="AA64" s="16" t="e">
        <f t="shared" si="6"/>
        <v>#REF!</v>
      </c>
    </row>
    <row r="65" spans="1:27">
      <c r="A65" s="6" t="str">
        <f t="shared" si="0"/>
        <v>PVP OE Heat TreatmentF</v>
      </c>
      <c r="B65" s="6" t="str">
        <f t="shared" si="8"/>
        <v>F</v>
      </c>
      <c r="D65" s="6" t="s">
        <v>31</v>
      </c>
      <c r="E65" s="6" t="s">
        <v>114</v>
      </c>
      <c r="F65" s="6" t="s">
        <v>2</v>
      </c>
      <c r="G65" s="7">
        <v>2000</v>
      </c>
      <c r="H65" s="7">
        <v>2120</v>
      </c>
      <c r="I65" s="7">
        <v>2300</v>
      </c>
      <c r="J65" s="7">
        <v>2180</v>
      </c>
      <c r="K65" s="7">
        <v>2210</v>
      </c>
      <c r="L65" s="7">
        <v>2080</v>
      </c>
      <c r="M65" s="7">
        <v>2160</v>
      </c>
      <c r="N65" s="7">
        <v>2250</v>
      </c>
      <c r="O65" s="7">
        <v>2080</v>
      </c>
      <c r="P65" s="7">
        <v>2090</v>
      </c>
      <c r="Q65" s="7">
        <v>2125</v>
      </c>
      <c r="R65" s="7">
        <v>2000</v>
      </c>
      <c r="S65" s="20">
        <f t="shared" si="1"/>
        <v>6420</v>
      </c>
      <c r="T65" s="20">
        <f t="shared" si="2"/>
        <v>6470</v>
      </c>
      <c r="U65" s="20">
        <f t="shared" si="3"/>
        <v>6490</v>
      </c>
      <c r="V65" s="20">
        <f t="shared" si="4"/>
        <v>6215</v>
      </c>
      <c r="W65" s="7">
        <f t="shared" si="5"/>
        <v>25595</v>
      </c>
      <c r="Y65" s="16" t="e">
        <f>VLOOKUP(D65,单位产品成本!C:N,24,0)</f>
        <v>#REF!</v>
      </c>
      <c r="Z65" s="24" t="e">
        <f t="shared" si="16"/>
        <v>#REF!</v>
      </c>
      <c r="AA65" s="16" t="e">
        <f t="shared" si="6"/>
        <v>#REF!</v>
      </c>
    </row>
    <row r="66" spans="1:27">
      <c r="A66" s="6" t="str">
        <f t="shared" si="0"/>
        <v>PVP OE PBC GrindingLabor V</v>
      </c>
      <c r="B66" s="6" t="s">
        <v>0</v>
      </c>
      <c r="D66" s="6" t="s">
        <v>33</v>
      </c>
      <c r="E66" s="6" t="s">
        <v>107</v>
      </c>
      <c r="F66" s="6" t="s">
        <v>1</v>
      </c>
      <c r="G66" s="7">
        <v>3000</v>
      </c>
      <c r="H66" s="7">
        <v>3120</v>
      </c>
      <c r="I66" s="7">
        <v>3300</v>
      </c>
      <c r="J66" s="7">
        <v>3180</v>
      </c>
      <c r="K66" s="7">
        <v>3210</v>
      </c>
      <c r="L66" s="7">
        <v>3080</v>
      </c>
      <c r="M66" s="7">
        <v>3160</v>
      </c>
      <c r="N66" s="7">
        <v>3250</v>
      </c>
      <c r="O66" s="7">
        <v>3080</v>
      </c>
      <c r="P66" s="7">
        <v>3090</v>
      </c>
      <c r="Q66" s="7">
        <v>3125</v>
      </c>
      <c r="R66" s="7">
        <v>3000</v>
      </c>
      <c r="S66" s="20">
        <f t="shared" si="1"/>
        <v>9420</v>
      </c>
      <c r="T66" s="20">
        <f t="shared" si="2"/>
        <v>9470</v>
      </c>
      <c r="U66" s="20">
        <f t="shared" si="3"/>
        <v>9490</v>
      </c>
      <c r="V66" s="20">
        <f t="shared" si="4"/>
        <v>9215</v>
      </c>
      <c r="W66" s="7">
        <f t="shared" si="5"/>
        <v>37595</v>
      </c>
      <c r="AA66" s="16" t="e">
        <f t="shared" si="6"/>
        <v>#DIV/0!</v>
      </c>
    </row>
    <row r="67" spans="1:27">
      <c r="A67" s="6" t="str">
        <f t="shared" si="0"/>
        <v>PVP OE PBC GrindingV</v>
      </c>
      <c r="B67" s="6" t="str">
        <f t="shared" si="8"/>
        <v>V</v>
      </c>
      <c r="D67" s="6" t="s">
        <v>33</v>
      </c>
      <c r="E67" s="6" t="s">
        <v>119</v>
      </c>
      <c r="F67" s="6" t="s">
        <v>1</v>
      </c>
      <c r="G67" s="7">
        <v>1000</v>
      </c>
      <c r="H67" s="7">
        <v>1120</v>
      </c>
      <c r="I67" s="7">
        <v>1300</v>
      </c>
      <c r="J67" s="7">
        <v>1180</v>
      </c>
      <c r="K67" s="7">
        <v>1210</v>
      </c>
      <c r="L67" s="7">
        <v>1080</v>
      </c>
      <c r="M67" s="7">
        <v>1160</v>
      </c>
      <c r="N67" s="7">
        <v>1250</v>
      </c>
      <c r="O67" s="7">
        <v>1080</v>
      </c>
      <c r="P67" s="7">
        <v>1090</v>
      </c>
      <c r="Q67" s="7">
        <v>1125</v>
      </c>
      <c r="R67" s="7">
        <v>1000</v>
      </c>
      <c r="S67" s="20">
        <f t="shared" si="1"/>
        <v>3420</v>
      </c>
      <c r="T67" s="20">
        <f t="shared" si="2"/>
        <v>3470</v>
      </c>
      <c r="U67" s="20">
        <f t="shared" si="3"/>
        <v>3490</v>
      </c>
      <c r="V67" s="20">
        <f t="shared" si="4"/>
        <v>3215</v>
      </c>
      <c r="W67" s="7">
        <f t="shared" si="5"/>
        <v>13595</v>
      </c>
      <c r="Y67" s="16" t="e">
        <f>VLOOKUP(D67,单位产品成本!C:N,24,0)</f>
        <v>#REF!</v>
      </c>
      <c r="Z67" s="24" t="e">
        <f t="shared" ref="Z67:Z73" si="17">X67*Y67</f>
        <v>#REF!</v>
      </c>
      <c r="AA67" s="16" t="e">
        <f t="shared" si="6"/>
        <v>#REF!</v>
      </c>
    </row>
    <row r="68" spans="1:27">
      <c r="A68" s="6" t="str">
        <f t="shared" si="0"/>
        <v>PVP OE PBC GrindingV</v>
      </c>
      <c r="B68" s="6" t="str">
        <f t="shared" si="8"/>
        <v>V</v>
      </c>
      <c r="D68" s="6" t="s">
        <v>33</v>
      </c>
      <c r="E68" s="6" t="s">
        <v>109</v>
      </c>
      <c r="F68" s="6" t="s">
        <v>1</v>
      </c>
      <c r="H68" s="7">
        <v>120</v>
      </c>
      <c r="I68" s="7">
        <v>1500</v>
      </c>
      <c r="J68" s="7">
        <v>1380</v>
      </c>
      <c r="K68" s="7">
        <v>1410</v>
      </c>
      <c r="L68" s="7">
        <v>1280</v>
      </c>
      <c r="M68" s="7">
        <v>1360</v>
      </c>
      <c r="N68" s="7">
        <v>1450</v>
      </c>
      <c r="O68" s="7">
        <v>1280</v>
      </c>
      <c r="P68" s="7">
        <v>1290</v>
      </c>
      <c r="Q68" s="7">
        <v>1325</v>
      </c>
      <c r="R68" s="7">
        <v>1200</v>
      </c>
      <c r="S68" s="20">
        <f t="shared" si="1"/>
        <v>1620</v>
      </c>
      <c r="T68" s="20">
        <f t="shared" si="2"/>
        <v>4070</v>
      </c>
      <c r="U68" s="20">
        <f t="shared" si="3"/>
        <v>4090</v>
      </c>
      <c r="V68" s="20">
        <f t="shared" si="4"/>
        <v>3815</v>
      </c>
      <c r="W68" s="7">
        <f t="shared" si="5"/>
        <v>13595</v>
      </c>
      <c r="Y68" s="16" t="e">
        <f>VLOOKUP(D68,单位产品成本!C:N,24,0)</f>
        <v>#REF!</v>
      </c>
      <c r="Z68" s="24" t="e">
        <f t="shared" si="17"/>
        <v>#REF!</v>
      </c>
      <c r="AA68" s="16" t="e">
        <f t="shared" si="6"/>
        <v>#REF!</v>
      </c>
    </row>
    <row r="69" spans="1:27">
      <c r="A69" s="6" t="str">
        <f t="shared" ref="A69:A82" si="18">D69&amp;B69</f>
        <v>PVP OE PBC GrindingV</v>
      </c>
      <c r="B69" s="6" t="str">
        <f t="shared" si="8"/>
        <v>V</v>
      </c>
      <c r="D69" s="6" t="s">
        <v>33</v>
      </c>
      <c r="E69" s="6" t="s">
        <v>110</v>
      </c>
      <c r="F69" s="6" t="s">
        <v>1</v>
      </c>
      <c r="G69" s="7">
        <v>200</v>
      </c>
      <c r="H69" s="7">
        <v>320</v>
      </c>
      <c r="I69" s="7">
        <v>500</v>
      </c>
      <c r="J69" s="7">
        <v>380</v>
      </c>
      <c r="K69" s="7">
        <v>410</v>
      </c>
      <c r="L69" s="7">
        <v>280</v>
      </c>
      <c r="M69" s="7">
        <v>360</v>
      </c>
      <c r="N69" s="7">
        <v>450</v>
      </c>
      <c r="O69" s="7">
        <v>280</v>
      </c>
      <c r="P69" s="7">
        <v>290</v>
      </c>
      <c r="Q69" s="7">
        <v>325</v>
      </c>
      <c r="R69" s="7">
        <v>200</v>
      </c>
      <c r="S69" s="20">
        <f t="shared" si="1"/>
        <v>1020</v>
      </c>
      <c r="T69" s="20">
        <f t="shared" si="2"/>
        <v>1070</v>
      </c>
      <c r="U69" s="20">
        <f t="shared" si="3"/>
        <v>1090</v>
      </c>
      <c r="V69" s="20">
        <f t="shared" si="4"/>
        <v>815</v>
      </c>
      <c r="W69" s="7">
        <f t="shared" ref="W69:W82" si="19">SUM(S69:V69)</f>
        <v>3995</v>
      </c>
      <c r="Y69" s="16" t="e">
        <f>VLOOKUP(D69,单位产品成本!C:N,24,0)</f>
        <v>#REF!</v>
      </c>
      <c r="Z69" s="24" t="e">
        <f t="shared" si="17"/>
        <v>#REF!</v>
      </c>
      <c r="AA69" s="16" t="e">
        <f t="shared" ref="AA69:AA82" si="20">W69/+Z69</f>
        <v>#REF!</v>
      </c>
    </row>
    <row r="70" spans="1:27">
      <c r="A70" s="6" t="str">
        <f t="shared" si="18"/>
        <v>PVP OE PBC GrindingV</v>
      </c>
      <c r="B70" s="6" t="str">
        <f t="shared" ref="B70:B82" si="21">F70</f>
        <v>V</v>
      </c>
      <c r="D70" s="6" t="s">
        <v>33</v>
      </c>
      <c r="E70" s="6" t="s">
        <v>111</v>
      </c>
      <c r="F70" s="6" t="s">
        <v>1</v>
      </c>
      <c r="G70" s="7">
        <v>500</v>
      </c>
      <c r="H70" s="7">
        <v>620</v>
      </c>
      <c r="I70" s="7">
        <v>800</v>
      </c>
      <c r="J70" s="7">
        <v>680</v>
      </c>
      <c r="K70" s="7">
        <v>710</v>
      </c>
      <c r="L70" s="7">
        <v>580</v>
      </c>
      <c r="M70" s="7">
        <v>660</v>
      </c>
      <c r="N70" s="7">
        <v>750</v>
      </c>
      <c r="O70" s="7">
        <v>580</v>
      </c>
      <c r="P70" s="7">
        <v>590</v>
      </c>
      <c r="Q70" s="7">
        <v>625</v>
      </c>
      <c r="R70" s="7">
        <v>500</v>
      </c>
      <c r="S70" s="20">
        <f t="shared" si="1"/>
        <v>1920</v>
      </c>
      <c r="T70" s="20">
        <f t="shared" si="2"/>
        <v>1970</v>
      </c>
      <c r="U70" s="20">
        <f t="shared" si="3"/>
        <v>1990</v>
      </c>
      <c r="V70" s="20">
        <f t="shared" si="4"/>
        <v>1715</v>
      </c>
      <c r="W70" s="7">
        <f t="shared" si="19"/>
        <v>7595</v>
      </c>
      <c r="Y70" s="16" t="e">
        <f>VLOOKUP(D70,单位产品成本!C:N,24,0)</f>
        <v>#REF!</v>
      </c>
      <c r="Z70" s="24" t="e">
        <f t="shared" si="17"/>
        <v>#REF!</v>
      </c>
      <c r="AA70" s="16" t="e">
        <f t="shared" si="20"/>
        <v>#REF!</v>
      </c>
    </row>
    <row r="71" spans="1:27">
      <c r="A71" s="6" t="str">
        <f t="shared" si="18"/>
        <v>PVP OE PBC GrindingV</v>
      </c>
      <c r="B71" s="6" t="str">
        <f t="shared" si="21"/>
        <v>V</v>
      </c>
      <c r="D71" s="6" t="s">
        <v>33</v>
      </c>
      <c r="E71" s="6" t="s">
        <v>112</v>
      </c>
      <c r="F71" s="6" t="s">
        <v>1</v>
      </c>
      <c r="H71" s="7">
        <v>120</v>
      </c>
      <c r="I71" s="7">
        <v>1100</v>
      </c>
      <c r="J71" s="7">
        <v>980</v>
      </c>
      <c r="K71" s="7">
        <v>1010</v>
      </c>
      <c r="L71" s="7">
        <v>880</v>
      </c>
      <c r="M71" s="7">
        <v>960</v>
      </c>
      <c r="N71" s="7">
        <v>1050</v>
      </c>
      <c r="O71" s="7">
        <v>880</v>
      </c>
      <c r="P71" s="7">
        <v>890</v>
      </c>
      <c r="Q71" s="7">
        <v>925</v>
      </c>
      <c r="R71" s="7">
        <v>800</v>
      </c>
      <c r="S71" s="20">
        <f t="shared" si="1"/>
        <v>1220</v>
      </c>
      <c r="T71" s="20">
        <f t="shared" si="2"/>
        <v>2870</v>
      </c>
      <c r="U71" s="20">
        <f t="shared" si="3"/>
        <v>2890</v>
      </c>
      <c r="V71" s="20">
        <f t="shared" si="4"/>
        <v>2615</v>
      </c>
      <c r="W71" s="7">
        <f t="shared" si="19"/>
        <v>9595</v>
      </c>
      <c r="Y71" s="16" t="e">
        <f>VLOOKUP(D71,单位产品成本!C:N,24,0)</f>
        <v>#REF!</v>
      </c>
      <c r="Z71" s="24" t="e">
        <f t="shared" si="17"/>
        <v>#REF!</v>
      </c>
      <c r="AA71" s="16" t="e">
        <f t="shared" si="20"/>
        <v>#REF!</v>
      </c>
    </row>
    <row r="72" spans="1:27">
      <c r="A72" s="6" t="str">
        <f t="shared" si="18"/>
        <v>PVP OE PBC GrindingF</v>
      </c>
      <c r="B72" s="6" t="str">
        <f t="shared" si="21"/>
        <v>F</v>
      </c>
      <c r="D72" s="6" t="s">
        <v>33</v>
      </c>
      <c r="E72" s="6" t="s">
        <v>113</v>
      </c>
      <c r="F72" s="6" t="s">
        <v>2</v>
      </c>
      <c r="G72" s="7">
        <v>1000</v>
      </c>
      <c r="H72" s="7">
        <v>1120</v>
      </c>
      <c r="I72" s="7">
        <v>1300</v>
      </c>
      <c r="J72" s="7">
        <v>1180</v>
      </c>
      <c r="K72" s="7">
        <v>1210</v>
      </c>
      <c r="L72" s="7">
        <v>1080</v>
      </c>
      <c r="M72" s="7">
        <v>1160</v>
      </c>
      <c r="N72" s="7">
        <v>1250</v>
      </c>
      <c r="O72" s="7">
        <v>1080</v>
      </c>
      <c r="P72" s="7">
        <v>1090</v>
      </c>
      <c r="Q72" s="7">
        <v>1125</v>
      </c>
      <c r="R72" s="7">
        <v>1000</v>
      </c>
      <c r="S72" s="20">
        <f t="shared" si="1"/>
        <v>3420</v>
      </c>
      <c r="T72" s="20">
        <f t="shared" si="2"/>
        <v>3470</v>
      </c>
      <c r="U72" s="20">
        <f t="shared" si="3"/>
        <v>3490</v>
      </c>
      <c r="V72" s="20">
        <f t="shared" si="4"/>
        <v>3215</v>
      </c>
      <c r="W72" s="7">
        <f t="shared" si="19"/>
        <v>13595</v>
      </c>
      <c r="Y72" s="16" t="e">
        <f>VLOOKUP(D72,单位产品成本!C:N,24,0)</f>
        <v>#REF!</v>
      </c>
      <c r="Z72" s="24" t="e">
        <f t="shared" si="17"/>
        <v>#REF!</v>
      </c>
      <c r="AA72" s="16" t="e">
        <f t="shared" si="20"/>
        <v>#REF!</v>
      </c>
    </row>
    <row r="73" spans="1:27">
      <c r="A73" s="6" t="str">
        <f t="shared" si="18"/>
        <v>PVP OE PBC GrindingF</v>
      </c>
      <c r="B73" s="6" t="str">
        <f t="shared" si="21"/>
        <v>F</v>
      </c>
      <c r="D73" s="6" t="s">
        <v>33</v>
      </c>
      <c r="E73" s="6" t="s">
        <v>114</v>
      </c>
      <c r="F73" s="6" t="s">
        <v>2</v>
      </c>
      <c r="G73" s="7">
        <v>2500</v>
      </c>
      <c r="H73" s="7">
        <v>2620</v>
      </c>
      <c r="I73" s="7">
        <v>2800</v>
      </c>
      <c r="J73" s="7">
        <v>2680</v>
      </c>
      <c r="K73" s="7">
        <v>2710</v>
      </c>
      <c r="L73" s="7">
        <v>2580</v>
      </c>
      <c r="M73" s="7">
        <v>2660</v>
      </c>
      <c r="N73" s="7">
        <v>2750</v>
      </c>
      <c r="O73" s="7">
        <v>2580</v>
      </c>
      <c r="P73" s="7">
        <v>2590</v>
      </c>
      <c r="Q73" s="7">
        <v>2625</v>
      </c>
      <c r="R73" s="7">
        <v>2500</v>
      </c>
      <c r="S73" s="20">
        <f t="shared" ref="S73:S81" si="22">SUM(G73:I73)</f>
        <v>7920</v>
      </c>
      <c r="T73" s="20">
        <f t="shared" ref="T73:T81" si="23">SUM(J73:L73)</f>
        <v>7970</v>
      </c>
      <c r="U73" s="20">
        <f t="shared" ref="U73:U81" si="24">SUM(M73:O73)</f>
        <v>7990</v>
      </c>
      <c r="V73" s="20">
        <f t="shared" ref="V73:V81" si="25">SUM(P73:R73)</f>
        <v>7715</v>
      </c>
      <c r="W73" s="7">
        <f t="shared" si="19"/>
        <v>31595</v>
      </c>
      <c r="Y73" s="16" t="e">
        <f>VLOOKUP(D73,单位产品成本!C:N,24,0)</f>
        <v>#REF!</v>
      </c>
      <c r="Z73" s="24" t="e">
        <f t="shared" si="17"/>
        <v>#REF!</v>
      </c>
      <c r="AA73" s="16" t="e">
        <f t="shared" si="20"/>
        <v>#REF!</v>
      </c>
    </row>
    <row r="74" s="15" customFormat="1" spans="1:30">
      <c r="A74" s="6" t="str">
        <f t="shared" si="18"/>
        <v>PVP OE PBC GrindingLabor V</v>
      </c>
      <c r="B74" s="6" t="s">
        <v>0</v>
      </c>
      <c r="C74" s="15" t="s">
        <v>117</v>
      </c>
      <c r="D74" s="15" t="s">
        <v>33</v>
      </c>
      <c r="E74" s="15" t="s">
        <v>109</v>
      </c>
      <c r="F74" s="15" t="s">
        <v>1</v>
      </c>
      <c r="G74" s="19">
        <v>1800</v>
      </c>
      <c r="H74" s="19"/>
      <c r="I74" s="19"/>
      <c r="J74" s="19"/>
      <c r="K74" s="19"/>
      <c r="L74" s="19">
        <v>2500</v>
      </c>
      <c r="M74" s="19"/>
      <c r="N74" s="19"/>
      <c r="O74" s="19"/>
      <c r="P74" s="19"/>
      <c r="Q74" s="19"/>
      <c r="R74" s="19"/>
      <c r="S74" s="21">
        <v>1800</v>
      </c>
      <c r="T74" s="21"/>
      <c r="U74" s="21">
        <v>2500</v>
      </c>
      <c r="V74" s="21"/>
      <c r="W74" s="19">
        <f t="shared" si="19"/>
        <v>4300</v>
      </c>
      <c r="Y74" s="6"/>
      <c r="Z74" s="6"/>
      <c r="AA74" s="16" t="e">
        <f t="shared" si="20"/>
        <v>#DIV/0!</v>
      </c>
      <c r="AB74" s="6"/>
      <c r="AC74" s="17"/>
      <c r="AD74" s="17"/>
    </row>
    <row r="75" spans="1:27">
      <c r="A75" s="6" t="str">
        <f t="shared" si="18"/>
        <v>PVP OE PackingLabor V</v>
      </c>
      <c r="B75" s="6" t="s">
        <v>0</v>
      </c>
      <c r="D75" s="6" t="s">
        <v>35</v>
      </c>
      <c r="E75" s="6" t="s">
        <v>107</v>
      </c>
      <c r="F75" s="6" t="s">
        <v>1</v>
      </c>
      <c r="G75" s="7">
        <v>3000</v>
      </c>
      <c r="H75" s="7">
        <v>3120</v>
      </c>
      <c r="I75" s="7">
        <v>3300</v>
      </c>
      <c r="J75" s="7">
        <v>3180</v>
      </c>
      <c r="K75" s="7">
        <v>3210</v>
      </c>
      <c r="L75" s="7">
        <v>3080</v>
      </c>
      <c r="M75" s="7">
        <v>3160</v>
      </c>
      <c r="N75" s="7">
        <v>3250</v>
      </c>
      <c r="O75" s="7">
        <v>3080</v>
      </c>
      <c r="P75" s="7">
        <v>3090</v>
      </c>
      <c r="Q75" s="7">
        <v>3125</v>
      </c>
      <c r="R75" s="7">
        <v>3000</v>
      </c>
      <c r="S75" s="20">
        <f t="shared" si="22"/>
        <v>9420</v>
      </c>
      <c r="T75" s="20">
        <f t="shared" si="23"/>
        <v>9470</v>
      </c>
      <c r="U75" s="20">
        <f t="shared" si="24"/>
        <v>9490</v>
      </c>
      <c r="V75" s="20">
        <f t="shared" si="25"/>
        <v>9215</v>
      </c>
      <c r="W75" s="7">
        <f t="shared" si="19"/>
        <v>37595</v>
      </c>
      <c r="AA75" s="16" t="e">
        <f t="shared" si="20"/>
        <v>#DIV/0!</v>
      </c>
    </row>
    <row r="76" spans="1:27">
      <c r="A76" s="6" t="str">
        <f t="shared" si="18"/>
        <v>PVP OE PackingV</v>
      </c>
      <c r="B76" s="6" t="str">
        <f t="shared" si="21"/>
        <v>V</v>
      </c>
      <c r="D76" s="6" t="s">
        <v>35</v>
      </c>
      <c r="E76" s="6" t="s">
        <v>119</v>
      </c>
      <c r="F76" s="6" t="s">
        <v>1</v>
      </c>
      <c r="G76" s="7">
        <v>1000</v>
      </c>
      <c r="H76" s="7">
        <v>1120</v>
      </c>
      <c r="I76" s="7">
        <v>1300</v>
      </c>
      <c r="J76" s="7">
        <v>1180</v>
      </c>
      <c r="K76" s="7">
        <v>1210</v>
      </c>
      <c r="L76" s="7">
        <v>1080</v>
      </c>
      <c r="M76" s="7">
        <v>1160</v>
      </c>
      <c r="N76" s="7">
        <v>1250</v>
      </c>
      <c r="O76" s="7">
        <v>1080</v>
      </c>
      <c r="P76" s="7">
        <v>1090</v>
      </c>
      <c r="Q76" s="7">
        <v>1125</v>
      </c>
      <c r="R76" s="7">
        <v>1000</v>
      </c>
      <c r="S76" s="20">
        <f t="shared" si="22"/>
        <v>3420</v>
      </c>
      <c r="T76" s="20">
        <f t="shared" si="23"/>
        <v>3470</v>
      </c>
      <c r="U76" s="20">
        <f t="shared" si="24"/>
        <v>3490</v>
      </c>
      <c r="V76" s="20">
        <f t="shared" si="25"/>
        <v>3215</v>
      </c>
      <c r="W76" s="7">
        <f t="shared" si="19"/>
        <v>13595</v>
      </c>
      <c r="Y76" s="16" t="e">
        <f>VLOOKUP(D76,单位产品成本!C:N,24,0)</f>
        <v>#REF!</v>
      </c>
      <c r="Z76" s="24" t="e">
        <f t="shared" ref="Z76:Z82" si="26">X76*Y76</f>
        <v>#REF!</v>
      </c>
      <c r="AA76" s="16" t="e">
        <f t="shared" si="20"/>
        <v>#REF!</v>
      </c>
    </row>
    <row r="77" spans="1:27">
      <c r="A77" s="6" t="str">
        <f t="shared" si="18"/>
        <v>PVP OE PackingV</v>
      </c>
      <c r="B77" s="6" t="str">
        <f t="shared" si="21"/>
        <v>V</v>
      </c>
      <c r="D77" s="6" t="s">
        <v>35</v>
      </c>
      <c r="E77" s="6" t="s">
        <v>109</v>
      </c>
      <c r="F77" s="6" t="s">
        <v>1</v>
      </c>
      <c r="H77" s="7">
        <v>120</v>
      </c>
      <c r="I77" s="7">
        <v>1500</v>
      </c>
      <c r="J77" s="7">
        <v>1380</v>
      </c>
      <c r="K77" s="7">
        <v>1410</v>
      </c>
      <c r="L77" s="7">
        <v>1280</v>
      </c>
      <c r="M77" s="7">
        <v>1360</v>
      </c>
      <c r="N77" s="7">
        <v>1450</v>
      </c>
      <c r="O77" s="7">
        <v>1280</v>
      </c>
      <c r="P77" s="7">
        <v>1290</v>
      </c>
      <c r="Q77" s="7">
        <v>1325</v>
      </c>
      <c r="R77" s="7">
        <v>1200</v>
      </c>
      <c r="S77" s="20">
        <f t="shared" si="22"/>
        <v>1620</v>
      </c>
      <c r="T77" s="20">
        <f t="shared" si="23"/>
        <v>4070</v>
      </c>
      <c r="U77" s="20">
        <f t="shared" si="24"/>
        <v>4090</v>
      </c>
      <c r="V77" s="20">
        <f t="shared" si="25"/>
        <v>3815</v>
      </c>
      <c r="W77" s="7">
        <f t="shared" si="19"/>
        <v>13595</v>
      </c>
      <c r="Y77" s="16" t="e">
        <f>VLOOKUP(D77,单位产品成本!C:N,24,0)</f>
        <v>#REF!</v>
      </c>
      <c r="Z77" s="24" t="e">
        <f t="shared" si="26"/>
        <v>#REF!</v>
      </c>
      <c r="AA77" s="16" t="e">
        <f t="shared" si="20"/>
        <v>#REF!</v>
      </c>
    </row>
    <row r="78" spans="1:27">
      <c r="A78" s="6" t="str">
        <f t="shared" si="18"/>
        <v>PVP OE PackingV</v>
      </c>
      <c r="B78" s="6" t="str">
        <f t="shared" si="21"/>
        <v>V</v>
      </c>
      <c r="D78" s="6" t="s">
        <v>35</v>
      </c>
      <c r="E78" s="6" t="s">
        <v>110</v>
      </c>
      <c r="F78" s="6" t="s">
        <v>1</v>
      </c>
      <c r="G78" s="7">
        <v>200</v>
      </c>
      <c r="H78" s="7">
        <v>320</v>
      </c>
      <c r="I78" s="7">
        <v>500</v>
      </c>
      <c r="J78" s="7">
        <v>380</v>
      </c>
      <c r="K78" s="7">
        <v>410</v>
      </c>
      <c r="L78" s="7">
        <v>280</v>
      </c>
      <c r="M78" s="7">
        <v>360</v>
      </c>
      <c r="N78" s="7">
        <v>450</v>
      </c>
      <c r="O78" s="7">
        <v>280</v>
      </c>
      <c r="P78" s="7">
        <v>290</v>
      </c>
      <c r="Q78" s="7">
        <v>325</v>
      </c>
      <c r="R78" s="7">
        <v>200</v>
      </c>
      <c r="S78" s="20">
        <f t="shared" si="22"/>
        <v>1020</v>
      </c>
      <c r="T78" s="20">
        <f t="shared" si="23"/>
        <v>1070</v>
      </c>
      <c r="U78" s="20">
        <f t="shared" si="24"/>
        <v>1090</v>
      </c>
      <c r="V78" s="20">
        <f t="shared" si="25"/>
        <v>815</v>
      </c>
      <c r="W78" s="7">
        <f t="shared" si="19"/>
        <v>3995</v>
      </c>
      <c r="Y78" s="16" t="e">
        <f>VLOOKUP(D78,单位产品成本!C:N,24,0)</f>
        <v>#REF!</v>
      </c>
      <c r="Z78" s="24" t="e">
        <f t="shared" si="26"/>
        <v>#REF!</v>
      </c>
      <c r="AA78" s="16" t="e">
        <f t="shared" si="20"/>
        <v>#REF!</v>
      </c>
    </row>
    <row r="79" spans="1:27">
      <c r="A79" s="6" t="str">
        <f t="shared" si="18"/>
        <v>PVP OE PackingV</v>
      </c>
      <c r="B79" s="6" t="str">
        <f t="shared" si="21"/>
        <v>V</v>
      </c>
      <c r="D79" s="6" t="s">
        <v>35</v>
      </c>
      <c r="E79" s="6" t="s">
        <v>112</v>
      </c>
      <c r="F79" s="6" t="s">
        <v>1</v>
      </c>
      <c r="H79" s="7">
        <v>120</v>
      </c>
      <c r="I79" s="7">
        <v>1100</v>
      </c>
      <c r="J79" s="7">
        <v>980</v>
      </c>
      <c r="K79" s="7">
        <v>1010</v>
      </c>
      <c r="L79" s="7">
        <v>880</v>
      </c>
      <c r="M79" s="7">
        <v>960</v>
      </c>
      <c r="N79" s="7">
        <v>1050</v>
      </c>
      <c r="O79" s="7">
        <v>880</v>
      </c>
      <c r="P79" s="7">
        <v>890</v>
      </c>
      <c r="Q79" s="7">
        <v>925</v>
      </c>
      <c r="R79" s="7">
        <v>800</v>
      </c>
      <c r="S79" s="20">
        <f t="shared" si="22"/>
        <v>1220</v>
      </c>
      <c r="T79" s="20">
        <f t="shared" si="23"/>
        <v>2870</v>
      </c>
      <c r="U79" s="20">
        <f t="shared" si="24"/>
        <v>2890</v>
      </c>
      <c r="V79" s="20">
        <f t="shared" si="25"/>
        <v>2615</v>
      </c>
      <c r="W79" s="7">
        <f t="shared" si="19"/>
        <v>9595</v>
      </c>
      <c r="Y79" s="16" t="e">
        <f>VLOOKUP(D79,单位产品成本!C:N,24,0)</f>
        <v>#REF!</v>
      </c>
      <c r="Z79" s="24" t="e">
        <f t="shared" si="26"/>
        <v>#REF!</v>
      </c>
      <c r="AA79" s="16" t="e">
        <f t="shared" si="20"/>
        <v>#REF!</v>
      </c>
    </row>
    <row r="80" spans="1:27">
      <c r="A80" s="6" t="str">
        <f t="shared" si="18"/>
        <v>PVP OE PackingF</v>
      </c>
      <c r="B80" s="6" t="str">
        <f t="shared" si="21"/>
        <v>F</v>
      </c>
      <c r="D80" s="6" t="s">
        <v>35</v>
      </c>
      <c r="E80" s="6" t="s">
        <v>113</v>
      </c>
      <c r="F80" s="6" t="s">
        <v>2</v>
      </c>
      <c r="G80" s="7">
        <v>1000</v>
      </c>
      <c r="H80" s="7">
        <v>1120</v>
      </c>
      <c r="I80" s="7">
        <v>1300</v>
      </c>
      <c r="J80" s="7">
        <v>1180</v>
      </c>
      <c r="K80" s="7">
        <v>1210</v>
      </c>
      <c r="L80" s="7">
        <v>1080</v>
      </c>
      <c r="M80" s="7">
        <v>1160</v>
      </c>
      <c r="N80" s="7">
        <v>1250</v>
      </c>
      <c r="O80" s="7">
        <v>1080</v>
      </c>
      <c r="P80" s="7">
        <v>1090</v>
      </c>
      <c r="Q80" s="7">
        <v>1125</v>
      </c>
      <c r="R80" s="7">
        <v>1000</v>
      </c>
      <c r="S80" s="20">
        <f t="shared" si="22"/>
        <v>3420</v>
      </c>
      <c r="T80" s="20">
        <f t="shared" si="23"/>
        <v>3470</v>
      </c>
      <c r="U80" s="20">
        <f t="shared" si="24"/>
        <v>3490</v>
      </c>
      <c r="V80" s="20">
        <f t="shared" si="25"/>
        <v>3215</v>
      </c>
      <c r="W80" s="7">
        <f t="shared" si="19"/>
        <v>13595</v>
      </c>
      <c r="Y80" s="16" t="e">
        <f>VLOOKUP(D80,单位产品成本!C:N,24,0)</f>
        <v>#REF!</v>
      </c>
      <c r="Z80" s="24" t="e">
        <f t="shared" si="26"/>
        <v>#REF!</v>
      </c>
      <c r="AA80" s="16" t="e">
        <f t="shared" si="20"/>
        <v>#REF!</v>
      </c>
    </row>
    <row r="81" spans="1:27">
      <c r="A81" s="6" t="str">
        <f t="shared" si="18"/>
        <v>PVP OE PackingF</v>
      </c>
      <c r="B81" s="6" t="str">
        <f t="shared" si="21"/>
        <v>F</v>
      </c>
      <c r="D81" s="6" t="s">
        <v>35</v>
      </c>
      <c r="E81" s="6" t="s">
        <v>114</v>
      </c>
      <c r="F81" s="6" t="s">
        <v>2</v>
      </c>
      <c r="G81" s="7">
        <v>1500</v>
      </c>
      <c r="H81" s="7">
        <v>1500</v>
      </c>
      <c r="I81" s="7">
        <v>1500</v>
      </c>
      <c r="J81" s="7">
        <v>1500</v>
      </c>
      <c r="K81" s="7">
        <v>1500</v>
      </c>
      <c r="L81" s="7">
        <v>1500</v>
      </c>
      <c r="M81" s="7">
        <v>1500</v>
      </c>
      <c r="N81" s="7">
        <v>1500</v>
      </c>
      <c r="O81" s="7">
        <v>1500</v>
      </c>
      <c r="P81" s="7">
        <v>1500</v>
      </c>
      <c r="Q81" s="7">
        <v>1500</v>
      </c>
      <c r="R81" s="7">
        <v>1500</v>
      </c>
      <c r="S81" s="20">
        <f t="shared" si="22"/>
        <v>4500</v>
      </c>
      <c r="T81" s="20">
        <f t="shared" si="23"/>
        <v>4500</v>
      </c>
      <c r="U81" s="20">
        <f t="shared" si="24"/>
        <v>4500</v>
      </c>
      <c r="V81" s="20">
        <f t="shared" si="25"/>
        <v>4500</v>
      </c>
      <c r="W81" s="7">
        <f t="shared" si="19"/>
        <v>18000</v>
      </c>
      <c r="Y81" s="16" t="e">
        <f>VLOOKUP(D81,单位产品成本!C:N,24,0)</f>
        <v>#REF!</v>
      </c>
      <c r="Z81" s="24" t="e">
        <f t="shared" si="26"/>
        <v>#REF!</v>
      </c>
      <c r="AA81" s="16" t="e">
        <f t="shared" si="20"/>
        <v>#REF!</v>
      </c>
    </row>
    <row r="82" s="15" customFormat="1" spans="1:30">
      <c r="A82" s="6" t="str">
        <f t="shared" si="18"/>
        <v>PVP OE PackingV</v>
      </c>
      <c r="B82" s="6" t="str">
        <f t="shared" si="21"/>
        <v>V</v>
      </c>
      <c r="C82" s="15" t="s">
        <v>121</v>
      </c>
      <c r="D82" s="15" t="s">
        <v>35</v>
      </c>
      <c r="E82" s="15" t="s">
        <v>107</v>
      </c>
      <c r="F82" s="15" t="s">
        <v>1</v>
      </c>
      <c r="G82" s="19">
        <v>3500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T82" s="15">
        <v>3500</v>
      </c>
      <c r="W82" s="19">
        <f t="shared" si="19"/>
        <v>3500</v>
      </c>
      <c r="Y82" s="16" t="e">
        <f>VLOOKUP(D82,单位产品成本!C:N,24,0)</f>
        <v>#REF!</v>
      </c>
      <c r="Z82" s="24" t="e">
        <f t="shared" si="26"/>
        <v>#REF!</v>
      </c>
      <c r="AA82" s="16" t="e">
        <f t="shared" si="20"/>
        <v>#REF!</v>
      </c>
      <c r="AB82" s="6"/>
      <c r="AC82" s="17"/>
      <c r="AD82" s="17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74"/>
  <sheetViews>
    <sheetView showGridLines="0" workbookViewId="0">
      <selection activeCell="O20" sqref="O20"/>
    </sheetView>
  </sheetViews>
  <sheetFormatPr defaultColWidth="9" defaultRowHeight="15"/>
  <cols>
    <col min="1" max="4" width="8.88333333333333" style="6"/>
    <col min="5" max="5" width="18" style="6" customWidth="1"/>
    <col min="6" max="6" width="6.88333333333333" style="6" customWidth="1"/>
    <col min="7" max="7" width="8.33333333333333" style="7" customWidth="1"/>
    <col min="8" max="8" width="7.33333333333333" style="7" customWidth="1"/>
    <col min="9" max="9" width="7.44166666666667" style="7" customWidth="1"/>
    <col min="10" max="10" width="7.33333333333333" style="7" customWidth="1"/>
    <col min="11" max="11" width="7.66666666666667" style="7" customWidth="1"/>
    <col min="12" max="16" width="7.33333333333333" style="7" customWidth="1"/>
    <col min="17" max="17" width="7.44166666666667" style="7" customWidth="1"/>
    <col min="18" max="18" width="7.33333333333333" style="7" customWidth="1"/>
    <col min="19" max="19" width="9.10833333333333" style="7" customWidth="1"/>
    <col min="20" max="22" width="10.8833333333333" style="7" customWidth="1"/>
    <col min="23" max="23" width="11.5583333333333" style="7" customWidth="1"/>
    <col min="24" max="25" width="8.88333333333333" style="6"/>
    <col min="26" max="26" width="12" style="6" customWidth="1"/>
    <col min="27" max="27" width="11.1083333333333" style="6" customWidth="1"/>
    <col min="28" max="29" width="8.88333333333333" style="6"/>
    <col min="30" max="30" width="11.2166666666667" style="6" customWidth="1"/>
    <col min="31" max="16384" width="8.88333333333333" style="6"/>
  </cols>
  <sheetData>
    <row r="1" s="4" customFormat="1" spans="7:23"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="4" customFormat="1" spans="7:23"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101</v>
      </c>
      <c r="W2" s="8">
        <f>SUM(W4:W70)</f>
        <v>6634766.37378053</v>
      </c>
    </row>
    <row r="3" s="5" customFormat="1" ht="22.95" customHeight="1" spans="4:29"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  <c r="J3" s="9" t="s">
        <v>88</v>
      </c>
      <c r="K3" s="9" t="s">
        <v>89</v>
      </c>
      <c r="L3" s="9" t="s">
        <v>90</v>
      </c>
      <c r="M3" s="9" t="s">
        <v>91</v>
      </c>
      <c r="N3" s="9" t="s">
        <v>92</v>
      </c>
      <c r="O3" s="9" t="s">
        <v>93</v>
      </c>
      <c r="P3" s="9" t="s">
        <v>94</v>
      </c>
      <c r="Q3" s="9" t="s">
        <v>95</v>
      </c>
      <c r="R3" s="9" t="s">
        <v>96</v>
      </c>
      <c r="S3" s="9" t="s">
        <v>97</v>
      </c>
      <c r="T3" s="9" t="s">
        <v>98</v>
      </c>
      <c r="U3" s="9" t="s">
        <v>99</v>
      </c>
      <c r="V3" s="9" t="s">
        <v>100</v>
      </c>
      <c r="W3" s="9" t="s">
        <v>101</v>
      </c>
      <c r="AC3" s="12">
        <v>0.5</v>
      </c>
    </row>
    <row r="4" s="5" customFormat="1" ht="14.25" spans="2:30">
      <c r="B4" s="5" t="str">
        <f>D4&amp;C4</f>
        <v>GMLabor</v>
      </c>
      <c r="C4" s="5" t="s">
        <v>122</v>
      </c>
      <c r="D4" s="10" t="s">
        <v>123</v>
      </c>
      <c r="E4" s="10" t="s">
        <v>124</v>
      </c>
      <c r="F4" s="10" t="s">
        <v>2</v>
      </c>
      <c r="G4" s="8">
        <v>50000</v>
      </c>
      <c r="H4" s="8">
        <v>50000</v>
      </c>
      <c r="I4" s="8">
        <v>50000</v>
      </c>
      <c r="J4" s="8">
        <v>50000</v>
      </c>
      <c r="K4" s="8">
        <v>50000</v>
      </c>
      <c r="L4" s="8">
        <v>50000</v>
      </c>
      <c r="M4" s="8">
        <v>50000</v>
      </c>
      <c r="N4" s="8">
        <v>50000</v>
      </c>
      <c r="O4" s="8">
        <v>50000</v>
      </c>
      <c r="P4" s="8">
        <v>50000</v>
      </c>
      <c r="Q4" s="8">
        <v>50000</v>
      </c>
      <c r="R4" s="8">
        <v>50000</v>
      </c>
      <c r="S4" s="8">
        <f>SUM(G4:I4)</f>
        <v>150000</v>
      </c>
      <c r="T4" s="8">
        <f>SUM(J4:L4)</f>
        <v>150000</v>
      </c>
      <c r="U4" s="8">
        <f>SUM(M4:O4)</f>
        <v>150000</v>
      </c>
      <c r="V4" s="8">
        <f>SUM(P4:R4)</f>
        <v>150000</v>
      </c>
      <c r="W4" s="8">
        <f>SUM(S4:V4)</f>
        <v>600000</v>
      </c>
      <c r="Z4" s="5" t="s">
        <v>125</v>
      </c>
      <c r="AA4" s="13">
        <f>SUMIF(B:B,Z4,W:W)</f>
        <v>600000</v>
      </c>
      <c r="AC4" s="5" t="s">
        <v>126</v>
      </c>
      <c r="AD4" s="14">
        <f>(AA4+AA6+AA8+AA10)*50%</f>
        <v>720000</v>
      </c>
    </row>
    <row r="5" s="5" customFormat="1" ht="14.25" spans="2:30">
      <c r="B5" s="5" t="str">
        <f t="shared" ref="B5:B68" si="0">D5&amp;C5</f>
        <v>GMother</v>
      </c>
      <c r="C5" s="5" t="s">
        <v>127</v>
      </c>
      <c r="D5" s="10" t="s">
        <v>123</v>
      </c>
      <c r="E5" s="10" t="s">
        <v>128</v>
      </c>
      <c r="F5" s="10" t="s">
        <v>2</v>
      </c>
      <c r="G5" s="8">
        <v>10000</v>
      </c>
      <c r="H5" s="8">
        <v>10000</v>
      </c>
      <c r="I5" s="8">
        <v>10000</v>
      </c>
      <c r="J5" s="8">
        <v>10000</v>
      </c>
      <c r="K5" s="8">
        <v>10000</v>
      </c>
      <c r="L5" s="8">
        <v>10000</v>
      </c>
      <c r="M5" s="8">
        <v>10000</v>
      </c>
      <c r="N5" s="8">
        <v>10000</v>
      </c>
      <c r="O5" s="8">
        <v>10000</v>
      </c>
      <c r="P5" s="8">
        <v>10000</v>
      </c>
      <c r="Q5" s="8">
        <v>10000</v>
      </c>
      <c r="R5" s="8">
        <v>10000</v>
      </c>
      <c r="S5" s="8">
        <f t="shared" ref="S5:S68" si="1">SUM(G5:I5)</f>
        <v>30000</v>
      </c>
      <c r="T5" s="8">
        <f t="shared" ref="T5:T68" si="2">SUM(J5:L5)</f>
        <v>30000</v>
      </c>
      <c r="U5" s="8">
        <f t="shared" ref="U5:U64" si="3">SUM(M5:O5)</f>
        <v>30000</v>
      </c>
      <c r="V5" s="8">
        <f t="shared" ref="V5:V64" si="4">SUM(P5:R5)</f>
        <v>30000</v>
      </c>
      <c r="W5" s="8">
        <f t="shared" ref="W5:W64" si="5">SUM(S5:V5)</f>
        <v>120000</v>
      </c>
      <c r="Z5" s="5" t="s">
        <v>129</v>
      </c>
      <c r="AA5" s="13">
        <f>SUMIF(B:B,Z5,W:W)</f>
        <v>772000</v>
      </c>
      <c r="AC5" s="5" t="s">
        <v>130</v>
      </c>
      <c r="AD5" s="14">
        <f>(AA5+AA7+AA9+AA11)*50%</f>
        <v>1062580</v>
      </c>
    </row>
    <row r="6" s="5" customFormat="1" ht="13.2" customHeight="1" spans="2:27">
      <c r="B6" s="5" t="str">
        <f t="shared" si="0"/>
        <v>GMother</v>
      </c>
      <c r="C6" s="5" t="s">
        <v>127</v>
      </c>
      <c r="D6" s="10" t="s">
        <v>123</v>
      </c>
      <c r="E6" s="10" t="s">
        <v>116</v>
      </c>
      <c r="F6" s="10" t="s">
        <v>2</v>
      </c>
      <c r="G6" s="8"/>
      <c r="H6" s="8"/>
      <c r="I6" s="8">
        <v>10000</v>
      </c>
      <c r="J6" s="8"/>
      <c r="K6" s="8"/>
      <c r="L6" s="8">
        <v>10000</v>
      </c>
      <c r="M6" s="8"/>
      <c r="N6" s="8"/>
      <c r="O6" s="8">
        <v>10000</v>
      </c>
      <c r="P6" s="8"/>
      <c r="Q6" s="8"/>
      <c r="R6" s="8">
        <v>10000</v>
      </c>
      <c r="S6" s="8">
        <f t="shared" si="1"/>
        <v>10000</v>
      </c>
      <c r="T6" s="8">
        <f t="shared" si="2"/>
        <v>10000</v>
      </c>
      <c r="U6" s="8">
        <f t="shared" si="3"/>
        <v>10000</v>
      </c>
      <c r="V6" s="8">
        <f t="shared" si="4"/>
        <v>10000</v>
      </c>
      <c r="W6" s="8">
        <f t="shared" si="5"/>
        <v>40000</v>
      </c>
      <c r="Z6" s="5" t="s">
        <v>131</v>
      </c>
      <c r="AA6" s="13">
        <f t="shared" ref="AA6:AA23" si="6">SUMIF(B:B,Z6,W:W)</f>
        <v>480000</v>
      </c>
    </row>
    <row r="7" s="5" customFormat="1" ht="14.25" spans="2:27">
      <c r="B7" s="5" t="str">
        <f t="shared" si="0"/>
        <v>GMother</v>
      </c>
      <c r="C7" s="5" t="s">
        <v>127</v>
      </c>
      <c r="D7" s="10" t="s">
        <v>123</v>
      </c>
      <c r="E7" s="10" t="s">
        <v>132</v>
      </c>
      <c r="F7" s="10" t="s">
        <v>1</v>
      </c>
      <c r="G7" s="8">
        <v>10000</v>
      </c>
      <c r="H7" s="8">
        <v>10000</v>
      </c>
      <c r="I7" s="8">
        <v>10000</v>
      </c>
      <c r="J7" s="8">
        <v>10000</v>
      </c>
      <c r="K7" s="8">
        <v>10000</v>
      </c>
      <c r="L7" s="8">
        <v>10000</v>
      </c>
      <c r="M7" s="8">
        <v>10000</v>
      </c>
      <c r="N7" s="8">
        <v>10000</v>
      </c>
      <c r="O7" s="8">
        <v>10000</v>
      </c>
      <c r="P7" s="8">
        <v>10000</v>
      </c>
      <c r="Q7" s="8">
        <v>10000</v>
      </c>
      <c r="R7" s="8">
        <v>10000</v>
      </c>
      <c r="S7" s="8">
        <f t="shared" si="1"/>
        <v>30000</v>
      </c>
      <c r="T7" s="8">
        <f t="shared" si="2"/>
        <v>30000</v>
      </c>
      <c r="U7" s="8">
        <f t="shared" si="3"/>
        <v>30000</v>
      </c>
      <c r="V7" s="8">
        <f t="shared" si="4"/>
        <v>30000</v>
      </c>
      <c r="W7" s="8">
        <f t="shared" si="5"/>
        <v>120000</v>
      </c>
      <c r="Z7" s="5" t="s">
        <v>133</v>
      </c>
      <c r="AA7" s="13">
        <f t="shared" si="6"/>
        <v>198000</v>
      </c>
    </row>
    <row r="8" s="5" customFormat="1" ht="14.25" spans="2:27">
      <c r="B8" s="5" t="str">
        <f t="shared" si="0"/>
        <v>GMother</v>
      </c>
      <c r="C8" s="5" t="s">
        <v>127</v>
      </c>
      <c r="D8" s="10" t="s">
        <v>123</v>
      </c>
      <c r="E8" s="10" t="s">
        <v>134</v>
      </c>
      <c r="F8" s="10" t="s">
        <v>2</v>
      </c>
      <c r="G8" s="8">
        <v>8000</v>
      </c>
      <c r="H8" s="8">
        <v>8000</v>
      </c>
      <c r="I8" s="8">
        <v>8000</v>
      </c>
      <c r="J8" s="8">
        <v>8000</v>
      </c>
      <c r="K8" s="8">
        <v>8000</v>
      </c>
      <c r="L8" s="8">
        <v>8000</v>
      </c>
      <c r="M8" s="8">
        <v>8000</v>
      </c>
      <c r="N8" s="8">
        <v>8000</v>
      </c>
      <c r="O8" s="8">
        <v>8000</v>
      </c>
      <c r="P8" s="8">
        <v>8000</v>
      </c>
      <c r="Q8" s="8">
        <v>8000</v>
      </c>
      <c r="R8" s="8">
        <v>8000</v>
      </c>
      <c r="S8" s="8">
        <f t="shared" si="1"/>
        <v>24000</v>
      </c>
      <c r="T8" s="8">
        <f t="shared" si="2"/>
        <v>24000</v>
      </c>
      <c r="U8" s="8">
        <f t="shared" si="3"/>
        <v>24000</v>
      </c>
      <c r="V8" s="8">
        <f t="shared" si="4"/>
        <v>24000</v>
      </c>
      <c r="W8" s="8">
        <f t="shared" si="5"/>
        <v>96000</v>
      </c>
      <c r="Z8" s="5" t="s">
        <v>135</v>
      </c>
      <c r="AA8" s="13">
        <f t="shared" si="6"/>
        <v>120000</v>
      </c>
    </row>
    <row r="9" s="5" customFormat="1" ht="14.25" spans="2:27">
      <c r="B9" s="5" t="str">
        <f t="shared" si="0"/>
        <v>GMother</v>
      </c>
      <c r="C9" s="5" t="s">
        <v>127</v>
      </c>
      <c r="D9" s="10" t="s">
        <v>123</v>
      </c>
      <c r="E9" s="10" t="s">
        <v>136</v>
      </c>
      <c r="F9" s="10"/>
      <c r="G9" s="8">
        <v>30000</v>
      </c>
      <c r="H9" s="8">
        <v>30000</v>
      </c>
      <c r="I9" s="8">
        <v>30000</v>
      </c>
      <c r="J9" s="8">
        <v>30000</v>
      </c>
      <c r="K9" s="8">
        <v>30000</v>
      </c>
      <c r="L9" s="8">
        <v>30000</v>
      </c>
      <c r="M9" s="8">
        <v>30000</v>
      </c>
      <c r="N9" s="8">
        <v>30000</v>
      </c>
      <c r="O9" s="8">
        <v>30000</v>
      </c>
      <c r="P9" s="8">
        <v>30000</v>
      </c>
      <c r="Q9" s="8">
        <v>30000</v>
      </c>
      <c r="R9" s="8">
        <v>30000</v>
      </c>
      <c r="S9" s="8">
        <f t="shared" si="1"/>
        <v>90000</v>
      </c>
      <c r="T9" s="8">
        <f t="shared" si="2"/>
        <v>90000</v>
      </c>
      <c r="U9" s="8">
        <f t="shared" si="3"/>
        <v>90000</v>
      </c>
      <c r="V9" s="8">
        <f t="shared" si="4"/>
        <v>90000</v>
      </c>
      <c r="W9" s="8">
        <f t="shared" si="5"/>
        <v>360000</v>
      </c>
      <c r="Z9" s="5" t="s">
        <v>137</v>
      </c>
      <c r="AA9" s="13">
        <f t="shared" si="6"/>
        <v>234760</v>
      </c>
    </row>
    <row r="10" s="5" customFormat="1" ht="14.25" spans="2:27">
      <c r="B10" s="5" t="str">
        <f t="shared" si="0"/>
        <v>GMother</v>
      </c>
      <c r="C10" s="5" t="s">
        <v>127</v>
      </c>
      <c r="D10" s="10" t="s">
        <v>123</v>
      </c>
      <c r="E10" s="10" t="s">
        <v>113</v>
      </c>
      <c r="F10" s="10" t="s">
        <v>2</v>
      </c>
      <c r="G10" s="8">
        <v>3000</v>
      </c>
      <c r="H10" s="8">
        <v>3000</v>
      </c>
      <c r="I10" s="8">
        <v>3000</v>
      </c>
      <c r="J10" s="8">
        <v>3000</v>
      </c>
      <c r="K10" s="8">
        <v>3000</v>
      </c>
      <c r="L10" s="8">
        <v>3000</v>
      </c>
      <c r="M10" s="8">
        <v>3000</v>
      </c>
      <c r="N10" s="8">
        <v>3000</v>
      </c>
      <c r="O10" s="8">
        <v>3000</v>
      </c>
      <c r="P10" s="8">
        <v>3000</v>
      </c>
      <c r="Q10" s="8">
        <v>3000</v>
      </c>
      <c r="R10" s="8">
        <v>3000</v>
      </c>
      <c r="S10" s="8">
        <f t="shared" si="1"/>
        <v>9000</v>
      </c>
      <c r="T10" s="8">
        <f t="shared" si="2"/>
        <v>9000</v>
      </c>
      <c r="U10" s="8">
        <f t="shared" si="3"/>
        <v>9000</v>
      </c>
      <c r="V10" s="8">
        <f t="shared" si="4"/>
        <v>9000</v>
      </c>
      <c r="W10" s="8">
        <f t="shared" si="5"/>
        <v>36000</v>
      </c>
      <c r="Z10" s="5" t="s">
        <v>138</v>
      </c>
      <c r="AA10" s="13">
        <f t="shared" si="6"/>
        <v>240000</v>
      </c>
    </row>
    <row r="11" s="5" customFormat="1" ht="14.25" spans="2:27">
      <c r="B11" s="5" t="str">
        <f t="shared" si="0"/>
        <v>FinLabor</v>
      </c>
      <c r="C11" s="5" t="s">
        <v>122</v>
      </c>
      <c r="D11" s="10" t="s">
        <v>139</v>
      </c>
      <c r="E11" s="10" t="s">
        <v>124</v>
      </c>
      <c r="F11" s="10" t="s">
        <v>2</v>
      </c>
      <c r="G11" s="8">
        <v>40000</v>
      </c>
      <c r="H11" s="8">
        <v>40000</v>
      </c>
      <c r="I11" s="8">
        <v>40000</v>
      </c>
      <c r="J11" s="8">
        <v>40000</v>
      </c>
      <c r="K11" s="8">
        <v>40000</v>
      </c>
      <c r="L11" s="8">
        <v>40000</v>
      </c>
      <c r="M11" s="8">
        <v>40000</v>
      </c>
      <c r="N11" s="8">
        <v>40000</v>
      </c>
      <c r="O11" s="8">
        <v>40000</v>
      </c>
      <c r="P11" s="8">
        <v>40000</v>
      </c>
      <c r="Q11" s="8">
        <v>40000</v>
      </c>
      <c r="R11" s="8">
        <v>40000</v>
      </c>
      <c r="S11" s="8">
        <f t="shared" si="1"/>
        <v>120000</v>
      </c>
      <c r="T11" s="8">
        <f t="shared" si="2"/>
        <v>120000</v>
      </c>
      <c r="U11" s="8">
        <f t="shared" si="3"/>
        <v>120000</v>
      </c>
      <c r="V11" s="8">
        <f t="shared" si="4"/>
        <v>120000</v>
      </c>
      <c r="W11" s="8">
        <f t="shared" si="5"/>
        <v>480000</v>
      </c>
      <c r="Z11" s="5" t="s">
        <v>140</v>
      </c>
      <c r="AA11" s="13">
        <f t="shared" si="6"/>
        <v>920400</v>
      </c>
    </row>
    <row r="12" s="5" customFormat="1" ht="14.25" spans="2:27">
      <c r="B12" s="5" t="str">
        <f t="shared" si="0"/>
        <v>Finother</v>
      </c>
      <c r="C12" s="5" t="s">
        <v>127</v>
      </c>
      <c r="D12" s="10" t="s">
        <v>139</v>
      </c>
      <c r="E12" s="10" t="s">
        <v>116</v>
      </c>
      <c r="F12" s="10" t="s">
        <v>2</v>
      </c>
      <c r="G12" s="8">
        <v>800</v>
      </c>
      <c r="H12" s="8">
        <v>800</v>
      </c>
      <c r="I12" s="8">
        <v>800</v>
      </c>
      <c r="J12" s="8">
        <v>800</v>
      </c>
      <c r="K12" s="8">
        <v>800</v>
      </c>
      <c r="L12" s="8">
        <v>800</v>
      </c>
      <c r="M12" s="8">
        <v>800</v>
      </c>
      <c r="N12" s="8">
        <v>800</v>
      </c>
      <c r="O12" s="8">
        <v>800</v>
      </c>
      <c r="P12" s="8">
        <v>800</v>
      </c>
      <c r="Q12" s="8">
        <v>800</v>
      </c>
      <c r="R12" s="8">
        <v>800</v>
      </c>
      <c r="S12" s="8">
        <f t="shared" si="1"/>
        <v>2400</v>
      </c>
      <c r="T12" s="8">
        <f t="shared" si="2"/>
        <v>2400</v>
      </c>
      <c r="U12" s="8">
        <f t="shared" si="3"/>
        <v>2400</v>
      </c>
      <c r="V12" s="8">
        <f t="shared" si="4"/>
        <v>2400</v>
      </c>
      <c r="W12" s="8">
        <f t="shared" si="5"/>
        <v>9600</v>
      </c>
      <c r="Z12" s="5" t="s">
        <v>141</v>
      </c>
      <c r="AA12" s="13">
        <f t="shared" si="6"/>
        <v>240000</v>
      </c>
    </row>
    <row r="13" s="5" customFormat="1" ht="14.25" spans="2:27">
      <c r="B13" s="5" t="str">
        <f t="shared" si="0"/>
        <v>Finother</v>
      </c>
      <c r="C13" s="5" t="s">
        <v>127</v>
      </c>
      <c r="D13" s="10" t="s">
        <v>139</v>
      </c>
      <c r="E13" s="10" t="s">
        <v>142</v>
      </c>
      <c r="F13" s="10" t="s">
        <v>1</v>
      </c>
      <c r="G13" s="8">
        <v>1500</v>
      </c>
      <c r="H13" s="8">
        <v>1500</v>
      </c>
      <c r="I13" s="8">
        <v>1500</v>
      </c>
      <c r="J13" s="8">
        <v>1500</v>
      </c>
      <c r="K13" s="8">
        <v>1500</v>
      </c>
      <c r="L13" s="8">
        <v>1500</v>
      </c>
      <c r="M13" s="8">
        <v>1500</v>
      </c>
      <c r="N13" s="8">
        <v>1500</v>
      </c>
      <c r="O13" s="8">
        <v>1500</v>
      </c>
      <c r="P13" s="8">
        <v>1500</v>
      </c>
      <c r="Q13" s="8">
        <v>1500</v>
      </c>
      <c r="R13" s="8">
        <v>1500</v>
      </c>
      <c r="S13" s="8">
        <f t="shared" si="1"/>
        <v>4500</v>
      </c>
      <c r="T13" s="8">
        <f t="shared" si="2"/>
        <v>4500</v>
      </c>
      <c r="U13" s="8">
        <f t="shared" si="3"/>
        <v>4500</v>
      </c>
      <c r="V13" s="8">
        <f t="shared" si="4"/>
        <v>4500</v>
      </c>
      <c r="W13" s="8">
        <f t="shared" si="5"/>
        <v>18000</v>
      </c>
      <c r="Z13" s="5" t="s">
        <v>143</v>
      </c>
      <c r="AA13" s="13">
        <f t="shared" si="6"/>
        <v>28200</v>
      </c>
    </row>
    <row r="14" s="5" customFormat="1" ht="14.25" spans="2:27">
      <c r="B14" s="5" t="str">
        <f t="shared" si="0"/>
        <v>Finother</v>
      </c>
      <c r="C14" s="5" t="s">
        <v>127</v>
      </c>
      <c r="D14" s="10" t="s">
        <v>139</v>
      </c>
      <c r="E14" s="10" t="s">
        <v>144</v>
      </c>
      <c r="F14" s="10" t="s">
        <v>1</v>
      </c>
      <c r="G14" s="8">
        <v>5000</v>
      </c>
      <c r="H14" s="8">
        <v>5000</v>
      </c>
      <c r="I14" s="8">
        <v>5000</v>
      </c>
      <c r="J14" s="8">
        <v>5000</v>
      </c>
      <c r="K14" s="8">
        <v>5000</v>
      </c>
      <c r="L14" s="8">
        <v>5000</v>
      </c>
      <c r="M14" s="8">
        <v>5000</v>
      </c>
      <c r="N14" s="8">
        <v>5000</v>
      </c>
      <c r="O14" s="8">
        <v>5000</v>
      </c>
      <c r="P14" s="8">
        <v>5000</v>
      </c>
      <c r="Q14" s="8">
        <v>5000</v>
      </c>
      <c r="R14" s="8">
        <v>5000</v>
      </c>
      <c r="S14" s="8">
        <f t="shared" si="1"/>
        <v>15000</v>
      </c>
      <c r="T14" s="8">
        <f t="shared" si="2"/>
        <v>15000</v>
      </c>
      <c r="U14" s="8">
        <f t="shared" si="3"/>
        <v>15000</v>
      </c>
      <c r="V14" s="8">
        <f t="shared" si="4"/>
        <v>15000</v>
      </c>
      <c r="W14" s="8">
        <f t="shared" si="5"/>
        <v>60000</v>
      </c>
      <c r="Z14" s="5" t="s">
        <v>145</v>
      </c>
      <c r="AA14" s="13">
        <f t="shared" si="6"/>
        <v>240000</v>
      </c>
    </row>
    <row r="15" s="5" customFormat="1" ht="14.25" spans="2:27">
      <c r="B15" s="5" t="str">
        <f t="shared" si="0"/>
        <v>Finother</v>
      </c>
      <c r="C15" s="5" t="s">
        <v>127</v>
      </c>
      <c r="D15" s="10" t="s">
        <v>139</v>
      </c>
      <c r="E15" s="10" t="s">
        <v>146</v>
      </c>
      <c r="F15" s="10" t="s">
        <v>2</v>
      </c>
      <c r="G15" s="8">
        <v>6000</v>
      </c>
      <c r="H15" s="8">
        <v>6000</v>
      </c>
      <c r="I15" s="8">
        <v>6000</v>
      </c>
      <c r="J15" s="8">
        <v>6000</v>
      </c>
      <c r="K15" s="8">
        <v>6000</v>
      </c>
      <c r="L15" s="8">
        <v>6000</v>
      </c>
      <c r="M15" s="8">
        <v>6000</v>
      </c>
      <c r="N15" s="8">
        <v>6000</v>
      </c>
      <c r="O15" s="8">
        <v>6000</v>
      </c>
      <c r="P15" s="8">
        <v>6000</v>
      </c>
      <c r="Q15" s="8">
        <v>6000</v>
      </c>
      <c r="R15" s="8">
        <v>6000</v>
      </c>
      <c r="S15" s="8">
        <f t="shared" si="1"/>
        <v>18000</v>
      </c>
      <c r="T15" s="8">
        <f t="shared" si="2"/>
        <v>18000</v>
      </c>
      <c r="U15" s="8">
        <f t="shared" si="3"/>
        <v>18000</v>
      </c>
      <c r="V15" s="8">
        <f t="shared" si="4"/>
        <v>18000</v>
      </c>
      <c r="W15" s="8">
        <f t="shared" si="5"/>
        <v>72000</v>
      </c>
      <c r="Z15" s="5" t="s">
        <v>147</v>
      </c>
      <c r="AA15" s="13">
        <f t="shared" si="6"/>
        <v>217600</v>
      </c>
    </row>
    <row r="16" s="5" customFormat="1" ht="14.25" spans="2:27">
      <c r="B16" s="5" t="str">
        <f t="shared" si="0"/>
        <v>Finother</v>
      </c>
      <c r="C16" s="5" t="s">
        <v>127</v>
      </c>
      <c r="D16" s="10" t="s">
        <v>139</v>
      </c>
      <c r="E16" s="10" t="s">
        <v>148</v>
      </c>
      <c r="F16" s="10" t="s">
        <v>2</v>
      </c>
      <c r="G16" s="8">
        <v>200</v>
      </c>
      <c r="H16" s="8">
        <v>200</v>
      </c>
      <c r="I16" s="8">
        <v>200</v>
      </c>
      <c r="J16" s="8">
        <v>200</v>
      </c>
      <c r="K16" s="8">
        <v>200</v>
      </c>
      <c r="L16" s="8">
        <v>200</v>
      </c>
      <c r="M16" s="8">
        <v>200</v>
      </c>
      <c r="N16" s="8">
        <v>200</v>
      </c>
      <c r="O16" s="8">
        <v>200</v>
      </c>
      <c r="P16" s="8">
        <v>200</v>
      </c>
      <c r="Q16" s="8">
        <v>200</v>
      </c>
      <c r="R16" s="8">
        <v>200</v>
      </c>
      <c r="S16" s="8">
        <f t="shared" si="1"/>
        <v>600</v>
      </c>
      <c r="T16" s="8">
        <f t="shared" si="2"/>
        <v>600</v>
      </c>
      <c r="U16" s="8">
        <f t="shared" si="3"/>
        <v>600</v>
      </c>
      <c r="V16" s="8">
        <f t="shared" si="4"/>
        <v>600</v>
      </c>
      <c r="W16" s="8">
        <f t="shared" si="5"/>
        <v>2400</v>
      </c>
      <c r="Z16" s="5" t="s">
        <v>149</v>
      </c>
      <c r="AA16" s="13">
        <f t="shared" si="6"/>
        <v>240000</v>
      </c>
    </row>
    <row r="17" s="5" customFormat="1" ht="14.25" spans="2:27">
      <c r="B17" s="5" t="str">
        <f t="shared" si="0"/>
        <v>Finother</v>
      </c>
      <c r="C17" s="5" t="s">
        <v>127</v>
      </c>
      <c r="D17" s="10" t="s">
        <v>139</v>
      </c>
      <c r="E17" s="10" t="s">
        <v>113</v>
      </c>
      <c r="F17" s="10" t="s">
        <v>2</v>
      </c>
      <c r="G17" s="8">
        <v>3000</v>
      </c>
      <c r="H17" s="8">
        <v>3000</v>
      </c>
      <c r="I17" s="8">
        <v>3000</v>
      </c>
      <c r="J17" s="8">
        <v>3000</v>
      </c>
      <c r="K17" s="8">
        <v>3000</v>
      </c>
      <c r="L17" s="8">
        <v>3000</v>
      </c>
      <c r="M17" s="8">
        <v>3000</v>
      </c>
      <c r="N17" s="8">
        <v>3000</v>
      </c>
      <c r="O17" s="8">
        <v>3000</v>
      </c>
      <c r="P17" s="8">
        <v>3000</v>
      </c>
      <c r="Q17" s="8">
        <v>3000</v>
      </c>
      <c r="R17" s="8">
        <v>3000</v>
      </c>
      <c r="S17" s="8">
        <f t="shared" si="1"/>
        <v>9000</v>
      </c>
      <c r="T17" s="8">
        <f t="shared" si="2"/>
        <v>9000</v>
      </c>
      <c r="U17" s="8">
        <f t="shared" si="3"/>
        <v>9000</v>
      </c>
      <c r="V17" s="8">
        <f t="shared" si="4"/>
        <v>9000</v>
      </c>
      <c r="W17" s="8">
        <f t="shared" si="5"/>
        <v>36000</v>
      </c>
      <c r="Z17" s="5" t="s">
        <v>150</v>
      </c>
      <c r="AA17" s="13">
        <f t="shared" si="6"/>
        <v>96800</v>
      </c>
    </row>
    <row r="18" s="5" customFormat="1" ht="14.25" spans="2:27">
      <c r="B18" s="5" t="str">
        <f t="shared" si="0"/>
        <v>ITLabor</v>
      </c>
      <c r="C18" s="5" t="s">
        <v>122</v>
      </c>
      <c r="D18" s="10" t="s">
        <v>151</v>
      </c>
      <c r="E18" s="10" t="s">
        <v>124</v>
      </c>
      <c r="F18" s="10" t="s">
        <v>2</v>
      </c>
      <c r="G18" s="8">
        <v>10000</v>
      </c>
      <c r="H18" s="8">
        <v>10000</v>
      </c>
      <c r="I18" s="8">
        <v>10000</v>
      </c>
      <c r="J18" s="8">
        <v>10000</v>
      </c>
      <c r="K18" s="8">
        <v>10000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f t="shared" si="1"/>
        <v>30000</v>
      </c>
      <c r="T18" s="8">
        <f t="shared" si="2"/>
        <v>30000</v>
      </c>
      <c r="U18" s="8">
        <f t="shared" si="3"/>
        <v>30000</v>
      </c>
      <c r="V18" s="8">
        <f t="shared" si="4"/>
        <v>30000</v>
      </c>
      <c r="W18" s="8">
        <f t="shared" si="5"/>
        <v>120000</v>
      </c>
      <c r="Z18" s="5" t="s">
        <v>152</v>
      </c>
      <c r="AA18" s="13">
        <f t="shared" si="6"/>
        <v>240000</v>
      </c>
    </row>
    <row r="19" s="5" customFormat="1" ht="14.25" spans="2:27">
      <c r="B19" s="5" t="str">
        <f t="shared" si="0"/>
        <v>ITother</v>
      </c>
      <c r="C19" s="5" t="s">
        <v>127</v>
      </c>
      <c r="D19" s="10" t="s">
        <v>151</v>
      </c>
      <c r="E19" s="10" t="s">
        <v>116</v>
      </c>
      <c r="F19" s="10" t="s">
        <v>2</v>
      </c>
      <c r="G19" s="8">
        <v>1000</v>
      </c>
      <c r="H19" s="8">
        <v>1000</v>
      </c>
      <c r="I19" s="8">
        <v>1000</v>
      </c>
      <c r="J19" s="8">
        <v>1000</v>
      </c>
      <c r="K19" s="8">
        <v>1000</v>
      </c>
      <c r="L19" s="8">
        <v>1000</v>
      </c>
      <c r="M19" s="8">
        <v>1000</v>
      </c>
      <c r="N19" s="8">
        <v>1000</v>
      </c>
      <c r="O19" s="8">
        <v>1000</v>
      </c>
      <c r="P19" s="8">
        <v>1000</v>
      </c>
      <c r="Q19" s="8">
        <v>1000</v>
      </c>
      <c r="R19" s="8">
        <v>1000</v>
      </c>
      <c r="S19" s="8">
        <f t="shared" si="1"/>
        <v>3000</v>
      </c>
      <c r="T19" s="8">
        <f t="shared" si="2"/>
        <v>3000</v>
      </c>
      <c r="U19" s="8">
        <f t="shared" si="3"/>
        <v>3000</v>
      </c>
      <c r="V19" s="8">
        <f t="shared" si="4"/>
        <v>3000</v>
      </c>
      <c r="W19" s="8">
        <f t="shared" si="5"/>
        <v>12000</v>
      </c>
      <c r="Z19" s="5" t="s">
        <v>153</v>
      </c>
      <c r="AA19" s="13">
        <f t="shared" si="6"/>
        <v>430706.373780532</v>
      </c>
    </row>
    <row r="20" s="5" customFormat="1" spans="2:27">
      <c r="B20" s="5" t="str">
        <f t="shared" si="0"/>
        <v>ITother</v>
      </c>
      <c r="C20" s="5" t="s">
        <v>127</v>
      </c>
      <c r="D20" s="10" t="s">
        <v>151</v>
      </c>
      <c r="E20" s="10" t="s">
        <v>108</v>
      </c>
      <c r="F20" s="10" t="s">
        <v>1</v>
      </c>
      <c r="G20" s="8">
        <v>200</v>
      </c>
      <c r="H20" s="8">
        <v>200</v>
      </c>
      <c r="I20" s="8">
        <v>200</v>
      </c>
      <c r="J20" s="8">
        <v>200</v>
      </c>
      <c r="K20" s="8">
        <v>200</v>
      </c>
      <c r="L20" s="8">
        <v>200</v>
      </c>
      <c r="M20" s="8">
        <v>200</v>
      </c>
      <c r="N20" s="8">
        <v>200</v>
      </c>
      <c r="O20" s="8">
        <v>200</v>
      </c>
      <c r="P20" s="8">
        <v>200</v>
      </c>
      <c r="Q20" s="8">
        <v>200</v>
      </c>
      <c r="R20" s="8">
        <v>200</v>
      </c>
      <c r="S20" s="8">
        <f t="shared" si="1"/>
        <v>600</v>
      </c>
      <c r="T20" s="8">
        <f t="shared" si="2"/>
        <v>600</v>
      </c>
      <c r="U20" s="8">
        <f t="shared" si="3"/>
        <v>600</v>
      </c>
      <c r="V20" s="8">
        <f t="shared" si="4"/>
        <v>600</v>
      </c>
      <c r="W20" s="8">
        <f t="shared" si="5"/>
        <v>2400</v>
      </c>
      <c r="Z20" s="4" t="s">
        <v>154</v>
      </c>
      <c r="AA20" s="13">
        <f t="shared" si="6"/>
        <v>360000</v>
      </c>
    </row>
    <row r="21" s="5" customFormat="1" spans="2:27">
      <c r="B21" s="5" t="str">
        <f t="shared" si="0"/>
        <v>ITother</v>
      </c>
      <c r="C21" s="5" t="s">
        <v>127</v>
      </c>
      <c r="D21" s="10" t="s">
        <v>151</v>
      </c>
      <c r="E21" s="10" t="s">
        <v>110</v>
      </c>
      <c r="F21" s="10" t="s">
        <v>1</v>
      </c>
      <c r="G21" s="8"/>
      <c r="H21" s="8"/>
      <c r="I21" s="8">
        <v>1000</v>
      </c>
      <c r="J21" s="8"/>
      <c r="K21" s="8"/>
      <c r="L21" s="8">
        <v>1000</v>
      </c>
      <c r="M21" s="8"/>
      <c r="N21" s="8"/>
      <c r="O21" s="8">
        <v>1000</v>
      </c>
      <c r="P21" s="8"/>
      <c r="Q21" s="8"/>
      <c r="R21" s="8">
        <v>1000</v>
      </c>
      <c r="S21" s="8">
        <f t="shared" si="1"/>
        <v>1000</v>
      </c>
      <c r="T21" s="8">
        <f t="shared" si="2"/>
        <v>1000</v>
      </c>
      <c r="U21" s="8">
        <f t="shared" si="3"/>
        <v>1000</v>
      </c>
      <c r="V21" s="8">
        <f t="shared" si="4"/>
        <v>1000</v>
      </c>
      <c r="W21" s="8">
        <f t="shared" si="5"/>
        <v>4000</v>
      </c>
      <c r="Z21" s="4" t="s">
        <v>155</v>
      </c>
      <c r="AA21" s="13">
        <f t="shared" si="6"/>
        <v>400000</v>
      </c>
    </row>
    <row r="22" s="5" customFormat="1" spans="2:27">
      <c r="B22" s="5" t="str">
        <f t="shared" si="0"/>
        <v>ITother</v>
      </c>
      <c r="C22" s="5" t="s">
        <v>127</v>
      </c>
      <c r="D22" s="10" t="s">
        <v>151</v>
      </c>
      <c r="E22" s="10" t="s">
        <v>112</v>
      </c>
      <c r="F22" s="10" t="s">
        <v>1</v>
      </c>
      <c r="G22" s="8">
        <v>30</v>
      </c>
      <c r="H22" s="8">
        <v>30</v>
      </c>
      <c r="I22" s="8">
        <v>30</v>
      </c>
      <c r="J22" s="8">
        <v>30</v>
      </c>
      <c r="K22" s="8">
        <v>30</v>
      </c>
      <c r="L22" s="8">
        <v>30</v>
      </c>
      <c r="M22" s="8">
        <v>30</v>
      </c>
      <c r="N22" s="8">
        <v>30</v>
      </c>
      <c r="O22" s="8">
        <v>30</v>
      </c>
      <c r="P22" s="8">
        <v>30</v>
      </c>
      <c r="Q22" s="8">
        <v>30</v>
      </c>
      <c r="R22" s="8">
        <v>30</v>
      </c>
      <c r="S22" s="8">
        <f t="shared" si="1"/>
        <v>90</v>
      </c>
      <c r="T22" s="8">
        <f t="shared" si="2"/>
        <v>90</v>
      </c>
      <c r="U22" s="8">
        <f t="shared" si="3"/>
        <v>90</v>
      </c>
      <c r="V22" s="8">
        <f t="shared" si="4"/>
        <v>90</v>
      </c>
      <c r="W22" s="8">
        <f t="shared" si="5"/>
        <v>360</v>
      </c>
      <c r="Z22" s="4" t="s">
        <v>156</v>
      </c>
      <c r="AA22" s="13">
        <f t="shared" si="6"/>
        <v>360000</v>
      </c>
    </row>
    <row r="23" s="5" customFormat="1" spans="2:27">
      <c r="B23" s="5" t="str">
        <f t="shared" si="0"/>
        <v>ITother</v>
      </c>
      <c r="C23" s="5" t="s">
        <v>127</v>
      </c>
      <c r="D23" s="10" t="s">
        <v>151</v>
      </c>
      <c r="E23" s="10" t="s">
        <v>157</v>
      </c>
      <c r="F23" s="10" t="s">
        <v>2</v>
      </c>
      <c r="G23" s="8">
        <v>15000</v>
      </c>
      <c r="H23" s="8">
        <v>15000</v>
      </c>
      <c r="I23" s="8">
        <v>15000</v>
      </c>
      <c r="J23" s="8">
        <v>15000</v>
      </c>
      <c r="K23" s="8">
        <v>15000</v>
      </c>
      <c r="L23" s="8">
        <v>15000</v>
      </c>
      <c r="M23" s="8">
        <v>15000</v>
      </c>
      <c r="N23" s="8">
        <v>15000</v>
      </c>
      <c r="O23" s="8">
        <v>15000</v>
      </c>
      <c r="P23" s="8">
        <v>15000</v>
      </c>
      <c r="Q23" s="8">
        <v>15000</v>
      </c>
      <c r="R23" s="8">
        <v>15000</v>
      </c>
      <c r="S23" s="8">
        <f t="shared" si="1"/>
        <v>45000</v>
      </c>
      <c r="T23" s="8">
        <f t="shared" si="2"/>
        <v>45000</v>
      </c>
      <c r="U23" s="8">
        <f t="shared" si="3"/>
        <v>45000</v>
      </c>
      <c r="V23" s="8">
        <f t="shared" si="4"/>
        <v>45000</v>
      </c>
      <c r="W23" s="8">
        <f t="shared" si="5"/>
        <v>180000</v>
      </c>
      <c r="Z23" s="4" t="s">
        <v>158</v>
      </c>
      <c r="AA23" s="13">
        <f t="shared" si="6"/>
        <v>216300</v>
      </c>
    </row>
    <row r="24" s="5" customFormat="1" ht="14.25" spans="2:26">
      <c r="B24" s="5" t="str">
        <f t="shared" si="0"/>
        <v>ITother</v>
      </c>
      <c r="C24" s="5" t="s">
        <v>127</v>
      </c>
      <c r="D24" s="10" t="s">
        <v>151</v>
      </c>
      <c r="E24" s="10" t="s">
        <v>113</v>
      </c>
      <c r="F24" s="10" t="s">
        <v>2</v>
      </c>
      <c r="G24" s="8">
        <v>3000</v>
      </c>
      <c r="H24" s="8">
        <v>3000</v>
      </c>
      <c r="I24" s="8">
        <v>3000</v>
      </c>
      <c r="J24" s="8">
        <v>3000</v>
      </c>
      <c r="K24" s="8">
        <v>3000</v>
      </c>
      <c r="L24" s="8">
        <v>3000</v>
      </c>
      <c r="M24" s="8">
        <v>3000</v>
      </c>
      <c r="N24" s="8">
        <v>3000</v>
      </c>
      <c r="O24" s="8">
        <v>3000</v>
      </c>
      <c r="P24" s="8">
        <v>3000</v>
      </c>
      <c r="Q24" s="8">
        <v>3000</v>
      </c>
      <c r="R24" s="8">
        <v>3000</v>
      </c>
      <c r="S24" s="8">
        <f t="shared" si="1"/>
        <v>9000</v>
      </c>
      <c r="T24" s="8">
        <f t="shared" si="2"/>
        <v>9000</v>
      </c>
      <c r="U24" s="8">
        <f t="shared" si="3"/>
        <v>9000</v>
      </c>
      <c r="V24" s="8">
        <f t="shared" si="4"/>
        <v>9000</v>
      </c>
      <c r="W24" s="8">
        <f t="shared" si="5"/>
        <v>36000</v>
      </c>
      <c r="Z24"/>
    </row>
    <row r="25" s="5" customFormat="1" ht="14.25" spans="2:26">
      <c r="B25" s="5" t="str">
        <f t="shared" si="0"/>
        <v>HRLabor</v>
      </c>
      <c r="C25" s="5" t="s">
        <v>122</v>
      </c>
      <c r="D25" s="10" t="s">
        <v>159</v>
      </c>
      <c r="E25" s="10" t="s">
        <v>124</v>
      </c>
      <c r="F25" s="10" t="s">
        <v>2</v>
      </c>
      <c r="G25" s="8">
        <v>20000</v>
      </c>
      <c r="H25" s="8">
        <v>20000</v>
      </c>
      <c r="I25" s="8">
        <v>20000</v>
      </c>
      <c r="J25" s="8">
        <v>20000</v>
      </c>
      <c r="K25" s="8">
        <v>20000</v>
      </c>
      <c r="L25" s="8">
        <v>20000</v>
      </c>
      <c r="M25" s="8">
        <v>20000</v>
      </c>
      <c r="N25" s="8">
        <v>20000</v>
      </c>
      <c r="O25" s="8">
        <v>20000</v>
      </c>
      <c r="P25" s="8">
        <v>20000</v>
      </c>
      <c r="Q25" s="8">
        <v>20000</v>
      </c>
      <c r="R25" s="8">
        <v>20000</v>
      </c>
      <c r="S25" s="8">
        <f t="shared" si="1"/>
        <v>60000</v>
      </c>
      <c r="T25" s="8">
        <f t="shared" si="2"/>
        <v>60000</v>
      </c>
      <c r="U25" s="8">
        <f t="shared" si="3"/>
        <v>60000</v>
      </c>
      <c r="V25" s="8">
        <f t="shared" si="4"/>
        <v>60000</v>
      </c>
      <c r="W25" s="8">
        <f t="shared" si="5"/>
        <v>240000</v>
      </c>
      <c r="Z25"/>
    </row>
    <row r="26" s="5" customFormat="1" ht="14.25" spans="2:26">
      <c r="B26" s="5" t="str">
        <f t="shared" si="0"/>
        <v>HRother</v>
      </c>
      <c r="C26" s="5" t="s">
        <v>127</v>
      </c>
      <c r="D26" s="10" t="s">
        <v>159</v>
      </c>
      <c r="E26" s="10" t="s">
        <v>160</v>
      </c>
      <c r="F26" s="10" t="s">
        <v>2</v>
      </c>
      <c r="G26" s="8">
        <v>1000</v>
      </c>
      <c r="H26" s="8">
        <v>1000</v>
      </c>
      <c r="I26" s="8">
        <v>1000</v>
      </c>
      <c r="J26" s="8">
        <v>1000</v>
      </c>
      <c r="K26" s="8">
        <v>1000</v>
      </c>
      <c r="L26" s="8">
        <v>1000</v>
      </c>
      <c r="M26" s="8">
        <v>1000</v>
      </c>
      <c r="N26" s="8">
        <v>1000</v>
      </c>
      <c r="O26" s="8">
        <v>1000</v>
      </c>
      <c r="P26" s="8">
        <v>1000</v>
      </c>
      <c r="Q26" s="8">
        <v>1000</v>
      </c>
      <c r="R26" s="8">
        <v>1000</v>
      </c>
      <c r="S26" s="8">
        <f t="shared" si="1"/>
        <v>3000</v>
      </c>
      <c r="T26" s="8">
        <f t="shared" si="2"/>
        <v>3000</v>
      </c>
      <c r="U26" s="8">
        <f t="shared" si="3"/>
        <v>3000</v>
      </c>
      <c r="V26" s="8">
        <f t="shared" si="4"/>
        <v>3000</v>
      </c>
      <c r="W26" s="8">
        <f t="shared" si="5"/>
        <v>12000</v>
      </c>
      <c r="Z26"/>
    </row>
    <row r="27" s="5" customFormat="1" ht="14.25" spans="2:26">
      <c r="B27" s="5" t="str">
        <f t="shared" si="0"/>
        <v>HRother</v>
      </c>
      <c r="C27" s="5" t="s">
        <v>127</v>
      </c>
      <c r="D27" s="10" t="s">
        <v>159</v>
      </c>
      <c r="E27" s="10" t="s">
        <v>161</v>
      </c>
      <c r="F27" s="10" t="s">
        <v>2</v>
      </c>
      <c r="G27" s="8">
        <v>120000</v>
      </c>
      <c r="H27" s="8"/>
      <c r="I27" s="8"/>
      <c r="J27" s="8"/>
      <c r="K27" s="8"/>
      <c r="L27" s="8">
        <v>60000</v>
      </c>
      <c r="M27" s="8"/>
      <c r="N27" s="8"/>
      <c r="O27" s="8"/>
      <c r="P27" s="8">
        <v>30000</v>
      </c>
      <c r="Q27" s="8"/>
      <c r="R27" s="8"/>
      <c r="S27" s="8">
        <f t="shared" si="1"/>
        <v>120000</v>
      </c>
      <c r="T27" s="8">
        <f t="shared" si="2"/>
        <v>60000</v>
      </c>
      <c r="U27" s="8">
        <f t="shared" si="3"/>
        <v>0</v>
      </c>
      <c r="V27" s="8">
        <f t="shared" si="4"/>
        <v>30000</v>
      </c>
      <c r="W27" s="8">
        <f t="shared" si="5"/>
        <v>210000</v>
      </c>
      <c r="Z27"/>
    </row>
    <row r="28" s="5" customFormat="1" ht="14.25" spans="2:26">
      <c r="B28" s="5" t="str">
        <f t="shared" si="0"/>
        <v>HRother</v>
      </c>
      <c r="C28" s="5" t="s">
        <v>127</v>
      </c>
      <c r="D28" s="10" t="s">
        <v>159</v>
      </c>
      <c r="E28" s="10" t="s">
        <v>162</v>
      </c>
      <c r="F28" s="10" t="s">
        <v>2</v>
      </c>
      <c r="G28" s="8">
        <v>2000</v>
      </c>
      <c r="H28" s="8">
        <v>2000</v>
      </c>
      <c r="I28" s="8">
        <v>2000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v>2000</v>
      </c>
      <c r="P28" s="8">
        <v>2000</v>
      </c>
      <c r="Q28" s="8">
        <v>2000</v>
      </c>
      <c r="R28" s="8">
        <v>2000</v>
      </c>
      <c r="S28" s="8">
        <f t="shared" si="1"/>
        <v>6000</v>
      </c>
      <c r="T28" s="8">
        <f t="shared" si="2"/>
        <v>6000</v>
      </c>
      <c r="U28" s="8">
        <f t="shared" si="3"/>
        <v>6000</v>
      </c>
      <c r="V28" s="8">
        <f t="shared" si="4"/>
        <v>6000</v>
      </c>
      <c r="W28" s="8">
        <f t="shared" si="5"/>
        <v>24000</v>
      </c>
      <c r="Z28"/>
    </row>
    <row r="29" s="5" customFormat="1" ht="14.25" spans="2:26">
      <c r="B29" s="5" t="str">
        <f t="shared" si="0"/>
        <v>HRother</v>
      </c>
      <c r="C29" s="5" t="s">
        <v>127</v>
      </c>
      <c r="D29" s="10" t="s">
        <v>159</v>
      </c>
      <c r="E29" s="10" t="s">
        <v>116</v>
      </c>
      <c r="F29" s="10" t="s">
        <v>2</v>
      </c>
      <c r="G29" s="8">
        <v>1000</v>
      </c>
      <c r="H29" s="8">
        <v>1000</v>
      </c>
      <c r="I29" s="8">
        <v>1000</v>
      </c>
      <c r="J29" s="8">
        <v>1000</v>
      </c>
      <c r="K29" s="8">
        <v>1000</v>
      </c>
      <c r="L29" s="8">
        <v>1000</v>
      </c>
      <c r="M29" s="8">
        <v>1000</v>
      </c>
      <c r="N29" s="8">
        <v>1000</v>
      </c>
      <c r="O29" s="8">
        <v>1000</v>
      </c>
      <c r="P29" s="8">
        <v>1000</v>
      </c>
      <c r="Q29" s="8">
        <v>1000</v>
      </c>
      <c r="R29" s="8">
        <v>1000</v>
      </c>
      <c r="S29" s="8">
        <f t="shared" si="1"/>
        <v>3000</v>
      </c>
      <c r="T29" s="8">
        <f t="shared" si="2"/>
        <v>3000</v>
      </c>
      <c r="U29" s="8">
        <f t="shared" si="3"/>
        <v>3000</v>
      </c>
      <c r="V29" s="8">
        <f t="shared" si="4"/>
        <v>3000</v>
      </c>
      <c r="W29" s="8">
        <f t="shared" si="5"/>
        <v>12000</v>
      </c>
      <c r="Z29"/>
    </row>
    <row r="30" s="5" customFormat="1" ht="14.25" spans="2:26">
      <c r="B30" s="5" t="str">
        <f t="shared" si="0"/>
        <v>HRother</v>
      </c>
      <c r="C30" s="5" t="s">
        <v>127</v>
      </c>
      <c r="D30" s="10" t="s">
        <v>159</v>
      </c>
      <c r="E30" s="10" t="s">
        <v>163</v>
      </c>
      <c r="F30" s="10" t="s">
        <v>2</v>
      </c>
      <c r="G30" s="8">
        <v>25000</v>
      </c>
      <c r="H30" s="8">
        <v>25000</v>
      </c>
      <c r="I30" s="8">
        <v>25000</v>
      </c>
      <c r="J30" s="8">
        <v>25000</v>
      </c>
      <c r="K30" s="8">
        <v>25000</v>
      </c>
      <c r="L30" s="8">
        <v>25000</v>
      </c>
      <c r="M30" s="8">
        <v>25000</v>
      </c>
      <c r="N30" s="8">
        <v>25000</v>
      </c>
      <c r="O30" s="8">
        <v>25000</v>
      </c>
      <c r="P30" s="8">
        <v>25000</v>
      </c>
      <c r="Q30" s="8">
        <v>25000</v>
      </c>
      <c r="R30" s="8">
        <v>25000</v>
      </c>
      <c r="S30" s="8">
        <f t="shared" si="1"/>
        <v>75000</v>
      </c>
      <c r="T30" s="8">
        <f t="shared" si="2"/>
        <v>75000</v>
      </c>
      <c r="U30" s="8">
        <f t="shared" si="3"/>
        <v>75000</v>
      </c>
      <c r="V30" s="8">
        <f t="shared" si="4"/>
        <v>75000</v>
      </c>
      <c r="W30" s="8">
        <f t="shared" si="5"/>
        <v>300000</v>
      </c>
      <c r="Z30"/>
    </row>
    <row r="31" s="5" customFormat="1" ht="14.25" spans="2:26">
      <c r="B31" s="5" t="str">
        <f t="shared" si="0"/>
        <v>HRother</v>
      </c>
      <c r="C31" s="5" t="s">
        <v>127</v>
      </c>
      <c r="D31" s="10" t="s">
        <v>159</v>
      </c>
      <c r="E31" s="10" t="s">
        <v>164</v>
      </c>
      <c r="F31" s="10" t="s">
        <v>2</v>
      </c>
      <c r="G31" s="8"/>
      <c r="H31" s="8">
        <v>3000</v>
      </c>
      <c r="I31" s="8">
        <v>200</v>
      </c>
      <c r="J31" s="8">
        <v>40000</v>
      </c>
      <c r="K31" s="8">
        <v>20000</v>
      </c>
      <c r="L31" s="8">
        <v>3300</v>
      </c>
      <c r="M31" s="8">
        <v>2000</v>
      </c>
      <c r="N31" s="8">
        <v>42500</v>
      </c>
      <c r="O31" s="8">
        <v>200</v>
      </c>
      <c r="P31" s="8"/>
      <c r="Q31" s="8">
        <v>8000</v>
      </c>
      <c r="R31" s="8">
        <v>200</v>
      </c>
      <c r="S31" s="8">
        <f t="shared" si="1"/>
        <v>3200</v>
      </c>
      <c r="T31" s="8">
        <f t="shared" si="2"/>
        <v>63300</v>
      </c>
      <c r="U31" s="8">
        <f t="shared" si="3"/>
        <v>44700</v>
      </c>
      <c r="V31" s="8">
        <f t="shared" si="4"/>
        <v>8200</v>
      </c>
      <c r="W31" s="8">
        <f t="shared" si="5"/>
        <v>119400</v>
      </c>
      <c r="Z31"/>
    </row>
    <row r="32" s="5" customFormat="1" ht="14.25" spans="2:26">
      <c r="B32" s="5" t="str">
        <f t="shared" si="0"/>
        <v>HRother</v>
      </c>
      <c r="C32" s="5" t="s">
        <v>127</v>
      </c>
      <c r="D32" s="10" t="s">
        <v>159</v>
      </c>
      <c r="E32" s="10" t="s">
        <v>165</v>
      </c>
      <c r="F32" s="10" t="s">
        <v>2</v>
      </c>
      <c r="G32" s="8">
        <v>5000</v>
      </c>
      <c r="H32" s="8">
        <v>5000</v>
      </c>
      <c r="I32" s="8">
        <v>5000</v>
      </c>
      <c r="J32" s="8">
        <v>5000</v>
      </c>
      <c r="K32" s="8">
        <v>5000</v>
      </c>
      <c r="L32" s="8">
        <v>5000</v>
      </c>
      <c r="M32" s="8">
        <v>5000</v>
      </c>
      <c r="N32" s="8">
        <v>5000</v>
      </c>
      <c r="O32" s="8">
        <v>5000</v>
      </c>
      <c r="P32" s="8">
        <v>5000</v>
      </c>
      <c r="Q32" s="8">
        <v>5000</v>
      </c>
      <c r="R32" s="8">
        <v>5000</v>
      </c>
      <c r="S32" s="8">
        <f t="shared" si="1"/>
        <v>15000</v>
      </c>
      <c r="T32" s="8">
        <f t="shared" si="2"/>
        <v>15000</v>
      </c>
      <c r="U32" s="8">
        <f t="shared" si="3"/>
        <v>15000</v>
      </c>
      <c r="V32" s="8">
        <f t="shared" si="4"/>
        <v>15000</v>
      </c>
      <c r="W32" s="8">
        <f t="shared" si="5"/>
        <v>60000</v>
      </c>
      <c r="Z32"/>
    </row>
    <row r="33" s="5" customFormat="1" ht="14.25" spans="2:26">
      <c r="B33" s="5" t="str">
        <f t="shared" si="0"/>
        <v>HRother</v>
      </c>
      <c r="C33" s="5" t="s">
        <v>127</v>
      </c>
      <c r="D33" s="10" t="s">
        <v>159</v>
      </c>
      <c r="E33" s="10" t="s">
        <v>108</v>
      </c>
      <c r="F33" s="10" t="s">
        <v>2</v>
      </c>
      <c r="G33" s="8">
        <v>1500</v>
      </c>
      <c r="H33" s="8">
        <v>1500</v>
      </c>
      <c r="I33" s="8">
        <v>1500</v>
      </c>
      <c r="J33" s="8">
        <v>1500</v>
      </c>
      <c r="K33" s="8">
        <v>1500</v>
      </c>
      <c r="L33" s="8">
        <v>1500</v>
      </c>
      <c r="M33" s="8">
        <v>1500</v>
      </c>
      <c r="N33" s="8">
        <v>1500</v>
      </c>
      <c r="O33" s="8">
        <v>1500</v>
      </c>
      <c r="P33" s="8">
        <v>1500</v>
      </c>
      <c r="Q33" s="8">
        <v>1500</v>
      </c>
      <c r="R33" s="8">
        <v>1500</v>
      </c>
      <c r="S33" s="8">
        <f t="shared" si="1"/>
        <v>4500</v>
      </c>
      <c r="T33" s="8">
        <f t="shared" si="2"/>
        <v>4500</v>
      </c>
      <c r="U33" s="8">
        <f t="shared" si="3"/>
        <v>4500</v>
      </c>
      <c r="V33" s="8">
        <f t="shared" si="4"/>
        <v>4500</v>
      </c>
      <c r="W33" s="8">
        <f t="shared" si="5"/>
        <v>18000</v>
      </c>
      <c r="Z33"/>
    </row>
    <row r="34" s="5" customFormat="1" ht="14.25" spans="2:26">
      <c r="B34" s="5" t="str">
        <f t="shared" si="0"/>
        <v>HRother</v>
      </c>
      <c r="C34" s="5" t="s">
        <v>127</v>
      </c>
      <c r="D34" s="10" t="s">
        <v>159</v>
      </c>
      <c r="E34" s="10" t="s">
        <v>166</v>
      </c>
      <c r="F34" s="10" t="s">
        <v>2</v>
      </c>
      <c r="G34" s="8">
        <v>20000</v>
      </c>
      <c r="H34" s="8">
        <v>20000</v>
      </c>
      <c r="I34" s="8">
        <v>23000</v>
      </c>
      <c r="J34" s="8">
        <v>15000</v>
      </c>
      <c r="K34" s="8"/>
      <c r="L34" s="8"/>
      <c r="M34" s="8"/>
      <c r="N34" s="8"/>
      <c r="O34" s="8"/>
      <c r="P34" s="8"/>
      <c r="Q34" s="8">
        <v>21000</v>
      </c>
      <c r="R34" s="8">
        <v>30000</v>
      </c>
      <c r="S34" s="8">
        <f t="shared" si="1"/>
        <v>63000</v>
      </c>
      <c r="T34" s="8">
        <f t="shared" si="2"/>
        <v>15000</v>
      </c>
      <c r="U34" s="8">
        <f t="shared" si="3"/>
        <v>0</v>
      </c>
      <c r="V34" s="8">
        <f t="shared" si="4"/>
        <v>51000</v>
      </c>
      <c r="W34" s="8">
        <f t="shared" si="5"/>
        <v>129000</v>
      </c>
      <c r="Z34"/>
    </row>
    <row r="35" s="5" customFormat="1" ht="14.25" spans="2:26">
      <c r="B35" s="5" t="str">
        <f t="shared" si="0"/>
        <v>HRother</v>
      </c>
      <c r="C35" s="5" t="s">
        <v>127</v>
      </c>
      <c r="D35" s="10" t="s">
        <v>159</v>
      </c>
      <c r="E35" s="10" t="s">
        <v>113</v>
      </c>
      <c r="F35" s="10" t="s">
        <v>2</v>
      </c>
      <c r="G35" s="8">
        <v>3000</v>
      </c>
      <c r="H35" s="8">
        <v>3000</v>
      </c>
      <c r="I35" s="8">
        <v>3000</v>
      </c>
      <c r="J35" s="8">
        <v>3000</v>
      </c>
      <c r="K35" s="8">
        <v>3000</v>
      </c>
      <c r="L35" s="8">
        <v>3000</v>
      </c>
      <c r="M35" s="8">
        <v>3000</v>
      </c>
      <c r="N35" s="8">
        <v>3000</v>
      </c>
      <c r="O35" s="8">
        <v>3000</v>
      </c>
      <c r="P35" s="8">
        <v>3000</v>
      </c>
      <c r="Q35" s="8">
        <v>3000</v>
      </c>
      <c r="R35" s="8">
        <v>3000</v>
      </c>
      <c r="S35" s="8">
        <f t="shared" si="1"/>
        <v>9000</v>
      </c>
      <c r="T35" s="8">
        <f t="shared" si="2"/>
        <v>9000</v>
      </c>
      <c r="U35" s="8">
        <f t="shared" si="3"/>
        <v>9000</v>
      </c>
      <c r="V35" s="8">
        <f t="shared" si="4"/>
        <v>9000</v>
      </c>
      <c r="W35" s="8">
        <f t="shared" si="5"/>
        <v>36000</v>
      </c>
      <c r="Z35"/>
    </row>
    <row r="36" s="5" customFormat="1" ht="14.25" spans="2:26">
      <c r="B36" s="5" t="str">
        <f t="shared" si="0"/>
        <v>采购Labor</v>
      </c>
      <c r="C36" s="5" t="s">
        <v>122</v>
      </c>
      <c r="D36" s="10" t="s">
        <v>167</v>
      </c>
      <c r="E36" s="10" t="s">
        <v>124</v>
      </c>
      <c r="F36" s="10" t="s">
        <v>2</v>
      </c>
      <c r="G36" s="8">
        <v>20000</v>
      </c>
      <c r="H36" s="8">
        <v>20000</v>
      </c>
      <c r="I36" s="8">
        <v>20000</v>
      </c>
      <c r="J36" s="8">
        <v>20000</v>
      </c>
      <c r="K36" s="8">
        <v>20000</v>
      </c>
      <c r="L36" s="8">
        <v>20000</v>
      </c>
      <c r="M36" s="8">
        <v>20000</v>
      </c>
      <c r="N36" s="8">
        <v>20000</v>
      </c>
      <c r="O36" s="8">
        <v>20000</v>
      </c>
      <c r="P36" s="8">
        <v>20000</v>
      </c>
      <c r="Q36" s="8">
        <v>20000</v>
      </c>
      <c r="R36" s="8">
        <v>20000</v>
      </c>
      <c r="S36" s="8">
        <f t="shared" si="1"/>
        <v>60000</v>
      </c>
      <c r="T36" s="8">
        <f t="shared" si="2"/>
        <v>60000</v>
      </c>
      <c r="U36" s="8">
        <f t="shared" si="3"/>
        <v>60000</v>
      </c>
      <c r="V36" s="8">
        <f t="shared" si="4"/>
        <v>60000</v>
      </c>
      <c r="W36" s="8">
        <f t="shared" si="5"/>
        <v>240000</v>
      </c>
      <c r="X36" s="5">
        <v>240000</v>
      </c>
      <c r="Z36"/>
    </row>
    <row r="37" s="5" customFormat="1" ht="14.25" spans="2:26">
      <c r="B37" s="5" t="str">
        <f t="shared" si="0"/>
        <v>采购other</v>
      </c>
      <c r="C37" s="5" t="s">
        <v>127</v>
      </c>
      <c r="D37" s="10" t="s">
        <v>167</v>
      </c>
      <c r="E37" s="10" t="s">
        <v>116</v>
      </c>
      <c r="F37" s="10" t="s">
        <v>2</v>
      </c>
      <c r="G37" s="8">
        <v>2000</v>
      </c>
      <c r="H37" s="8"/>
      <c r="I37" s="8">
        <v>2000</v>
      </c>
      <c r="J37" s="8"/>
      <c r="K37" s="8">
        <v>2000</v>
      </c>
      <c r="L37" s="8"/>
      <c r="M37" s="8">
        <v>2000</v>
      </c>
      <c r="N37" s="8"/>
      <c r="O37" s="8">
        <v>2000</v>
      </c>
      <c r="P37" s="8"/>
      <c r="Q37" s="8">
        <v>2000</v>
      </c>
      <c r="R37" s="8"/>
      <c r="S37" s="8">
        <f t="shared" si="1"/>
        <v>4000</v>
      </c>
      <c r="T37" s="8">
        <f t="shared" si="2"/>
        <v>2000</v>
      </c>
      <c r="U37" s="8">
        <f t="shared" si="3"/>
        <v>4000</v>
      </c>
      <c r="V37" s="8">
        <f t="shared" si="4"/>
        <v>2000</v>
      </c>
      <c r="W37" s="8">
        <f t="shared" si="5"/>
        <v>12000</v>
      </c>
      <c r="Z37"/>
    </row>
    <row r="38" s="5" customFormat="1" ht="14.25" spans="2:26">
      <c r="B38" s="5" t="str">
        <f t="shared" si="0"/>
        <v>采购other</v>
      </c>
      <c r="C38" s="5" t="s">
        <v>127</v>
      </c>
      <c r="D38" s="10" t="s">
        <v>167</v>
      </c>
      <c r="E38" s="10" t="s">
        <v>168</v>
      </c>
      <c r="F38" s="10" t="s">
        <v>2</v>
      </c>
      <c r="G38" s="8"/>
      <c r="H38" s="8"/>
      <c r="I38" s="8"/>
      <c r="J38" s="8">
        <v>1000</v>
      </c>
      <c r="K38" s="8"/>
      <c r="L38" s="8"/>
      <c r="M38" s="8"/>
      <c r="N38" s="8">
        <v>1000</v>
      </c>
      <c r="O38" s="8"/>
      <c r="P38" s="8"/>
      <c r="Q38" s="8"/>
      <c r="R38" s="8">
        <v>1000</v>
      </c>
      <c r="S38" s="8">
        <f t="shared" si="1"/>
        <v>0</v>
      </c>
      <c r="T38" s="8">
        <f t="shared" si="2"/>
        <v>1000</v>
      </c>
      <c r="U38" s="8">
        <f t="shared" si="3"/>
        <v>1000</v>
      </c>
      <c r="V38" s="8">
        <f t="shared" si="4"/>
        <v>1000</v>
      </c>
      <c r="W38" s="8">
        <f t="shared" si="5"/>
        <v>3000</v>
      </c>
      <c r="Z38"/>
    </row>
    <row r="39" s="5" customFormat="1" ht="14.25" spans="2:26">
      <c r="B39" s="5" t="str">
        <f t="shared" si="0"/>
        <v>采购other</v>
      </c>
      <c r="C39" s="5" t="s">
        <v>127</v>
      </c>
      <c r="D39" s="10" t="s">
        <v>167</v>
      </c>
      <c r="E39" s="10" t="s">
        <v>148</v>
      </c>
      <c r="F39" s="10" t="s">
        <v>2</v>
      </c>
      <c r="G39" s="8">
        <v>100</v>
      </c>
      <c r="H39" s="8">
        <v>100</v>
      </c>
      <c r="I39" s="8">
        <v>100</v>
      </c>
      <c r="J39" s="8">
        <v>100</v>
      </c>
      <c r="K39" s="8">
        <v>100</v>
      </c>
      <c r="L39" s="8">
        <v>100</v>
      </c>
      <c r="M39" s="8">
        <v>100</v>
      </c>
      <c r="N39" s="8">
        <v>100</v>
      </c>
      <c r="O39" s="8">
        <v>100</v>
      </c>
      <c r="P39" s="8">
        <v>100</v>
      </c>
      <c r="Q39" s="8">
        <v>100</v>
      </c>
      <c r="R39" s="8">
        <v>100</v>
      </c>
      <c r="S39" s="8">
        <f t="shared" si="1"/>
        <v>300</v>
      </c>
      <c r="T39" s="8">
        <f t="shared" si="2"/>
        <v>300</v>
      </c>
      <c r="U39" s="8">
        <f t="shared" si="3"/>
        <v>300</v>
      </c>
      <c r="V39" s="8">
        <f t="shared" si="4"/>
        <v>300</v>
      </c>
      <c r="W39" s="8">
        <f t="shared" si="5"/>
        <v>1200</v>
      </c>
      <c r="Z39"/>
    </row>
    <row r="40" s="5" customFormat="1" ht="14.25" spans="2:26">
      <c r="B40" s="5" t="str">
        <f t="shared" si="0"/>
        <v>采购other</v>
      </c>
      <c r="C40" s="5" t="s">
        <v>127</v>
      </c>
      <c r="D40" s="10" t="s">
        <v>167</v>
      </c>
      <c r="E40" s="10" t="s">
        <v>113</v>
      </c>
      <c r="F40" s="10" t="s">
        <v>2</v>
      </c>
      <c r="G40" s="8">
        <v>1000</v>
      </c>
      <c r="H40" s="8">
        <v>1000</v>
      </c>
      <c r="I40" s="8">
        <v>1000</v>
      </c>
      <c r="J40" s="8">
        <v>1000</v>
      </c>
      <c r="K40" s="8">
        <v>1000</v>
      </c>
      <c r="L40" s="8">
        <v>1000</v>
      </c>
      <c r="M40" s="8">
        <v>1000</v>
      </c>
      <c r="N40" s="8">
        <v>1000</v>
      </c>
      <c r="O40" s="8">
        <v>1000</v>
      </c>
      <c r="P40" s="8">
        <v>1000</v>
      </c>
      <c r="Q40" s="8">
        <v>1000</v>
      </c>
      <c r="R40" s="8">
        <v>1000</v>
      </c>
      <c r="S40" s="8">
        <f t="shared" si="1"/>
        <v>3000</v>
      </c>
      <c r="T40" s="8">
        <f t="shared" si="2"/>
        <v>3000</v>
      </c>
      <c r="U40" s="8">
        <f t="shared" si="3"/>
        <v>3000</v>
      </c>
      <c r="V40" s="8">
        <f t="shared" si="4"/>
        <v>3000</v>
      </c>
      <c r="W40" s="8">
        <f t="shared" si="5"/>
        <v>12000</v>
      </c>
      <c r="Z40"/>
    </row>
    <row r="41" s="5" customFormat="1" ht="14.25" spans="2:26">
      <c r="B41" s="5" t="str">
        <f t="shared" si="0"/>
        <v>质量Labor</v>
      </c>
      <c r="C41" s="5" t="s">
        <v>122</v>
      </c>
      <c r="D41" s="10" t="s">
        <v>169</v>
      </c>
      <c r="E41" s="10" t="s">
        <v>124</v>
      </c>
      <c r="F41" s="10" t="s">
        <v>2</v>
      </c>
      <c r="G41" s="8">
        <v>20000</v>
      </c>
      <c r="H41" s="8">
        <v>20000</v>
      </c>
      <c r="I41" s="8">
        <v>20000</v>
      </c>
      <c r="J41" s="8">
        <v>20000</v>
      </c>
      <c r="K41" s="8">
        <v>20000</v>
      </c>
      <c r="L41" s="8">
        <v>20000</v>
      </c>
      <c r="M41" s="8">
        <v>20000</v>
      </c>
      <c r="N41" s="8">
        <v>20000</v>
      </c>
      <c r="O41" s="8">
        <v>20000</v>
      </c>
      <c r="P41" s="8">
        <v>20000</v>
      </c>
      <c r="Q41" s="8">
        <v>20000</v>
      </c>
      <c r="R41" s="8">
        <v>20000</v>
      </c>
      <c r="S41" s="8">
        <f t="shared" si="1"/>
        <v>60000</v>
      </c>
      <c r="T41" s="8">
        <f t="shared" si="2"/>
        <v>60000</v>
      </c>
      <c r="U41" s="8">
        <f t="shared" si="3"/>
        <v>60000</v>
      </c>
      <c r="V41" s="8">
        <f t="shared" si="4"/>
        <v>60000</v>
      </c>
      <c r="W41" s="8">
        <f t="shared" si="5"/>
        <v>240000</v>
      </c>
      <c r="Z41"/>
    </row>
    <row r="42" s="5" customFormat="1" ht="14.25" spans="2:26">
      <c r="B42" s="5" t="str">
        <f t="shared" si="0"/>
        <v>质量other</v>
      </c>
      <c r="C42" s="5" t="s">
        <v>127</v>
      </c>
      <c r="D42" s="10" t="s">
        <v>169</v>
      </c>
      <c r="E42" s="10" t="s">
        <v>116</v>
      </c>
      <c r="F42" s="10" t="s">
        <v>2</v>
      </c>
      <c r="G42" s="8">
        <v>2000</v>
      </c>
      <c r="H42" s="8"/>
      <c r="I42" s="8">
        <v>2000</v>
      </c>
      <c r="J42" s="8"/>
      <c r="K42" s="8">
        <v>2000</v>
      </c>
      <c r="L42" s="8"/>
      <c r="M42" s="8">
        <v>2000</v>
      </c>
      <c r="N42" s="8"/>
      <c r="O42" s="8">
        <v>2000</v>
      </c>
      <c r="P42" s="8"/>
      <c r="Q42" s="8">
        <v>2000</v>
      </c>
      <c r="R42" s="8"/>
      <c r="S42" s="8">
        <f t="shared" si="1"/>
        <v>4000</v>
      </c>
      <c r="T42" s="8">
        <f t="shared" si="2"/>
        <v>2000</v>
      </c>
      <c r="U42" s="8">
        <f t="shared" si="3"/>
        <v>4000</v>
      </c>
      <c r="V42" s="8">
        <f t="shared" si="4"/>
        <v>2000</v>
      </c>
      <c r="W42" s="8">
        <f t="shared" si="5"/>
        <v>12000</v>
      </c>
      <c r="Z42"/>
    </row>
    <row r="43" s="5" customFormat="1" ht="14.25" spans="2:26">
      <c r="B43" s="5" t="str">
        <f t="shared" si="0"/>
        <v>质量other</v>
      </c>
      <c r="C43" s="5" t="s">
        <v>127</v>
      </c>
      <c r="D43" s="10" t="s">
        <v>169</v>
      </c>
      <c r="E43" s="10" t="s">
        <v>110</v>
      </c>
      <c r="F43" s="10" t="s">
        <v>1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>
        <v>100</v>
      </c>
      <c r="M43" s="8">
        <v>100</v>
      </c>
      <c r="N43" s="8">
        <v>100</v>
      </c>
      <c r="O43" s="8">
        <v>100</v>
      </c>
      <c r="P43" s="8">
        <v>100</v>
      </c>
      <c r="Q43" s="8">
        <v>100</v>
      </c>
      <c r="R43" s="8">
        <v>100</v>
      </c>
      <c r="S43" s="8">
        <f t="shared" si="1"/>
        <v>300</v>
      </c>
      <c r="T43" s="8">
        <f t="shared" si="2"/>
        <v>300</v>
      </c>
      <c r="U43" s="8">
        <f t="shared" si="3"/>
        <v>300</v>
      </c>
      <c r="V43" s="8">
        <f t="shared" si="4"/>
        <v>300</v>
      </c>
      <c r="W43" s="8">
        <f t="shared" si="5"/>
        <v>1200</v>
      </c>
      <c r="Z43"/>
    </row>
    <row r="44" s="5" customFormat="1" ht="14.25" spans="2:26">
      <c r="B44" s="5" t="str">
        <f t="shared" si="0"/>
        <v>质量other</v>
      </c>
      <c r="C44" s="5" t="s">
        <v>127</v>
      </c>
      <c r="D44" s="10" t="s">
        <v>169</v>
      </c>
      <c r="E44" s="10" t="s">
        <v>170</v>
      </c>
      <c r="F44" s="10" t="s">
        <v>2</v>
      </c>
      <c r="G44" s="8">
        <v>10000</v>
      </c>
      <c r="H44" s="8">
        <v>10000</v>
      </c>
      <c r="I44" s="8">
        <v>10000</v>
      </c>
      <c r="J44" s="8">
        <v>10000</v>
      </c>
      <c r="K44" s="8">
        <v>10000</v>
      </c>
      <c r="L44" s="8">
        <v>10000</v>
      </c>
      <c r="M44" s="8">
        <v>10000</v>
      </c>
      <c r="N44" s="8">
        <v>10000</v>
      </c>
      <c r="O44" s="8">
        <v>10000</v>
      </c>
      <c r="P44" s="8">
        <v>10000</v>
      </c>
      <c r="Q44" s="8">
        <v>10000</v>
      </c>
      <c r="R44" s="8">
        <v>10000</v>
      </c>
      <c r="S44" s="8">
        <f t="shared" si="1"/>
        <v>30000</v>
      </c>
      <c r="T44" s="8">
        <f t="shared" si="2"/>
        <v>30000</v>
      </c>
      <c r="U44" s="8">
        <f t="shared" si="3"/>
        <v>30000</v>
      </c>
      <c r="V44" s="8">
        <f t="shared" si="4"/>
        <v>30000</v>
      </c>
      <c r="W44" s="8">
        <f t="shared" si="5"/>
        <v>120000</v>
      </c>
      <c r="Z44"/>
    </row>
    <row r="45" s="5" customFormat="1" ht="14.25" spans="2:26">
      <c r="B45" s="5" t="str">
        <f t="shared" si="0"/>
        <v>质量other</v>
      </c>
      <c r="C45" s="5" t="s">
        <v>127</v>
      </c>
      <c r="D45" s="10" t="s">
        <v>169</v>
      </c>
      <c r="E45" s="10" t="s">
        <v>164</v>
      </c>
      <c r="F45" s="10" t="s">
        <v>2</v>
      </c>
      <c r="G45" s="8">
        <v>15000</v>
      </c>
      <c r="H45" s="8"/>
      <c r="I45" s="8"/>
      <c r="J45" s="8"/>
      <c r="K45" s="8"/>
      <c r="L45" s="8"/>
      <c r="M45" s="8">
        <v>25000</v>
      </c>
      <c r="N45" s="8"/>
      <c r="O45" s="8"/>
      <c r="P45" s="8">
        <v>30000</v>
      </c>
      <c r="Q45" s="8"/>
      <c r="R45" s="8"/>
      <c r="S45" s="8">
        <f t="shared" si="1"/>
        <v>15000</v>
      </c>
      <c r="T45" s="8">
        <f t="shared" si="2"/>
        <v>0</v>
      </c>
      <c r="U45" s="8">
        <f t="shared" si="3"/>
        <v>25000</v>
      </c>
      <c r="V45" s="8">
        <f t="shared" si="4"/>
        <v>30000</v>
      </c>
      <c r="W45" s="8">
        <f t="shared" si="5"/>
        <v>70000</v>
      </c>
      <c r="Z45"/>
    </row>
    <row r="46" s="5" customFormat="1" ht="14.25" spans="2:26">
      <c r="B46" s="5" t="str">
        <f t="shared" si="0"/>
        <v>质量other</v>
      </c>
      <c r="C46" s="5" t="s">
        <v>127</v>
      </c>
      <c r="D46" s="10" t="s">
        <v>169</v>
      </c>
      <c r="E46" s="10" t="s">
        <v>148</v>
      </c>
      <c r="F46" s="10" t="s">
        <v>2</v>
      </c>
      <c r="G46" s="8">
        <v>200</v>
      </c>
      <c r="H46" s="8">
        <v>200</v>
      </c>
      <c r="I46" s="8">
        <v>200</v>
      </c>
      <c r="J46" s="8">
        <v>200</v>
      </c>
      <c r="K46" s="8">
        <v>200</v>
      </c>
      <c r="L46" s="8">
        <v>200</v>
      </c>
      <c r="M46" s="8">
        <v>200</v>
      </c>
      <c r="N46" s="8">
        <v>200</v>
      </c>
      <c r="O46" s="8">
        <v>200</v>
      </c>
      <c r="P46" s="8">
        <v>200</v>
      </c>
      <c r="Q46" s="8">
        <v>200</v>
      </c>
      <c r="R46" s="8">
        <v>200</v>
      </c>
      <c r="S46" s="8">
        <f t="shared" si="1"/>
        <v>600</v>
      </c>
      <c r="T46" s="8">
        <f t="shared" si="2"/>
        <v>600</v>
      </c>
      <c r="U46" s="8">
        <f t="shared" si="3"/>
        <v>600</v>
      </c>
      <c r="V46" s="8">
        <f t="shared" si="4"/>
        <v>600</v>
      </c>
      <c r="W46" s="8">
        <f t="shared" si="5"/>
        <v>2400</v>
      </c>
      <c r="Z46"/>
    </row>
    <row r="47" s="5" customFormat="1" ht="14.25" spans="2:26">
      <c r="B47" s="5" t="str">
        <f t="shared" si="0"/>
        <v>质量other</v>
      </c>
      <c r="C47" s="5" t="s">
        <v>127</v>
      </c>
      <c r="D47" s="10" t="s">
        <v>169</v>
      </c>
      <c r="E47" s="10" t="s">
        <v>113</v>
      </c>
      <c r="F47" s="10" t="s">
        <v>2</v>
      </c>
      <c r="G47" s="8">
        <v>1000</v>
      </c>
      <c r="H47" s="8">
        <v>1000</v>
      </c>
      <c r="I47" s="8">
        <v>1000</v>
      </c>
      <c r="J47" s="8">
        <v>1000</v>
      </c>
      <c r="K47" s="8">
        <v>1000</v>
      </c>
      <c r="L47" s="8">
        <v>1000</v>
      </c>
      <c r="M47" s="8">
        <v>1000</v>
      </c>
      <c r="N47" s="8">
        <v>1000</v>
      </c>
      <c r="O47" s="8">
        <v>1000</v>
      </c>
      <c r="P47" s="8">
        <v>1000</v>
      </c>
      <c r="Q47" s="8">
        <v>1000</v>
      </c>
      <c r="R47" s="8">
        <v>1000</v>
      </c>
      <c r="S47" s="8">
        <f t="shared" si="1"/>
        <v>3000</v>
      </c>
      <c r="T47" s="8">
        <f t="shared" si="2"/>
        <v>3000</v>
      </c>
      <c r="U47" s="8">
        <f t="shared" si="3"/>
        <v>3000</v>
      </c>
      <c r="V47" s="8">
        <f t="shared" si="4"/>
        <v>3000</v>
      </c>
      <c r="W47" s="8">
        <f t="shared" si="5"/>
        <v>12000</v>
      </c>
      <c r="Z47"/>
    </row>
    <row r="48" s="5" customFormat="1" ht="14.25" spans="2:26">
      <c r="B48" s="5" t="str">
        <f t="shared" si="0"/>
        <v>产工程品Labor</v>
      </c>
      <c r="C48" s="5" t="s">
        <v>122</v>
      </c>
      <c r="D48" s="10" t="s">
        <v>171</v>
      </c>
      <c r="E48" s="10" t="s">
        <v>124</v>
      </c>
      <c r="F48" s="10" t="s">
        <v>2</v>
      </c>
      <c r="G48" s="8">
        <v>20000</v>
      </c>
      <c r="H48" s="8">
        <v>20000</v>
      </c>
      <c r="I48" s="8">
        <v>20000</v>
      </c>
      <c r="J48" s="8">
        <v>20000</v>
      </c>
      <c r="K48" s="8">
        <v>20000</v>
      </c>
      <c r="L48" s="8">
        <v>20000</v>
      </c>
      <c r="M48" s="8">
        <v>20000</v>
      </c>
      <c r="N48" s="8">
        <v>20000</v>
      </c>
      <c r="O48" s="8">
        <v>20000</v>
      </c>
      <c r="P48" s="8">
        <v>20000</v>
      </c>
      <c r="Q48" s="8">
        <v>20000</v>
      </c>
      <c r="R48" s="8">
        <v>20000</v>
      </c>
      <c r="S48" s="8">
        <f t="shared" si="1"/>
        <v>60000</v>
      </c>
      <c r="T48" s="8">
        <f t="shared" si="2"/>
        <v>60000</v>
      </c>
      <c r="U48" s="8">
        <f t="shared" si="3"/>
        <v>60000</v>
      </c>
      <c r="V48" s="8">
        <f t="shared" si="4"/>
        <v>60000</v>
      </c>
      <c r="W48" s="8">
        <f t="shared" si="5"/>
        <v>240000</v>
      </c>
      <c r="Z48"/>
    </row>
    <row r="49" s="5" customFormat="1" ht="14.25" spans="2:26">
      <c r="B49" s="5" t="str">
        <f t="shared" si="0"/>
        <v>产工程品other</v>
      </c>
      <c r="C49" s="5" t="s">
        <v>127</v>
      </c>
      <c r="D49" s="10" t="s">
        <v>171</v>
      </c>
      <c r="E49" s="10" t="s">
        <v>116</v>
      </c>
      <c r="F49" s="10" t="s">
        <v>2</v>
      </c>
      <c r="G49" s="8">
        <v>2000</v>
      </c>
      <c r="H49" s="8"/>
      <c r="I49" s="8">
        <v>2000</v>
      </c>
      <c r="J49" s="8"/>
      <c r="K49" s="8">
        <v>2000</v>
      </c>
      <c r="L49" s="8"/>
      <c r="M49" s="8">
        <v>2000</v>
      </c>
      <c r="N49" s="8"/>
      <c r="O49" s="8">
        <v>2000</v>
      </c>
      <c r="P49" s="8"/>
      <c r="Q49" s="8">
        <v>2000</v>
      </c>
      <c r="R49" s="8"/>
      <c r="S49" s="8">
        <f t="shared" si="1"/>
        <v>4000</v>
      </c>
      <c r="T49" s="8">
        <f t="shared" si="2"/>
        <v>2000</v>
      </c>
      <c r="U49" s="8">
        <f t="shared" si="3"/>
        <v>4000</v>
      </c>
      <c r="V49" s="8">
        <f t="shared" si="4"/>
        <v>2000</v>
      </c>
      <c r="W49" s="8">
        <f t="shared" si="5"/>
        <v>12000</v>
      </c>
      <c r="Z49"/>
    </row>
    <row r="50" s="5" customFormat="1" ht="14.25" spans="2:26">
      <c r="B50" s="5" t="str">
        <f t="shared" si="0"/>
        <v>产工程品other</v>
      </c>
      <c r="C50" s="5" t="s">
        <v>127</v>
      </c>
      <c r="D50" s="10" t="s">
        <v>171</v>
      </c>
      <c r="E50" s="10" t="s">
        <v>110</v>
      </c>
      <c r="F50" s="10" t="s">
        <v>1</v>
      </c>
      <c r="G50" s="8">
        <v>100</v>
      </c>
      <c r="H50" s="8"/>
      <c r="I50" s="8"/>
      <c r="J50" s="8">
        <v>100</v>
      </c>
      <c r="K50" s="8"/>
      <c r="L50" s="8"/>
      <c r="M50" s="8">
        <v>100</v>
      </c>
      <c r="N50" s="8"/>
      <c r="O50" s="8"/>
      <c r="P50" s="8">
        <v>100</v>
      </c>
      <c r="Q50" s="8"/>
      <c r="R50" s="8"/>
      <c r="S50" s="8">
        <f t="shared" si="1"/>
        <v>100</v>
      </c>
      <c r="T50" s="8">
        <f t="shared" si="2"/>
        <v>100</v>
      </c>
      <c r="U50" s="8">
        <f t="shared" si="3"/>
        <v>100</v>
      </c>
      <c r="V50" s="8">
        <f t="shared" si="4"/>
        <v>100</v>
      </c>
      <c r="W50" s="8">
        <f t="shared" si="5"/>
        <v>400</v>
      </c>
      <c r="Z50"/>
    </row>
    <row r="51" s="5" customFormat="1" ht="14.25" spans="2:26">
      <c r="B51" s="5" t="str">
        <f t="shared" si="0"/>
        <v>产工程品other</v>
      </c>
      <c r="C51" s="5" t="s">
        <v>127</v>
      </c>
      <c r="D51" s="10" t="s">
        <v>171</v>
      </c>
      <c r="E51" s="10" t="s">
        <v>164</v>
      </c>
      <c r="F51" s="10" t="s">
        <v>2</v>
      </c>
      <c r="G51" s="8">
        <v>15000</v>
      </c>
      <c r="H51" s="8"/>
      <c r="I51" s="8"/>
      <c r="J51" s="8"/>
      <c r="K51" s="8"/>
      <c r="L51" s="8"/>
      <c r="M51" s="8">
        <v>25000</v>
      </c>
      <c r="N51" s="8"/>
      <c r="O51" s="8"/>
      <c r="P51" s="8">
        <v>30000</v>
      </c>
      <c r="Q51" s="8"/>
      <c r="R51" s="8"/>
      <c r="S51" s="8">
        <f t="shared" si="1"/>
        <v>15000</v>
      </c>
      <c r="T51" s="8">
        <f t="shared" si="2"/>
        <v>0</v>
      </c>
      <c r="U51" s="8">
        <f t="shared" si="3"/>
        <v>25000</v>
      </c>
      <c r="V51" s="8">
        <f t="shared" si="4"/>
        <v>30000</v>
      </c>
      <c r="W51" s="8">
        <f t="shared" si="5"/>
        <v>70000</v>
      </c>
      <c r="Z51"/>
    </row>
    <row r="52" s="5" customFormat="1" ht="14.25" spans="2:26">
      <c r="B52" s="5" t="str">
        <f t="shared" si="0"/>
        <v>产工程品other</v>
      </c>
      <c r="C52" s="5" t="s">
        <v>127</v>
      </c>
      <c r="D52" s="10" t="s">
        <v>171</v>
      </c>
      <c r="E52" s="10" t="s">
        <v>148</v>
      </c>
      <c r="F52" s="10" t="s">
        <v>2</v>
      </c>
      <c r="G52" s="8">
        <v>200</v>
      </c>
      <c r="H52" s="8">
        <v>200</v>
      </c>
      <c r="I52" s="8">
        <v>200</v>
      </c>
      <c r="J52" s="8">
        <v>200</v>
      </c>
      <c r="K52" s="8">
        <v>200</v>
      </c>
      <c r="L52" s="8">
        <v>200</v>
      </c>
      <c r="M52" s="8">
        <v>200</v>
      </c>
      <c r="N52" s="8">
        <v>200</v>
      </c>
      <c r="O52" s="8">
        <v>200</v>
      </c>
      <c r="P52" s="8">
        <v>200</v>
      </c>
      <c r="Q52" s="8">
        <v>200</v>
      </c>
      <c r="R52" s="8">
        <v>200</v>
      </c>
      <c r="S52" s="8">
        <f t="shared" si="1"/>
        <v>600</v>
      </c>
      <c r="T52" s="8">
        <f t="shared" si="2"/>
        <v>600</v>
      </c>
      <c r="U52" s="8">
        <f t="shared" si="3"/>
        <v>600</v>
      </c>
      <c r="V52" s="8">
        <f t="shared" si="4"/>
        <v>600</v>
      </c>
      <c r="W52" s="8">
        <f t="shared" si="5"/>
        <v>2400</v>
      </c>
      <c r="Z52"/>
    </row>
    <row r="53" s="5" customFormat="1" ht="14.25" spans="2:26">
      <c r="B53" s="5" t="str">
        <f t="shared" si="0"/>
        <v>产工程品other</v>
      </c>
      <c r="C53" s="5" t="s">
        <v>127</v>
      </c>
      <c r="D53" s="10" t="s">
        <v>171</v>
      </c>
      <c r="E53" s="10" t="s">
        <v>113</v>
      </c>
      <c r="F53" s="10" t="s">
        <v>2</v>
      </c>
      <c r="G53" s="8">
        <v>1000</v>
      </c>
      <c r="H53" s="8">
        <v>1000</v>
      </c>
      <c r="I53" s="8">
        <v>1000</v>
      </c>
      <c r="J53" s="8">
        <v>1000</v>
      </c>
      <c r="K53" s="8">
        <v>1000</v>
      </c>
      <c r="L53" s="8">
        <v>1000</v>
      </c>
      <c r="M53" s="8">
        <v>1000</v>
      </c>
      <c r="N53" s="8">
        <v>1000</v>
      </c>
      <c r="O53" s="8">
        <v>1000</v>
      </c>
      <c r="P53" s="8">
        <v>1000</v>
      </c>
      <c r="Q53" s="8">
        <v>1000</v>
      </c>
      <c r="R53" s="8">
        <v>1000</v>
      </c>
      <c r="S53" s="8">
        <f t="shared" si="1"/>
        <v>3000</v>
      </c>
      <c r="T53" s="8">
        <f t="shared" si="2"/>
        <v>3000</v>
      </c>
      <c r="U53" s="8">
        <f t="shared" si="3"/>
        <v>3000</v>
      </c>
      <c r="V53" s="8">
        <f t="shared" si="4"/>
        <v>3000</v>
      </c>
      <c r="W53" s="8">
        <f t="shared" si="5"/>
        <v>12000</v>
      </c>
      <c r="Z53"/>
    </row>
    <row r="54" s="5" customFormat="1" ht="14.25" spans="2:26">
      <c r="B54" s="5" t="str">
        <f t="shared" si="0"/>
        <v>生产部Labor</v>
      </c>
      <c r="C54" s="5" t="s">
        <v>122</v>
      </c>
      <c r="D54" s="10" t="s">
        <v>172</v>
      </c>
      <c r="E54" s="10" t="s">
        <v>124</v>
      </c>
      <c r="F54" s="10" t="s">
        <v>2</v>
      </c>
      <c r="G54" s="8">
        <v>20000</v>
      </c>
      <c r="H54" s="8">
        <v>20000</v>
      </c>
      <c r="I54" s="8">
        <v>20000</v>
      </c>
      <c r="J54" s="8">
        <v>20000</v>
      </c>
      <c r="K54" s="8">
        <v>20000</v>
      </c>
      <c r="L54" s="8">
        <v>20000</v>
      </c>
      <c r="M54" s="8">
        <v>20000</v>
      </c>
      <c r="N54" s="8">
        <v>20000</v>
      </c>
      <c r="O54" s="8">
        <v>20000</v>
      </c>
      <c r="P54" s="8">
        <v>20000</v>
      </c>
      <c r="Q54" s="8">
        <v>20000</v>
      </c>
      <c r="R54" s="8">
        <v>20000</v>
      </c>
      <c r="S54" s="8">
        <f t="shared" si="1"/>
        <v>60000</v>
      </c>
      <c r="T54" s="8">
        <f t="shared" si="2"/>
        <v>60000</v>
      </c>
      <c r="U54" s="8">
        <f t="shared" si="3"/>
        <v>60000</v>
      </c>
      <c r="V54" s="8">
        <f t="shared" si="4"/>
        <v>60000</v>
      </c>
      <c r="W54" s="8">
        <f t="shared" si="5"/>
        <v>240000</v>
      </c>
      <c r="Z54"/>
    </row>
    <row r="55" s="5" customFormat="1" ht="14.25" spans="2:26">
      <c r="B55" s="5" t="str">
        <f t="shared" si="0"/>
        <v>生产部other</v>
      </c>
      <c r="C55" s="5" t="s">
        <v>127</v>
      </c>
      <c r="D55" s="10" t="s">
        <v>172</v>
      </c>
      <c r="E55" s="10" t="s">
        <v>119</v>
      </c>
      <c r="F55" s="10" t="s">
        <v>1</v>
      </c>
      <c r="G55" s="8">
        <v>1000</v>
      </c>
      <c r="H55" s="8">
        <v>1000</v>
      </c>
      <c r="I55" s="8">
        <v>1000</v>
      </c>
      <c r="J55" s="8">
        <v>1000</v>
      </c>
      <c r="K55" s="8">
        <v>1000</v>
      </c>
      <c r="L55" s="8">
        <v>1000</v>
      </c>
      <c r="M55" s="8">
        <v>1000</v>
      </c>
      <c r="N55" s="8">
        <v>1000</v>
      </c>
      <c r="O55" s="8">
        <v>1000</v>
      </c>
      <c r="P55" s="8">
        <v>1000</v>
      </c>
      <c r="Q55" s="8">
        <v>1000</v>
      </c>
      <c r="R55" s="8">
        <v>1000</v>
      </c>
      <c r="S55" s="8">
        <f t="shared" si="1"/>
        <v>3000</v>
      </c>
      <c r="T55" s="8">
        <f t="shared" si="2"/>
        <v>3000</v>
      </c>
      <c r="U55" s="8">
        <f t="shared" si="3"/>
        <v>3000</v>
      </c>
      <c r="V55" s="8">
        <f t="shared" si="4"/>
        <v>3000</v>
      </c>
      <c r="W55" s="8">
        <f t="shared" si="5"/>
        <v>12000</v>
      </c>
      <c r="Z55"/>
    </row>
    <row r="56" s="5" customFormat="1" ht="14.25" spans="2:26">
      <c r="B56" s="5" t="str">
        <f t="shared" si="0"/>
        <v>生产部other</v>
      </c>
      <c r="C56" s="5" t="s">
        <v>127</v>
      </c>
      <c r="D56" s="10" t="s">
        <v>172</v>
      </c>
      <c r="E56" s="10" t="s">
        <v>108</v>
      </c>
      <c r="F56" s="10" t="s">
        <v>1</v>
      </c>
      <c r="G56" s="8">
        <v>13460.4451996603</v>
      </c>
      <c r="H56" s="8">
        <v>15791.4703894252</v>
      </c>
      <c r="I56" s="8">
        <v>15459.4681730233</v>
      </c>
      <c r="J56" s="8">
        <v>16151.0470913794</v>
      </c>
      <c r="K56" s="8">
        <v>15559.2430009264</v>
      </c>
      <c r="L56" s="8">
        <v>16977.1736807681</v>
      </c>
      <c r="M56" s="8">
        <v>17932.4590158941</v>
      </c>
      <c r="N56" s="8">
        <v>15002.1075447313</v>
      </c>
      <c r="O56" s="8">
        <v>15184.1896762369</v>
      </c>
      <c r="P56" s="8">
        <v>14501.448080686</v>
      </c>
      <c r="Q56" s="8">
        <v>14585.8713196075</v>
      </c>
      <c r="R56" s="8">
        <v>15392.5838190215</v>
      </c>
      <c r="S56" s="8">
        <f t="shared" si="1"/>
        <v>44711.3837621088</v>
      </c>
      <c r="T56" s="8">
        <f t="shared" si="2"/>
        <v>48687.4637730739</v>
      </c>
      <c r="U56" s="8">
        <f t="shared" si="3"/>
        <v>48118.7562368623</v>
      </c>
      <c r="V56" s="8">
        <f t="shared" si="4"/>
        <v>44479.903219315</v>
      </c>
      <c r="W56" s="8">
        <f t="shared" si="5"/>
        <v>185997.50699136</v>
      </c>
      <c r="Z56"/>
    </row>
    <row r="57" s="5" customFormat="1" ht="14.25" spans="2:26">
      <c r="B57" s="5" t="str">
        <f t="shared" si="0"/>
        <v>生产部other</v>
      </c>
      <c r="C57" s="5" t="s">
        <v>127</v>
      </c>
      <c r="D57" s="10" t="s">
        <v>172</v>
      </c>
      <c r="E57" s="10" t="s">
        <v>166</v>
      </c>
      <c r="F57" s="10" t="s">
        <v>1</v>
      </c>
      <c r="G57" s="8">
        <v>40000</v>
      </c>
      <c r="H57" s="8">
        <v>35000</v>
      </c>
      <c r="I57" s="8">
        <v>28000</v>
      </c>
      <c r="J57" s="8">
        <v>21000</v>
      </c>
      <c r="K57" s="8"/>
      <c r="L57" s="8"/>
      <c r="M57" s="8"/>
      <c r="N57" s="8"/>
      <c r="O57" s="8"/>
      <c r="P57" s="8"/>
      <c r="Q57" s="8">
        <v>28000</v>
      </c>
      <c r="R57" s="8">
        <v>32000</v>
      </c>
      <c r="S57" s="8">
        <f t="shared" si="1"/>
        <v>103000</v>
      </c>
      <c r="T57" s="8">
        <f t="shared" si="2"/>
        <v>21000</v>
      </c>
      <c r="U57" s="8">
        <f t="shared" si="3"/>
        <v>0</v>
      </c>
      <c r="V57" s="8">
        <f t="shared" si="4"/>
        <v>60000</v>
      </c>
      <c r="W57" s="8">
        <f t="shared" si="5"/>
        <v>184000</v>
      </c>
      <c r="Z57"/>
    </row>
    <row r="58" s="5" customFormat="1" ht="14.25" spans="2:26">
      <c r="B58" s="5" t="str">
        <f t="shared" si="0"/>
        <v>生产部other</v>
      </c>
      <c r="C58" s="5" t="s">
        <v>127</v>
      </c>
      <c r="D58" s="10" t="s">
        <v>172</v>
      </c>
      <c r="E58" s="10" t="s">
        <v>110</v>
      </c>
      <c r="F58" s="10" t="s">
        <v>1</v>
      </c>
      <c r="G58" s="8">
        <v>100</v>
      </c>
      <c r="H58" s="8">
        <v>100</v>
      </c>
      <c r="I58" s="8">
        <v>100</v>
      </c>
      <c r="J58" s="8">
        <v>100</v>
      </c>
      <c r="K58" s="8">
        <v>100</v>
      </c>
      <c r="L58" s="8">
        <v>100</v>
      </c>
      <c r="M58" s="8">
        <v>100</v>
      </c>
      <c r="N58" s="8">
        <v>100</v>
      </c>
      <c r="O58" s="8">
        <v>100</v>
      </c>
      <c r="P58" s="8">
        <v>100</v>
      </c>
      <c r="Q58" s="8">
        <v>100</v>
      </c>
      <c r="R58" s="8">
        <v>100</v>
      </c>
      <c r="S58" s="8">
        <f t="shared" si="1"/>
        <v>300</v>
      </c>
      <c r="T58" s="8">
        <f t="shared" si="2"/>
        <v>300</v>
      </c>
      <c r="U58" s="8">
        <f t="shared" si="3"/>
        <v>300</v>
      </c>
      <c r="V58" s="8">
        <f t="shared" si="4"/>
        <v>300</v>
      </c>
      <c r="W58" s="8">
        <f t="shared" si="5"/>
        <v>1200</v>
      </c>
      <c r="Z58"/>
    </row>
    <row r="59" s="5" customFormat="1" ht="14.25" spans="2:26">
      <c r="B59" s="5" t="str">
        <f t="shared" si="0"/>
        <v>生产部other</v>
      </c>
      <c r="C59" s="5" t="s">
        <v>127</v>
      </c>
      <c r="D59" s="10" t="s">
        <v>172</v>
      </c>
      <c r="E59" s="10" t="s">
        <v>111</v>
      </c>
      <c r="F59" s="10" t="s">
        <v>1</v>
      </c>
      <c r="G59" s="8">
        <v>1000</v>
      </c>
      <c r="H59" s="8">
        <v>1000</v>
      </c>
      <c r="I59" s="8">
        <v>1000</v>
      </c>
      <c r="J59" s="8">
        <v>1000</v>
      </c>
      <c r="K59" s="8">
        <v>1000</v>
      </c>
      <c r="L59" s="8">
        <v>1000</v>
      </c>
      <c r="M59" s="8">
        <v>1000</v>
      </c>
      <c r="N59" s="8">
        <v>1000</v>
      </c>
      <c r="O59" s="8">
        <v>1000</v>
      </c>
      <c r="P59" s="8">
        <v>1000</v>
      </c>
      <c r="Q59" s="8">
        <v>1000</v>
      </c>
      <c r="R59" s="8">
        <v>1000</v>
      </c>
      <c r="S59" s="8">
        <f t="shared" si="1"/>
        <v>3000</v>
      </c>
      <c r="T59" s="8">
        <f t="shared" si="2"/>
        <v>3000</v>
      </c>
      <c r="U59" s="8">
        <f t="shared" si="3"/>
        <v>3000</v>
      </c>
      <c r="V59" s="8">
        <f t="shared" si="4"/>
        <v>3000</v>
      </c>
      <c r="W59" s="8">
        <f t="shared" si="5"/>
        <v>12000</v>
      </c>
      <c r="Z59"/>
    </row>
    <row r="60" s="5" customFormat="1" ht="14.25" spans="2:26">
      <c r="B60" s="5" t="str">
        <f t="shared" si="0"/>
        <v>生产部other</v>
      </c>
      <c r="C60" s="5" t="s">
        <v>127</v>
      </c>
      <c r="D60" s="10" t="s">
        <v>172</v>
      </c>
      <c r="E60" s="10" t="s">
        <v>148</v>
      </c>
      <c r="F60" s="10" t="s">
        <v>2</v>
      </c>
      <c r="G60" s="8">
        <v>1959.07223243102</v>
      </c>
      <c r="H60" s="8">
        <v>1959.07223243102</v>
      </c>
      <c r="I60" s="8">
        <v>1959.07223243102</v>
      </c>
      <c r="J60" s="8">
        <v>1959.07223243102</v>
      </c>
      <c r="K60" s="8">
        <v>1959.07223243102</v>
      </c>
      <c r="L60" s="8">
        <v>1959.07223243102</v>
      </c>
      <c r="M60" s="8">
        <v>1959.07223243102</v>
      </c>
      <c r="N60" s="8">
        <v>1959.07223243102</v>
      </c>
      <c r="O60" s="8">
        <v>1959.07223243102</v>
      </c>
      <c r="P60" s="8">
        <v>1959.07223243102</v>
      </c>
      <c r="Q60" s="8">
        <v>1959.07223243102</v>
      </c>
      <c r="R60" s="8">
        <v>1959.07223243102</v>
      </c>
      <c r="S60" s="8">
        <f t="shared" si="1"/>
        <v>5877.21669729306</v>
      </c>
      <c r="T60" s="8">
        <f t="shared" si="2"/>
        <v>5877.21669729306</v>
      </c>
      <c r="U60" s="8">
        <f t="shared" si="3"/>
        <v>5877.21669729306</v>
      </c>
      <c r="V60" s="8">
        <f t="shared" si="4"/>
        <v>5877.21669729306</v>
      </c>
      <c r="W60" s="8">
        <f t="shared" si="5"/>
        <v>23508.8667891722</v>
      </c>
      <c r="Z60"/>
    </row>
    <row r="61" s="5" customFormat="1" ht="14.25" spans="2:26">
      <c r="B61" s="5" t="str">
        <f t="shared" si="0"/>
        <v>生产部other</v>
      </c>
      <c r="C61" s="5" t="s">
        <v>127</v>
      </c>
      <c r="D61" s="10" t="s">
        <v>172</v>
      </c>
      <c r="E61" s="10" t="s">
        <v>113</v>
      </c>
      <c r="F61" s="10" t="s">
        <v>2</v>
      </c>
      <c r="G61" s="8">
        <v>1000</v>
      </c>
      <c r="H61" s="8">
        <v>1000</v>
      </c>
      <c r="I61" s="8">
        <v>1000</v>
      </c>
      <c r="J61" s="8">
        <v>1000</v>
      </c>
      <c r="K61" s="8">
        <v>1000</v>
      </c>
      <c r="L61" s="8">
        <v>1000</v>
      </c>
      <c r="M61" s="8">
        <v>1000</v>
      </c>
      <c r="N61" s="8">
        <v>1000</v>
      </c>
      <c r="O61" s="8">
        <v>1000</v>
      </c>
      <c r="P61" s="8">
        <v>1000</v>
      </c>
      <c r="Q61" s="8">
        <v>1000</v>
      </c>
      <c r="R61" s="8">
        <v>1000</v>
      </c>
      <c r="S61" s="8">
        <f t="shared" si="1"/>
        <v>3000</v>
      </c>
      <c r="T61" s="8">
        <f t="shared" si="2"/>
        <v>3000</v>
      </c>
      <c r="U61" s="8">
        <f t="shared" si="3"/>
        <v>3000</v>
      </c>
      <c r="V61" s="8">
        <f t="shared" si="4"/>
        <v>3000</v>
      </c>
      <c r="W61" s="8">
        <f t="shared" si="5"/>
        <v>12000</v>
      </c>
      <c r="Z61"/>
    </row>
    <row r="62" s="4" customFormat="1" spans="2:26">
      <c r="B62" s="5" t="str">
        <f t="shared" si="0"/>
        <v>研发Labor</v>
      </c>
      <c r="C62" s="5" t="s">
        <v>122</v>
      </c>
      <c r="D62" s="11" t="s">
        <v>155</v>
      </c>
      <c r="E62" s="11" t="s">
        <v>124</v>
      </c>
      <c r="F62" s="11" t="s">
        <v>2</v>
      </c>
      <c r="G62" s="7">
        <v>30000</v>
      </c>
      <c r="H62" s="7">
        <v>30000</v>
      </c>
      <c r="I62" s="7">
        <v>30000</v>
      </c>
      <c r="J62" s="7">
        <v>30000</v>
      </c>
      <c r="K62" s="7">
        <v>30000</v>
      </c>
      <c r="L62" s="7">
        <v>30000</v>
      </c>
      <c r="M62" s="7">
        <v>30000</v>
      </c>
      <c r="N62" s="7">
        <v>30000</v>
      </c>
      <c r="O62" s="7">
        <v>30000</v>
      </c>
      <c r="P62" s="7">
        <v>30000</v>
      </c>
      <c r="Q62" s="7">
        <v>30000</v>
      </c>
      <c r="R62" s="7">
        <v>30000</v>
      </c>
      <c r="S62" s="8">
        <f t="shared" si="1"/>
        <v>90000</v>
      </c>
      <c r="T62" s="8">
        <f t="shared" si="2"/>
        <v>90000</v>
      </c>
      <c r="U62" s="8">
        <f t="shared" si="3"/>
        <v>90000</v>
      </c>
      <c r="V62" s="8">
        <f t="shared" si="4"/>
        <v>90000</v>
      </c>
      <c r="W62" s="8">
        <f t="shared" si="5"/>
        <v>360000</v>
      </c>
      <c r="Z62"/>
    </row>
    <row r="63" s="4" customFormat="1" spans="2:26">
      <c r="B63" s="5" t="str">
        <f t="shared" si="0"/>
        <v>研发</v>
      </c>
      <c r="D63" s="11" t="s">
        <v>155</v>
      </c>
      <c r="E63" s="11" t="s">
        <v>116</v>
      </c>
      <c r="F63" s="11" t="s">
        <v>2</v>
      </c>
      <c r="G63" s="7">
        <v>12000</v>
      </c>
      <c r="H63" s="7">
        <v>0</v>
      </c>
      <c r="I63" s="7">
        <v>0</v>
      </c>
      <c r="J63" s="7">
        <v>0</v>
      </c>
      <c r="K63" s="7">
        <v>0</v>
      </c>
      <c r="L63" s="7">
        <v>13000</v>
      </c>
      <c r="M63" s="7">
        <v>0</v>
      </c>
      <c r="N63" s="7">
        <v>0</v>
      </c>
      <c r="O63" s="7"/>
      <c r="P63" s="7">
        <v>15000</v>
      </c>
      <c r="Q63" s="7">
        <v>0</v>
      </c>
      <c r="R63" s="7">
        <v>0</v>
      </c>
      <c r="S63" s="8">
        <f t="shared" si="1"/>
        <v>12000</v>
      </c>
      <c r="T63" s="8">
        <f t="shared" si="2"/>
        <v>13000</v>
      </c>
      <c r="U63" s="8">
        <f t="shared" si="3"/>
        <v>0</v>
      </c>
      <c r="V63" s="8">
        <f t="shared" si="4"/>
        <v>15000</v>
      </c>
      <c r="W63" s="8">
        <f t="shared" si="5"/>
        <v>40000</v>
      </c>
      <c r="Z63"/>
    </row>
    <row r="64" s="4" customFormat="1" spans="2:26">
      <c r="B64" s="5" t="str">
        <f t="shared" si="0"/>
        <v>研发</v>
      </c>
      <c r="D64" s="11" t="s">
        <v>155</v>
      </c>
      <c r="E64" s="11" t="s">
        <v>173</v>
      </c>
      <c r="F64" s="11" t="s">
        <v>2</v>
      </c>
      <c r="G64" s="7">
        <v>20000</v>
      </c>
      <c r="H64" s="7">
        <v>20000</v>
      </c>
      <c r="I64" s="7">
        <v>20000</v>
      </c>
      <c r="J64" s="7">
        <v>20000</v>
      </c>
      <c r="K64" s="7">
        <v>20000</v>
      </c>
      <c r="L64" s="7">
        <v>20000</v>
      </c>
      <c r="M64" s="7">
        <v>20000</v>
      </c>
      <c r="N64" s="7">
        <v>20000</v>
      </c>
      <c r="O64" s="7">
        <v>20000</v>
      </c>
      <c r="P64" s="7">
        <v>20000</v>
      </c>
      <c r="Q64" s="7">
        <v>20000</v>
      </c>
      <c r="R64" s="7">
        <v>20000</v>
      </c>
      <c r="S64" s="8">
        <f t="shared" si="1"/>
        <v>60000</v>
      </c>
      <c r="T64" s="8">
        <f t="shared" si="2"/>
        <v>60000</v>
      </c>
      <c r="U64" s="8">
        <f t="shared" si="3"/>
        <v>60000</v>
      </c>
      <c r="V64" s="8">
        <f t="shared" si="4"/>
        <v>60000</v>
      </c>
      <c r="W64" s="8">
        <f t="shared" si="5"/>
        <v>240000</v>
      </c>
      <c r="Z64"/>
    </row>
    <row r="65" s="4" customFormat="1" spans="2:26">
      <c r="B65" s="5" t="str">
        <f t="shared" si="0"/>
        <v>研发</v>
      </c>
      <c r="D65" s="11" t="s">
        <v>155</v>
      </c>
      <c r="E65" s="11" t="s">
        <v>113</v>
      </c>
      <c r="F65" s="11" t="s">
        <v>2</v>
      </c>
      <c r="G65" s="7">
        <v>10000</v>
      </c>
      <c r="H65" s="7">
        <v>10000</v>
      </c>
      <c r="I65" s="7">
        <v>10000</v>
      </c>
      <c r="J65" s="7">
        <v>10000</v>
      </c>
      <c r="K65" s="7">
        <v>10000</v>
      </c>
      <c r="L65" s="7">
        <v>10000</v>
      </c>
      <c r="M65" s="7">
        <v>10000</v>
      </c>
      <c r="N65" s="7">
        <v>10000</v>
      </c>
      <c r="O65" s="7">
        <v>10000</v>
      </c>
      <c r="P65" s="7">
        <v>10000</v>
      </c>
      <c r="Q65" s="7">
        <v>10000</v>
      </c>
      <c r="R65" s="7">
        <v>10000</v>
      </c>
      <c r="S65" s="8">
        <f t="shared" si="1"/>
        <v>30000</v>
      </c>
      <c r="T65" s="8">
        <f t="shared" si="2"/>
        <v>30000</v>
      </c>
      <c r="U65" s="8">
        <f t="shared" ref="U65:U70" si="7">SUM(M65:O65)</f>
        <v>30000</v>
      </c>
      <c r="V65" s="8">
        <f t="shared" ref="V65:V70" si="8">SUM(P65:R65)</f>
        <v>30000</v>
      </c>
      <c r="W65" s="8">
        <f t="shared" ref="W65:W70" si="9">SUM(S65:V65)</f>
        <v>120000</v>
      </c>
      <c r="Z65"/>
    </row>
    <row r="66" s="4" customFormat="1" spans="2:26">
      <c r="B66" s="5" t="str">
        <f t="shared" si="0"/>
        <v>销售部门Labor</v>
      </c>
      <c r="C66" s="5" t="s">
        <v>122</v>
      </c>
      <c r="D66" s="11" t="s">
        <v>158</v>
      </c>
      <c r="E66" s="11" t="s">
        <v>124</v>
      </c>
      <c r="F66" s="11" t="s">
        <v>2</v>
      </c>
      <c r="G66" s="7">
        <v>30000</v>
      </c>
      <c r="H66" s="7">
        <v>30000</v>
      </c>
      <c r="I66" s="7">
        <v>30000</v>
      </c>
      <c r="J66" s="7">
        <v>30000</v>
      </c>
      <c r="K66" s="7">
        <v>30000</v>
      </c>
      <c r="L66" s="7">
        <v>30000</v>
      </c>
      <c r="M66" s="7">
        <v>30000</v>
      </c>
      <c r="N66" s="7">
        <v>30000</v>
      </c>
      <c r="O66" s="7">
        <v>30000</v>
      </c>
      <c r="P66" s="7">
        <v>30000</v>
      </c>
      <c r="Q66" s="7">
        <v>30000</v>
      </c>
      <c r="R66" s="7">
        <v>30000</v>
      </c>
      <c r="S66" s="8">
        <f t="shared" si="1"/>
        <v>90000</v>
      </c>
      <c r="T66" s="8">
        <f t="shared" si="2"/>
        <v>90000</v>
      </c>
      <c r="U66" s="8">
        <f t="shared" si="7"/>
        <v>90000</v>
      </c>
      <c r="V66" s="8">
        <f t="shared" si="8"/>
        <v>90000</v>
      </c>
      <c r="W66" s="8">
        <f t="shared" si="9"/>
        <v>360000</v>
      </c>
      <c r="Z66"/>
    </row>
    <row r="67" s="4" customFormat="1" spans="2:26">
      <c r="B67" s="5" t="str">
        <f t="shared" si="0"/>
        <v>销售部门</v>
      </c>
      <c r="D67" s="11" t="s">
        <v>158</v>
      </c>
      <c r="E67" s="11" t="s">
        <v>116</v>
      </c>
      <c r="F67" s="11" t="s">
        <v>2</v>
      </c>
      <c r="G67" s="7">
        <v>5000</v>
      </c>
      <c r="H67" s="7">
        <v>5000</v>
      </c>
      <c r="I67" s="7">
        <v>5000</v>
      </c>
      <c r="J67" s="7">
        <v>5000</v>
      </c>
      <c r="K67" s="7">
        <v>5000</v>
      </c>
      <c r="L67" s="7">
        <v>5000</v>
      </c>
      <c r="M67" s="7">
        <v>5000</v>
      </c>
      <c r="N67" s="7">
        <v>5000</v>
      </c>
      <c r="O67" s="7">
        <v>5000</v>
      </c>
      <c r="P67" s="7">
        <v>5000</v>
      </c>
      <c r="Q67" s="7">
        <v>5000</v>
      </c>
      <c r="R67" s="7">
        <v>5000</v>
      </c>
      <c r="S67" s="8">
        <f t="shared" si="1"/>
        <v>15000</v>
      </c>
      <c r="T67" s="8">
        <f t="shared" si="2"/>
        <v>15000</v>
      </c>
      <c r="U67" s="8">
        <f t="shared" si="7"/>
        <v>15000</v>
      </c>
      <c r="V67" s="8">
        <f t="shared" si="8"/>
        <v>15000</v>
      </c>
      <c r="W67" s="8">
        <f t="shared" si="9"/>
        <v>60000</v>
      </c>
      <c r="Z67"/>
    </row>
    <row r="68" s="4" customFormat="1" spans="2:26">
      <c r="B68" s="5" t="str">
        <f t="shared" si="0"/>
        <v>销售部门</v>
      </c>
      <c r="D68" s="11" t="s">
        <v>158</v>
      </c>
      <c r="E68" s="11" t="s">
        <v>174</v>
      </c>
      <c r="F68" s="11" t="s">
        <v>2</v>
      </c>
      <c r="G68" s="7">
        <v>10000</v>
      </c>
      <c r="H68" s="7">
        <v>10000</v>
      </c>
      <c r="I68" s="7">
        <v>10000</v>
      </c>
      <c r="J68" s="7">
        <v>10000</v>
      </c>
      <c r="K68" s="7">
        <v>10000</v>
      </c>
      <c r="L68" s="7">
        <v>10000</v>
      </c>
      <c r="M68" s="7">
        <v>10000</v>
      </c>
      <c r="N68" s="7">
        <v>10000</v>
      </c>
      <c r="O68" s="7">
        <v>10000</v>
      </c>
      <c r="P68" s="7">
        <v>10000</v>
      </c>
      <c r="Q68" s="7">
        <v>10000</v>
      </c>
      <c r="R68" s="7">
        <v>10000</v>
      </c>
      <c r="S68" s="8">
        <f t="shared" si="1"/>
        <v>30000</v>
      </c>
      <c r="T68" s="8">
        <f t="shared" si="2"/>
        <v>30000</v>
      </c>
      <c r="U68" s="8">
        <f t="shared" si="7"/>
        <v>30000</v>
      </c>
      <c r="V68" s="8">
        <f t="shared" si="8"/>
        <v>30000</v>
      </c>
      <c r="W68" s="8">
        <f t="shared" si="9"/>
        <v>120000</v>
      </c>
      <c r="Z68"/>
    </row>
    <row r="69" spans="2:26">
      <c r="B69" s="5" t="str">
        <f t="shared" ref="B69:B70" si="10">D69&amp;C69</f>
        <v>销售部门</v>
      </c>
      <c r="D69" s="11" t="s">
        <v>158</v>
      </c>
      <c r="E69" s="11" t="s">
        <v>148</v>
      </c>
      <c r="F69" s="11" t="s">
        <v>2</v>
      </c>
      <c r="G69" s="7">
        <v>50</v>
      </c>
      <c r="I69" s="7">
        <v>50</v>
      </c>
      <c r="K69" s="7">
        <v>50</v>
      </c>
      <c r="M69" s="7">
        <v>50</v>
      </c>
      <c r="O69" s="7">
        <v>50</v>
      </c>
      <c r="Q69" s="7">
        <v>50</v>
      </c>
      <c r="S69" s="8">
        <f t="shared" ref="S69:S70" si="11">SUM(G69:I69)</f>
        <v>100</v>
      </c>
      <c r="T69" s="8">
        <f t="shared" ref="T69:T70" si="12">SUM(J69:L69)</f>
        <v>50</v>
      </c>
      <c r="U69" s="8">
        <f t="shared" si="7"/>
        <v>100</v>
      </c>
      <c r="V69" s="8">
        <f t="shared" si="8"/>
        <v>50</v>
      </c>
      <c r="W69" s="8">
        <f t="shared" si="9"/>
        <v>300</v>
      </c>
      <c r="Z69"/>
    </row>
    <row r="70" spans="2:26">
      <c r="B70" s="5" t="str">
        <f t="shared" si="10"/>
        <v>销售部门</v>
      </c>
      <c r="D70" s="11" t="s">
        <v>158</v>
      </c>
      <c r="E70" s="11" t="s">
        <v>113</v>
      </c>
      <c r="F70" s="11" t="s">
        <v>2</v>
      </c>
      <c r="G70" s="7">
        <v>3000</v>
      </c>
      <c r="H70" s="7">
        <v>3000</v>
      </c>
      <c r="I70" s="7">
        <v>3000</v>
      </c>
      <c r="J70" s="7">
        <v>3000</v>
      </c>
      <c r="K70" s="7">
        <v>3000</v>
      </c>
      <c r="L70" s="7">
        <v>3000</v>
      </c>
      <c r="M70" s="7">
        <v>3000</v>
      </c>
      <c r="N70" s="7">
        <v>3000</v>
      </c>
      <c r="O70" s="7">
        <v>3000</v>
      </c>
      <c r="P70" s="7">
        <v>3000</v>
      </c>
      <c r="Q70" s="7">
        <v>3000</v>
      </c>
      <c r="R70" s="7">
        <v>3000</v>
      </c>
      <c r="S70" s="8">
        <f t="shared" si="11"/>
        <v>9000</v>
      </c>
      <c r="T70" s="8">
        <f t="shared" si="12"/>
        <v>9000</v>
      </c>
      <c r="U70" s="8">
        <f t="shared" si="7"/>
        <v>9000</v>
      </c>
      <c r="V70" s="8">
        <f t="shared" si="8"/>
        <v>9000</v>
      </c>
      <c r="W70" s="8">
        <f t="shared" si="9"/>
        <v>36000</v>
      </c>
      <c r="Z70"/>
    </row>
    <row r="71" spans="26:26">
      <c r="Z71"/>
    </row>
    <row r="72" spans="26:26">
      <c r="Z72"/>
    </row>
    <row r="73" spans="26:26">
      <c r="Z73"/>
    </row>
    <row r="74" spans="26:26">
      <c r="Z74"/>
    </row>
  </sheetData>
  <autoFilter ref="D3:W70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8:H31"/>
  <sheetViews>
    <sheetView workbookViewId="0">
      <selection activeCell="F19" sqref="F19:F27"/>
    </sheetView>
  </sheetViews>
  <sheetFormatPr defaultColWidth="9" defaultRowHeight="14.25" outlineLevelCol="7"/>
  <sheetData>
    <row r="8" ht="15" spans="5:8">
      <c r="E8" s="1"/>
      <c r="F8" s="2"/>
      <c r="G8" s="2"/>
      <c r="H8" s="2"/>
    </row>
    <row r="9" ht="15" spans="5:8">
      <c r="E9" s="1" t="s">
        <v>175</v>
      </c>
      <c r="F9" s="2" t="s">
        <v>176</v>
      </c>
      <c r="G9" s="2" t="s">
        <v>177</v>
      </c>
      <c r="H9" s="2"/>
    </row>
    <row r="10" ht="15" spans="5:8">
      <c r="E10" s="1"/>
      <c r="F10" s="2" t="s">
        <v>178</v>
      </c>
      <c r="G10" s="2" t="s">
        <v>179</v>
      </c>
      <c r="H10" s="2"/>
    </row>
    <row r="11" ht="15" spans="5:8">
      <c r="E11" s="1"/>
      <c r="F11" s="2" t="s">
        <v>180</v>
      </c>
      <c r="G11" s="2" t="s">
        <v>181</v>
      </c>
      <c r="H11" s="2"/>
    </row>
    <row r="12" ht="15" spans="5:8">
      <c r="E12" s="1"/>
      <c r="F12" s="2" t="s">
        <v>182</v>
      </c>
      <c r="G12" s="2" t="s">
        <v>183</v>
      </c>
      <c r="H12" s="2"/>
    </row>
    <row r="13" ht="15" spans="5:8">
      <c r="E13" s="2"/>
      <c r="F13" s="2"/>
      <c r="G13" s="2"/>
      <c r="H13" s="2"/>
    </row>
    <row r="14" ht="15" spans="5:8">
      <c r="E14" s="1" t="s">
        <v>184</v>
      </c>
      <c r="F14" s="2" t="s">
        <v>185</v>
      </c>
      <c r="G14" s="2" t="s">
        <v>78</v>
      </c>
      <c r="H14" s="2"/>
    </row>
    <row r="15" ht="15" spans="5:8">
      <c r="E15" s="1"/>
      <c r="F15" s="2" t="s">
        <v>186</v>
      </c>
      <c r="G15" s="2" t="s">
        <v>187</v>
      </c>
      <c r="H15" s="2"/>
    </row>
    <row r="16" ht="15" spans="5:8">
      <c r="E16" s="1"/>
      <c r="F16" s="2" t="s">
        <v>172</v>
      </c>
      <c r="G16" s="2" t="s">
        <v>188</v>
      </c>
      <c r="H16" s="2"/>
    </row>
    <row r="17" ht="15" spans="5:8">
      <c r="E17" s="1"/>
      <c r="F17" s="2" t="s">
        <v>189</v>
      </c>
      <c r="G17" s="2" t="s">
        <v>190</v>
      </c>
      <c r="H17" s="2"/>
    </row>
    <row r="18" ht="15" spans="5:8">
      <c r="E18" s="2"/>
      <c r="F18" s="2"/>
      <c r="G18" s="3"/>
      <c r="H18" s="2"/>
    </row>
    <row r="19" ht="15" spans="5:8">
      <c r="E19" s="1" t="s">
        <v>191</v>
      </c>
      <c r="F19" s="2" t="s">
        <v>20</v>
      </c>
      <c r="G19" s="2" t="s">
        <v>19</v>
      </c>
      <c r="H19" s="2"/>
    </row>
    <row r="20" ht="15" spans="5:8">
      <c r="E20" s="1"/>
      <c r="F20" s="2" t="s">
        <v>22</v>
      </c>
      <c r="G20" s="2" t="s">
        <v>21</v>
      </c>
      <c r="H20" s="2"/>
    </row>
    <row r="21" ht="15" spans="5:8">
      <c r="E21" s="1"/>
      <c r="F21" s="2" t="s">
        <v>24</v>
      </c>
      <c r="G21" s="2" t="s">
        <v>23</v>
      </c>
      <c r="H21" s="2"/>
    </row>
    <row r="22" ht="15" spans="5:8">
      <c r="E22" s="1"/>
      <c r="F22" s="2" t="s">
        <v>26</v>
      </c>
      <c r="G22" s="2" t="s">
        <v>25</v>
      </c>
      <c r="H22" s="2"/>
    </row>
    <row r="23" ht="15" spans="5:8">
      <c r="E23" s="1"/>
      <c r="F23" s="2" t="s">
        <v>28</v>
      </c>
      <c r="G23" s="2" t="s">
        <v>27</v>
      </c>
      <c r="H23" s="2"/>
    </row>
    <row r="24" ht="15" spans="5:8">
      <c r="E24" s="1"/>
      <c r="F24" s="2" t="s">
        <v>30</v>
      </c>
      <c r="G24" s="2" t="s">
        <v>29</v>
      </c>
      <c r="H24" s="2"/>
    </row>
    <row r="25" ht="15" spans="5:8">
      <c r="E25" s="1"/>
      <c r="F25" s="2" t="s">
        <v>32</v>
      </c>
      <c r="G25" s="2" t="s">
        <v>31</v>
      </c>
      <c r="H25" s="2"/>
    </row>
    <row r="26" ht="15" spans="5:8">
      <c r="E26" s="1"/>
      <c r="F26" s="2" t="s">
        <v>34</v>
      </c>
      <c r="G26" s="2" t="s">
        <v>33</v>
      </c>
      <c r="H26" s="2"/>
    </row>
    <row r="27" ht="15" spans="5:8">
      <c r="E27" s="1"/>
      <c r="F27" s="2" t="s">
        <v>36</v>
      </c>
      <c r="G27" s="2" t="s">
        <v>35</v>
      </c>
      <c r="H27" s="2"/>
    </row>
    <row r="28" ht="15" spans="5:8">
      <c r="E28" s="2"/>
      <c r="F28" s="2"/>
      <c r="G28" s="3"/>
      <c r="H28" s="2"/>
    </row>
    <row r="29" ht="15" spans="5:8">
      <c r="E29" s="1" t="s">
        <v>192</v>
      </c>
      <c r="F29" s="2" t="s">
        <v>193</v>
      </c>
      <c r="G29" s="3" t="s">
        <v>194</v>
      </c>
      <c r="H29" s="2"/>
    </row>
    <row r="30" ht="15" spans="5:8">
      <c r="E30" s="1"/>
      <c r="F30" s="2" t="s">
        <v>195</v>
      </c>
      <c r="G30" s="2" t="s">
        <v>196</v>
      </c>
      <c r="H30" s="2"/>
    </row>
    <row r="31" ht="15" spans="5:8">
      <c r="E31" s="2"/>
      <c r="F31" s="2"/>
      <c r="G31" s="2"/>
      <c r="H31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单位产品成本</vt:lpstr>
      <vt:lpstr>工时计算</vt:lpstr>
      <vt:lpstr>其他部门分配率</vt:lpstr>
      <vt:lpstr>生产费用</vt:lpstr>
      <vt:lpstr>其他部门费用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Administrator</cp:lastModifiedBy>
  <dcterms:created xsi:type="dcterms:W3CDTF">2020-08-08T10:16:00Z</dcterms:created>
  <dcterms:modified xsi:type="dcterms:W3CDTF">2020-08-21T02:33:44Z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