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ossa\OneDrive\Desktop\Mobile_User_Behavior\"/>
    </mc:Choice>
  </mc:AlternateContent>
  <xr:revisionPtr revIDLastSave="0" documentId="13_ncr:9_{36AD23AC-D85E-428C-A756-F1234573AC95}" xr6:coauthVersionLast="47" xr6:coauthVersionMax="47" xr10:uidLastSave="{00000000-0000-0000-0000-000000000000}"/>
  <bookViews>
    <workbookView xWindow="-108" yWindow="-108" windowWidth="23256" windowHeight="12456" xr2:uid="{DC0234A9-2F8A-448E-B3E3-137310F7CC21}"/>
  </bookViews>
  <sheets>
    <sheet name="Dashboard" sheetId="4" r:id="rId1"/>
    <sheet name="Pivot" sheetId="2" r:id="rId2"/>
    <sheet name="User_Behavior" sheetId="1" r:id="rId3"/>
  </sheets>
  <definedNames>
    <definedName name="_xlcn.WorksheetConnection_user_behavior_dataset.xlsxTable11" hidden="1">Table1[]</definedName>
    <definedName name="Slicer_Gender">#N/A</definedName>
    <definedName name="Slicer_User_Behavior_Class">#N/A</definedName>
  </definedNames>
  <calcPr calcId="0"/>
  <pivotCaches>
    <pivotCache cacheId="2462" r:id="rId4"/>
    <pivotCache cacheId="2465" r:id="rId5"/>
    <pivotCache cacheId="2468" r:id="rId6"/>
    <pivotCache cacheId="2471" r:id="rId7"/>
    <pivotCache cacheId="2474" r:id="rId8"/>
    <pivotCache cacheId="2477" r:id="rId9"/>
  </pivotCaches>
  <extLst>
    <ext xmlns:x14="http://schemas.microsoft.com/office/spreadsheetml/2009/9/main" uri="{876F7934-8845-4945-9796-88D515C7AA90}">
      <x14:pivotCaches>
        <pivotCache cacheId="2148"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user_behavior_dataset.xlsx!Table1"/>
        </x15:modelTables>
      </x15:dataModel>
    </ext>
  </extLst>
</workbook>
</file>

<file path=xl/calcChain.xml><?xml version="1.0" encoding="utf-8"?>
<calcChain xmlns="http://schemas.openxmlformats.org/spreadsheetml/2006/main">
  <c r="AY10" i="2" l="1"/>
  <c r="AX10" i="2"/>
  <c r="AW10" i="2"/>
  <c r="AV10" i="2"/>
  <c r="AU10" i="2"/>
  <c r="AO10" i="2"/>
  <c r="AN10" i="2"/>
  <c r="AM10" i="2"/>
  <c r="AL10" i="2"/>
  <c r="AK10" i="2"/>
  <c r="AF10" i="2"/>
  <c r="AE10" i="2"/>
  <c r="AD10" i="2"/>
  <c r="AC10" i="2"/>
  <c r="AB10" i="2"/>
  <c r="W10" i="2"/>
  <c r="V10" i="2"/>
  <c r="U10" i="2"/>
  <c r="T10" i="2"/>
  <c r="S10" i="2"/>
  <c r="O11" i="2"/>
  <c r="N11" i="2"/>
  <c r="M11" i="2"/>
  <c r="L11" i="2"/>
  <c r="K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15B78E-B8D1-4350-B2A2-26DF8D81A25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7D4F491-6B39-4D69-BD80-F7C2ADC9D3D9}" name="WorksheetConnection_user_behavior_dataset.xlsx!Table1" type="102" refreshedVersion="8" minRefreshableVersion="5">
    <extLst>
      <ext xmlns:x15="http://schemas.microsoft.com/office/spreadsheetml/2010/11/main" uri="{DE250136-89BD-433C-8126-D09CA5730AF9}">
        <x15:connection id="Table1">
          <x15:rangePr sourceName="_xlcn.WorksheetConnection_user_behavior_dataset.xlsxTable11"/>
        </x15:connection>
      </ext>
    </extLst>
  </connection>
</connections>
</file>

<file path=xl/sharedStrings.xml><?xml version="1.0" encoding="utf-8"?>
<sst xmlns="http://schemas.openxmlformats.org/spreadsheetml/2006/main" count="2894" uniqueCount="40">
  <si>
    <t>User ID</t>
  </si>
  <si>
    <t>Device Model</t>
  </si>
  <si>
    <t>Operating System</t>
  </si>
  <si>
    <t>App Usage Time (min/day)</t>
  </si>
  <si>
    <t>Screen On Time (hours/day)</t>
  </si>
  <si>
    <t>Battery Drain (mAh/day)</t>
  </si>
  <si>
    <t>Number of Apps Installed</t>
  </si>
  <si>
    <t>Data Usage (MB/day)</t>
  </si>
  <si>
    <t>Age</t>
  </si>
  <si>
    <t>Gender</t>
  </si>
  <si>
    <t>User Behavior Class</t>
  </si>
  <si>
    <t>Google Pixel 5</t>
  </si>
  <si>
    <t>Android</t>
  </si>
  <si>
    <t>Male</t>
  </si>
  <si>
    <t>OnePlus 9</t>
  </si>
  <si>
    <t>Female</t>
  </si>
  <si>
    <t>Xiaomi Mi 11</t>
  </si>
  <si>
    <t>iPhone 12</t>
  </si>
  <si>
    <t>iOS</t>
  </si>
  <si>
    <t>Samsung Galaxy S21</t>
  </si>
  <si>
    <t>Column Labels</t>
  </si>
  <si>
    <t>Grand Total</t>
  </si>
  <si>
    <t>Row Labels</t>
  </si>
  <si>
    <t>Avg App Min</t>
  </si>
  <si>
    <t>Avg Battery Drain</t>
  </si>
  <si>
    <t>Avg Data Usage</t>
  </si>
  <si>
    <t>Very Light User</t>
  </si>
  <si>
    <t>Light User</t>
  </si>
  <si>
    <t>Moderate User</t>
  </si>
  <si>
    <t>Heavy User</t>
  </si>
  <si>
    <t>Power User</t>
  </si>
  <si>
    <t>Models Count</t>
  </si>
  <si>
    <t>Users Type per model</t>
  </si>
  <si>
    <t>Count of User Behavior Class</t>
  </si>
  <si>
    <t>Samsung S21</t>
  </si>
  <si>
    <t>Battery drain</t>
  </si>
  <si>
    <t>Data Usage</t>
  </si>
  <si>
    <t>Screen on Time</t>
  </si>
  <si>
    <t xml:space="preserve">Apps Installed </t>
  </si>
  <si>
    <t>Average of Number of Apps 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</si>
</sst>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bgColor indexed="64"/>
      </patternFill>
    </fill>
    <fill>
      <patternFill patternType="solid">
        <fgColor rgb="FF1B3C5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6" fontId="0" fillId="0" borderId="0" xfId="0" applyNumberFormat="1"/>
    <xf numFmtId="1" fontId="0" fillId="0" borderId="0" xfId="0" applyNumberFormat="1"/>
    <xf numFmtId="49" fontId="0" fillId="0" borderId="0" xfId="0" applyNumberFormat="1"/>
    <xf numFmtId="0" fontId="0" fillId="0" borderId="0" xfId="0" pivotButton="1"/>
    <xf numFmtId="0" fontId="16" fillId="33" borderId="10" xfId="0" applyFont="1" applyFill="1" applyBorder="1"/>
    <xf numFmtId="0" fontId="0" fillId="0" borderId="0" xfId="0" applyAlignment="1">
      <alignment horizontal="left"/>
    </xf>
    <xf numFmtId="0" fontId="0" fillId="34" borderId="0" xfId="0" applyFill="1"/>
    <xf numFmtId="0" fontId="0" fillId="35" borderId="0" xfId="0" applyFill="1"/>
    <xf numFmtId="0" fontId="18" fillId="0" borderId="0" xfId="0" applyFont="1" applyAlignment="1">
      <alignment horizontal="center" vertical="center"/>
    </xf>
    <xf numFmtId="0" fontId="17" fillId="0" borderId="0" xfId="0" applyFont="1"/>
    <xf numFmtId="1" fontId="17"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8">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 formatCode="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 formatCode="0"/>
    </dxf>
    <dxf>
      <numFmt numFmtId="166" formatCode="0.0"/>
    </dxf>
    <dxf>
      <numFmt numFmtId="1" formatCode="0"/>
    </dxf>
    <dxf>
      <numFmt numFmtId="166" formatCode="0.0"/>
    </dxf>
    <dxf>
      <numFmt numFmtId="166" formatCode="0.0"/>
    </dxf>
    <dxf>
      <numFmt numFmtId="1" formatCode="0"/>
    </dxf>
    <dxf>
      <numFmt numFmtId="1" formatCode="0"/>
    </dxf>
    <dxf>
      <numFmt numFmtId="166" formatCode="0.0"/>
    </dxf>
    <dxf>
      <numFmt numFmtId="166" formatCode="0.0"/>
    </dxf>
    <dxf>
      <numFmt numFmtId="166" formatCode="0.0"/>
    </dxf>
    <dxf>
      <numFmt numFmtId="1" formatCode="0"/>
    </dxf>
    <dxf>
      <font>
        <b/>
        <i val="0"/>
        <color theme="0"/>
      </font>
      <fill>
        <patternFill>
          <bgColor theme="4"/>
        </patternFill>
      </fill>
    </dxf>
    <dxf>
      <numFmt numFmtId="30" formatCode="@"/>
    </dxf>
    <dxf>
      <numFmt numFmtId="1" formatCode="0"/>
    </dxf>
    <dxf>
      <numFmt numFmtId="30" formatCode="@"/>
    </dxf>
    <dxf>
      <numFmt numFmtId="1" formatCode="0"/>
    </dxf>
    <dxf>
      <numFmt numFmtId="1" formatCode="0"/>
    </dxf>
    <dxf>
      <numFmt numFmtId="1" formatCode="0"/>
    </dxf>
    <dxf>
      <numFmt numFmtId="1" formatCode="0"/>
    </dxf>
    <dxf>
      <numFmt numFmtId="166" formatCode="0.0"/>
    </dxf>
    <dxf>
      <numFmt numFmtId="1" formatCode="0"/>
    </dxf>
    <dxf>
      <numFmt numFmtId="30" formatCode="@"/>
    </dxf>
    <dxf>
      <numFmt numFmtId="1" formatCode="0"/>
    </dxf>
  </dxfs>
  <tableStyles count="1" defaultTableStyle="TableStyleMedium2" defaultPivotStyle="PivotStyleLight16">
    <tableStyle name="Slicer Style 1" pivot="0" table="0" count="2" xr9:uid="{3C0DE858-23A2-443B-B479-E9706257882D}">
      <tableStyleElement type="wholeTable" dxfId="126"/>
    </tableStyle>
  </tableStyles>
  <colors>
    <mruColors>
      <color rgb="FF1B3C53"/>
    </mruColors>
  </colors>
  <extLst>
    <ext xmlns:x14="http://schemas.microsoft.com/office/spreadsheetml/2009/9/main" uri="{46F421CA-312F-682f-3DD2-61675219B42D}">
      <x14:dxfs count="1">
        <dxf>
          <font>
            <color theme="0"/>
          </font>
          <fill>
            <patternFill>
              <bgColor rgb="FF1B3C5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sz="1400"/>
              <a:t>Battery Drain per</a:t>
            </a:r>
            <a:r>
              <a:rPr lang="en-US" sz="1400" baseline="0"/>
              <a:t> hour</a:t>
            </a:r>
            <a:endParaRPr lang="en-US" sz="140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1"/>
            </a:solidFill>
            <a:ln>
              <a:solidFill>
                <a:schemeClr val="bg1">
                  <a:alpha val="90000"/>
                </a:schemeClr>
              </a:solid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9525">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Pivot!$S$9:$W$9</c:f>
              <c:strCache>
                <c:ptCount val="5"/>
                <c:pt idx="0">
                  <c:v>Google Pixel 5</c:v>
                </c:pt>
                <c:pt idx="1">
                  <c:v>iPhone 12</c:v>
                </c:pt>
                <c:pt idx="2">
                  <c:v>OnePlus 9</c:v>
                </c:pt>
                <c:pt idx="3">
                  <c:v>Samsung Galaxy S21</c:v>
                </c:pt>
                <c:pt idx="4">
                  <c:v>Xiaomi Mi 11</c:v>
                </c:pt>
              </c:strCache>
            </c:strRef>
          </c:cat>
          <c:val>
            <c:numRef>
              <c:f>Pivot!$S$10:$W$10</c:f>
              <c:numCache>
                <c:formatCode>0</c:formatCode>
                <c:ptCount val="5"/>
                <c:pt idx="0">
                  <c:v>1475.6760563380283</c:v>
                </c:pt>
                <c:pt idx="1">
                  <c:v>1589.513698630137</c:v>
                </c:pt>
                <c:pt idx="2">
                  <c:v>1523.8496240601503</c:v>
                </c:pt>
                <c:pt idx="3">
                  <c:v>1504.5714285714287</c:v>
                </c:pt>
                <c:pt idx="4">
                  <c:v>1528.8767123287671</c:v>
                </c:pt>
              </c:numCache>
            </c:numRef>
          </c:val>
          <c:extLst>
            <c:ext xmlns:c16="http://schemas.microsoft.com/office/drawing/2014/chart" uri="{C3380CC4-5D6E-409C-BE32-E72D297353CC}">
              <c16:uniqueId val="{00000000-72AC-42ED-A40B-1A439A59745A}"/>
            </c:ext>
          </c:extLst>
        </c:ser>
        <c:dLbls>
          <c:dLblPos val="outEnd"/>
          <c:showLegendKey val="0"/>
          <c:showVal val="1"/>
          <c:showCatName val="0"/>
          <c:showSerName val="0"/>
          <c:showPercent val="0"/>
          <c:showBubbleSize val="0"/>
        </c:dLbls>
        <c:gapWidth val="444"/>
        <c:overlap val="-80"/>
        <c:axId val="2053817343"/>
        <c:axId val="2053818783"/>
      </c:barChart>
      <c:catAx>
        <c:axId val="2053817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2053818783"/>
        <c:crosses val="autoZero"/>
        <c:auto val="1"/>
        <c:lblAlgn val="ctr"/>
        <c:lblOffset val="100"/>
        <c:noMultiLvlLbl val="0"/>
      </c:catAx>
      <c:valAx>
        <c:axId val="2053818783"/>
        <c:scaling>
          <c:orientation val="minMax"/>
        </c:scaling>
        <c:delete val="1"/>
        <c:axPos val="l"/>
        <c:numFmt formatCode="0" sourceLinked="1"/>
        <c:majorTickMark val="none"/>
        <c:minorTickMark val="none"/>
        <c:tickLblPos val="nextTo"/>
        <c:crossAx val="205381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Data Usage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bg1"/>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Pivot!$AB$9:$AF$9</c:f>
              <c:strCache>
                <c:ptCount val="5"/>
                <c:pt idx="0">
                  <c:v>Google Pixel 5</c:v>
                </c:pt>
                <c:pt idx="1">
                  <c:v>iPhone 12</c:v>
                </c:pt>
                <c:pt idx="2">
                  <c:v>OnePlus 9</c:v>
                </c:pt>
                <c:pt idx="3">
                  <c:v>Samsung Galaxy S21</c:v>
                </c:pt>
                <c:pt idx="4">
                  <c:v>Xiaomi Mi 11</c:v>
                </c:pt>
              </c:strCache>
            </c:strRef>
          </c:cat>
          <c:val>
            <c:numRef>
              <c:f>Pivot!$AB$10:$AF$10</c:f>
              <c:numCache>
                <c:formatCode>0</c:formatCode>
                <c:ptCount val="5"/>
                <c:pt idx="0">
                  <c:v>897.70422535211264</c:v>
                </c:pt>
                <c:pt idx="1">
                  <c:v>965.50684931506851</c:v>
                </c:pt>
                <c:pt idx="2">
                  <c:v>911.12030075187965</c:v>
                </c:pt>
                <c:pt idx="3">
                  <c:v>931.87218045112786</c:v>
                </c:pt>
                <c:pt idx="4">
                  <c:v>940.16438356164383</c:v>
                </c:pt>
              </c:numCache>
            </c:numRef>
          </c:val>
          <c:extLst>
            <c:ext xmlns:c16="http://schemas.microsoft.com/office/drawing/2014/chart" uri="{C3380CC4-5D6E-409C-BE32-E72D297353CC}">
              <c16:uniqueId val="{00000000-2392-48E0-9B9C-A14569BB0BEA}"/>
            </c:ext>
          </c:extLst>
        </c:ser>
        <c:dLbls>
          <c:showLegendKey val="0"/>
          <c:showVal val="0"/>
          <c:showCatName val="0"/>
          <c:showSerName val="0"/>
          <c:showPercent val="0"/>
          <c:showBubbleSize val="0"/>
        </c:dLbls>
        <c:gapWidth val="219"/>
        <c:overlap val="10"/>
        <c:axId val="679547599"/>
        <c:axId val="679548079"/>
      </c:barChart>
      <c:catAx>
        <c:axId val="67954759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79548079"/>
        <c:crosses val="autoZero"/>
        <c:auto val="1"/>
        <c:lblAlgn val="ctr"/>
        <c:lblOffset val="100"/>
        <c:noMultiLvlLbl val="0"/>
      </c:catAx>
      <c:valAx>
        <c:axId val="679548079"/>
        <c:scaling>
          <c:orientation val="minMax"/>
        </c:scaling>
        <c:delete val="1"/>
        <c:axPos val="b"/>
        <c:numFmt formatCode="0" sourceLinked="1"/>
        <c:majorTickMark val="none"/>
        <c:minorTickMark val="none"/>
        <c:tickLblPos val="nextTo"/>
        <c:crossAx val="67954759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all" spc="120" normalizeH="0" baseline="0">
                <a:solidFill>
                  <a:sysClr val="window" lastClr="FFFFFF"/>
                </a:solidFill>
                <a:latin typeface="+mn-lt"/>
                <a:ea typeface="+mn-ea"/>
                <a:cs typeface="+mn-cs"/>
              </a:defRPr>
            </a:pPr>
            <a:r>
              <a:rPr lang="en-US" sz="1400" b="1" i="0" u="none" strike="noStrike" kern="1200" cap="all" spc="120" normalizeH="0" baseline="0">
                <a:solidFill>
                  <a:sysClr val="window" lastClr="FFFFFF"/>
                </a:solidFill>
                <a:latin typeface="+mn-lt"/>
                <a:ea typeface="+mn-ea"/>
                <a:cs typeface="+mn-cs"/>
              </a:rPr>
              <a:t>Screen on Time</a:t>
            </a:r>
          </a:p>
        </c:rich>
      </c:tx>
      <c:overlay val="0"/>
      <c:spPr>
        <a:noFill/>
        <a:ln>
          <a:noFill/>
        </a:ln>
        <a:effectLst/>
      </c:spPr>
      <c:txPr>
        <a:bodyPr rot="0" spcFirstLastPara="1" vertOverflow="ellipsis" vert="horz" wrap="square" anchor="ctr" anchorCtr="1"/>
        <a:lstStyle/>
        <a:p>
          <a:pPr algn="ctr" rtl="0">
            <a:defRPr lang="en-US" sz="1400" b="1" i="0" u="none" strike="noStrike" kern="1200" cap="all" spc="120" normalizeH="0" baseline="0">
              <a:solidFill>
                <a:sysClr val="window" lastClr="FFFFFF"/>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bg1"/>
              </a:solidFill>
              <a:round/>
            </a:ln>
            <a:effectLst/>
          </c:spPr>
          <c:marker>
            <c:symbol val="none"/>
          </c:marker>
          <c:dLbls>
            <c:delete val="1"/>
          </c:dLbls>
          <c:cat>
            <c:strRef>
              <c:f>Pivot!$AK$9:$AO$9</c:f>
              <c:strCache>
                <c:ptCount val="5"/>
                <c:pt idx="0">
                  <c:v>Google Pixel 5</c:v>
                </c:pt>
                <c:pt idx="1">
                  <c:v>iPhone 12</c:v>
                </c:pt>
                <c:pt idx="2">
                  <c:v>OnePlus 9</c:v>
                </c:pt>
                <c:pt idx="3">
                  <c:v>Samsung S21</c:v>
                </c:pt>
                <c:pt idx="4">
                  <c:v>Xiaomi Mi 11</c:v>
                </c:pt>
              </c:strCache>
            </c:strRef>
          </c:cat>
          <c:val>
            <c:numRef>
              <c:f>Pivot!$AK$10:$AO$10</c:f>
              <c:numCache>
                <c:formatCode>0</c:formatCode>
                <c:ptCount val="5"/>
                <c:pt idx="0">
                  <c:v>267.78873239436621</c:v>
                </c:pt>
                <c:pt idx="1">
                  <c:v>282.02054794520546</c:v>
                </c:pt>
                <c:pt idx="2">
                  <c:v>270.38345864661653</c:v>
                </c:pt>
                <c:pt idx="3">
                  <c:v>266.42105263157896</c:v>
                </c:pt>
                <c:pt idx="4">
                  <c:v>268.45205479452056</c:v>
                </c:pt>
              </c:numCache>
            </c:numRef>
          </c:val>
          <c:extLst>
            <c:ext xmlns:c16="http://schemas.microsoft.com/office/drawing/2014/chart" uri="{C3380CC4-5D6E-409C-BE32-E72D297353CC}">
              <c16:uniqueId val="{00000000-4CC6-45B6-B332-4A54FA998C3C}"/>
            </c:ext>
          </c:extLst>
        </c:ser>
        <c:dLbls>
          <c:showLegendKey val="0"/>
          <c:showVal val="1"/>
          <c:showCatName val="0"/>
          <c:showSerName val="0"/>
          <c:showPercent val="0"/>
          <c:showBubbleSize val="0"/>
        </c:dLbls>
        <c:axId val="1692194927"/>
        <c:axId val="1692178607"/>
      </c:radarChart>
      <c:catAx>
        <c:axId val="169219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cap="all" spc="120" normalizeH="0" baseline="0">
                <a:solidFill>
                  <a:schemeClr val="bg1"/>
                </a:solidFill>
                <a:latin typeface="+mn-lt"/>
                <a:ea typeface="+mn-ea"/>
                <a:cs typeface="+mn-cs"/>
              </a:defRPr>
            </a:pPr>
            <a:endParaRPr lang="en-US"/>
          </a:p>
        </c:txPr>
        <c:crossAx val="1692178607"/>
        <c:crosses val="autoZero"/>
        <c:auto val="1"/>
        <c:lblAlgn val="ctr"/>
        <c:lblOffset val="100"/>
        <c:noMultiLvlLbl val="0"/>
      </c:catAx>
      <c:valAx>
        <c:axId val="169217860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9219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r>
              <a:rPr lang="en-US" sz="1500" b="1" i="0" u="none" strike="noStrike" kern="1200" cap="all" spc="100" normalizeH="0" baseline="0">
                <a:solidFill>
                  <a:sysClr val="window" lastClr="FFFFFF"/>
                </a:solidFill>
                <a:latin typeface="+mn-lt"/>
                <a:ea typeface="+mn-ea"/>
                <a:cs typeface="+mn-cs"/>
              </a:rPr>
              <a:t>Model owners</a:t>
            </a:r>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endParaRPr lang="en-US"/>
        </a:p>
      </c:txPr>
    </c:title>
    <c:autoTitleDeleted val="0"/>
    <c:plotArea>
      <c:layout>
        <c:manualLayout>
          <c:layoutTarget val="inner"/>
          <c:xMode val="edge"/>
          <c:yMode val="edge"/>
          <c:x val="5.2410897362681591E-2"/>
          <c:y val="0.34830567022484465"/>
          <c:w val="0.90338179385514061"/>
          <c:h val="0.41699769310508816"/>
        </c:manualLayout>
      </c:layout>
      <c:barChart>
        <c:barDir val="col"/>
        <c:grouping val="clustered"/>
        <c:varyColors val="0"/>
        <c:ser>
          <c:idx val="0"/>
          <c:order val="0"/>
          <c:spPr>
            <a:solidFill>
              <a:schemeClr val="bg1"/>
            </a:solidFill>
            <a:ln>
              <a:noFill/>
            </a:ln>
            <a:effectLst/>
          </c:spPr>
          <c:invertIfNegative val="0"/>
          <c:cat>
            <c:strRef>
              <c:f>Pivot!$K$10:$O$10</c:f>
              <c:strCache>
                <c:ptCount val="5"/>
                <c:pt idx="0">
                  <c:v>Google Pixel 5</c:v>
                </c:pt>
                <c:pt idx="1">
                  <c:v>iPhone 12</c:v>
                </c:pt>
                <c:pt idx="2">
                  <c:v>OnePlus 9</c:v>
                </c:pt>
                <c:pt idx="3">
                  <c:v>Samsung Galaxy S21</c:v>
                </c:pt>
                <c:pt idx="4">
                  <c:v>Xiaomi Mi 11</c:v>
                </c:pt>
              </c:strCache>
            </c:strRef>
          </c:cat>
          <c:val>
            <c:numRef>
              <c:f>Pivot!$K$11:$O$11</c:f>
              <c:numCache>
                <c:formatCode>General</c:formatCode>
                <c:ptCount val="5"/>
                <c:pt idx="0">
                  <c:v>142</c:v>
                </c:pt>
                <c:pt idx="1">
                  <c:v>146</c:v>
                </c:pt>
                <c:pt idx="2">
                  <c:v>133</c:v>
                </c:pt>
                <c:pt idx="3">
                  <c:v>133</c:v>
                </c:pt>
                <c:pt idx="4">
                  <c:v>146</c:v>
                </c:pt>
              </c:numCache>
            </c:numRef>
          </c:val>
          <c:extLst>
            <c:ext xmlns:c16="http://schemas.microsoft.com/office/drawing/2014/chart" uri="{C3380CC4-5D6E-409C-BE32-E72D297353CC}">
              <c16:uniqueId val="{00000000-BCCE-44B5-B35D-45CF7FE07B0D}"/>
            </c:ext>
          </c:extLst>
        </c:ser>
        <c:dLbls>
          <c:showLegendKey val="0"/>
          <c:showVal val="0"/>
          <c:showCatName val="0"/>
          <c:showSerName val="0"/>
          <c:showPercent val="0"/>
          <c:showBubbleSize val="0"/>
        </c:dLbls>
        <c:gapWidth val="219"/>
        <c:axId val="1136808815"/>
        <c:axId val="1136809775"/>
      </c:barChart>
      <c:catAx>
        <c:axId val="113680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6809775"/>
        <c:crosses val="autoZero"/>
        <c:auto val="1"/>
        <c:lblAlgn val="ctr"/>
        <c:lblOffset val="100"/>
        <c:noMultiLvlLbl val="0"/>
      </c:catAx>
      <c:valAx>
        <c:axId val="1136809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680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r>
              <a:rPr lang="en-US" sz="1500" b="1" i="0" u="none" strike="noStrike" kern="1200" cap="all" spc="100" normalizeH="0" baseline="0">
                <a:solidFill>
                  <a:sysClr val="window" lastClr="FFFFFF"/>
                </a:solidFill>
                <a:latin typeface="+mn-lt"/>
                <a:ea typeface="+mn-ea"/>
                <a:cs typeface="+mn-cs"/>
              </a:rPr>
              <a:t>Apps Installed</a:t>
            </a:r>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Pivot!$AU$9:$AY$9</c:f>
              <c:strCache>
                <c:ptCount val="5"/>
                <c:pt idx="0">
                  <c:v>Google Pixel 5</c:v>
                </c:pt>
                <c:pt idx="1">
                  <c:v>iPhone 12</c:v>
                </c:pt>
                <c:pt idx="2">
                  <c:v>OnePlus 9</c:v>
                </c:pt>
                <c:pt idx="3">
                  <c:v>Samsung Galaxy S21</c:v>
                </c:pt>
                <c:pt idx="4">
                  <c:v>Xiaomi Mi 11</c:v>
                </c:pt>
              </c:strCache>
            </c:strRef>
          </c:cat>
          <c:val>
            <c:numRef>
              <c:f>Pivot!$AU$10:$AY$10</c:f>
              <c:numCache>
                <c:formatCode>0</c:formatCode>
                <c:ptCount val="5"/>
                <c:pt idx="0">
                  <c:v>49.908450704225352</c:v>
                </c:pt>
                <c:pt idx="1">
                  <c:v>52.726027397260275</c:v>
                </c:pt>
                <c:pt idx="2">
                  <c:v>49.969924812030072</c:v>
                </c:pt>
                <c:pt idx="3">
                  <c:v>50.804511278195491</c:v>
                </c:pt>
                <c:pt idx="4">
                  <c:v>49.924657534246577</c:v>
                </c:pt>
              </c:numCache>
            </c:numRef>
          </c:val>
          <c:extLst>
            <c:ext xmlns:c16="http://schemas.microsoft.com/office/drawing/2014/chart" uri="{C3380CC4-5D6E-409C-BE32-E72D297353CC}">
              <c16:uniqueId val="{00000000-F166-412C-BE4F-E8D180328856}"/>
            </c:ext>
          </c:extLst>
        </c:ser>
        <c:dLbls>
          <c:showLegendKey val="0"/>
          <c:showVal val="0"/>
          <c:showCatName val="0"/>
          <c:showSerName val="0"/>
          <c:showPercent val="0"/>
          <c:showBubbleSize val="0"/>
        </c:dLbls>
        <c:gapWidth val="219"/>
        <c:overlap val="-27"/>
        <c:axId val="1134535807"/>
        <c:axId val="1134536287"/>
      </c:barChart>
      <c:catAx>
        <c:axId val="11345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cap="all" spc="120" normalizeH="0" baseline="0">
                <a:solidFill>
                  <a:schemeClr val="bg1"/>
                </a:solidFill>
                <a:latin typeface="+mn-lt"/>
                <a:ea typeface="+mn-ea"/>
                <a:cs typeface="+mn-cs"/>
              </a:defRPr>
            </a:pPr>
            <a:endParaRPr lang="en-US"/>
          </a:p>
        </c:txPr>
        <c:crossAx val="1134536287"/>
        <c:crosses val="autoZero"/>
        <c:auto val="1"/>
        <c:lblAlgn val="ctr"/>
        <c:lblOffset val="100"/>
        <c:noMultiLvlLbl val="0"/>
      </c:catAx>
      <c:valAx>
        <c:axId val="11345362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453580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0</xdr:row>
      <xdr:rowOff>0</xdr:rowOff>
    </xdr:from>
    <xdr:to>
      <xdr:col>17</xdr:col>
      <xdr:colOff>487680</xdr:colOff>
      <xdr:row>2</xdr:row>
      <xdr:rowOff>106680</xdr:rowOff>
    </xdr:to>
    <xdr:sp macro="" textlink="">
      <xdr:nvSpPr>
        <xdr:cNvPr id="2" name="Rectangle: Rounded Corners 1">
          <a:extLst>
            <a:ext uri="{FF2B5EF4-FFF2-40B4-BE49-F238E27FC236}">
              <a16:creationId xmlns:a16="http://schemas.microsoft.com/office/drawing/2014/main" id="{FCFAD2DF-9A0C-622D-128D-7D6B8C236290}"/>
            </a:ext>
          </a:extLst>
        </xdr:cNvPr>
        <xdr:cNvSpPr/>
      </xdr:nvSpPr>
      <xdr:spPr>
        <a:xfrm>
          <a:off x="129540" y="0"/>
          <a:ext cx="10721340" cy="472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Mobile</a:t>
          </a:r>
          <a:r>
            <a:rPr lang="en-US" sz="2000" b="1" baseline="0"/>
            <a:t> Users Behavior Analysis </a:t>
          </a:r>
          <a:endParaRPr lang="en-US" sz="2000" b="1"/>
        </a:p>
      </xdr:txBody>
    </xdr:sp>
    <xdr:clientData/>
  </xdr:twoCellAnchor>
  <xdr:twoCellAnchor>
    <xdr:from>
      <xdr:col>0</xdr:col>
      <xdr:colOff>152400</xdr:colOff>
      <xdr:row>2</xdr:row>
      <xdr:rowOff>167640</xdr:rowOff>
    </xdr:from>
    <xdr:to>
      <xdr:col>2</xdr:col>
      <xdr:colOff>365760</xdr:colOff>
      <xdr:row>30</xdr:row>
      <xdr:rowOff>144780</xdr:rowOff>
    </xdr:to>
    <xdr:sp macro="" textlink="">
      <xdr:nvSpPr>
        <xdr:cNvPr id="3" name="Rectangle: Rounded Corners 2">
          <a:extLst>
            <a:ext uri="{FF2B5EF4-FFF2-40B4-BE49-F238E27FC236}">
              <a16:creationId xmlns:a16="http://schemas.microsoft.com/office/drawing/2014/main" id="{AE3E82C5-5037-2139-0E25-34D7272FD5D8}"/>
            </a:ext>
          </a:extLst>
        </xdr:cNvPr>
        <xdr:cNvSpPr/>
      </xdr:nvSpPr>
      <xdr:spPr>
        <a:xfrm>
          <a:off x="152400" y="533400"/>
          <a:ext cx="1432560" cy="5097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u="sng"/>
            <a:t>Filters</a:t>
          </a:r>
        </a:p>
      </xdr:txBody>
    </xdr:sp>
    <xdr:clientData/>
  </xdr:twoCellAnchor>
  <xdr:twoCellAnchor>
    <xdr:from>
      <xdr:col>3</xdr:col>
      <xdr:colOff>76200</xdr:colOff>
      <xdr:row>5</xdr:row>
      <xdr:rowOff>0</xdr:rowOff>
    </xdr:from>
    <xdr:to>
      <xdr:col>5</xdr:col>
      <xdr:colOff>563880</xdr:colOff>
      <xdr:row>9</xdr:row>
      <xdr:rowOff>38100</xdr:rowOff>
    </xdr:to>
    <xdr:sp macro="" textlink="Pivot!K11">
      <xdr:nvSpPr>
        <xdr:cNvPr id="4" name="Rectangle: Rounded Corners 3">
          <a:extLst>
            <a:ext uri="{FF2B5EF4-FFF2-40B4-BE49-F238E27FC236}">
              <a16:creationId xmlns:a16="http://schemas.microsoft.com/office/drawing/2014/main" id="{FB360D28-118A-46DA-BF6A-B771177F91F0}"/>
            </a:ext>
          </a:extLst>
        </xdr:cNvPr>
        <xdr:cNvSpPr/>
      </xdr:nvSpPr>
      <xdr:spPr>
        <a:xfrm>
          <a:off x="1905000" y="914400"/>
          <a:ext cx="170688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5C87313-D3A6-4ED2-A61F-47F916AD941F}" type="TxLink">
            <a:rPr lang="en-US" sz="1600" b="1" i="0" u="none" strike="noStrike">
              <a:solidFill>
                <a:schemeClr val="bg1"/>
              </a:solidFill>
              <a:latin typeface="Calibri"/>
              <a:ea typeface="Calibri"/>
              <a:cs typeface="Calibri"/>
            </a:rPr>
            <a:pPr algn="ctr"/>
            <a:t>142</a:t>
          </a:fld>
          <a:endParaRPr lang="en-US" sz="1600" b="1">
            <a:solidFill>
              <a:schemeClr val="bg1"/>
            </a:solidFill>
          </a:endParaRPr>
        </a:p>
      </xdr:txBody>
    </xdr:sp>
    <xdr:clientData/>
  </xdr:twoCellAnchor>
  <xdr:twoCellAnchor>
    <xdr:from>
      <xdr:col>6</xdr:col>
      <xdr:colOff>45720</xdr:colOff>
      <xdr:row>4</xdr:row>
      <xdr:rowOff>175260</xdr:rowOff>
    </xdr:from>
    <xdr:to>
      <xdr:col>8</xdr:col>
      <xdr:colOff>441960</xdr:colOff>
      <xdr:row>9</xdr:row>
      <xdr:rowOff>30480</xdr:rowOff>
    </xdr:to>
    <xdr:sp macro="" textlink="Pivot!L11">
      <xdr:nvSpPr>
        <xdr:cNvPr id="5" name="Rectangle: Rounded Corners 4">
          <a:extLst>
            <a:ext uri="{FF2B5EF4-FFF2-40B4-BE49-F238E27FC236}">
              <a16:creationId xmlns:a16="http://schemas.microsoft.com/office/drawing/2014/main" id="{F8202C7B-FAA9-42CD-BFA9-37A0C72C3E8B}"/>
            </a:ext>
          </a:extLst>
        </xdr:cNvPr>
        <xdr:cNvSpPr/>
      </xdr:nvSpPr>
      <xdr:spPr>
        <a:xfrm>
          <a:off x="3703320" y="906780"/>
          <a:ext cx="161544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7FD46F6-73F6-4340-A458-78B2C2B7CFED}" type="TxLink">
            <a:rPr lang="en-US" sz="1600" b="1" i="0" u="none" strike="noStrike">
              <a:solidFill>
                <a:schemeClr val="bg1"/>
              </a:solidFill>
              <a:latin typeface="Calibri"/>
              <a:ea typeface="Calibri"/>
              <a:cs typeface="Calibri"/>
            </a:rPr>
            <a:pPr marL="0" indent="0" algn="ctr"/>
            <a:t>146</a:t>
          </a:fld>
          <a:endParaRPr lang="en-US" sz="1600" b="1" i="0" u="none" strike="noStrike">
            <a:solidFill>
              <a:schemeClr val="bg1"/>
            </a:solidFill>
            <a:latin typeface="Calibri"/>
            <a:ea typeface="Calibri"/>
            <a:cs typeface="Calibri"/>
          </a:endParaRPr>
        </a:p>
      </xdr:txBody>
    </xdr:sp>
    <xdr:clientData/>
  </xdr:twoCellAnchor>
  <xdr:twoCellAnchor>
    <xdr:from>
      <xdr:col>8</xdr:col>
      <xdr:colOff>579120</xdr:colOff>
      <xdr:row>5</xdr:row>
      <xdr:rowOff>0</xdr:rowOff>
    </xdr:from>
    <xdr:to>
      <xdr:col>11</xdr:col>
      <xdr:colOff>502920</xdr:colOff>
      <xdr:row>9</xdr:row>
      <xdr:rowOff>38100</xdr:rowOff>
    </xdr:to>
    <xdr:sp macro="" textlink="Pivot!M11">
      <xdr:nvSpPr>
        <xdr:cNvPr id="6" name="Rectangle: Rounded Corners 5">
          <a:extLst>
            <a:ext uri="{FF2B5EF4-FFF2-40B4-BE49-F238E27FC236}">
              <a16:creationId xmlns:a16="http://schemas.microsoft.com/office/drawing/2014/main" id="{BC9C6D31-93C5-48DB-B9DE-8D34800F28D8}"/>
            </a:ext>
          </a:extLst>
        </xdr:cNvPr>
        <xdr:cNvSpPr/>
      </xdr:nvSpPr>
      <xdr:spPr>
        <a:xfrm>
          <a:off x="5455920" y="914400"/>
          <a:ext cx="175260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831FCC5-6786-42CF-B6C7-0221D7C87949}" type="TxLink">
            <a:rPr lang="en-US" sz="1600" b="1" i="0" u="none" strike="noStrike">
              <a:solidFill>
                <a:schemeClr val="bg1"/>
              </a:solidFill>
              <a:latin typeface="Calibri"/>
              <a:ea typeface="Calibri"/>
              <a:cs typeface="Calibri"/>
            </a:rPr>
            <a:pPr marL="0" indent="0" algn="ctr"/>
            <a:t>133</a:t>
          </a:fld>
          <a:endParaRPr lang="en-US" sz="1600" b="1" i="0" u="none" strike="noStrike">
            <a:solidFill>
              <a:schemeClr val="bg1"/>
            </a:solidFill>
            <a:latin typeface="Calibri"/>
            <a:ea typeface="Calibri"/>
            <a:cs typeface="Calibri"/>
          </a:endParaRPr>
        </a:p>
      </xdr:txBody>
    </xdr:sp>
    <xdr:clientData/>
  </xdr:twoCellAnchor>
  <xdr:twoCellAnchor>
    <xdr:from>
      <xdr:col>12</xdr:col>
      <xdr:colOff>53340</xdr:colOff>
      <xdr:row>4</xdr:row>
      <xdr:rowOff>175260</xdr:rowOff>
    </xdr:from>
    <xdr:to>
      <xdr:col>14</xdr:col>
      <xdr:colOff>548640</xdr:colOff>
      <xdr:row>9</xdr:row>
      <xdr:rowOff>30480</xdr:rowOff>
    </xdr:to>
    <xdr:sp macro="" textlink="Pivot!N11">
      <xdr:nvSpPr>
        <xdr:cNvPr id="7" name="Rectangle: Rounded Corners 6">
          <a:extLst>
            <a:ext uri="{FF2B5EF4-FFF2-40B4-BE49-F238E27FC236}">
              <a16:creationId xmlns:a16="http://schemas.microsoft.com/office/drawing/2014/main" id="{3F59BF50-CE9D-4DAF-996C-14886D0A85E7}"/>
            </a:ext>
          </a:extLst>
        </xdr:cNvPr>
        <xdr:cNvSpPr/>
      </xdr:nvSpPr>
      <xdr:spPr>
        <a:xfrm>
          <a:off x="7368540" y="906780"/>
          <a:ext cx="171450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CA3C163-A664-40F6-BF9A-0C12AD896918}" type="TxLink">
            <a:rPr lang="en-US" sz="1600" b="1" i="0" u="none" strike="noStrike">
              <a:solidFill>
                <a:schemeClr val="bg1"/>
              </a:solidFill>
              <a:latin typeface="Calibri"/>
              <a:ea typeface="Calibri"/>
              <a:cs typeface="Calibri"/>
            </a:rPr>
            <a:pPr marL="0" indent="0" algn="ctr"/>
            <a:t>133</a:t>
          </a:fld>
          <a:endParaRPr lang="en-US" sz="1600" b="1" i="0" u="none" strike="noStrike">
            <a:solidFill>
              <a:schemeClr val="bg1"/>
            </a:solidFill>
            <a:latin typeface="Calibri"/>
            <a:ea typeface="Calibri"/>
            <a:cs typeface="Calibri"/>
          </a:endParaRPr>
        </a:p>
      </xdr:txBody>
    </xdr:sp>
    <xdr:clientData/>
  </xdr:twoCellAnchor>
  <xdr:twoCellAnchor>
    <xdr:from>
      <xdr:col>15</xdr:col>
      <xdr:colOff>45720</xdr:colOff>
      <xdr:row>4</xdr:row>
      <xdr:rowOff>167640</xdr:rowOff>
    </xdr:from>
    <xdr:to>
      <xdr:col>17</xdr:col>
      <xdr:colOff>441960</xdr:colOff>
      <xdr:row>9</xdr:row>
      <xdr:rowOff>22860</xdr:rowOff>
    </xdr:to>
    <xdr:sp macro="" textlink="Pivot!O11">
      <xdr:nvSpPr>
        <xdr:cNvPr id="8" name="Rectangle: Rounded Corners 7">
          <a:extLst>
            <a:ext uri="{FF2B5EF4-FFF2-40B4-BE49-F238E27FC236}">
              <a16:creationId xmlns:a16="http://schemas.microsoft.com/office/drawing/2014/main" id="{1E74B4A2-467E-4EDB-8434-571A318A8E38}"/>
            </a:ext>
          </a:extLst>
        </xdr:cNvPr>
        <xdr:cNvSpPr/>
      </xdr:nvSpPr>
      <xdr:spPr>
        <a:xfrm>
          <a:off x="9189720" y="899160"/>
          <a:ext cx="161544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1380B00-E795-405D-9AA0-A151086BCC5A}" type="TxLink">
            <a:rPr lang="en-US" sz="1600" b="1" i="0" u="none" strike="noStrike">
              <a:solidFill>
                <a:schemeClr val="bg1"/>
              </a:solidFill>
              <a:latin typeface="Calibri"/>
              <a:ea typeface="Calibri"/>
              <a:cs typeface="Calibri"/>
            </a:rPr>
            <a:pPr marL="0" indent="0" algn="ctr"/>
            <a:t>146</a:t>
          </a:fld>
          <a:endParaRPr lang="en-US" sz="1600" b="1" i="0" u="none" strike="noStrike">
            <a:solidFill>
              <a:schemeClr val="bg1"/>
            </a:solidFill>
            <a:latin typeface="Calibri"/>
            <a:ea typeface="Calibri"/>
            <a:cs typeface="Calibri"/>
          </a:endParaRPr>
        </a:p>
      </xdr:txBody>
    </xdr:sp>
    <xdr:clientData/>
  </xdr:twoCellAnchor>
  <xdr:twoCellAnchor>
    <xdr:from>
      <xdr:col>3</xdr:col>
      <xdr:colOff>76200</xdr:colOff>
      <xdr:row>2</xdr:row>
      <xdr:rowOff>175260</xdr:rowOff>
    </xdr:from>
    <xdr:to>
      <xdr:col>5</xdr:col>
      <xdr:colOff>548640</xdr:colOff>
      <xdr:row>4</xdr:row>
      <xdr:rowOff>152400</xdr:rowOff>
    </xdr:to>
    <xdr:sp macro="" textlink="">
      <xdr:nvSpPr>
        <xdr:cNvPr id="9" name="Rectangle: Rounded Corners 8">
          <a:extLst>
            <a:ext uri="{FF2B5EF4-FFF2-40B4-BE49-F238E27FC236}">
              <a16:creationId xmlns:a16="http://schemas.microsoft.com/office/drawing/2014/main" id="{F69B4F29-9BDA-46F9-B9B5-86B2AA632145}"/>
            </a:ext>
          </a:extLst>
        </xdr:cNvPr>
        <xdr:cNvSpPr/>
      </xdr:nvSpPr>
      <xdr:spPr>
        <a:xfrm>
          <a:off x="1905000" y="541020"/>
          <a:ext cx="1691640" cy="342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Google Pixel 5</a:t>
          </a:r>
        </a:p>
      </xdr:txBody>
    </xdr:sp>
    <xdr:clientData/>
  </xdr:twoCellAnchor>
  <xdr:twoCellAnchor>
    <xdr:from>
      <xdr:col>6</xdr:col>
      <xdr:colOff>76200</xdr:colOff>
      <xdr:row>2</xdr:row>
      <xdr:rowOff>167640</xdr:rowOff>
    </xdr:from>
    <xdr:to>
      <xdr:col>8</xdr:col>
      <xdr:colOff>419100</xdr:colOff>
      <xdr:row>4</xdr:row>
      <xdr:rowOff>144780</xdr:rowOff>
    </xdr:to>
    <xdr:sp macro="" textlink="">
      <xdr:nvSpPr>
        <xdr:cNvPr id="10" name="Rectangle: Rounded Corners 9">
          <a:extLst>
            <a:ext uri="{FF2B5EF4-FFF2-40B4-BE49-F238E27FC236}">
              <a16:creationId xmlns:a16="http://schemas.microsoft.com/office/drawing/2014/main" id="{A972A39B-0393-49F0-ABC9-16087A7BFFB9}"/>
            </a:ext>
          </a:extLst>
        </xdr:cNvPr>
        <xdr:cNvSpPr/>
      </xdr:nvSpPr>
      <xdr:spPr>
        <a:xfrm>
          <a:off x="3733800" y="533400"/>
          <a:ext cx="1562100" cy="342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600" b="1">
              <a:solidFill>
                <a:schemeClr val="lt1"/>
              </a:solidFill>
              <a:latin typeface="+mn-lt"/>
              <a:ea typeface="+mn-ea"/>
              <a:cs typeface="+mn-cs"/>
            </a:rPr>
            <a:t>iPhone 12</a:t>
          </a:r>
        </a:p>
      </xdr:txBody>
    </xdr:sp>
    <xdr:clientData/>
  </xdr:twoCellAnchor>
  <xdr:twoCellAnchor>
    <xdr:from>
      <xdr:col>8</xdr:col>
      <xdr:colOff>586740</xdr:colOff>
      <xdr:row>2</xdr:row>
      <xdr:rowOff>167640</xdr:rowOff>
    </xdr:from>
    <xdr:to>
      <xdr:col>11</xdr:col>
      <xdr:colOff>510540</xdr:colOff>
      <xdr:row>4</xdr:row>
      <xdr:rowOff>160020</xdr:rowOff>
    </xdr:to>
    <xdr:sp macro="" textlink="">
      <xdr:nvSpPr>
        <xdr:cNvPr id="11" name="Rectangle: Rounded Corners 10">
          <a:extLst>
            <a:ext uri="{FF2B5EF4-FFF2-40B4-BE49-F238E27FC236}">
              <a16:creationId xmlns:a16="http://schemas.microsoft.com/office/drawing/2014/main" id="{086183C1-2EF0-4724-B6C7-2EEF4FA42C58}"/>
            </a:ext>
          </a:extLst>
        </xdr:cNvPr>
        <xdr:cNvSpPr/>
      </xdr:nvSpPr>
      <xdr:spPr>
        <a:xfrm>
          <a:off x="5463540" y="533400"/>
          <a:ext cx="1752600" cy="358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a:solidFill>
                <a:schemeClr val="lt1"/>
              </a:solidFill>
              <a:latin typeface="+mn-lt"/>
              <a:ea typeface="+mn-ea"/>
              <a:cs typeface="+mn-cs"/>
            </a:rPr>
            <a:t>OnePlus 9</a:t>
          </a:r>
        </a:p>
      </xdr:txBody>
    </xdr:sp>
    <xdr:clientData/>
  </xdr:twoCellAnchor>
  <xdr:twoCellAnchor>
    <xdr:from>
      <xdr:col>12</xdr:col>
      <xdr:colOff>76200</xdr:colOff>
      <xdr:row>2</xdr:row>
      <xdr:rowOff>167640</xdr:rowOff>
    </xdr:from>
    <xdr:to>
      <xdr:col>14</xdr:col>
      <xdr:colOff>525780</xdr:colOff>
      <xdr:row>4</xdr:row>
      <xdr:rowOff>144780</xdr:rowOff>
    </xdr:to>
    <xdr:sp macro="" textlink="">
      <xdr:nvSpPr>
        <xdr:cNvPr id="12" name="Rectangle: Rounded Corners 11">
          <a:extLst>
            <a:ext uri="{FF2B5EF4-FFF2-40B4-BE49-F238E27FC236}">
              <a16:creationId xmlns:a16="http://schemas.microsoft.com/office/drawing/2014/main" id="{01C85F51-9BAC-4880-9C23-39E69697D5D4}"/>
            </a:ext>
          </a:extLst>
        </xdr:cNvPr>
        <xdr:cNvSpPr/>
      </xdr:nvSpPr>
      <xdr:spPr>
        <a:xfrm>
          <a:off x="7391400" y="533400"/>
          <a:ext cx="1668780" cy="342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600" b="1">
              <a:solidFill>
                <a:schemeClr val="lt1"/>
              </a:solidFill>
              <a:latin typeface="+mn-lt"/>
              <a:ea typeface="+mn-ea"/>
              <a:cs typeface="+mn-cs"/>
            </a:rPr>
            <a:t>Samsung S21</a:t>
          </a:r>
        </a:p>
      </xdr:txBody>
    </xdr:sp>
    <xdr:clientData/>
  </xdr:twoCellAnchor>
  <xdr:twoCellAnchor>
    <xdr:from>
      <xdr:col>15</xdr:col>
      <xdr:colOff>76200</xdr:colOff>
      <xdr:row>2</xdr:row>
      <xdr:rowOff>167640</xdr:rowOff>
    </xdr:from>
    <xdr:to>
      <xdr:col>17</xdr:col>
      <xdr:colOff>441960</xdr:colOff>
      <xdr:row>4</xdr:row>
      <xdr:rowOff>144780</xdr:rowOff>
    </xdr:to>
    <xdr:sp macro="" textlink="">
      <xdr:nvSpPr>
        <xdr:cNvPr id="13" name="Rectangle: Rounded Corners 12">
          <a:extLst>
            <a:ext uri="{FF2B5EF4-FFF2-40B4-BE49-F238E27FC236}">
              <a16:creationId xmlns:a16="http://schemas.microsoft.com/office/drawing/2014/main" id="{72B65A79-B1FE-4A4C-9D7C-A0DD2A606FE0}"/>
            </a:ext>
          </a:extLst>
        </xdr:cNvPr>
        <xdr:cNvSpPr/>
      </xdr:nvSpPr>
      <xdr:spPr>
        <a:xfrm>
          <a:off x="9220200" y="533400"/>
          <a:ext cx="1584960" cy="342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lt1"/>
              </a:solidFill>
              <a:latin typeface="+mn-lt"/>
              <a:ea typeface="+mn-ea"/>
              <a:cs typeface="+mn-cs"/>
            </a:rPr>
            <a:t>Xiaomi</a:t>
          </a:r>
          <a:r>
            <a:rPr lang="en-US" sz="1100"/>
            <a:t> </a:t>
          </a:r>
          <a:r>
            <a:rPr lang="en-US" sz="1600" b="1">
              <a:solidFill>
                <a:schemeClr val="lt1"/>
              </a:solidFill>
              <a:latin typeface="+mn-lt"/>
              <a:ea typeface="+mn-ea"/>
              <a:cs typeface="+mn-cs"/>
            </a:rPr>
            <a:t>Mi</a:t>
          </a:r>
          <a:r>
            <a:rPr lang="en-US" sz="1100"/>
            <a:t> </a:t>
          </a:r>
          <a:r>
            <a:rPr lang="en-US" sz="1600" b="1">
              <a:solidFill>
                <a:schemeClr val="lt1"/>
              </a:solidFill>
              <a:latin typeface="+mn-lt"/>
              <a:ea typeface="+mn-ea"/>
              <a:cs typeface="+mn-cs"/>
            </a:rPr>
            <a:t>11</a:t>
          </a:r>
        </a:p>
      </xdr:txBody>
    </xdr:sp>
    <xdr:clientData/>
  </xdr:twoCellAnchor>
  <xdr:twoCellAnchor>
    <xdr:from>
      <xdr:col>3</xdr:col>
      <xdr:colOff>38100</xdr:colOff>
      <xdr:row>9</xdr:row>
      <xdr:rowOff>76200</xdr:rowOff>
    </xdr:from>
    <xdr:to>
      <xdr:col>11</xdr:col>
      <xdr:colOff>528918</xdr:colOff>
      <xdr:row>21</xdr:row>
      <xdr:rowOff>53340</xdr:rowOff>
    </xdr:to>
    <xdr:sp macro="" textlink="">
      <xdr:nvSpPr>
        <xdr:cNvPr id="14" name="Rectangle: Rounded Corners 13">
          <a:extLst>
            <a:ext uri="{FF2B5EF4-FFF2-40B4-BE49-F238E27FC236}">
              <a16:creationId xmlns:a16="http://schemas.microsoft.com/office/drawing/2014/main" id="{A659D9AF-3CCF-40AD-A1E7-252DC375CA6B}"/>
            </a:ext>
          </a:extLst>
        </xdr:cNvPr>
        <xdr:cNvSpPr/>
      </xdr:nvSpPr>
      <xdr:spPr>
        <a:xfrm>
          <a:off x="1866900" y="1722120"/>
          <a:ext cx="5367618" cy="2171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26894</xdr:colOff>
      <xdr:row>9</xdr:row>
      <xdr:rowOff>99060</xdr:rowOff>
    </xdr:from>
    <xdr:to>
      <xdr:col>17</xdr:col>
      <xdr:colOff>487680</xdr:colOff>
      <xdr:row>21</xdr:row>
      <xdr:rowOff>22860</xdr:rowOff>
    </xdr:to>
    <xdr:sp macro="" textlink="">
      <xdr:nvSpPr>
        <xdr:cNvPr id="15" name="Rectangle: Rounded Corners 14">
          <a:extLst>
            <a:ext uri="{FF2B5EF4-FFF2-40B4-BE49-F238E27FC236}">
              <a16:creationId xmlns:a16="http://schemas.microsoft.com/office/drawing/2014/main" id="{24D61A88-0ADD-4975-AE46-ADA2C6EE9F5C}"/>
            </a:ext>
          </a:extLst>
        </xdr:cNvPr>
        <xdr:cNvSpPr/>
      </xdr:nvSpPr>
      <xdr:spPr>
        <a:xfrm>
          <a:off x="7342094" y="1744980"/>
          <a:ext cx="3508786" cy="21183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586740</xdr:colOff>
      <xdr:row>21</xdr:row>
      <xdr:rowOff>129540</xdr:rowOff>
    </xdr:from>
    <xdr:to>
      <xdr:col>10</xdr:col>
      <xdr:colOff>182880</xdr:colOff>
      <xdr:row>30</xdr:row>
      <xdr:rowOff>121920</xdr:rowOff>
    </xdr:to>
    <xdr:sp macro="" textlink="">
      <xdr:nvSpPr>
        <xdr:cNvPr id="17" name="Rectangle: Rounded Corners 16">
          <a:extLst>
            <a:ext uri="{FF2B5EF4-FFF2-40B4-BE49-F238E27FC236}">
              <a16:creationId xmlns:a16="http://schemas.microsoft.com/office/drawing/2014/main" id="{7827F150-B61E-499A-A848-62A7F63F43EE}"/>
            </a:ext>
          </a:extLst>
        </xdr:cNvPr>
        <xdr:cNvSpPr/>
      </xdr:nvSpPr>
      <xdr:spPr>
        <a:xfrm>
          <a:off x="1805940" y="3970020"/>
          <a:ext cx="4472940" cy="1638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297180</xdr:colOff>
      <xdr:row>21</xdr:row>
      <xdr:rowOff>106680</xdr:rowOff>
    </xdr:from>
    <xdr:to>
      <xdr:col>17</xdr:col>
      <xdr:colOff>449580</xdr:colOff>
      <xdr:row>30</xdr:row>
      <xdr:rowOff>99060</xdr:rowOff>
    </xdr:to>
    <xdr:sp macro="" textlink="">
      <xdr:nvSpPr>
        <xdr:cNvPr id="18" name="Rectangle: Rounded Corners 17">
          <a:extLst>
            <a:ext uri="{FF2B5EF4-FFF2-40B4-BE49-F238E27FC236}">
              <a16:creationId xmlns:a16="http://schemas.microsoft.com/office/drawing/2014/main" id="{9356E08D-F33B-436C-9E4D-3A74A523AEA3}"/>
            </a:ext>
          </a:extLst>
        </xdr:cNvPr>
        <xdr:cNvSpPr/>
      </xdr:nvSpPr>
      <xdr:spPr>
        <a:xfrm>
          <a:off x="6393180" y="3947160"/>
          <a:ext cx="4419600" cy="1638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160020</xdr:colOff>
      <xdr:row>5</xdr:row>
      <xdr:rowOff>137161</xdr:rowOff>
    </xdr:from>
    <xdr:to>
      <xdr:col>2</xdr:col>
      <xdr:colOff>358140</xdr:colOff>
      <xdr:row>15</xdr:row>
      <xdr:rowOff>87853</xdr:rowOff>
    </xdr:to>
    <mc:AlternateContent xmlns:mc="http://schemas.openxmlformats.org/markup-compatibility/2006">
      <mc:Choice xmlns:a14="http://schemas.microsoft.com/office/drawing/2010/main" Requires="a14">
        <xdr:graphicFrame macro="">
          <xdr:nvGraphicFramePr>
            <xdr:cNvPr id="19" name="User Behavior Class">
              <a:extLst>
                <a:ext uri="{FF2B5EF4-FFF2-40B4-BE49-F238E27FC236}">
                  <a16:creationId xmlns:a16="http://schemas.microsoft.com/office/drawing/2014/main" id="{07699885-EFD7-FC5C-BFFF-A750C464E1C7}"/>
                </a:ext>
              </a:extLst>
            </xdr:cNvPr>
            <xdr:cNvGraphicFramePr/>
          </xdr:nvGraphicFramePr>
          <xdr:xfrm>
            <a:off x="0" y="0"/>
            <a:ext cx="0" cy="0"/>
          </xdr:xfrm>
          <a:graphic>
            <a:graphicData uri="http://schemas.microsoft.com/office/drawing/2010/slicer">
              <sle:slicer xmlns:sle="http://schemas.microsoft.com/office/drawing/2010/slicer" name="User Behavior Class"/>
            </a:graphicData>
          </a:graphic>
        </xdr:graphicFrame>
      </mc:Choice>
      <mc:Fallback>
        <xdr:sp macro="" textlink="">
          <xdr:nvSpPr>
            <xdr:cNvPr id="0" name=""/>
            <xdr:cNvSpPr>
              <a:spLocks noTextEdit="1"/>
            </xdr:cNvSpPr>
          </xdr:nvSpPr>
          <xdr:spPr>
            <a:xfrm>
              <a:off x="160020" y="1056816"/>
              <a:ext cx="1424327" cy="1790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113852</xdr:colOff>
      <xdr:row>9</xdr:row>
      <xdr:rowOff>116093</xdr:rowOff>
    </xdr:from>
    <xdr:to>
      <xdr:col>11</xdr:col>
      <xdr:colOff>481405</xdr:colOff>
      <xdr:row>21</xdr:row>
      <xdr:rowOff>30480</xdr:rowOff>
    </xdr:to>
    <xdr:graphicFrame macro="">
      <xdr:nvGraphicFramePr>
        <xdr:cNvPr id="20" name="Chart 19">
          <a:extLst>
            <a:ext uri="{FF2B5EF4-FFF2-40B4-BE49-F238E27FC236}">
              <a16:creationId xmlns:a16="http://schemas.microsoft.com/office/drawing/2014/main" id="{5718809D-B38E-42AE-83A3-D549DDC26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593309</xdr:colOff>
      <xdr:row>21</xdr:row>
      <xdr:rowOff>84959</xdr:rowOff>
    </xdr:from>
    <xdr:to>
      <xdr:col>10</xdr:col>
      <xdr:colOff>201450</xdr:colOff>
      <xdr:row>30</xdr:row>
      <xdr:rowOff>138299</xdr:rowOff>
    </xdr:to>
    <xdr:graphicFrame macro="">
      <xdr:nvGraphicFramePr>
        <xdr:cNvPr id="21" name="Chart 20">
          <a:extLst>
            <a:ext uri="{FF2B5EF4-FFF2-40B4-BE49-F238E27FC236}">
              <a16:creationId xmlns:a16="http://schemas.microsoft.com/office/drawing/2014/main" id="{CCEFC1DC-48A4-43B2-98E5-498AC3DCC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388620</xdr:colOff>
      <xdr:row>9</xdr:row>
      <xdr:rowOff>106680</xdr:rowOff>
    </xdr:from>
    <xdr:to>
      <xdr:col>18</xdr:col>
      <xdr:colOff>160020</xdr:colOff>
      <xdr:row>20</xdr:row>
      <xdr:rowOff>160020</xdr:rowOff>
    </xdr:to>
    <xdr:graphicFrame macro="">
      <xdr:nvGraphicFramePr>
        <xdr:cNvPr id="22" name="Chart 21">
          <a:extLst>
            <a:ext uri="{FF2B5EF4-FFF2-40B4-BE49-F238E27FC236}">
              <a16:creationId xmlns:a16="http://schemas.microsoft.com/office/drawing/2014/main" id="{F9AA8D0D-C7D9-4D34-ABDE-93A4C2A55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8144</xdr:colOff>
      <xdr:row>37</xdr:row>
      <xdr:rowOff>71646</xdr:rowOff>
    </xdr:from>
    <xdr:to>
      <xdr:col>15</xdr:col>
      <xdr:colOff>312945</xdr:colOff>
      <xdr:row>45</xdr:row>
      <xdr:rowOff>179376</xdr:rowOff>
    </xdr:to>
    <xdr:graphicFrame macro="">
      <xdr:nvGraphicFramePr>
        <xdr:cNvPr id="24" name="Chart 23">
          <a:extLst>
            <a:ext uri="{FF2B5EF4-FFF2-40B4-BE49-F238E27FC236}">
              <a16:creationId xmlns:a16="http://schemas.microsoft.com/office/drawing/2014/main" id="{E7613D0A-AE0E-4903-ABBC-5B3613A36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205740</xdr:colOff>
      <xdr:row>17</xdr:row>
      <xdr:rowOff>91441</xdr:rowOff>
    </xdr:from>
    <xdr:to>
      <xdr:col>2</xdr:col>
      <xdr:colOff>350520</xdr:colOff>
      <xdr:row>22</xdr:row>
      <xdr:rowOff>121920</xdr:rowOff>
    </xdr:to>
    <mc:AlternateContent xmlns:mc="http://schemas.openxmlformats.org/markup-compatibility/2006">
      <mc:Choice xmlns:a14="http://schemas.microsoft.com/office/drawing/2010/main" Requires="a14">
        <xdr:graphicFrame macro="">
          <xdr:nvGraphicFramePr>
            <xdr:cNvPr id="28" name="Gender">
              <a:extLst>
                <a:ext uri="{FF2B5EF4-FFF2-40B4-BE49-F238E27FC236}">
                  <a16:creationId xmlns:a16="http://schemas.microsoft.com/office/drawing/2014/main" id="{B5B68DC0-4569-A405-CC71-EB377EB650A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05740" y="3218269"/>
              <a:ext cx="1370987" cy="950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341587</xdr:colOff>
      <xdr:row>21</xdr:row>
      <xdr:rowOff>43793</xdr:rowOff>
    </xdr:from>
    <xdr:to>
      <xdr:col>17</xdr:col>
      <xdr:colOff>455448</xdr:colOff>
      <xdr:row>30</xdr:row>
      <xdr:rowOff>166414</xdr:rowOff>
    </xdr:to>
    <xdr:graphicFrame macro="">
      <xdr:nvGraphicFramePr>
        <xdr:cNvPr id="45" name="Chart 44">
          <a:extLst>
            <a:ext uri="{FF2B5EF4-FFF2-40B4-BE49-F238E27FC236}">
              <a16:creationId xmlns:a16="http://schemas.microsoft.com/office/drawing/2014/main" id="{CBA93F4A-1F84-4E86-9C75-84908F4F9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ali" refreshedDate="45866.399075000001" createdVersion="5" refreshedVersion="8" minRefreshableVersion="3" recordCount="0" supportSubquery="1" supportAdvancedDrill="1" xr:uid="{080CC6B2-16D9-4621-880D-9BA9BEBD7F65}">
  <cacheSource type="external" connectionId="1"/>
  <cacheFields count="3">
    <cacheField name="[Table1].[Device Model].[Device Model]" caption="Device Model" numFmtId="0" hierarchy="1" level="1">
      <sharedItems count="5">
        <s v="Google Pixel 5"/>
        <s v="iPhone 12"/>
        <s v="OnePlus 9"/>
        <s v="Samsung Galaxy S21"/>
        <s v="Xiaomi Mi 11"/>
      </sharedItems>
    </cacheField>
    <cacheField name="[Table1].[User Behavior Class].[User Behavior Class]" caption="User Behavior Class" numFmtId="0" hierarchy="10" level="1">
      <sharedItems count="5">
        <s v="Heavy User"/>
        <s v="Light User"/>
        <s v="Moderate User"/>
        <s v="Power User"/>
        <s v="Very Light User"/>
      </sharedItems>
    </cacheField>
    <cacheField name="[Measures].[Count of User Behavior Class]" caption="Count of User Behavior Class" numFmtId="0" hierarchy="23" level="32767"/>
  </cacheFields>
  <cacheHierarchies count="33">
    <cacheHierarchy uniqueName="[Table1].[User ID]" caption="User ID" attribute="1" defaultMemberUniqueName="[Table1].[User ID].[All]" allUniqueName="[Table1].[User ID].[All]" dimensionUniqueName="[Table1]" displayFolder="" count="0" memberValueDatatype="20" unbalanced="0"/>
    <cacheHierarchy uniqueName="[Table1].[Device Model]" caption="Device Model" attribute="1" defaultMemberUniqueName="[Table1].[Device Model].[All]" allUniqueName="[Table1].[Device Model].[All]" dimensionUniqueName="[Table1]" displayFolder="" count="2" memberValueDatatype="130" unbalanced="0">
      <fieldsUsage count="2">
        <fieldUsage x="-1"/>
        <fieldUsage x="0"/>
      </fieldsUsage>
    </cacheHierarchy>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App Usage Time (min/day)]" caption="App Usage Time (min/day)" attribute="1" defaultMemberUniqueName="[Table1].[App Usage Time (min/day)].[All]" allUniqueName="[Table1].[App Usage Time (min/day)].[All]" dimensionUniqueName="[Table1]" displayFolder="" count="0" memberValueDatatype="20" unbalanced="0"/>
    <cacheHierarchy uniqueName="[Table1].[Screen On Time (hours/day)]" caption="Screen On Time (hours/day)" attribute="1" defaultMemberUniqueName="[Table1].[Screen On Time (hours/day)].[All]" allUniqueName="[Table1].[Screen On Time (hours/day)].[All]" dimensionUniqueName="[Table1]" displayFolder="" count="0" memberValueDatatype="5" unbalanced="0"/>
    <cacheHierarchy uniqueName="[Table1].[Battery Drain (mAh/day)]" caption="Battery Drain (mAh/day)" attribute="1" defaultMemberUniqueName="[Table1].[Battery Drain (mAh/day)].[All]" allUniqueName="[Table1].[Battery Drain (mAh/day)].[All]" dimensionUniqueName="[Table1]" displayFolder="" count="0" memberValueDatatype="20" unbalanced="0"/>
    <cacheHierarchy uniqueName="[Table1].[Number of Apps Installed]" caption="Number of Apps Installed" attribute="1" defaultMemberUniqueName="[Table1].[Number of Apps Installed].[All]" allUniqueName="[Table1].[Number of Apps Installed].[All]" dimensionUniqueName="[Table1]" displayFolder="" count="0" memberValueDatatype="20" unbalanced="0"/>
    <cacheHierarchy uniqueName="[Table1].[Data Usage (MB/day)]" caption="Data Usage (MB/day)" attribute="1" defaultMemberUniqueName="[Table1].[Data Usage (MB/day)].[All]" allUniqueName="[Table1].[Data Usage (MB/day)].[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User Behavior Class]" caption="User Behavior Class" attribute="1" defaultMemberUniqueName="[Table1].[User Behavior Class].[All]" allUniqueName="[Table1].[User Behavior Class].[All]" dimensionUniqueName="[Table1]" displayFolder="" count="2" memberValueDatatype="130" unbalanced="0">
      <fieldsUsage count="2">
        <fieldUsage x="-1"/>
        <fieldUsage x="1"/>
      </fieldsUsage>
    </cacheHierarchy>
    <cacheHierarchy uniqueName="[Table1].[App Usage Time (Hours/Day)]" caption="App Usage Time (Hours/Day)" attribute="1" defaultMemberUniqueName="[Table1].[App Usage Time (Hours/Day)].[All]" allUniqueName="[Table1].[App Usage Time (Hours/Day)].[All]" dimensionUniqueName="[Table1]" displayFolder="" count="0" memberValueDatatype="5" unbalanced="0"/>
    <cacheHierarchy uniqueName="[Measures].[Avg App Min]" caption="Avg App Min" measure="1" displayFolder="" measureGroup="Table1" count="0"/>
    <cacheHierarchy uniqueName="[Measures].[Avg App Hour]" caption="Avg App Hour" measure="1" displayFolder="" measureGroup="Table1" count="0"/>
    <cacheHierarchy uniqueName="[Measures].[Avg Battery Drain]" caption="Avg Battery Drain" measure="1" displayFolder="" measureGroup="Table1" count="0"/>
    <cacheHierarchy uniqueName="[Measures].[Avg Data Usage]" caption="Avg Data Usage" measure="1" displayFolder="" measureGroup="Table1" count="0"/>
    <cacheHierarchy uniqueName="[Measures].[Avg User Age]" caption="Avg User Age" measure="1" displayFolder="" measureGroup="Table1" count="0"/>
    <cacheHierarchy uniqueName="[Measures].[Models Count]" caption="Models Count" measure="1" displayFolder="" measureGroup="Table1" count="0"/>
    <cacheHierarchy uniqueName="[Measures].[Sum Apps Installed]" caption="Sum Apps Installe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8"/>
        </ext>
      </extLst>
    </cacheHierarchy>
    <cacheHierarchy uniqueName="[Measures].[Count of User Behavior Class]" caption="Count of User Behavior Class"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Screen On Time (hours/day)]" caption="Sum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Average of Screen On Time (hours/day)]" caption="Average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App Usage Time (min/day)]" caption="Sum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Average of App Usage Time (min/day)]" caption="Average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Max of Screen On Time (hours/day)]" caption="Max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Number of Apps Installed]" caption="Sum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Average of Number of Apps Installed]" caption="Average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Max of Number of Apps Installed]" caption="Max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StdDev of Number of Apps Installed]" caption="StdDev of Number of Apps Installed"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ali" refreshedDate="45866.399075347224" createdVersion="5" refreshedVersion="8" minRefreshableVersion="3" recordCount="0" supportSubquery="1" supportAdvancedDrill="1" xr:uid="{41E83C4E-A00F-4A82-9707-D0870E2C2A94}">
  <cacheSource type="external" connectionId="1"/>
  <cacheFields count="3">
    <cacheField name="[Table1].[Device Model].[Device Model]" caption="Device Model" numFmtId="0" hierarchy="1" level="1">
      <sharedItems count="5">
        <s v="Google Pixel 5"/>
        <s v="iPhone 12"/>
        <s v="OnePlus 9"/>
        <s v="Samsung Galaxy S21"/>
        <s v="Xiaomi Mi 11"/>
      </sharedItems>
    </cacheField>
    <cacheField name="[Measures].[Models Count]" caption="Models Count" numFmtId="0" hierarchy="17" level="32767"/>
    <cacheField name="[Table1].[User Behavior Class].[User Behavior Class]" caption="User Behavior Class" numFmtId="0" hierarchy="10" level="1">
      <sharedItems containsSemiMixedTypes="0" containsNonDate="0" containsString="0"/>
    </cacheField>
  </cacheFields>
  <cacheHierarchies count="33">
    <cacheHierarchy uniqueName="[Table1].[User ID]" caption="User ID" attribute="1" defaultMemberUniqueName="[Table1].[User ID].[All]" allUniqueName="[Table1].[User ID].[All]" dimensionUniqueName="[Table1]" displayFolder="" count="0" memberValueDatatype="20" unbalanced="0"/>
    <cacheHierarchy uniqueName="[Table1].[Device Model]" caption="Device Model" attribute="1" defaultMemberUniqueName="[Table1].[Device Model].[All]" allUniqueName="[Table1].[Device Model].[All]" dimensionUniqueName="[Table1]" displayFolder="" count="2" memberValueDatatype="130" unbalanced="0">
      <fieldsUsage count="2">
        <fieldUsage x="-1"/>
        <fieldUsage x="0"/>
      </fieldsUsage>
    </cacheHierarchy>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App Usage Time (min/day)]" caption="App Usage Time (min/day)" attribute="1" defaultMemberUniqueName="[Table1].[App Usage Time (min/day)].[All]" allUniqueName="[Table1].[App Usage Time (min/day)].[All]" dimensionUniqueName="[Table1]" displayFolder="" count="0" memberValueDatatype="20" unbalanced="0"/>
    <cacheHierarchy uniqueName="[Table1].[Screen On Time (hours/day)]" caption="Screen On Time (hours/day)" attribute="1" defaultMemberUniqueName="[Table1].[Screen On Time (hours/day)].[All]" allUniqueName="[Table1].[Screen On Time (hours/day)].[All]" dimensionUniqueName="[Table1]" displayFolder="" count="0" memberValueDatatype="5" unbalanced="0"/>
    <cacheHierarchy uniqueName="[Table1].[Battery Drain (mAh/day)]" caption="Battery Drain (mAh/day)" attribute="1" defaultMemberUniqueName="[Table1].[Battery Drain (mAh/day)].[All]" allUniqueName="[Table1].[Battery Drain (mAh/day)].[All]" dimensionUniqueName="[Table1]" displayFolder="" count="0" memberValueDatatype="20" unbalanced="0"/>
    <cacheHierarchy uniqueName="[Table1].[Number of Apps Installed]" caption="Number of Apps Installed" attribute="1" defaultMemberUniqueName="[Table1].[Number of Apps Installed].[All]" allUniqueName="[Table1].[Number of Apps Installed].[All]" dimensionUniqueName="[Table1]" displayFolder="" count="0" memberValueDatatype="20" unbalanced="0"/>
    <cacheHierarchy uniqueName="[Table1].[Data Usage (MB/day)]" caption="Data Usage (MB/day)" attribute="1" defaultMemberUniqueName="[Table1].[Data Usage (MB/day)].[All]" allUniqueName="[Table1].[Data Usage (MB/day)].[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User Behavior Class]" caption="User Behavior Class" attribute="1" defaultMemberUniqueName="[Table1].[User Behavior Class].[All]" allUniqueName="[Table1].[User Behavior Class].[All]" dimensionUniqueName="[Table1]" displayFolder="" count="2" memberValueDatatype="130" unbalanced="0">
      <fieldsUsage count="2">
        <fieldUsage x="-1"/>
        <fieldUsage x="2"/>
      </fieldsUsage>
    </cacheHierarchy>
    <cacheHierarchy uniqueName="[Table1].[App Usage Time (Hours/Day)]" caption="App Usage Time (Hours/Day)" attribute="1" defaultMemberUniqueName="[Table1].[App Usage Time (Hours/Day)].[All]" allUniqueName="[Table1].[App Usage Time (Hours/Day)].[All]" dimensionUniqueName="[Table1]" displayFolder="" count="0" memberValueDatatype="5" unbalanced="0"/>
    <cacheHierarchy uniqueName="[Measures].[Avg App Min]" caption="Avg App Min" measure="1" displayFolder="" measureGroup="Table1" count="0"/>
    <cacheHierarchy uniqueName="[Measures].[Avg App Hour]" caption="Avg App Hour" measure="1" displayFolder="" measureGroup="Table1" count="0"/>
    <cacheHierarchy uniqueName="[Measures].[Avg Battery Drain]" caption="Avg Battery Drain" measure="1" displayFolder="" measureGroup="Table1" count="0"/>
    <cacheHierarchy uniqueName="[Measures].[Avg Data Usage]" caption="Avg Data Usage" measure="1" displayFolder="" measureGroup="Table1" count="0"/>
    <cacheHierarchy uniqueName="[Measures].[Avg User Age]" caption="Avg User Age" measure="1" displayFolder="" measureGroup="Table1" count="0"/>
    <cacheHierarchy uniqueName="[Measures].[Models Count]" caption="Models Count" measure="1" displayFolder="" measureGroup="Table1" count="0" oneField="1">
      <fieldsUsage count="1">
        <fieldUsage x="1"/>
      </fieldsUsage>
    </cacheHierarchy>
    <cacheHierarchy uniqueName="[Measures].[Sum Apps Installed]" caption="Sum Apps Installe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8"/>
        </ext>
      </extLst>
    </cacheHierarchy>
    <cacheHierarchy uniqueName="[Measures].[Count of User Behavior Class]" caption="Count of User Behavior Class" measure="1" displayFolder="" measureGroup="Table1" count="0" hidden="1">
      <extLst>
        <ext xmlns:x15="http://schemas.microsoft.com/office/spreadsheetml/2010/11/main" uri="{B97F6D7D-B522-45F9-BDA1-12C45D357490}">
          <x15:cacheHierarchy aggregatedColumn="10"/>
        </ext>
      </extLst>
    </cacheHierarchy>
    <cacheHierarchy uniqueName="[Measures].[Sum of Screen On Time (hours/day)]" caption="Sum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Average of Screen On Time (hours/day)]" caption="Average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App Usage Time (min/day)]" caption="Sum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Average of App Usage Time (min/day)]" caption="Average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Max of Screen On Time (hours/day)]" caption="Max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Number of Apps Installed]" caption="Sum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Average of Number of Apps Installed]" caption="Average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Max of Number of Apps Installed]" caption="Max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StdDev of Number of Apps Installed]" caption="StdDev of Number of Apps Installed"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ali" refreshedDate="45866.399075694448" createdVersion="5" refreshedVersion="8" minRefreshableVersion="3" recordCount="0" supportSubquery="1" supportAdvancedDrill="1" xr:uid="{67BD65DC-3AF7-46FD-BBFC-1B58E51E6ED8}">
  <cacheSource type="external" connectionId="1"/>
  <cacheFields count="3">
    <cacheField name="[Table1].[Device Model].[Device Model]" caption="Device Model" numFmtId="0" hierarchy="1" level="1">
      <sharedItems count="5">
        <s v="Google Pixel 5"/>
        <s v="iPhone 12"/>
        <s v="OnePlus 9"/>
        <s v="Samsung Galaxy S21"/>
        <s v="Xiaomi Mi 11"/>
      </sharedItems>
    </cacheField>
    <cacheField name="[Measures].[Avg Battery Drain]" caption="Avg Battery Drain" numFmtId="0" hierarchy="14" level="32767"/>
    <cacheField name="[Table1].[User Behavior Class].[User Behavior Class]" caption="User Behavior Class" numFmtId="0" hierarchy="10" level="1">
      <sharedItems containsSemiMixedTypes="0" containsNonDate="0" containsString="0"/>
    </cacheField>
  </cacheFields>
  <cacheHierarchies count="33">
    <cacheHierarchy uniqueName="[Table1].[User ID]" caption="User ID" attribute="1" defaultMemberUniqueName="[Table1].[User ID].[All]" allUniqueName="[Table1].[User ID].[All]" dimensionUniqueName="[Table1]" displayFolder="" count="0" memberValueDatatype="20" unbalanced="0"/>
    <cacheHierarchy uniqueName="[Table1].[Device Model]" caption="Device Model" attribute="1" defaultMemberUniqueName="[Table1].[Device Model].[All]" allUniqueName="[Table1].[Device Model].[All]" dimensionUniqueName="[Table1]" displayFolder="" count="2" memberValueDatatype="130" unbalanced="0">
      <fieldsUsage count="2">
        <fieldUsage x="-1"/>
        <fieldUsage x="0"/>
      </fieldsUsage>
    </cacheHierarchy>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App Usage Time (min/day)]" caption="App Usage Time (min/day)" attribute="1" defaultMemberUniqueName="[Table1].[App Usage Time (min/day)].[All]" allUniqueName="[Table1].[App Usage Time (min/day)].[All]" dimensionUniqueName="[Table1]" displayFolder="" count="0" memberValueDatatype="20" unbalanced="0"/>
    <cacheHierarchy uniqueName="[Table1].[Screen On Time (hours/day)]" caption="Screen On Time (hours/day)" attribute="1" defaultMemberUniqueName="[Table1].[Screen On Time (hours/day)].[All]" allUniqueName="[Table1].[Screen On Time (hours/day)].[All]" dimensionUniqueName="[Table1]" displayFolder="" count="0" memberValueDatatype="5" unbalanced="0"/>
    <cacheHierarchy uniqueName="[Table1].[Battery Drain (mAh/day)]" caption="Battery Drain (mAh/day)" attribute="1" defaultMemberUniqueName="[Table1].[Battery Drain (mAh/day)].[All]" allUniqueName="[Table1].[Battery Drain (mAh/day)].[All]" dimensionUniqueName="[Table1]" displayFolder="" count="0" memberValueDatatype="20" unbalanced="0"/>
    <cacheHierarchy uniqueName="[Table1].[Number of Apps Installed]" caption="Number of Apps Installed" attribute="1" defaultMemberUniqueName="[Table1].[Number of Apps Installed].[All]" allUniqueName="[Table1].[Number of Apps Installed].[All]" dimensionUniqueName="[Table1]" displayFolder="" count="0" memberValueDatatype="20" unbalanced="0"/>
    <cacheHierarchy uniqueName="[Table1].[Data Usage (MB/day)]" caption="Data Usage (MB/day)" attribute="1" defaultMemberUniqueName="[Table1].[Data Usage (MB/day)].[All]" allUniqueName="[Table1].[Data Usage (MB/day)].[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User Behavior Class]" caption="User Behavior Class" attribute="1" defaultMemberUniqueName="[Table1].[User Behavior Class].[All]" allUniqueName="[Table1].[User Behavior Class].[All]" dimensionUniqueName="[Table1]" displayFolder="" count="2" memberValueDatatype="130" unbalanced="0">
      <fieldsUsage count="2">
        <fieldUsage x="-1"/>
        <fieldUsage x="2"/>
      </fieldsUsage>
    </cacheHierarchy>
    <cacheHierarchy uniqueName="[Table1].[App Usage Time (Hours/Day)]" caption="App Usage Time (Hours/Day)" attribute="1" defaultMemberUniqueName="[Table1].[App Usage Time (Hours/Day)].[All]" allUniqueName="[Table1].[App Usage Time (Hours/Day)].[All]" dimensionUniqueName="[Table1]" displayFolder="" count="0" memberValueDatatype="5" unbalanced="0"/>
    <cacheHierarchy uniqueName="[Measures].[Avg App Min]" caption="Avg App Min" measure="1" displayFolder="" measureGroup="Table1" count="0"/>
    <cacheHierarchy uniqueName="[Measures].[Avg App Hour]" caption="Avg App Hour" measure="1" displayFolder="" measureGroup="Table1" count="0"/>
    <cacheHierarchy uniqueName="[Measures].[Avg Battery Drain]" caption="Avg Battery Drain" measure="1" displayFolder="" measureGroup="Table1" count="0" oneField="1">
      <fieldsUsage count="1">
        <fieldUsage x="1"/>
      </fieldsUsage>
    </cacheHierarchy>
    <cacheHierarchy uniqueName="[Measures].[Avg Data Usage]" caption="Avg Data Usage" measure="1" displayFolder="" measureGroup="Table1" count="0"/>
    <cacheHierarchy uniqueName="[Measures].[Avg User Age]" caption="Avg User Age" measure="1" displayFolder="" measureGroup="Table1" count="0"/>
    <cacheHierarchy uniqueName="[Measures].[Models Count]" caption="Models Count" measure="1" displayFolder="" measureGroup="Table1" count="0"/>
    <cacheHierarchy uniqueName="[Measures].[Sum Apps Installed]" caption="Sum Apps Installe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8"/>
        </ext>
      </extLst>
    </cacheHierarchy>
    <cacheHierarchy uniqueName="[Measures].[Count of User Behavior Class]" caption="Count of User Behavior Class" measure="1" displayFolder="" measureGroup="Table1" count="0" hidden="1">
      <extLst>
        <ext xmlns:x15="http://schemas.microsoft.com/office/spreadsheetml/2010/11/main" uri="{B97F6D7D-B522-45F9-BDA1-12C45D357490}">
          <x15:cacheHierarchy aggregatedColumn="10"/>
        </ext>
      </extLst>
    </cacheHierarchy>
    <cacheHierarchy uniqueName="[Measures].[Sum of Screen On Time (hours/day)]" caption="Sum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Average of Screen On Time (hours/day)]" caption="Average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App Usage Time (min/day)]" caption="Sum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Average of App Usage Time (min/day)]" caption="Average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Max of Screen On Time (hours/day)]" caption="Max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Number of Apps Installed]" caption="Sum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Average of Number of Apps Installed]" caption="Average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Max of Number of Apps Installed]" caption="Max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StdDev of Number of Apps Installed]" caption="StdDev of Number of Apps Installed"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ali" refreshedDate="45866.39907615741" createdVersion="5" refreshedVersion="8" minRefreshableVersion="3" recordCount="0" supportSubquery="1" supportAdvancedDrill="1" xr:uid="{6D760DC0-C18A-4111-AE0B-C79D9C6DE55F}">
  <cacheSource type="external" connectionId="1"/>
  <cacheFields count="3">
    <cacheField name="[Table1].[Device Model].[Device Model]" caption="Device Model" numFmtId="0" hierarchy="1" level="1">
      <sharedItems count="5">
        <s v="Google Pixel 5"/>
        <s v="iPhone 12"/>
        <s v="OnePlus 9"/>
        <s v="Samsung Galaxy S21"/>
        <s v="Xiaomi Mi 11"/>
      </sharedItems>
    </cacheField>
    <cacheField name="[Measures].[Avg App Min]" caption="Avg App Min" numFmtId="0" hierarchy="12" level="32767"/>
    <cacheField name="[Table1].[User Behavior Class].[User Behavior Class]" caption="User Behavior Class" numFmtId="0" hierarchy="10" level="1">
      <sharedItems containsSemiMixedTypes="0" containsNonDate="0" containsString="0"/>
    </cacheField>
  </cacheFields>
  <cacheHierarchies count="33">
    <cacheHierarchy uniqueName="[Table1].[User ID]" caption="User ID" attribute="1" defaultMemberUniqueName="[Table1].[User ID].[All]" allUniqueName="[Table1].[User ID].[All]" dimensionUniqueName="[Table1]" displayFolder="" count="0" memberValueDatatype="20" unbalanced="0"/>
    <cacheHierarchy uniqueName="[Table1].[Device Model]" caption="Device Model" attribute="1" defaultMemberUniqueName="[Table1].[Device Model].[All]" allUniqueName="[Table1].[Device Model].[All]" dimensionUniqueName="[Table1]" displayFolder="" count="2" memberValueDatatype="130" unbalanced="0">
      <fieldsUsage count="2">
        <fieldUsage x="-1"/>
        <fieldUsage x="0"/>
      </fieldsUsage>
    </cacheHierarchy>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App Usage Time (min/day)]" caption="App Usage Time (min/day)" attribute="1" defaultMemberUniqueName="[Table1].[App Usage Time (min/day)].[All]" allUniqueName="[Table1].[App Usage Time (min/day)].[All]" dimensionUniqueName="[Table1]" displayFolder="" count="0" memberValueDatatype="20" unbalanced="0"/>
    <cacheHierarchy uniqueName="[Table1].[Screen On Time (hours/day)]" caption="Screen On Time (hours/day)" attribute="1" defaultMemberUniqueName="[Table1].[Screen On Time (hours/day)].[All]" allUniqueName="[Table1].[Screen On Time (hours/day)].[All]" dimensionUniqueName="[Table1]" displayFolder="" count="0" memberValueDatatype="5" unbalanced="0"/>
    <cacheHierarchy uniqueName="[Table1].[Battery Drain (mAh/day)]" caption="Battery Drain (mAh/day)" attribute="1" defaultMemberUniqueName="[Table1].[Battery Drain (mAh/day)].[All]" allUniqueName="[Table1].[Battery Drain (mAh/day)].[All]" dimensionUniqueName="[Table1]" displayFolder="" count="0" memberValueDatatype="20" unbalanced="0"/>
    <cacheHierarchy uniqueName="[Table1].[Number of Apps Installed]" caption="Number of Apps Installed" attribute="1" defaultMemberUniqueName="[Table1].[Number of Apps Installed].[All]" allUniqueName="[Table1].[Number of Apps Installed].[All]" dimensionUniqueName="[Table1]" displayFolder="" count="0" memberValueDatatype="20" unbalanced="0"/>
    <cacheHierarchy uniqueName="[Table1].[Data Usage (MB/day)]" caption="Data Usage (MB/day)" attribute="1" defaultMemberUniqueName="[Table1].[Data Usage (MB/day)].[All]" allUniqueName="[Table1].[Data Usage (MB/day)].[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User Behavior Class]" caption="User Behavior Class" attribute="1" defaultMemberUniqueName="[Table1].[User Behavior Class].[All]" allUniqueName="[Table1].[User Behavior Class].[All]" dimensionUniqueName="[Table1]" displayFolder="" count="2" memberValueDatatype="130" unbalanced="0">
      <fieldsUsage count="2">
        <fieldUsage x="-1"/>
        <fieldUsage x="2"/>
      </fieldsUsage>
    </cacheHierarchy>
    <cacheHierarchy uniqueName="[Table1].[App Usage Time (Hours/Day)]" caption="App Usage Time (Hours/Day)" attribute="1" defaultMemberUniqueName="[Table1].[App Usage Time (Hours/Day)].[All]" allUniqueName="[Table1].[App Usage Time (Hours/Day)].[All]" dimensionUniqueName="[Table1]" displayFolder="" count="0" memberValueDatatype="5" unbalanced="0"/>
    <cacheHierarchy uniqueName="[Measures].[Avg App Min]" caption="Avg App Min" measure="1" displayFolder="" measureGroup="Table1" count="0" oneField="1">
      <fieldsUsage count="1">
        <fieldUsage x="1"/>
      </fieldsUsage>
    </cacheHierarchy>
    <cacheHierarchy uniqueName="[Measures].[Avg App Hour]" caption="Avg App Hour" measure="1" displayFolder="" measureGroup="Table1" count="0"/>
    <cacheHierarchy uniqueName="[Measures].[Avg Battery Drain]" caption="Avg Battery Drain" measure="1" displayFolder="" measureGroup="Table1" count="0"/>
    <cacheHierarchy uniqueName="[Measures].[Avg Data Usage]" caption="Avg Data Usage" measure="1" displayFolder="" measureGroup="Table1" count="0"/>
    <cacheHierarchy uniqueName="[Measures].[Avg User Age]" caption="Avg User Age" measure="1" displayFolder="" measureGroup="Table1" count="0"/>
    <cacheHierarchy uniqueName="[Measures].[Models Count]" caption="Models Count" measure="1" displayFolder="" measureGroup="Table1" count="0"/>
    <cacheHierarchy uniqueName="[Measures].[Sum Apps Installed]" caption="Sum Apps Installe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8"/>
        </ext>
      </extLst>
    </cacheHierarchy>
    <cacheHierarchy uniqueName="[Measures].[Count of User Behavior Class]" caption="Count of User Behavior Class" measure="1" displayFolder="" measureGroup="Table1" count="0" hidden="1">
      <extLst>
        <ext xmlns:x15="http://schemas.microsoft.com/office/spreadsheetml/2010/11/main" uri="{B97F6D7D-B522-45F9-BDA1-12C45D357490}">
          <x15:cacheHierarchy aggregatedColumn="10"/>
        </ext>
      </extLst>
    </cacheHierarchy>
    <cacheHierarchy uniqueName="[Measures].[Sum of Screen On Time (hours/day)]" caption="Sum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Average of Screen On Time (hours/day)]" caption="Average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App Usage Time (min/day)]" caption="Sum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Average of App Usage Time (min/day)]" caption="Average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Max of Screen On Time (hours/day)]" caption="Max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Number of Apps Installed]" caption="Sum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Average of Number of Apps Installed]" caption="Average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Max of Number of Apps Installed]" caption="Max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StdDev of Number of Apps Installed]" caption="StdDev of Number of Apps Installed"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ali" refreshedDate="45866.399076504633" createdVersion="5" refreshedVersion="8" minRefreshableVersion="3" recordCount="0" supportSubquery="1" supportAdvancedDrill="1" xr:uid="{A97E90E2-51FF-4D62-868A-90D7EED42ECE}">
  <cacheSource type="external" connectionId="1"/>
  <cacheFields count="3">
    <cacheField name="[Table1].[Device Model].[Device Model]" caption="Device Model" numFmtId="0" hierarchy="1" level="1">
      <sharedItems count="5">
        <s v="Google Pixel 5"/>
        <s v="iPhone 12"/>
        <s v="OnePlus 9"/>
        <s v="Samsung Galaxy S21"/>
        <s v="Xiaomi Mi 11"/>
      </sharedItems>
    </cacheField>
    <cacheField name="[Measures].[Avg Data Usage]" caption="Avg Data Usage" numFmtId="0" hierarchy="15" level="32767"/>
    <cacheField name="[Table1].[User Behavior Class].[User Behavior Class]" caption="User Behavior Class" numFmtId="0" hierarchy="10" level="1">
      <sharedItems containsSemiMixedTypes="0" containsNonDate="0" containsString="0"/>
    </cacheField>
  </cacheFields>
  <cacheHierarchies count="33">
    <cacheHierarchy uniqueName="[Table1].[User ID]" caption="User ID" attribute="1" defaultMemberUniqueName="[Table1].[User ID].[All]" allUniqueName="[Table1].[User ID].[All]" dimensionUniqueName="[Table1]" displayFolder="" count="0" memberValueDatatype="20" unbalanced="0"/>
    <cacheHierarchy uniqueName="[Table1].[Device Model]" caption="Device Model" attribute="1" defaultMemberUniqueName="[Table1].[Device Model].[All]" allUniqueName="[Table1].[Device Model].[All]" dimensionUniqueName="[Table1]" displayFolder="" count="2" memberValueDatatype="130" unbalanced="0">
      <fieldsUsage count="2">
        <fieldUsage x="-1"/>
        <fieldUsage x="0"/>
      </fieldsUsage>
    </cacheHierarchy>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App Usage Time (min/day)]" caption="App Usage Time (min/day)" attribute="1" defaultMemberUniqueName="[Table1].[App Usage Time (min/day)].[All]" allUniqueName="[Table1].[App Usage Time (min/day)].[All]" dimensionUniqueName="[Table1]" displayFolder="" count="0" memberValueDatatype="20" unbalanced="0"/>
    <cacheHierarchy uniqueName="[Table1].[Screen On Time (hours/day)]" caption="Screen On Time (hours/day)" attribute="1" defaultMemberUniqueName="[Table1].[Screen On Time (hours/day)].[All]" allUniqueName="[Table1].[Screen On Time (hours/day)].[All]" dimensionUniqueName="[Table1]" displayFolder="" count="0" memberValueDatatype="5" unbalanced="0"/>
    <cacheHierarchy uniqueName="[Table1].[Battery Drain (mAh/day)]" caption="Battery Drain (mAh/day)" attribute="1" defaultMemberUniqueName="[Table1].[Battery Drain (mAh/day)].[All]" allUniqueName="[Table1].[Battery Drain (mAh/day)].[All]" dimensionUniqueName="[Table1]" displayFolder="" count="0" memberValueDatatype="20" unbalanced="0"/>
    <cacheHierarchy uniqueName="[Table1].[Number of Apps Installed]" caption="Number of Apps Installed" attribute="1" defaultMemberUniqueName="[Table1].[Number of Apps Installed].[All]" allUniqueName="[Table1].[Number of Apps Installed].[All]" dimensionUniqueName="[Table1]" displayFolder="" count="0" memberValueDatatype="20" unbalanced="0"/>
    <cacheHierarchy uniqueName="[Table1].[Data Usage (MB/day)]" caption="Data Usage (MB/day)" attribute="1" defaultMemberUniqueName="[Table1].[Data Usage (MB/day)].[All]" allUniqueName="[Table1].[Data Usage (MB/day)].[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User Behavior Class]" caption="User Behavior Class" attribute="1" defaultMemberUniqueName="[Table1].[User Behavior Class].[All]" allUniqueName="[Table1].[User Behavior Class].[All]" dimensionUniqueName="[Table1]" displayFolder="" count="2" memberValueDatatype="130" unbalanced="0">
      <fieldsUsage count="2">
        <fieldUsage x="-1"/>
        <fieldUsage x="2"/>
      </fieldsUsage>
    </cacheHierarchy>
    <cacheHierarchy uniqueName="[Table1].[App Usage Time (Hours/Day)]" caption="App Usage Time (Hours/Day)" attribute="1" defaultMemberUniqueName="[Table1].[App Usage Time (Hours/Day)].[All]" allUniqueName="[Table1].[App Usage Time (Hours/Day)].[All]" dimensionUniqueName="[Table1]" displayFolder="" count="0" memberValueDatatype="5" unbalanced="0"/>
    <cacheHierarchy uniqueName="[Measures].[Avg App Min]" caption="Avg App Min" measure="1" displayFolder="" measureGroup="Table1" count="0"/>
    <cacheHierarchy uniqueName="[Measures].[Avg App Hour]" caption="Avg App Hour" measure="1" displayFolder="" measureGroup="Table1" count="0"/>
    <cacheHierarchy uniqueName="[Measures].[Avg Battery Drain]" caption="Avg Battery Drain" measure="1" displayFolder="" measureGroup="Table1" count="0"/>
    <cacheHierarchy uniqueName="[Measures].[Avg Data Usage]" caption="Avg Data Usage" measure="1" displayFolder="" measureGroup="Table1" count="0" oneField="1">
      <fieldsUsage count="1">
        <fieldUsage x="1"/>
      </fieldsUsage>
    </cacheHierarchy>
    <cacheHierarchy uniqueName="[Measures].[Avg User Age]" caption="Avg User Age" measure="1" displayFolder="" measureGroup="Table1" count="0"/>
    <cacheHierarchy uniqueName="[Measures].[Models Count]" caption="Models Count" measure="1" displayFolder="" measureGroup="Table1" count="0"/>
    <cacheHierarchy uniqueName="[Measures].[Sum Apps Installed]" caption="Sum Apps Installe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8"/>
        </ext>
      </extLst>
    </cacheHierarchy>
    <cacheHierarchy uniqueName="[Measures].[Count of User Behavior Class]" caption="Count of User Behavior Class" measure="1" displayFolder="" measureGroup="Table1" count="0" hidden="1">
      <extLst>
        <ext xmlns:x15="http://schemas.microsoft.com/office/spreadsheetml/2010/11/main" uri="{B97F6D7D-B522-45F9-BDA1-12C45D357490}">
          <x15:cacheHierarchy aggregatedColumn="10"/>
        </ext>
      </extLst>
    </cacheHierarchy>
    <cacheHierarchy uniqueName="[Measures].[Sum of Screen On Time (hours/day)]" caption="Sum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Average of Screen On Time (hours/day)]" caption="Average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App Usage Time (min/day)]" caption="Sum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Average of App Usage Time (min/day)]" caption="Average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Max of Screen On Time (hours/day)]" caption="Max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Number of Apps Installed]" caption="Sum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Average of Number of Apps Installed]" caption="Average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Max of Number of Apps Installed]" caption="Max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StdDev of Number of Apps Installed]" caption="StdDev of Number of Apps Installed"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ali" refreshedDate="45866.399076851849" createdVersion="5" refreshedVersion="8" minRefreshableVersion="3" recordCount="0" supportSubquery="1" supportAdvancedDrill="1" xr:uid="{58F03489-E1B8-4D18-ABCB-6835B4802EB7}">
  <cacheSource type="external" connectionId="1"/>
  <cacheFields count="3">
    <cacheField name="[Table1].[Device Model].[Device Model]" caption="Device Model" numFmtId="0" hierarchy="1" level="1">
      <sharedItems count="5">
        <s v="Google Pixel 5"/>
        <s v="iPhone 12"/>
        <s v="OnePlus 9"/>
        <s v="Samsung Galaxy S21"/>
        <s v="Xiaomi Mi 11"/>
      </sharedItems>
    </cacheField>
    <cacheField name="[Table1].[User Behavior Class].[User Behavior Class]" caption="User Behavior Class" numFmtId="0" hierarchy="10" level="1">
      <sharedItems containsSemiMixedTypes="0" containsNonDate="0" containsString="0"/>
    </cacheField>
    <cacheField name="[Measures].[Average of Number of Apps Installed]" caption="Average of Number of Apps Installed" numFmtId="0" hierarchy="30" level="32767"/>
  </cacheFields>
  <cacheHierarchies count="33">
    <cacheHierarchy uniqueName="[Table1].[User ID]" caption="User ID" attribute="1" defaultMemberUniqueName="[Table1].[User ID].[All]" allUniqueName="[Table1].[User ID].[All]" dimensionUniqueName="[Table1]" displayFolder="" count="0" memberValueDatatype="20" unbalanced="0"/>
    <cacheHierarchy uniqueName="[Table1].[Device Model]" caption="Device Model" attribute="1" defaultMemberUniqueName="[Table1].[Device Model].[All]" allUniqueName="[Table1].[Device Model].[All]" dimensionUniqueName="[Table1]" displayFolder="" count="2" memberValueDatatype="130" unbalanced="0">
      <fieldsUsage count="2">
        <fieldUsage x="-1"/>
        <fieldUsage x="0"/>
      </fieldsUsage>
    </cacheHierarchy>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App Usage Time (min/day)]" caption="App Usage Time (min/day)" attribute="1" defaultMemberUniqueName="[Table1].[App Usage Time (min/day)].[All]" allUniqueName="[Table1].[App Usage Time (min/day)].[All]" dimensionUniqueName="[Table1]" displayFolder="" count="0" memberValueDatatype="20" unbalanced="0"/>
    <cacheHierarchy uniqueName="[Table1].[Screen On Time (hours/day)]" caption="Screen On Time (hours/day)" attribute="1" defaultMemberUniqueName="[Table1].[Screen On Time (hours/day)].[All]" allUniqueName="[Table1].[Screen On Time (hours/day)].[All]" dimensionUniqueName="[Table1]" displayFolder="" count="0" memberValueDatatype="5" unbalanced="0"/>
    <cacheHierarchy uniqueName="[Table1].[Battery Drain (mAh/day)]" caption="Battery Drain (mAh/day)" attribute="1" defaultMemberUniqueName="[Table1].[Battery Drain (mAh/day)].[All]" allUniqueName="[Table1].[Battery Drain (mAh/day)].[All]" dimensionUniqueName="[Table1]" displayFolder="" count="0" memberValueDatatype="20" unbalanced="0"/>
    <cacheHierarchy uniqueName="[Table1].[Number of Apps Installed]" caption="Number of Apps Installed" attribute="1" defaultMemberUniqueName="[Table1].[Number of Apps Installed].[All]" allUniqueName="[Table1].[Number of Apps Installed].[All]" dimensionUniqueName="[Table1]" displayFolder="" count="0" memberValueDatatype="20" unbalanced="0"/>
    <cacheHierarchy uniqueName="[Table1].[Data Usage (MB/day)]" caption="Data Usage (MB/day)" attribute="1" defaultMemberUniqueName="[Table1].[Data Usage (MB/day)].[All]" allUniqueName="[Table1].[Data Usage (MB/day)].[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User Behavior Class]" caption="User Behavior Class" attribute="1" defaultMemberUniqueName="[Table1].[User Behavior Class].[All]" allUniqueName="[Table1].[User Behavior Class].[All]" dimensionUniqueName="[Table1]" displayFolder="" count="2" memberValueDatatype="130" unbalanced="0">
      <fieldsUsage count="2">
        <fieldUsage x="-1"/>
        <fieldUsage x="1"/>
      </fieldsUsage>
    </cacheHierarchy>
    <cacheHierarchy uniqueName="[Table1].[App Usage Time (Hours/Day)]" caption="App Usage Time (Hours/Day)" attribute="1" defaultMemberUniqueName="[Table1].[App Usage Time (Hours/Day)].[All]" allUniqueName="[Table1].[App Usage Time (Hours/Day)].[All]" dimensionUniqueName="[Table1]" displayFolder="" count="0" memberValueDatatype="5" unbalanced="0"/>
    <cacheHierarchy uniqueName="[Measures].[Avg App Min]" caption="Avg App Min" measure="1" displayFolder="" measureGroup="Table1" count="0"/>
    <cacheHierarchy uniqueName="[Measures].[Avg App Hour]" caption="Avg App Hour" measure="1" displayFolder="" measureGroup="Table1" count="0"/>
    <cacheHierarchy uniqueName="[Measures].[Avg Battery Drain]" caption="Avg Battery Drain" measure="1" displayFolder="" measureGroup="Table1" count="0"/>
    <cacheHierarchy uniqueName="[Measures].[Avg Data Usage]" caption="Avg Data Usage" measure="1" displayFolder="" measureGroup="Table1" count="0"/>
    <cacheHierarchy uniqueName="[Measures].[Avg User Age]" caption="Avg User Age" measure="1" displayFolder="" measureGroup="Table1" count="0"/>
    <cacheHierarchy uniqueName="[Measures].[Models Count]" caption="Models Count" measure="1" displayFolder="" measureGroup="Table1" count="0"/>
    <cacheHierarchy uniqueName="[Measures].[Sum Apps Installed]" caption="Sum Apps Installe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8"/>
        </ext>
      </extLst>
    </cacheHierarchy>
    <cacheHierarchy uniqueName="[Measures].[Count of User Behavior Class]" caption="Count of User Behavior Class" measure="1" displayFolder="" measureGroup="Table1" count="0" hidden="1">
      <extLst>
        <ext xmlns:x15="http://schemas.microsoft.com/office/spreadsheetml/2010/11/main" uri="{B97F6D7D-B522-45F9-BDA1-12C45D357490}">
          <x15:cacheHierarchy aggregatedColumn="10"/>
        </ext>
      </extLst>
    </cacheHierarchy>
    <cacheHierarchy uniqueName="[Measures].[Sum of Screen On Time (hours/day)]" caption="Sum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Average of Screen On Time (hours/day)]" caption="Average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App Usage Time (min/day)]" caption="Sum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Average of App Usage Time (min/day)]" caption="Average of App Usage Time (min/day)" measure="1" displayFolder="" measureGroup="Table1" count="0" hidden="1">
      <extLst>
        <ext xmlns:x15="http://schemas.microsoft.com/office/spreadsheetml/2010/11/main" uri="{B97F6D7D-B522-45F9-BDA1-12C45D357490}">
          <x15:cacheHierarchy aggregatedColumn="3"/>
        </ext>
      </extLst>
    </cacheHierarchy>
    <cacheHierarchy uniqueName="[Measures].[Max of Screen On Time (hours/day)]" caption="Max of Screen On Time (hours/day)" measure="1" displayFolder="" measureGroup="Table1" count="0" hidden="1">
      <extLst>
        <ext xmlns:x15="http://schemas.microsoft.com/office/spreadsheetml/2010/11/main" uri="{B97F6D7D-B522-45F9-BDA1-12C45D357490}">
          <x15:cacheHierarchy aggregatedColumn="4"/>
        </ext>
      </extLst>
    </cacheHierarchy>
    <cacheHierarchy uniqueName="[Measures].[Sum of Number of Apps Installed]" caption="Sum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Average of Number of Apps Installed]" caption="Average of Number of Apps Installed"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Max of Number of Apps Installed]" caption="Max of Number of Apps Installed" measure="1" displayFolder="" measureGroup="Table1" count="0" hidden="1">
      <extLst>
        <ext xmlns:x15="http://schemas.microsoft.com/office/spreadsheetml/2010/11/main" uri="{B97F6D7D-B522-45F9-BDA1-12C45D357490}">
          <x15:cacheHierarchy aggregatedColumn="6"/>
        </ext>
      </extLst>
    </cacheHierarchy>
    <cacheHierarchy uniqueName="[Measures].[StdDev of Number of Apps Installed]" caption="StdDev of Number of Apps Installed"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ali" refreshedDate="45866.387370717595" createdVersion="3" refreshedVersion="8" minRefreshableVersion="3" recordCount="0" supportSubquery="1" supportAdvancedDrill="1" xr:uid="{4BA6C331-55A0-4E0E-9F11-F913469FDC8D}">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Table1].[User ID]" caption="User ID" attribute="1" defaultMemberUniqueName="[Table1].[User ID].[All]" allUniqueName="[Table1].[User ID].[All]" dimensionUniqueName="[Table1]" displayFolder="" count="0" memberValueDatatype="20" unbalanced="0"/>
    <cacheHierarchy uniqueName="[Table1].[Device Model]" caption="Device Model" attribute="1" defaultMemberUniqueName="[Table1].[Device Model].[All]" allUniqueName="[Table1].[Device Model].[All]" dimensionUniqueName="[Table1]" displayFolder="" count="0" memberValueDatatype="130" unbalanced="0"/>
    <cacheHierarchy uniqueName="[Table1].[Operating System]" caption="Operating System" attribute="1" defaultMemberUniqueName="[Table1].[Operating System].[All]" allUniqueName="[Table1].[Operating System].[All]" dimensionUniqueName="[Table1]" displayFolder="" count="0" memberValueDatatype="130" unbalanced="0"/>
    <cacheHierarchy uniqueName="[Table1].[App Usage Time (min/day)]" caption="App Usage Time (min/day)" attribute="1" defaultMemberUniqueName="[Table1].[App Usage Time (min/day)].[All]" allUniqueName="[Table1].[App Usage Time (min/day)].[All]" dimensionUniqueName="[Table1]" displayFolder="" count="0" memberValueDatatype="20" unbalanced="0"/>
    <cacheHierarchy uniqueName="[Table1].[Screen On Time (hours/day)]" caption="Screen On Time (hours/day)" attribute="1" defaultMemberUniqueName="[Table1].[Screen On Time (hours/day)].[All]" allUniqueName="[Table1].[Screen On Time (hours/day)].[All]" dimensionUniqueName="[Table1]" displayFolder="" count="0" memberValueDatatype="5" unbalanced="0"/>
    <cacheHierarchy uniqueName="[Table1].[Battery Drain (mAh/day)]" caption="Battery Drain (mAh/day)" attribute="1" defaultMemberUniqueName="[Table1].[Battery Drain (mAh/day)].[All]" allUniqueName="[Table1].[Battery Drain (mAh/day)].[All]" dimensionUniqueName="[Table1]" displayFolder="" count="0" memberValueDatatype="20" unbalanced="0"/>
    <cacheHierarchy uniqueName="[Table1].[Number of Apps Installed]" caption="Number of Apps Installed" attribute="1" defaultMemberUniqueName="[Table1].[Number of Apps Installed].[All]" allUniqueName="[Table1].[Number of Apps Installed].[All]" dimensionUniqueName="[Table1]" displayFolder="" count="0" memberValueDatatype="20" unbalanced="0"/>
    <cacheHierarchy uniqueName="[Table1].[Data Usage (MB/day)]" caption="Data Usage (MB/day)" attribute="1" defaultMemberUniqueName="[Table1].[Data Usage (MB/day)].[All]" allUniqueName="[Table1].[Data Usage (MB/day)].[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User Behavior Class]" caption="User Behavior Class" attribute="1" defaultMemberUniqueName="[Table1].[User Behavior Class].[All]" allUniqueName="[Table1].[User Behavior Class].[All]" dimensionUniqueName="[Table1]" displayFolder="" count="2" memberValueDatatype="130" unbalanced="0"/>
    <cacheHierarchy uniqueName="[Table1].[App Usage Time (Hours/Day)]" caption="App Usage Time (Hours/Day)" attribute="1" defaultMemberUniqueName="[Table1].[App Usage Time (Hours/Day)].[All]" allUniqueName="[Table1].[App Usage Time (Hours/Day)].[All]" dimensionUniqueName="[Table1]" displayFolder="" count="0" memberValueDatatype="5" unbalanced="0"/>
    <cacheHierarchy uniqueName="[Measures].[Sum of Age]" caption="Sum of Age" measure="1" displayFolder="" measureGroup="Table1" count="0">
      <extLst>
        <ext xmlns:x15="http://schemas.microsoft.com/office/spreadsheetml/2010/11/main" uri="{B97F6D7D-B522-45F9-BDA1-12C45D357490}">
          <x15:cacheHierarchy aggregatedColumn="8"/>
        </ext>
      </extLst>
    </cacheHierarchy>
    <cacheHierarchy uniqueName="[Measures].[Average of Age]" caption="Average of Age" measure="1" displayFolder="" measureGroup="Table1" count="0">
      <extLst>
        <ext xmlns:x15="http://schemas.microsoft.com/office/spreadsheetml/2010/11/main" uri="{B97F6D7D-B522-45F9-BDA1-12C45D357490}">
          <x15:cacheHierarchy aggregatedColumn="8"/>
        </ext>
      </extLst>
    </cacheHierarchy>
    <cacheHierarchy uniqueName="[Measures].[Count of User Behavior Class]" caption="Count of User Behavior Class" measure="1" displayFolder="" measureGroup="Table1" count="0">
      <extLst>
        <ext xmlns:x15="http://schemas.microsoft.com/office/spreadsheetml/2010/11/main" uri="{B97F6D7D-B522-45F9-BDA1-12C45D357490}">
          <x15:cacheHierarchy aggregatedColumn="10"/>
        </ext>
      </extLst>
    </cacheHierarchy>
    <cacheHierarchy uniqueName="[Measures].[Sum of Screen On Time (hours/day)]" caption="Sum of Screen On Time (hours/day)" measure="1" displayFolder="" measureGroup="Table1" count="0">
      <extLst>
        <ext xmlns:x15="http://schemas.microsoft.com/office/spreadsheetml/2010/11/main" uri="{B97F6D7D-B522-45F9-BDA1-12C45D357490}">
          <x15:cacheHierarchy aggregatedColumn="4"/>
        </ext>
      </extLst>
    </cacheHierarchy>
    <cacheHierarchy uniqueName="[Measures].[Average of Screen On Time (hours/day)]" caption="Average of Screen On Time (hours/day)" measure="1" displayFolder="" measureGroup="Table1" count="0">
      <extLst>
        <ext xmlns:x15="http://schemas.microsoft.com/office/spreadsheetml/2010/11/main" uri="{B97F6D7D-B522-45F9-BDA1-12C45D357490}">
          <x15:cacheHierarchy aggregatedColumn="4"/>
        </ext>
      </extLst>
    </cacheHierarchy>
    <cacheHierarchy uniqueName="[Measures].[Sum of App Usage Time (min/day)]" caption="Sum of App Usage Time (min/day)" measure="1" displayFolder="" measureGroup="Table1" count="0">
      <extLst>
        <ext xmlns:x15="http://schemas.microsoft.com/office/spreadsheetml/2010/11/main" uri="{B97F6D7D-B522-45F9-BDA1-12C45D357490}">
          <x15:cacheHierarchy aggregatedColumn="3"/>
        </ext>
      </extLst>
    </cacheHierarchy>
    <cacheHierarchy uniqueName="[Measures].[Average of App Usage Time (min/day)]" caption="Average of App Usage Time (min/day)" measure="1" displayFolder="" measureGroup="Table1" count="0">
      <extLst>
        <ext xmlns:x15="http://schemas.microsoft.com/office/spreadsheetml/2010/11/main" uri="{B97F6D7D-B522-45F9-BDA1-12C45D357490}">
          <x15:cacheHierarchy aggregatedColumn="3"/>
        </ext>
      </extLst>
    </cacheHierarchy>
    <cacheHierarchy uniqueName="[Measures].[Max of Screen On Time (hours/day)]" caption="Max of Screen On Time (hours/day)" measure="1" displayFolder="" measureGroup="Table1" count="0">
      <extLst>
        <ext xmlns:x15="http://schemas.microsoft.com/office/spreadsheetml/2010/11/main" uri="{B97F6D7D-B522-45F9-BDA1-12C45D357490}">
          <x15:cacheHierarchy aggregatedColumn="4"/>
        </ext>
      </extLst>
    </cacheHierarchy>
    <cacheHierarchy uniqueName="[Measures].[Avg App Min]" caption="Avg App Min" measure="1" displayFolder="" measureGroup="Table1" count="0"/>
    <cacheHierarchy uniqueName="[Measures].[Avg App Hour]" caption="Avg App Hour" measure="1" displayFolder="" measureGroup="Table1" count="0"/>
    <cacheHierarchy uniqueName="[Measures].[Avg Battery Drain]" caption="Avg Battery Drain" measure="1" displayFolder="" measureGroup="Table1" count="0"/>
    <cacheHierarchy uniqueName="[Measures].[Avg Data Usage]" caption="Avg Data Usage" measure="1" displayFolder="" measureGroup="Table1" count="0"/>
    <cacheHierarchy uniqueName="[Measures].[Avg User Age]" caption="Avg User Age" measure="1" displayFolder="" measureGroup="Table1" count="0"/>
    <cacheHierarchy uniqueName="[Measures].[Models Count]" caption="Models Count" measure="1" displayFolder="" measureGroup="Table1" count="0"/>
    <cacheHierarchy uniqueName="[Measures].[Sum Apps Installed]" caption="Sum Apps Installe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644975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AC026-8D0F-497A-9C5B-B74F6FFE27B6}" name="PivotTable16" cacheId="2477" applyNumberFormats="0" applyBorderFormats="0" applyFontFormats="0" applyPatternFormats="0" applyAlignmentFormats="0" applyWidthHeightFormats="1" dataCaption="Values" tag="9d77b6ec-77f9-42f6-9c4f-9b7864c45054" updatedVersion="8" minRefreshableVersion="3" useAutoFormatting="1" subtotalHiddenItems="1" itemPrintTitles="1" createdVersion="5" indent="0" outline="1" outlineData="1" multipleFieldFilters="0" chartFormat="1">
  <location ref="AT3:AZ5" firstHeaderRow="1" firstDataRow="2" firstDataCol="1"/>
  <pivotFields count="3">
    <pivotField axis="axisCol" allDrilled="1" subtotalTop="0" showAll="0" dataSourceSort="1" defaultAttributeDrillState="1">
      <items count="6">
        <item x="0"/>
        <item x="1"/>
        <item x="2"/>
        <item x="3"/>
        <item x="4"/>
        <item t="default"/>
      </items>
    </pivotField>
    <pivotField allDrilled="1" subtotalTop="0" showAll="0" dataSourceSort="1" defaultAttributeDrillState="1"/>
    <pivotField dataField="1" subtotalTop="0" showAll="0"/>
  </pivotFields>
  <rowItems count="1">
    <i/>
  </rowItems>
  <colFields count="1">
    <field x="0"/>
  </colFields>
  <colItems count="6">
    <i>
      <x/>
    </i>
    <i>
      <x v="1"/>
    </i>
    <i>
      <x v="2"/>
    </i>
    <i>
      <x v="3"/>
    </i>
    <i>
      <x v="4"/>
    </i>
    <i t="grand">
      <x/>
    </i>
  </colItems>
  <dataFields count="1">
    <dataField name="Average of Number of Apps Installed" fld="2" subtotal="average" baseField="0" baseItem="0"/>
  </dataFields>
  <formats count="1">
    <format dxfId="99">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creen On Time (hours/day)"/>
    <pivotHierarchy dragToData="1"/>
    <pivotHierarchy dragToData="1" caption="Average of App Usage Time (min/day)"/>
    <pivotHierarchy dragToData="1" caption="Max of Screen On Time (hours/day)"/>
    <pivotHierarchy dragToData="1"/>
    <pivotHierarchy dragToData="1" caption="Average of Number of Apps Installed"/>
    <pivotHierarchy dragToData="1" caption="Max of Number of Apps Installed"/>
    <pivotHierarchy dragToData="1" caption="StdDev of Number of Apps Installed"/>
  </pivotHierarchies>
  <pivotTableStyleInfo name="PivotStyleLight16" showRowHeaders="1" showColHeaders="1" showRowStripes="0" showColStripes="0" showLastColumn="1"/>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1DDDF6-D6F2-49D0-B209-DB8B98D90C6F}" name="PivotTable11" cacheId="2471" applyNumberFormats="0" applyBorderFormats="0" applyFontFormats="0" applyPatternFormats="0" applyAlignmentFormats="0" applyWidthHeightFormats="1" dataCaption="Values" tag="52ae610b-cf88-4053-9725-9a55505ae354" updatedVersion="8" minRefreshableVersion="3" useAutoFormatting="1" subtotalHiddenItems="1" itemPrintTitles="1" createdVersion="5" indent="0" outline="1" outlineData="1" multipleFieldFilters="0" chartFormat="1">
  <location ref="AJ3:AP5" firstHeaderRow="1" firstDataRow="2" firstDataCol="1"/>
  <pivotFields count="3">
    <pivotField axis="axisCol" allDrilled="1" subtotalTop="0" showAll="0" dataSourceSort="1" defaultAttributeDrillState="1">
      <items count="6">
        <item x="0"/>
        <item x="1"/>
        <item x="2"/>
        <item x="3"/>
        <item x="4"/>
        <item t="default"/>
      </items>
    </pivotField>
    <pivotField dataField="1" subtotalTop="0" showAll="0"/>
    <pivotField allDrilled="1" subtotalTop="0" showAll="0" dataSourceSort="1" defaultAttributeDrillState="1"/>
  </pivotFields>
  <rowItems count="1">
    <i/>
  </rowItems>
  <colFields count="1">
    <field x="0"/>
  </colFields>
  <colItems count="6">
    <i>
      <x/>
    </i>
    <i>
      <x v="1"/>
    </i>
    <i>
      <x v="2"/>
    </i>
    <i>
      <x v="3"/>
    </i>
    <i>
      <x v="4"/>
    </i>
    <i t="grand">
      <x/>
    </i>
  </colItems>
  <dataFields count="1">
    <dataField fld="1" subtotal="count" baseField="0" baseItem="0"/>
  </dataFields>
  <formats count="1">
    <format dxfId="125">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creen On Time (hours/day)"/>
    <pivotHierarchy dragToData="1"/>
    <pivotHierarchy dragToData="1" caption="Average of App Usage Time (min/day)"/>
    <pivotHierarchy dragToData="1" caption="Max of Screen On Time (hours/day)"/>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1D4A3E-2BE5-4FB2-8994-49111AF20886}" name="PivotTable5" cacheId="2474" applyNumberFormats="0" applyBorderFormats="0" applyFontFormats="0" applyPatternFormats="0" applyAlignmentFormats="0" applyWidthHeightFormats="1" dataCaption="Values" tag="420f592c-4548-434b-b310-4f16516d6cd7" updatedVersion="8" minRefreshableVersion="3" useAutoFormatting="1" subtotalHiddenItems="1" colGrandTotals="0" itemPrintTitles="1" createdVersion="5" indent="0" outline="1" outlineData="1" multipleFieldFilters="0">
  <location ref="AA3:AF5" firstHeaderRow="1" firstDataRow="2" firstDataCol="1"/>
  <pivotFields count="3">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Fields count="1">
    <field x="0"/>
  </colFields>
  <colItems count="5">
    <i>
      <x/>
    </i>
    <i>
      <x v="1"/>
    </i>
    <i>
      <x v="2"/>
    </i>
    <i>
      <x v="3"/>
    </i>
    <i>
      <x v="4"/>
    </i>
  </colItems>
  <dataFields count="1">
    <dataField fld="1" subtotal="count" baseField="0" baseItem="0"/>
  </dataFields>
  <formats count="1">
    <format dxfId="124">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7E5F89-C4F5-4389-A1D4-8AF11BA3C251}" name="PivotTable4" cacheId="2468" applyNumberFormats="0" applyBorderFormats="0" applyFontFormats="0" applyPatternFormats="0" applyAlignmentFormats="0" applyWidthHeightFormats="1" dataCaption="Values" tag="993ea9d9-eda9-45a7-9ea0-95bb0bd53aed" updatedVersion="8" minRefreshableVersion="3" useAutoFormatting="1" subtotalHiddenItems="1" colGrandTotals="0" itemPrintTitles="1" createdVersion="5" indent="0" outline="1" outlineData="1" multipleFieldFilters="0">
  <location ref="R3:W5" firstHeaderRow="1" firstDataRow="2" firstDataCol="1"/>
  <pivotFields count="3">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Fields count="1">
    <field x="0"/>
  </colFields>
  <colItems count="5">
    <i>
      <x/>
    </i>
    <i>
      <x v="1"/>
    </i>
    <i>
      <x v="2"/>
    </i>
    <i>
      <x v="3"/>
    </i>
    <i>
      <x v="4"/>
    </i>
  </colItems>
  <dataFields count="1">
    <dataField fld="1" subtotal="count" baseField="0" baseItem="0"/>
  </dataFields>
  <formats count="1">
    <format dxfId="123">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339473-C90C-4412-BA18-49AA626D0B6E}" name="PivotTable3" cacheId="2465" applyNumberFormats="0" applyBorderFormats="0" applyFontFormats="0" applyPatternFormats="0" applyAlignmentFormats="0" applyWidthHeightFormats="1" dataCaption="Values" tag="e741cacb-fb1d-4897-83d7-60d63577f692" updatedVersion="8" minRefreshableVersion="3" useAutoFormatting="1" subtotalHiddenItems="1" colGrandTotals="0" itemPrintTitles="1" createdVersion="5" indent="0" outline="1" outlineData="1" multipleFieldFilters="0">
  <location ref="J3:O5" firstHeaderRow="1" firstDataRow="2" firstDataCol="1"/>
  <pivotFields count="3">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Fields count="1">
    <field x="0"/>
  </colFields>
  <colItems count="5">
    <i>
      <x/>
    </i>
    <i>
      <x v="1"/>
    </i>
    <i>
      <x v="2"/>
    </i>
    <i>
      <x v="3"/>
    </i>
    <i>
      <x v="4"/>
    </i>
  </colItems>
  <dataFields count="1">
    <dataField fld="1" subtotal="count" baseField="0" baseItem="0"/>
  </dataFields>
  <formats count="1">
    <format dxfId="122">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E8561A-5DA7-49BC-8009-B8F0DA10F8AA}" name="PivotTable1" cacheId="2462" applyNumberFormats="0" applyBorderFormats="0" applyFontFormats="0" applyPatternFormats="0" applyAlignmentFormats="0" applyWidthHeightFormats="1" dataCaption="Values" tag="5718082e-3cf2-427c-9182-a7207f569867" updatedVersion="8" minRefreshableVersion="3" useAutoFormatting="1" subtotalHiddenItems="1" itemPrintTitles="1" createdVersion="5" indent="0" outline="1" outlineData="1" multipleFieldFilters="0" chartFormat="1">
  <location ref="A3:G10" firstHeaderRow="1" firstDataRow="2" firstDataCol="1"/>
  <pivotFields count="3">
    <pivotField axis="axisRow" allDrilled="1" subtotalTop="0" showAll="0" dataSourceSort="1" defaultAttributeDrillState="1">
      <items count="6">
        <item x="0"/>
        <item x="1"/>
        <item x="2"/>
        <item x="3"/>
        <item x="4"/>
        <item t="default"/>
      </items>
    </pivotField>
    <pivotField axis="axisCol" allDrilled="1" subtotalTop="0" showAll="0" dataSourceSort="1" defaultAttributeDrillState="1">
      <items count="6">
        <item x="0"/>
        <item x="1"/>
        <item x="2"/>
        <item x="3"/>
        <item x="4"/>
        <item t="default"/>
      </items>
    </pivotField>
    <pivotField dataField="1" subtotalTop="0"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Count of User Behavior Class" fld="2" subtotal="count" baseField="0" baseItem="0" numFmtId="1"/>
  </dataFields>
  <formats count="1">
    <format dxfId="121">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Behavior_Class" xr10:uid="{9D9986C8-B3A2-40B5-A8E6-5F5E4F0FDC75}" sourceName="[Table1].[User Behavior Class]">
  <pivotTables>
    <pivotTable tabId="2" name="PivotTable1"/>
    <pivotTable tabId="2" name="PivotTable3"/>
    <pivotTable tabId="2" name="PivotTable4"/>
    <pivotTable tabId="2" name="PivotTable11"/>
    <pivotTable tabId="2" name="PivotTable5"/>
    <pivotTable tabId="2" name="PivotTable16"/>
  </pivotTables>
  <data>
    <olap pivotCacheId="1764497508">
      <levels count="2">
        <level uniqueName="[Table1].[User Behavior Class].[(All)]" sourceCaption="(All)" count="0"/>
        <level uniqueName="[Table1].[User Behavior Class].[User Behavior Class]" sourceCaption="User Behavior Class" count="5">
          <ranges>
            <range startItem="0">
              <i n="[Table1].[User Behavior Class].&amp;[Heavy User]" c="Heavy User"/>
              <i n="[Table1].[User Behavior Class].&amp;[Light User]" c="Light User"/>
              <i n="[Table1].[User Behavior Class].&amp;[Moderate User]" c="Moderate User"/>
              <i n="[Table1].[User Behavior Class].&amp;[Power User]" c="Power User"/>
              <i n="[Table1].[User Behavior Class].&amp;[Very Light User]" c="Very Light User"/>
            </range>
          </ranges>
        </level>
      </levels>
      <selections count="1">
        <selection n="[Table1].[User Behavior 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9EDF10E-0C08-4AF1-A2A5-63AFCF0AE23B}" sourceName="[Table1].[Gender]">
  <pivotTables>
    <pivotTable tabId="2" name="PivotTable1"/>
    <pivotTable tabId="2" name="PivotTable11"/>
    <pivotTable tabId="2" name="PivotTable3"/>
    <pivotTable tabId="2" name="PivotTable4"/>
    <pivotTable tabId="2" name="PivotTable5"/>
    <pivotTable tabId="2" name="PivotTable16"/>
  </pivotTables>
  <data>
    <olap pivotCacheId="1764497508">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Behavior Class" xr10:uid="{68B57EDC-2829-43A9-B9C0-969AEEE3C969}" cache="Slicer_User_Behavior_Class" caption="User Class" level="1" style="Slicer Style 1" rowHeight="234950"/>
  <slicer name="Gender" xr10:uid="{1A6BEC6E-B0E3-4560-A0A8-C55C19D5C5AD}" cache="Slicer_Gender" caption="Gender"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A25830-3B15-41EF-B142-511EF5687C93}" name="Table1" displayName="Table1" ref="A1:K701" totalsRowShown="0" headerRowDxfId="127">
  <autoFilter ref="A1:K701" xr:uid="{02A25830-3B15-41EF-B142-511EF5687C93}"/>
  <tableColumns count="11">
    <tableColumn id="1" xr3:uid="{474D3297-BE2C-4487-82EB-D76BC10C109B}" name="User ID" dataDxfId="137"/>
    <tableColumn id="2" xr3:uid="{4311ADB6-40E5-45BB-AEEE-E7C5277C7656}" name="Device Model" dataDxfId="136"/>
    <tableColumn id="3" xr3:uid="{55739E3B-88EB-4C13-A817-B9465B080527}" name="Operating System"/>
    <tableColumn id="4" xr3:uid="{F3C79E6E-A830-45DC-AE44-98EE3CB4C27C}" name="App Usage Time (min/day)" dataDxfId="135"/>
    <tableColumn id="5" xr3:uid="{0234EA79-AD2F-4C78-822C-83DE9CA10E0F}" name="Screen On Time (hours/day)" dataDxfId="134"/>
    <tableColumn id="6" xr3:uid="{B3F46E45-CFE1-495E-9241-8AEEC359208A}" name="Battery Drain (mAh/day)" dataDxfId="133"/>
    <tableColumn id="7" xr3:uid="{6C49738D-78F2-42EA-98F9-7AEF9C796516}" name="Number of Apps Installed" dataDxfId="132"/>
    <tableColumn id="8" xr3:uid="{B847A0DC-20CD-4639-8030-1D2111F3F379}" name="Data Usage (MB/day)" dataDxfId="131"/>
    <tableColumn id="9" xr3:uid="{88942D59-4653-43DF-83B6-0BCB28B81158}" name="Age" dataDxfId="130"/>
    <tableColumn id="10" xr3:uid="{AEC92F45-097C-4C2B-B77C-686819215E86}" name="Gender" dataDxfId="129"/>
    <tableColumn id="11" xr3:uid="{3C2C34BC-4378-4236-8612-A11EE9460686}" name="User Behavior Class" dataDxfId="1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C2D43-9183-4781-983B-BC7039677292}">
  <dimension ref="A1"/>
  <sheetViews>
    <sheetView showGridLines="0" tabSelected="1" zoomScale="87" zoomScaleNormal="87" workbookViewId="0">
      <selection activeCell="X15" sqref="X15"/>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26035-34AA-4F40-9848-AB3FC2952401}">
  <dimension ref="A1:AZ11"/>
  <sheetViews>
    <sheetView topLeftCell="W1" workbookViewId="0">
      <selection activeCell="AB10" sqref="AB10:AF10"/>
    </sheetView>
  </sheetViews>
  <sheetFormatPr defaultRowHeight="14.4" x14ac:dyDescent="0.3"/>
  <cols>
    <col min="1" max="1" width="25.44140625" bestFit="1" customWidth="1"/>
    <col min="2" max="2" width="15.5546875" bestFit="1" customWidth="1"/>
    <col min="3" max="3" width="9.33203125" bestFit="1" customWidth="1"/>
    <col min="4" max="4" width="13.6640625" bestFit="1" customWidth="1"/>
    <col min="5" max="5" width="10.5546875" bestFit="1" customWidth="1"/>
    <col min="6" max="6" width="13.77734375" bestFit="1" customWidth="1"/>
    <col min="7" max="7" width="10.77734375" bestFit="1" customWidth="1"/>
    <col min="8" max="8" width="9.33203125" bestFit="1" customWidth="1"/>
    <col min="9" max="9" width="13.109375" style="7" customWidth="1"/>
    <col min="10" max="10" width="12.77734375" bestFit="1" customWidth="1"/>
    <col min="11" max="11" width="15.5546875" bestFit="1" customWidth="1"/>
    <col min="12" max="13" width="9.33203125" bestFit="1" customWidth="1"/>
    <col min="14" max="14" width="18.33203125" bestFit="1" customWidth="1"/>
    <col min="15" max="15" width="11.88671875" bestFit="1" customWidth="1"/>
    <col min="16" max="16" width="18.33203125" style="7" bestFit="1" customWidth="1"/>
    <col min="17" max="17" width="12.77734375" bestFit="1" customWidth="1"/>
    <col min="18" max="18" width="15.77734375" bestFit="1" customWidth="1"/>
    <col min="19" max="19" width="15.5546875" bestFit="1" customWidth="1"/>
    <col min="20" max="21" width="9.33203125" bestFit="1" customWidth="1"/>
    <col min="22" max="22" width="18.33203125" bestFit="1" customWidth="1"/>
    <col min="23" max="23" width="11.88671875" bestFit="1" customWidth="1"/>
    <col min="25" max="25" width="17" style="7" customWidth="1"/>
    <col min="27" max="27" width="14.21875" bestFit="1" customWidth="1"/>
    <col min="28" max="28" width="15.5546875" bestFit="1" customWidth="1"/>
    <col min="29" max="30" width="9.33203125" bestFit="1" customWidth="1"/>
    <col min="31" max="31" width="18.33203125" bestFit="1" customWidth="1"/>
    <col min="32" max="32" width="11.88671875" bestFit="1" customWidth="1"/>
    <col min="34" max="34" width="8.88671875" style="7"/>
    <col min="36" max="36" width="11.88671875" bestFit="1" customWidth="1"/>
    <col min="37" max="37" width="15.5546875" bestFit="1" customWidth="1"/>
    <col min="38" max="39" width="9.33203125" bestFit="1" customWidth="1"/>
    <col min="40" max="40" width="18.33203125" bestFit="1" customWidth="1"/>
    <col min="41" max="41" width="11.88671875" bestFit="1" customWidth="1"/>
    <col min="42" max="42" width="10.77734375" bestFit="1" customWidth="1"/>
    <col min="43" max="43" width="18.33203125" bestFit="1" customWidth="1"/>
    <col min="44" max="44" width="8.88671875" style="7"/>
    <col min="45" max="45" width="11.77734375" customWidth="1"/>
    <col min="46" max="46" width="32.44140625" bestFit="1" customWidth="1"/>
    <col min="47" max="47" width="15.5546875" bestFit="1" customWidth="1"/>
    <col min="48" max="49" width="9.33203125" bestFit="1" customWidth="1"/>
    <col min="50" max="50" width="18.33203125" bestFit="1" customWidth="1"/>
    <col min="51" max="51" width="11.88671875" bestFit="1" customWidth="1"/>
    <col min="52" max="52" width="10.77734375" bestFit="1" customWidth="1"/>
    <col min="53" max="55" width="29.21875" bestFit="1" customWidth="1"/>
    <col min="56" max="56" width="22" bestFit="1" customWidth="1"/>
    <col min="57" max="57" width="34.109375" bestFit="1" customWidth="1"/>
  </cols>
  <sheetData>
    <row r="1" spans="1:52" x14ac:dyDescent="0.3">
      <c r="A1" s="9" t="s">
        <v>32</v>
      </c>
      <c r="B1" s="9"/>
      <c r="C1" s="9"/>
      <c r="D1" s="9"/>
      <c r="E1" s="9"/>
      <c r="F1" s="9"/>
      <c r="J1" s="9" t="s">
        <v>31</v>
      </c>
      <c r="K1" s="9"/>
      <c r="L1" s="9"/>
      <c r="M1" s="9"/>
      <c r="N1" s="9"/>
      <c r="O1" s="9"/>
      <c r="R1" s="9" t="s">
        <v>35</v>
      </c>
      <c r="S1" s="9"/>
      <c r="T1" s="9"/>
      <c r="U1" s="9"/>
      <c r="V1" s="9"/>
      <c r="W1" s="9"/>
      <c r="AA1" s="9" t="s">
        <v>36</v>
      </c>
      <c r="AB1" s="9"/>
      <c r="AC1" s="9"/>
      <c r="AD1" s="9"/>
      <c r="AE1" s="9"/>
      <c r="AF1" s="9"/>
      <c r="AJ1" s="9" t="s">
        <v>37</v>
      </c>
      <c r="AK1" s="9"/>
      <c r="AL1" s="9"/>
      <c r="AM1" s="9"/>
      <c r="AN1" s="9"/>
      <c r="AO1" s="9"/>
      <c r="AT1" s="9" t="s">
        <v>38</v>
      </c>
      <c r="AU1" s="9"/>
      <c r="AV1" s="9"/>
      <c r="AW1" s="9"/>
      <c r="AX1" s="9"/>
      <c r="AY1" s="9"/>
    </row>
    <row r="2" spans="1:52" x14ac:dyDescent="0.3">
      <c r="A2" s="9"/>
      <c r="B2" s="9"/>
      <c r="C2" s="9"/>
      <c r="D2" s="9"/>
      <c r="E2" s="9"/>
      <c r="F2" s="9"/>
      <c r="J2" s="9"/>
      <c r="K2" s="9"/>
      <c r="L2" s="9"/>
      <c r="M2" s="9"/>
      <c r="N2" s="9"/>
      <c r="O2" s="9"/>
      <c r="R2" s="9"/>
      <c r="S2" s="9"/>
      <c r="T2" s="9"/>
      <c r="U2" s="9"/>
      <c r="V2" s="9"/>
      <c r="W2" s="9"/>
      <c r="AA2" s="9"/>
      <c r="AB2" s="9"/>
      <c r="AC2" s="9"/>
      <c r="AD2" s="9"/>
      <c r="AE2" s="9"/>
      <c r="AF2" s="9"/>
      <c r="AJ2" s="9"/>
      <c r="AK2" s="9"/>
      <c r="AL2" s="9"/>
      <c r="AM2" s="9"/>
      <c r="AN2" s="9"/>
      <c r="AO2" s="9"/>
      <c r="AT2" s="9"/>
      <c r="AU2" s="9"/>
      <c r="AV2" s="9"/>
      <c r="AW2" s="9"/>
      <c r="AX2" s="9"/>
      <c r="AY2" s="9"/>
    </row>
    <row r="3" spans="1:52" x14ac:dyDescent="0.3">
      <c r="A3" s="4" t="s">
        <v>33</v>
      </c>
      <c r="B3" s="4" t="s">
        <v>20</v>
      </c>
      <c r="K3" s="4" t="s">
        <v>20</v>
      </c>
      <c r="S3" s="4" t="s">
        <v>20</v>
      </c>
      <c r="AB3" s="4" t="s">
        <v>20</v>
      </c>
      <c r="AK3" s="4" t="s">
        <v>20</v>
      </c>
      <c r="AU3" s="4" t="s">
        <v>20</v>
      </c>
    </row>
    <row r="4" spans="1:52" x14ac:dyDescent="0.3">
      <c r="A4" s="4" t="s">
        <v>22</v>
      </c>
      <c r="B4" t="s">
        <v>29</v>
      </c>
      <c r="C4" t="s">
        <v>27</v>
      </c>
      <c r="D4" t="s">
        <v>28</v>
      </c>
      <c r="E4" t="s">
        <v>30</v>
      </c>
      <c r="F4" t="s">
        <v>26</v>
      </c>
      <c r="G4" t="s">
        <v>21</v>
      </c>
      <c r="K4" t="s">
        <v>11</v>
      </c>
      <c r="L4" t="s">
        <v>17</v>
      </c>
      <c r="M4" t="s">
        <v>14</v>
      </c>
      <c r="N4" t="s">
        <v>19</v>
      </c>
      <c r="O4" t="s">
        <v>16</v>
      </c>
      <c r="S4" t="s">
        <v>11</v>
      </c>
      <c r="T4" t="s">
        <v>17</v>
      </c>
      <c r="U4" t="s">
        <v>14</v>
      </c>
      <c r="V4" t="s">
        <v>19</v>
      </c>
      <c r="W4" t="s">
        <v>16</v>
      </c>
      <c r="AB4" t="s">
        <v>11</v>
      </c>
      <c r="AC4" t="s">
        <v>17</v>
      </c>
      <c r="AD4" t="s">
        <v>14</v>
      </c>
      <c r="AE4" t="s">
        <v>19</v>
      </c>
      <c r="AF4" t="s">
        <v>16</v>
      </c>
      <c r="AK4" t="s">
        <v>11</v>
      </c>
      <c r="AL4" t="s">
        <v>17</v>
      </c>
      <c r="AM4" t="s">
        <v>14</v>
      </c>
      <c r="AN4" t="s">
        <v>19</v>
      </c>
      <c r="AO4" t="s">
        <v>16</v>
      </c>
      <c r="AP4" t="s">
        <v>21</v>
      </c>
      <c r="AU4" t="s">
        <v>11</v>
      </c>
      <c r="AV4" t="s">
        <v>17</v>
      </c>
      <c r="AW4" t="s">
        <v>14</v>
      </c>
      <c r="AX4" t="s">
        <v>19</v>
      </c>
      <c r="AY4" t="s">
        <v>16</v>
      </c>
      <c r="AZ4" t="s">
        <v>21</v>
      </c>
    </row>
    <row r="5" spans="1:52" x14ac:dyDescent="0.3">
      <c r="A5" s="6" t="s">
        <v>11</v>
      </c>
      <c r="B5" s="2">
        <v>24</v>
      </c>
      <c r="C5" s="2">
        <v>26</v>
      </c>
      <c r="D5" s="2">
        <v>33</v>
      </c>
      <c r="E5" s="2">
        <v>27</v>
      </c>
      <c r="F5" s="2">
        <v>32</v>
      </c>
      <c r="G5" s="2">
        <v>142</v>
      </c>
      <c r="J5" t="s">
        <v>31</v>
      </c>
      <c r="K5" s="1">
        <v>142</v>
      </c>
      <c r="L5" s="1">
        <v>146</v>
      </c>
      <c r="M5" s="1">
        <v>133</v>
      </c>
      <c r="N5" s="1">
        <v>133</v>
      </c>
      <c r="O5" s="1">
        <v>146</v>
      </c>
      <c r="R5" t="s">
        <v>24</v>
      </c>
      <c r="S5" s="1">
        <v>1475.6760563380283</v>
      </c>
      <c r="T5" s="1">
        <v>1589.513698630137</v>
      </c>
      <c r="U5" s="1">
        <v>1523.8496240601503</v>
      </c>
      <c r="V5" s="1">
        <v>1504.5714285714287</v>
      </c>
      <c r="W5" s="1">
        <v>1528.8767123287671</v>
      </c>
      <c r="AA5" t="s">
        <v>25</v>
      </c>
      <c r="AB5" s="1">
        <v>897.70422535211264</v>
      </c>
      <c r="AC5" s="1">
        <v>965.50684931506851</v>
      </c>
      <c r="AD5" s="1">
        <v>911.12030075187965</v>
      </c>
      <c r="AE5" s="1">
        <v>931.87218045112786</v>
      </c>
      <c r="AF5" s="1">
        <v>940.16438356164383</v>
      </c>
      <c r="AJ5" t="s">
        <v>23</v>
      </c>
      <c r="AK5" s="2">
        <v>267.78873239436621</v>
      </c>
      <c r="AL5" s="2">
        <v>282.02054794520546</v>
      </c>
      <c r="AM5" s="2">
        <v>270.38345864661653</v>
      </c>
      <c r="AN5" s="2">
        <v>266.42105263157896</v>
      </c>
      <c r="AO5" s="2">
        <v>268.45205479452056</v>
      </c>
      <c r="AP5" s="2">
        <v>271.12857142857143</v>
      </c>
      <c r="AT5" t="s">
        <v>39</v>
      </c>
      <c r="AU5" s="2">
        <v>49.908450704225352</v>
      </c>
      <c r="AV5" s="2">
        <v>52.726027397260275</v>
      </c>
      <c r="AW5" s="2">
        <v>49.969924812030072</v>
      </c>
      <c r="AX5" s="2">
        <v>50.804511278195491</v>
      </c>
      <c r="AY5" s="2">
        <v>49.924657534246577</v>
      </c>
      <c r="AZ5" s="2">
        <v>50.681428571428569</v>
      </c>
    </row>
    <row r="6" spans="1:52" x14ac:dyDescent="0.3">
      <c r="A6" s="6" t="s">
        <v>17</v>
      </c>
      <c r="B6" s="2">
        <v>29</v>
      </c>
      <c r="C6" s="2">
        <v>32</v>
      </c>
      <c r="D6" s="2">
        <v>32</v>
      </c>
      <c r="E6" s="2">
        <v>31</v>
      </c>
      <c r="F6" s="2">
        <v>22</v>
      </c>
      <c r="G6" s="2">
        <v>146</v>
      </c>
    </row>
    <row r="7" spans="1:52" x14ac:dyDescent="0.3">
      <c r="A7" s="6" t="s">
        <v>14</v>
      </c>
      <c r="B7" s="2">
        <v>26</v>
      </c>
      <c r="C7" s="2">
        <v>31</v>
      </c>
      <c r="D7" s="2">
        <v>25</v>
      </c>
      <c r="E7" s="2">
        <v>26</v>
      </c>
      <c r="F7" s="2">
        <v>25</v>
      </c>
      <c r="G7" s="2">
        <v>133</v>
      </c>
    </row>
    <row r="8" spans="1:52" x14ac:dyDescent="0.3">
      <c r="A8" s="6" t="s">
        <v>19</v>
      </c>
      <c r="B8" s="2">
        <v>33</v>
      </c>
      <c r="C8" s="2">
        <v>30</v>
      </c>
      <c r="D8" s="2">
        <v>21</v>
      </c>
      <c r="E8" s="2">
        <v>23</v>
      </c>
      <c r="F8" s="2">
        <v>26</v>
      </c>
      <c r="G8" s="2">
        <v>133</v>
      </c>
    </row>
    <row r="9" spans="1:52" x14ac:dyDescent="0.3">
      <c r="A9" s="6" t="s">
        <v>16</v>
      </c>
      <c r="B9" s="2">
        <v>27</v>
      </c>
      <c r="C9" s="2">
        <v>27</v>
      </c>
      <c r="D9" s="2">
        <v>32</v>
      </c>
      <c r="E9" s="2">
        <v>29</v>
      </c>
      <c r="F9" s="2">
        <v>31</v>
      </c>
      <c r="G9" s="2">
        <v>146</v>
      </c>
      <c r="S9" s="10" t="s">
        <v>11</v>
      </c>
      <c r="T9" s="10" t="s">
        <v>17</v>
      </c>
      <c r="U9" s="10" t="s">
        <v>14</v>
      </c>
      <c r="V9" s="10" t="s">
        <v>19</v>
      </c>
      <c r="W9" s="10" t="s">
        <v>16</v>
      </c>
      <c r="AB9" s="10" t="s">
        <v>11</v>
      </c>
      <c r="AC9" s="10" t="s">
        <v>17</v>
      </c>
      <c r="AD9" s="10" t="s">
        <v>14</v>
      </c>
      <c r="AE9" s="10" t="s">
        <v>19</v>
      </c>
      <c r="AF9" s="10" t="s">
        <v>16</v>
      </c>
      <c r="AK9" s="10" t="s">
        <v>11</v>
      </c>
      <c r="AL9" s="10" t="s">
        <v>17</v>
      </c>
      <c r="AM9" s="10" t="s">
        <v>14</v>
      </c>
      <c r="AN9" s="10" t="s">
        <v>34</v>
      </c>
      <c r="AO9" s="10" t="s">
        <v>16</v>
      </c>
      <c r="AU9" s="5" t="s">
        <v>11</v>
      </c>
      <c r="AV9" s="5" t="s">
        <v>17</v>
      </c>
      <c r="AW9" s="5" t="s">
        <v>14</v>
      </c>
      <c r="AX9" s="5" t="s">
        <v>19</v>
      </c>
      <c r="AY9" s="5" t="s">
        <v>16</v>
      </c>
    </row>
    <row r="10" spans="1:52" x14ac:dyDescent="0.3">
      <c r="A10" s="6" t="s">
        <v>21</v>
      </c>
      <c r="B10" s="2">
        <v>139</v>
      </c>
      <c r="C10" s="2">
        <v>146</v>
      </c>
      <c r="D10" s="2">
        <v>143</v>
      </c>
      <c r="E10" s="2">
        <v>136</v>
      </c>
      <c r="F10" s="2">
        <v>136</v>
      </c>
      <c r="G10" s="2">
        <v>700</v>
      </c>
      <c r="K10" s="10" t="s">
        <v>11</v>
      </c>
      <c r="L10" s="10" t="s">
        <v>17</v>
      </c>
      <c r="M10" s="10" t="s">
        <v>14</v>
      </c>
      <c r="N10" s="10" t="s">
        <v>19</v>
      </c>
      <c r="O10" s="10" t="s">
        <v>16</v>
      </c>
      <c r="S10" s="11">
        <f>GETPIVOTDATA("[Measures].[Avg Battery Drain]",$R$3,"[Table1].[Device Model]","[Table1].[Device Model].&amp;[Google Pixel 5]")</f>
        <v>1475.6760563380283</v>
      </c>
      <c r="T10" s="11">
        <f>GETPIVOTDATA("[Measures].[Avg Battery Drain]",$R$3,"[Table1].[Device Model]","[Table1].[Device Model].&amp;[iPhone 12]")</f>
        <v>1589.513698630137</v>
      </c>
      <c r="U10" s="11">
        <f>GETPIVOTDATA("[Measures].[Avg Battery Drain]",$R$3,"[Table1].[Device Model]","[Table1].[Device Model].&amp;[OnePlus 9]")</f>
        <v>1523.8496240601503</v>
      </c>
      <c r="V10" s="11">
        <f>GETPIVOTDATA("[Measures].[Avg Battery Drain]",$R$3,"[Table1].[Device Model]","[Table1].[Device Model].&amp;[Samsung Galaxy S21]")</f>
        <v>1504.5714285714287</v>
      </c>
      <c r="W10" s="11">
        <f>GETPIVOTDATA("[Measures].[Avg Battery Drain]",$R$3,"[Table1].[Device Model]","[Table1].[Device Model].&amp;[Xiaomi Mi 11]")</f>
        <v>1528.8767123287671</v>
      </c>
      <c r="AB10" s="11">
        <f>GETPIVOTDATA("[Measures].[Avg Data Usage]",$AA$3,"[Table1].[Device Model]","[Table1].[Device Model].&amp;[Google Pixel 5]")</f>
        <v>897.70422535211264</v>
      </c>
      <c r="AC10" s="11">
        <f>GETPIVOTDATA("[Measures].[Avg Data Usage]",$AA$3,"[Table1].[Device Model]","[Table1].[Device Model].&amp;[iPhone 12]")</f>
        <v>965.50684931506851</v>
      </c>
      <c r="AD10" s="11">
        <f>GETPIVOTDATA("[Measures].[Avg Data Usage]",$AA$3,"[Table1].[Device Model]","[Table1].[Device Model].&amp;[OnePlus 9]")</f>
        <v>911.12030075187965</v>
      </c>
      <c r="AE10" s="11">
        <f>GETPIVOTDATA("[Measures].[Avg Data Usage]",$AA$3,"[Table1].[Device Model]","[Table1].[Device Model].&amp;[Samsung Galaxy S21]")</f>
        <v>931.87218045112786</v>
      </c>
      <c r="AF10" s="11">
        <f>GETPIVOTDATA("[Measures].[Avg Data Usage]",$AA$3,"[Table1].[Device Model]","[Table1].[Device Model].&amp;[Xiaomi Mi 11]")</f>
        <v>940.16438356164383</v>
      </c>
      <c r="AK10" s="11">
        <f>GETPIVOTDATA("[Measures].[Avg App Min]",$AJ$3,"[Table1].[Device Model]","[Table1].[Device Model].&amp;[Google Pixel 5]")</f>
        <v>267.78873239436621</v>
      </c>
      <c r="AL10" s="11">
        <f>GETPIVOTDATA("[Measures].[Avg App Min]",$AJ$3,"[Table1].[Device Model]","[Table1].[Device Model].&amp;[iPhone 12]")</f>
        <v>282.02054794520546</v>
      </c>
      <c r="AM10" s="11">
        <f>GETPIVOTDATA("[Measures].[Avg App Min]",$AJ$3,"[Table1].[Device Model]","[Table1].[Device Model].&amp;[OnePlus 9]")</f>
        <v>270.38345864661653</v>
      </c>
      <c r="AN10" s="11">
        <f>GETPIVOTDATA("[Measures].[Avg App Min]",$AJ$3,"[Table1].[Device Model]","[Table1].[Device Model].&amp;[Samsung Galaxy S21]")</f>
        <v>266.42105263157896</v>
      </c>
      <c r="AO10" s="11">
        <f>GETPIVOTDATA("[Measures].[Avg App Min]",$AJ$3,"[Table1].[Device Model]","[Table1].[Device Model].&amp;[Xiaomi Mi 11]")</f>
        <v>268.45205479452056</v>
      </c>
      <c r="AP10" s="2"/>
      <c r="AU10" s="2">
        <f>GETPIVOTDATA("[Measures].[Average of Number of Apps Installed]",$AT$3,"[Table1].[Device Model]","[Table1].[Device Model].&amp;[Google Pixel 5]")</f>
        <v>49.908450704225352</v>
      </c>
      <c r="AV10" s="2">
        <f>GETPIVOTDATA("[Measures].[Average of Number of Apps Installed]",$AT$3,"[Table1].[Device Model]","[Table1].[Device Model].&amp;[iPhone 12]")</f>
        <v>52.726027397260275</v>
      </c>
      <c r="AW10" s="2">
        <f>GETPIVOTDATA("[Measures].[Average of Number of Apps Installed]",$AT$3,"[Table1].[Device Model]","[Table1].[Device Model].&amp;[OnePlus 9]")</f>
        <v>49.969924812030072</v>
      </c>
      <c r="AX10" s="2">
        <f>GETPIVOTDATA("[Measures].[Average of Number of Apps Installed]",$AT$3,"[Table1].[Device Model]","[Table1].[Device Model].&amp;[Samsung Galaxy S21]")</f>
        <v>50.804511278195491</v>
      </c>
      <c r="AY10" s="2">
        <f>GETPIVOTDATA("[Measures].[Average of Number of Apps Installed]",$AT$3,"[Table1].[Device Model]","[Table1].[Device Model].&amp;[Xiaomi Mi 11]")</f>
        <v>49.924657534246577</v>
      </c>
      <c r="AZ10" s="2"/>
    </row>
    <row r="11" spans="1:52" x14ac:dyDescent="0.3">
      <c r="K11" s="10">
        <f>GETPIVOTDATA("[Measures].[Models Count]",$J$3,"[Table1].[Device Model]","[Table1].[Device Model].&amp;[Google Pixel 5]")</f>
        <v>142</v>
      </c>
      <c r="L11" s="10">
        <f>GETPIVOTDATA("[Measures].[Models Count]",$J$3,"[Table1].[Device Model]","[Table1].[Device Model].&amp;[iPhone 12]")</f>
        <v>146</v>
      </c>
      <c r="M11" s="10">
        <f>GETPIVOTDATA("[Measures].[Models Count]",$J$3,"[Table1].[Device Model]","[Table1].[Device Model].&amp;[OnePlus 9]")</f>
        <v>133</v>
      </c>
      <c r="N11" s="10">
        <f>GETPIVOTDATA("[Measures].[Models Count]",$J$3,"[Table1].[Device Model]","[Table1].[Device Model].&amp;[Samsung Galaxy S21]")</f>
        <v>133</v>
      </c>
      <c r="O11" s="10">
        <f>GETPIVOTDATA("[Measures].[Models Count]",$J$3,"[Table1].[Device Model]","[Table1].[Device Model].&amp;[Xiaomi Mi 11]")</f>
        <v>146</v>
      </c>
    </row>
  </sheetData>
  <mergeCells count="6">
    <mergeCell ref="J1:O2"/>
    <mergeCell ref="A1:F2"/>
    <mergeCell ref="R1:W2"/>
    <mergeCell ref="AA1:AF2"/>
    <mergeCell ref="AJ1:AO2"/>
    <mergeCell ref="AT1:AY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5B808-5BD2-4B58-97D5-0B0564176083}">
  <dimension ref="A1:K701"/>
  <sheetViews>
    <sheetView workbookViewId="0">
      <selection activeCell="D20" sqref="D20"/>
    </sheetView>
  </sheetViews>
  <sheetFormatPr defaultRowHeight="14.4" x14ac:dyDescent="0.3"/>
  <cols>
    <col min="1" max="1" width="8.88671875" style="2"/>
    <col min="2" max="2" width="17.5546875" style="3" bestFit="1" customWidth="1"/>
    <col min="3" max="3" width="17.77734375" customWidth="1"/>
    <col min="4" max="4" width="25.44140625" style="2" customWidth="1"/>
    <col min="5" max="5" width="26.5546875" style="1" customWidth="1"/>
    <col min="6" max="6" width="23.6640625" style="2" customWidth="1"/>
    <col min="7" max="7" width="24.21875" style="2" customWidth="1"/>
    <col min="8" max="8" width="21" style="2" customWidth="1"/>
    <col min="9" max="9" width="8.88671875" style="2"/>
    <col min="10" max="10" width="9" style="3" customWidth="1"/>
    <col min="11" max="11" width="19.109375" style="2" customWidth="1"/>
  </cols>
  <sheetData>
    <row r="1" spans="1:11" s="3" customFormat="1" x14ac:dyDescent="0.3">
      <c r="A1" s="3" t="s">
        <v>0</v>
      </c>
      <c r="B1" s="3" t="s">
        <v>1</v>
      </c>
      <c r="C1" s="3" t="s">
        <v>2</v>
      </c>
      <c r="D1" s="3" t="s">
        <v>3</v>
      </c>
      <c r="E1" s="3" t="s">
        <v>4</v>
      </c>
      <c r="F1" s="3" t="s">
        <v>5</v>
      </c>
      <c r="G1" s="3" t="s">
        <v>6</v>
      </c>
      <c r="H1" s="3" t="s">
        <v>7</v>
      </c>
      <c r="I1" s="3" t="s">
        <v>8</v>
      </c>
      <c r="J1" s="3" t="s">
        <v>9</v>
      </c>
      <c r="K1" s="3" t="s">
        <v>10</v>
      </c>
    </row>
    <row r="2" spans="1:11" x14ac:dyDescent="0.3">
      <c r="A2" s="2">
        <v>1</v>
      </c>
      <c r="B2" s="3" t="s">
        <v>11</v>
      </c>
      <c r="C2" t="s">
        <v>12</v>
      </c>
      <c r="D2" s="2">
        <v>393</v>
      </c>
      <c r="E2" s="1">
        <v>6.4</v>
      </c>
      <c r="F2" s="2">
        <v>1872</v>
      </c>
      <c r="G2" s="2">
        <v>67</v>
      </c>
      <c r="H2" s="2">
        <v>1122</v>
      </c>
      <c r="I2" s="2">
        <v>40</v>
      </c>
      <c r="J2" s="3" t="s">
        <v>13</v>
      </c>
      <c r="K2" s="2" t="s">
        <v>29</v>
      </c>
    </row>
    <row r="3" spans="1:11" x14ac:dyDescent="0.3">
      <c r="A3" s="2">
        <v>2</v>
      </c>
      <c r="B3" s="3" t="s">
        <v>14</v>
      </c>
      <c r="C3" t="s">
        <v>12</v>
      </c>
      <c r="D3" s="2">
        <v>268</v>
      </c>
      <c r="E3" s="1">
        <v>4.7</v>
      </c>
      <c r="F3" s="2">
        <v>1331</v>
      </c>
      <c r="G3" s="2">
        <v>42</v>
      </c>
      <c r="H3" s="2">
        <v>944</v>
      </c>
      <c r="I3" s="2">
        <v>47</v>
      </c>
      <c r="J3" s="3" t="s">
        <v>15</v>
      </c>
      <c r="K3" s="2" t="s">
        <v>28</v>
      </c>
    </row>
    <row r="4" spans="1:11" x14ac:dyDescent="0.3">
      <c r="A4" s="2">
        <v>3</v>
      </c>
      <c r="B4" s="3" t="s">
        <v>16</v>
      </c>
      <c r="C4" t="s">
        <v>12</v>
      </c>
      <c r="D4" s="2">
        <v>154</v>
      </c>
      <c r="E4" s="1">
        <v>4</v>
      </c>
      <c r="F4" s="2">
        <v>761</v>
      </c>
      <c r="G4" s="2">
        <v>32</v>
      </c>
      <c r="H4" s="2">
        <v>322</v>
      </c>
      <c r="I4" s="2">
        <v>42</v>
      </c>
      <c r="J4" s="3" t="s">
        <v>13</v>
      </c>
      <c r="K4" s="2" t="s">
        <v>27</v>
      </c>
    </row>
    <row r="5" spans="1:11" x14ac:dyDescent="0.3">
      <c r="A5" s="2">
        <v>4</v>
      </c>
      <c r="B5" s="3" t="s">
        <v>11</v>
      </c>
      <c r="C5" t="s">
        <v>12</v>
      </c>
      <c r="D5" s="2">
        <v>239</v>
      </c>
      <c r="E5" s="1">
        <v>4.8</v>
      </c>
      <c r="F5" s="2">
        <v>1676</v>
      </c>
      <c r="G5" s="2">
        <v>56</v>
      </c>
      <c r="H5" s="2">
        <v>871</v>
      </c>
      <c r="I5" s="2">
        <v>20</v>
      </c>
      <c r="J5" s="3" t="s">
        <v>13</v>
      </c>
      <c r="K5" s="2" t="s">
        <v>28</v>
      </c>
    </row>
    <row r="6" spans="1:11" x14ac:dyDescent="0.3">
      <c r="A6" s="2">
        <v>5</v>
      </c>
      <c r="B6" s="3" t="s">
        <v>17</v>
      </c>
      <c r="C6" t="s">
        <v>18</v>
      </c>
      <c r="D6" s="2">
        <v>187</v>
      </c>
      <c r="E6" s="1">
        <v>4.3</v>
      </c>
      <c r="F6" s="2">
        <v>1367</v>
      </c>
      <c r="G6" s="2">
        <v>58</v>
      </c>
      <c r="H6" s="2">
        <v>988</v>
      </c>
      <c r="I6" s="2">
        <v>31</v>
      </c>
      <c r="J6" s="3" t="s">
        <v>15</v>
      </c>
      <c r="K6" s="2" t="s">
        <v>28</v>
      </c>
    </row>
    <row r="7" spans="1:11" x14ac:dyDescent="0.3">
      <c r="A7" s="2">
        <v>6</v>
      </c>
      <c r="B7" s="3" t="s">
        <v>11</v>
      </c>
      <c r="C7" t="s">
        <v>12</v>
      </c>
      <c r="D7" s="2">
        <v>99</v>
      </c>
      <c r="E7" s="1">
        <v>2</v>
      </c>
      <c r="F7" s="2">
        <v>940</v>
      </c>
      <c r="G7" s="2">
        <v>35</v>
      </c>
      <c r="H7" s="2">
        <v>564</v>
      </c>
      <c r="I7" s="2">
        <v>31</v>
      </c>
      <c r="J7" s="3" t="s">
        <v>13</v>
      </c>
      <c r="K7" s="2" t="s">
        <v>27</v>
      </c>
    </row>
    <row r="8" spans="1:11" x14ac:dyDescent="0.3">
      <c r="A8" s="2">
        <v>7</v>
      </c>
      <c r="B8" s="3" t="s">
        <v>19</v>
      </c>
      <c r="C8" t="s">
        <v>12</v>
      </c>
      <c r="D8" s="2">
        <v>350</v>
      </c>
      <c r="E8" s="1">
        <v>7.3</v>
      </c>
      <c r="F8" s="2">
        <v>1802</v>
      </c>
      <c r="G8" s="2">
        <v>66</v>
      </c>
      <c r="H8" s="2">
        <v>1054</v>
      </c>
      <c r="I8" s="2">
        <v>21</v>
      </c>
      <c r="J8" s="3" t="s">
        <v>15</v>
      </c>
      <c r="K8" s="2" t="s">
        <v>29</v>
      </c>
    </row>
    <row r="9" spans="1:11" x14ac:dyDescent="0.3">
      <c r="A9" s="2">
        <v>8</v>
      </c>
      <c r="B9" s="3" t="s">
        <v>14</v>
      </c>
      <c r="C9" t="s">
        <v>12</v>
      </c>
      <c r="D9" s="2">
        <v>543</v>
      </c>
      <c r="E9" s="1">
        <v>11.4</v>
      </c>
      <c r="F9" s="2">
        <v>2956</v>
      </c>
      <c r="G9" s="2">
        <v>82</v>
      </c>
      <c r="H9" s="2">
        <v>1702</v>
      </c>
      <c r="I9" s="2">
        <v>31</v>
      </c>
      <c r="J9" s="3" t="s">
        <v>13</v>
      </c>
      <c r="K9" s="2" t="s">
        <v>30</v>
      </c>
    </row>
    <row r="10" spans="1:11" x14ac:dyDescent="0.3">
      <c r="A10" s="2">
        <v>9</v>
      </c>
      <c r="B10" s="3" t="s">
        <v>19</v>
      </c>
      <c r="C10" t="s">
        <v>12</v>
      </c>
      <c r="D10" s="2">
        <v>340</v>
      </c>
      <c r="E10" s="1">
        <v>7.7</v>
      </c>
      <c r="F10" s="2">
        <v>2138</v>
      </c>
      <c r="G10" s="2">
        <v>75</v>
      </c>
      <c r="H10" s="2">
        <v>1053</v>
      </c>
      <c r="I10" s="2">
        <v>42</v>
      </c>
      <c r="J10" s="3" t="s">
        <v>15</v>
      </c>
      <c r="K10" s="2" t="s">
        <v>29</v>
      </c>
    </row>
    <row r="11" spans="1:11" x14ac:dyDescent="0.3">
      <c r="A11" s="2">
        <v>10</v>
      </c>
      <c r="B11" s="3" t="s">
        <v>17</v>
      </c>
      <c r="C11" t="s">
        <v>18</v>
      </c>
      <c r="D11" s="2">
        <v>424</v>
      </c>
      <c r="E11" s="1">
        <v>6.6</v>
      </c>
      <c r="F11" s="2">
        <v>1957</v>
      </c>
      <c r="G11" s="2">
        <v>75</v>
      </c>
      <c r="H11" s="2">
        <v>1301</v>
      </c>
      <c r="I11" s="2">
        <v>42</v>
      </c>
      <c r="J11" s="3" t="s">
        <v>13</v>
      </c>
      <c r="K11" s="2" t="s">
        <v>29</v>
      </c>
    </row>
    <row r="12" spans="1:11" x14ac:dyDescent="0.3">
      <c r="A12" s="2">
        <v>11</v>
      </c>
      <c r="B12" s="3" t="s">
        <v>11</v>
      </c>
      <c r="C12" t="s">
        <v>12</v>
      </c>
      <c r="D12" s="2">
        <v>53</v>
      </c>
      <c r="E12" s="1">
        <v>1.4</v>
      </c>
      <c r="F12" s="2">
        <v>435</v>
      </c>
      <c r="G12" s="2">
        <v>17</v>
      </c>
      <c r="H12" s="2">
        <v>162</v>
      </c>
      <c r="I12" s="2">
        <v>34</v>
      </c>
      <c r="J12" s="3" t="s">
        <v>15</v>
      </c>
      <c r="K12" s="2" t="s">
        <v>26</v>
      </c>
    </row>
    <row r="13" spans="1:11" x14ac:dyDescent="0.3">
      <c r="A13" s="2">
        <v>12</v>
      </c>
      <c r="B13" s="3" t="s">
        <v>14</v>
      </c>
      <c r="C13" t="s">
        <v>12</v>
      </c>
      <c r="D13" s="2">
        <v>215</v>
      </c>
      <c r="E13" s="1">
        <v>5.5</v>
      </c>
      <c r="F13" s="2">
        <v>1690</v>
      </c>
      <c r="G13" s="2">
        <v>47</v>
      </c>
      <c r="H13" s="2">
        <v>641</v>
      </c>
      <c r="I13" s="2">
        <v>24</v>
      </c>
      <c r="J13" s="3" t="s">
        <v>13</v>
      </c>
      <c r="K13" s="2" t="s">
        <v>28</v>
      </c>
    </row>
    <row r="14" spans="1:11" x14ac:dyDescent="0.3">
      <c r="A14" s="2">
        <v>13</v>
      </c>
      <c r="B14" s="3" t="s">
        <v>14</v>
      </c>
      <c r="C14" t="s">
        <v>12</v>
      </c>
      <c r="D14" s="2">
        <v>462</v>
      </c>
      <c r="E14" s="1">
        <v>6.2</v>
      </c>
      <c r="F14" s="2">
        <v>2303</v>
      </c>
      <c r="G14" s="2">
        <v>65</v>
      </c>
      <c r="H14" s="2">
        <v>1099</v>
      </c>
      <c r="I14" s="2">
        <v>57</v>
      </c>
      <c r="J14" s="3" t="s">
        <v>15</v>
      </c>
      <c r="K14" s="2" t="s">
        <v>29</v>
      </c>
    </row>
    <row r="15" spans="1:11" x14ac:dyDescent="0.3">
      <c r="A15" s="2">
        <v>14</v>
      </c>
      <c r="B15" s="3" t="s">
        <v>16</v>
      </c>
      <c r="C15" t="s">
        <v>12</v>
      </c>
      <c r="D15" s="2">
        <v>215</v>
      </c>
      <c r="E15" s="1">
        <v>4.9000000000000004</v>
      </c>
      <c r="F15" s="2">
        <v>1662</v>
      </c>
      <c r="G15" s="2">
        <v>43</v>
      </c>
      <c r="H15" s="2">
        <v>857</v>
      </c>
      <c r="I15" s="2">
        <v>43</v>
      </c>
      <c r="J15" s="3" t="s">
        <v>13</v>
      </c>
      <c r="K15" s="2" t="s">
        <v>28</v>
      </c>
    </row>
    <row r="16" spans="1:11" x14ac:dyDescent="0.3">
      <c r="A16" s="2">
        <v>15</v>
      </c>
      <c r="B16" s="3" t="s">
        <v>17</v>
      </c>
      <c r="C16" t="s">
        <v>18</v>
      </c>
      <c r="D16" s="2">
        <v>189</v>
      </c>
      <c r="E16" s="1">
        <v>5.4</v>
      </c>
      <c r="F16" s="2">
        <v>1754</v>
      </c>
      <c r="G16" s="2">
        <v>53</v>
      </c>
      <c r="H16" s="2">
        <v>779</v>
      </c>
      <c r="I16" s="2">
        <v>49</v>
      </c>
      <c r="J16" s="3" t="s">
        <v>15</v>
      </c>
      <c r="K16" s="2" t="s">
        <v>28</v>
      </c>
    </row>
    <row r="17" spans="1:11" x14ac:dyDescent="0.3">
      <c r="A17" s="2">
        <v>16</v>
      </c>
      <c r="B17" s="3" t="s">
        <v>11</v>
      </c>
      <c r="C17" t="s">
        <v>12</v>
      </c>
      <c r="D17" s="2">
        <v>503</v>
      </c>
      <c r="E17" s="1">
        <v>10.4</v>
      </c>
      <c r="F17" s="2">
        <v>2571</v>
      </c>
      <c r="G17" s="2">
        <v>84</v>
      </c>
      <c r="H17" s="2">
        <v>2025</v>
      </c>
      <c r="I17" s="2">
        <v>39</v>
      </c>
      <c r="J17" s="3" t="s">
        <v>15</v>
      </c>
      <c r="K17" s="2" t="s">
        <v>30</v>
      </c>
    </row>
    <row r="18" spans="1:11" x14ac:dyDescent="0.3">
      <c r="A18" s="2">
        <v>17</v>
      </c>
      <c r="B18" s="3" t="s">
        <v>14</v>
      </c>
      <c r="C18" t="s">
        <v>12</v>
      </c>
      <c r="D18" s="2">
        <v>132</v>
      </c>
      <c r="E18" s="1">
        <v>3.6</v>
      </c>
      <c r="F18" s="2">
        <v>628</v>
      </c>
      <c r="G18" s="2">
        <v>32</v>
      </c>
      <c r="H18" s="2">
        <v>344</v>
      </c>
      <c r="I18" s="2">
        <v>47</v>
      </c>
      <c r="J18" s="3" t="s">
        <v>15</v>
      </c>
      <c r="K18" s="2" t="s">
        <v>27</v>
      </c>
    </row>
    <row r="19" spans="1:11" x14ac:dyDescent="0.3">
      <c r="A19" s="2">
        <v>18</v>
      </c>
      <c r="B19" s="3" t="s">
        <v>17</v>
      </c>
      <c r="C19" t="s">
        <v>18</v>
      </c>
      <c r="D19" s="2">
        <v>299</v>
      </c>
      <c r="E19" s="1">
        <v>5.8</v>
      </c>
      <c r="F19" s="2">
        <v>1431</v>
      </c>
      <c r="G19" s="2">
        <v>41</v>
      </c>
      <c r="H19" s="2">
        <v>985</v>
      </c>
      <c r="I19" s="2">
        <v>44</v>
      </c>
      <c r="J19" s="3" t="s">
        <v>15</v>
      </c>
      <c r="K19" s="2" t="s">
        <v>28</v>
      </c>
    </row>
    <row r="20" spans="1:11" x14ac:dyDescent="0.3">
      <c r="A20" s="2">
        <v>19</v>
      </c>
      <c r="B20" s="3" t="s">
        <v>11</v>
      </c>
      <c r="C20" t="s">
        <v>12</v>
      </c>
      <c r="D20" s="2">
        <v>81</v>
      </c>
      <c r="E20" s="1">
        <v>1.4</v>
      </c>
      <c r="F20" s="2">
        <v>558</v>
      </c>
      <c r="G20" s="2">
        <v>16</v>
      </c>
      <c r="H20" s="2">
        <v>297</v>
      </c>
      <c r="I20" s="2">
        <v>26</v>
      </c>
      <c r="J20" s="3" t="s">
        <v>15</v>
      </c>
      <c r="K20" s="2" t="s">
        <v>26</v>
      </c>
    </row>
    <row r="21" spans="1:11" x14ac:dyDescent="0.3">
      <c r="A21" s="2">
        <v>20</v>
      </c>
      <c r="B21" s="3" t="s">
        <v>17</v>
      </c>
      <c r="C21" t="s">
        <v>18</v>
      </c>
      <c r="D21" s="2">
        <v>577</v>
      </c>
      <c r="E21" s="1">
        <v>8.5</v>
      </c>
      <c r="F21" s="2">
        <v>2774</v>
      </c>
      <c r="G21" s="2">
        <v>89</v>
      </c>
      <c r="H21" s="2">
        <v>2192</v>
      </c>
      <c r="I21" s="2">
        <v>29</v>
      </c>
      <c r="J21" s="3" t="s">
        <v>15</v>
      </c>
      <c r="K21" s="2" t="s">
        <v>30</v>
      </c>
    </row>
    <row r="22" spans="1:11" x14ac:dyDescent="0.3">
      <c r="A22" s="2">
        <v>21</v>
      </c>
      <c r="B22" s="3" t="s">
        <v>19</v>
      </c>
      <c r="C22" t="s">
        <v>12</v>
      </c>
      <c r="D22" s="2">
        <v>93</v>
      </c>
      <c r="E22" s="1">
        <v>2.6</v>
      </c>
      <c r="F22" s="2">
        <v>681</v>
      </c>
      <c r="G22" s="2">
        <v>37</v>
      </c>
      <c r="H22" s="2">
        <v>302</v>
      </c>
      <c r="I22" s="2">
        <v>45</v>
      </c>
      <c r="J22" s="3" t="s">
        <v>15</v>
      </c>
      <c r="K22" s="2" t="s">
        <v>27</v>
      </c>
    </row>
    <row r="23" spans="1:11" x14ac:dyDescent="0.3">
      <c r="A23" s="2">
        <v>22</v>
      </c>
      <c r="B23" s="3" t="s">
        <v>14</v>
      </c>
      <c r="C23" t="s">
        <v>12</v>
      </c>
      <c r="D23" s="2">
        <v>576</v>
      </c>
      <c r="E23" s="1">
        <v>11.6</v>
      </c>
      <c r="F23" s="2">
        <v>2803</v>
      </c>
      <c r="G23" s="2">
        <v>82</v>
      </c>
      <c r="H23" s="2">
        <v>1553</v>
      </c>
      <c r="I23" s="2">
        <v>43</v>
      </c>
      <c r="J23" s="3" t="s">
        <v>15</v>
      </c>
      <c r="K23" s="2" t="s">
        <v>30</v>
      </c>
    </row>
    <row r="24" spans="1:11" x14ac:dyDescent="0.3">
      <c r="A24" s="2">
        <v>23</v>
      </c>
      <c r="B24" s="3" t="s">
        <v>19</v>
      </c>
      <c r="C24" t="s">
        <v>12</v>
      </c>
      <c r="D24" s="2">
        <v>423</v>
      </c>
      <c r="E24" s="1">
        <v>6.5</v>
      </c>
      <c r="F24" s="2">
        <v>2094</v>
      </c>
      <c r="G24" s="2">
        <v>65</v>
      </c>
      <c r="H24" s="2">
        <v>1372</v>
      </c>
      <c r="I24" s="2">
        <v>23</v>
      </c>
      <c r="J24" s="3" t="s">
        <v>15</v>
      </c>
      <c r="K24" s="2" t="s">
        <v>29</v>
      </c>
    </row>
    <row r="25" spans="1:11" x14ac:dyDescent="0.3">
      <c r="A25" s="2">
        <v>24</v>
      </c>
      <c r="B25" s="3" t="s">
        <v>11</v>
      </c>
      <c r="C25" t="s">
        <v>12</v>
      </c>
      <c r="D25" s="2">
        <v>292</v>
      </c>
      <c r="E25" s="1">
        <v>5.6</v>
      </c>
      <c r="F25" s="2">
        <v>1401</v>
      </c>
      <c r="G25" s="2">
        <v>46</v>
      </c>
      <c r="H25" s="2">
        <v>949</v>
      </c>
      <c r="I25" s="2">
        <v>37</v>
      </c>
      <c r="J25" s="3" t="s">
        <v>15</v>
      </c>
      <c r="K25" s="2" t="s">
        <v>28</v>
      </c>
    </row>
    <row r="26" spans="1:11" x14ac:dyDescent="0.3">
      <c r="A26" s="2">
        <v>25</v>
      </c>
      <c r="B26" s="3" t="s">
        <v>14</v>
      </c>
      <c r="C26" t="s">
        <v>12</v>
      </c>
      <c r="D26" s="2">
        <v>216</v>
      </c>
      <c r="E26" s="1">
        <v>4</v>
      </c>
      <c r="F26" s="2">
        <v>1711</v>
      </c>
      <c r="G26" s="2">
        <v>59</v>
      </c>
      <c r="H26" s="2">
        <v>748</v>
      </c>
      <c r="I26" s="2">
        <v>58</v>
      </c>
      <c r="J26" s="3" t="s">
        <v>13</v>
      </c>
      <c r="K26" s="2" t="s">
        <v>28</v>
      </c>
    </row>
    <row r="27" spans="1:11" x14ac:dyDescent="0.3">
      <c r="A27" s="2">
        <v>26</v>
      </c>
      <c r="B27" s="3" t="s">
        <v>19</v>
      </c>
      <c r="C27" t="s">
        <v>12</v>
      </c>
      <c r="D27" s="2">
        <v>91</v>
      </c>
      <c r="E27" s="1">
        <v>3.4</v>
      </c>
      <c r="F27" s="2">
        <v>1073</v>
      </c>
      <c r="G27" s="2">
        <v>38</v>
      </c>
      <c r="H27" s="2">
        <v>451</v>
      </c>
      <c r="I27" s="2">
        <v>52</v>
      </c>
      <c r="J27" s="3" t="s">
        <v>13</v>
      </c>
      <c r="K27" s="2" t="s">
        <v>27</v>
      </c>
    </row>
    <row r="28" spans="1:11" x14ac:dyDescent="0.3">
      <c r="A28" s="2">
        <v>27</v>
      </c>
      <c r="B28" s="3" t="s">
        <v>17</v>
      </c>
      <c r="C28" t="s">
        <v>18</v>
      </c>
      <c r="D28" s="2">
        <v>444</v>
      </c>
      <c r="E28" s="1">
        <v>7.6</v>
      </c>
      <c r="F28" s="2">
        <v>2372</v>
      </c>
      <c r="G28" s="2">
        <v>77</v>
      </c>
      <c r="H28" s="2">
        <v>1002</v>
      </c>
      <c r="I28" s="2">
        <v>29</v>
      </c>
      <c r="J28" s="3" t="s">
        <v>13</v>
      </c>
      <c r="K28" s="2" t="s">
        <v>29</v>
      </c>
    </row>
    <row r="29" spans="1:11" x14ac:dyDescent="0.3">
      <c r="A29" s="2">
        <v>28</v>
      </c>
      <c r="B29" s="3" t="s">
        <v>11</v>
      </c>
      <c r="C29" t="s">
        <v>12</v>
      </c>
      <c r="D29" s="2">
        <v>512</v>
      </c>
      <c r="E29" s="1">
        <v>10.5</v>
      </c>
      <c r="F29" s="2">
        <v>2409</v>
      </c>
      <c r="G29" s="2">
        <v>89</v>
      </c>
      <c r="H29" s="2">
        <v>1599</v>
      </c>
      <c r="I29" s="2">
        <v>33</v>
      </c>
      <c r="J29" s="3" t="s">
        <v>13</v>
      </c>
      <c r="K29" s="2" t="s">
        <v>30</v>
      </c>
    </row>
    <row r="30" spans="1:11" x14ac:dyDescent="0.3">
      <c r="A30" s="2">
        <v>29</v>
      </c>
      <c r="B30" s="3" t="s">
        <v>14</v>
      </c>
      <c r="C30" t="s">
        <v>12</v>
      </c>
      <c r="D30" s="2">
        <v>452</v>
      </c>
      <c r="E30" s="1">
        <v>6.8</v>
      </c>
      <c r="F30" s="2">
        <v>2387</v>
      </c>
      <c r="G30" s="2">
        <v>77</v>
      </c>
      <c r="H30" s="2">
        <v>1456</v>
      </c>
      <c r="I30" s="2">
        <v>55</v>
      </c>
      <c r="J30" s="3" t="s">
        <v>15</v>
      </c>
      <c r="K30" s="2" t="s">
        <v>29</v>
      </c>
    </row>
    <row r="31" spans="1:11" x14ac:dyDescent="0.3">
      <c r="A31" s="2">
        <v>30</v>
      </c>
      <c r="B31" s="3" t="s">
        <v>19</v>
      </c>
      <c r="C31" t="s">
        <v>12</v>
      </c>
      <c r="D31" s="2">
        <v>412</v>
      </c>
      <c r="E31" s="1">
        <v>6.2</v>
      </c>
      <c r="F31" s="2">
        <v>1899</v>
      </c>
      <c r="G31" s="2">
        <v>78</v>
      </c>
      <c r="H31" s="2">
        <v>1384</v>
      </c>
      <c r="I31" s="2">
        <v>19</v>
      </c>
      <c r="J31" s="3" t="s">
        <v>15</v>
      </c>
      <c r="K31" s="2" t="s">
        <v>29</v>
      </c>
    </row>
    <row r="32" spans="1:11" x14ac:dyDescent="0.3">
      <c r="A32" s="2">
        <v>31</v>
      </c>
      <c r="B32" s="3" t="s">
        <v>16</v>
      </c>
      <c r="C32" t="s">
        <v>12</v>
      </c>
      <c r="D32" s="2">
        <v>260</v>
      </c>
      <c r="E32" s="1">
        <v>6</v>
      </c>
      <c r="F32" s="2">
        <v>1361</v>
      </c>
      <c r="G32" s="2">
        <v>44</v>
      </c>
      <c r="H32" s="2">
        <v>889</v>
      </c>
      <c r="I32" s="2">
        <v>37</v>
      </c>
      <c r="J32" s="3" t="s">
        <v>15</v>
      </c>
      <c r="K32" s="2" t="s">
        <v>28</v>
      </c>
    </row>
    <row r="33" spans="1:11" x14ac:dyDescent="0.3">
      <c r="A33" s="2">
        <v>32</v>
      </c>
      <c r="B33" s="3" t="s">
        <v>16</v>
      </c>
      <c r="C33" t="s">
        <v>12</v>
      </c>
      <c r="D33" s="2">
        <v>197</v>
      </c>
      <c r="E33" s="1">
        <v>4.5999999999999996</v>
      </c>
      <c r="F33" s="2">
        <v>1660</v>
      </c>
      <c r="G33" s="2">
        <v>59</v>
      </c>
      <c r="H33" s="2">
        <v>975</v>
      </c>
      <c r="I33" s="2">
        <v>25</v>
      </c>
      <c r="J33" s="3" t="s">
        <v>13</v>
      </c>
      <c r="K33" s="2" t="s">
        <v>28</v>
      </c>
    </row>
    <row r="34" spans="1:11" x14ac:dyDescent="0.3">
      <c r="A34" s="2">
        <v>33</v>
      </c>
      <c r="B34" s="3" t="s">
        <v>11</v>
      </c>
      <c r="C34" t="s">
        <v>12</v>
      </c>
      <c r="D34" s="2">
        <v>278</v>
      </c>
      <c r="E34" s="1">
        <v>4.7</v>
      </c>
      <c r="F34" s="2">
        <v>1484</v>
      </c>
      <c r="G34" s="2">
        <v>55</v>
      </c>
      <c r="H34" s="2">
        <v>917</v>
      </c>
      <c r="I34" s="2">
        <v>21</v>
      </c>
      <c r="J34" s="3" t="s">
        <v>13</v>
      </c>
      <c r="K34" s="2" t="s">
        <v>28</v>
      </c>
    </row>
    <row r="35" spans="1:11" x14ac:dyDescent="0.3">
      <c r="A35" s="2">
        <v>34</v>
      </c>
      <c r="B35" s="3" t="s">
        <v>11</v>
      </c>
      <c r="C35" t="s">
        <v>12</v>
      </c>
      <c r="D35" s="2">
        <v>46</v>
      </c>
      <c r="E35" s="1">
        <v>2</v>
      </c>
      <c r="F35" s="2">
        <v>457</v>
      </c>
      <c r="G35" s="2">
        <v>14</v>
      </c>
      <c r="H35" s="2">
        <v>105</v>
      </c>
      <c r="I35" s="2">
        <v>58</v>
      </c>
      <c r="J35" s="3" t="s">
        <v>13</v>
      </c>
      <c r="K35" s="2" t="s">
        <v>26</v>
      </c>
    </row>
    <row r="36" spans="1:11" x14ac:dyDescent="0.3">
      <c r="A36" s="2">
        <v>35</v>
      </c>
      <c r="B36" s="3" t="s">
        <v>16</v>
      </c>
      <c r="C36" t="s">
        <v>12</v>
      </c>
      <c r="D36" s="2">
        <v>593</v>
      </c>
      <c r="E36" s="1">
        <v>10.199999999999999</v>
      </c>
      <c r="F36" s="2">
        <v>2499</v>
      </c>
      <c r="G36" s="2">
        <v>81</v>
      </c>
      <c r="H36" s="2">
        <v>1616</v>
      </c>
      <c r="I36" s="2">
        <v>38</v>
      </c>
      <c r="J36" s="3" t="s">
        <v>15</v>
      </c>
      <c r="K36" s="2" t="s">
        <v>30</v>
      </c>
    </row>
    <row r="37" spans="1:11" x14ac:dyDescent="0.3">
      <c r="A37" s="2">
        <v>36</v>
      </c>
      <c r="B37" s="3" t="s">
        <v>19</v>
      </c>
      <c r="C37" t="s">
        <v>12</v>
      </c>
      <c r="D37" s="2">
        <v>32</v>
      </c>
      <c r="E37" s="1">
        <v>1.2</v>
      </c>
      <c r="F37" s="2">
        <v>580</v>
      </c>
      <c r="G37" s="2">
        <v>19</v>
      </c>
      <c r="H37" s="2">
        <v>153</v>
      </c>
      <c r="I37" s="2">
        <v>20</v>
      </c>
      <c r="J37" s="3" t="s">
        <v>15</v>
      </c>
      <c r="K37" s="2" t="s">
        <v>26</v>
      </c>
    </row>
    <row r="38" spans="1:11" x14ac:dyDescent="0.3">
      <c r="A38" s="2">
        <v>37</v>
      </c>
      <c r="B38" s="3" t="s">
        <v>17</v>
      </c>
      <c r="C38" t="s">
        <v>18</v>
      </c>
      <c r="D38" s="2">
        <v>122</v>
      </c>
      <c r="E38" s="1">
        <v>3.3</v>
      </c>
      <c r="F38" s="2">
        <v>755</v>
      </c>
      <c r="G38" s="2">
        <v>30</v>
      </c>
      <c r="H38" s="2">
        <v>573</v>
      </c>
      <c r="I38" s="2">
        <v>26</v>
      </c>
      <c r="J38" s="3" t="s">
        <v>13</v>
      </c>
      <c r="K38" s="2" t="s">
        <v>27</v>
      </c>
    </row>
    <row r="39" spans="1:11" x14ac:dyDescent="0.3">
      <c r="A39" s="2">
        <v>38</v>
      </c>
      <c r="B39" s="3" t="s">
        <v>19</v>
      </c>
      <c r="C39" t="s">
        <v>12</v>
      </c>
      <c r="D39" s="2">
        <v>522</v>
      </c>
      <c r="E39" s="1">
        <v>11.2</v>
      </c>
      <c r="F39" s="2">
        <v>2808</v>
      </c>
      <c r="G39" s="2">
        <v>93</v>
      </c>
      <c r="H39" s="2">
        <v>2328</v>
      </c>
      <c r="I39" s="2">
        <v>24</v>
      </c>
      <c r="J39" s="3" t="s">
        <v>13</v>
      </c>
      <c r="K39" s="2" t="s">
        <v>30</v>
      </c>
    </row>
    <row r="40" spans="1:11" x14ac:dyDescent="0.3">
      <c r="A40" s="2">
        <v>39</v>
      </c>
      <c r="B40" s="3" t="s">
        <v>14</v>
      </c>
      <c r="C40" t="s">
        <v>12</v>
      </c>
      <c r="D40" s="2">
        <v>473</v>
      </c>
      <c r="E40" s="1">
        <v>6.4</v>
      </c>
      <c r="F40" s="2">
        <v>2312</v>
      </c>
      <c r="G40" s="2">
        <v>74</v>
      </c>
      <c r="H40" s="2">
        <v>1400</v>
      </c>
      <c r="I40" s="2">
        <v>40</v>
      </c>
      <c r="J40" s="3" t="s">
        <v>13</v>
      </c>
      <c r="K40" s="2" t="s">
        <v>29</v>
      </c>
    </row>
    <row r="41" spans="1:11" x14ac:dyDescent="0.3">
      <c r="A41" s="2">
        <v>40</v>
      </c>
      <c r="B41" s="3" t="s">
        <v>19</v>
      </c>
      <c r="C41" t="s">
        <v>12</v>
      </c>
      <c r="D41" s="2">
        <v>398</v>
      </c>
      <c r="E41" s="1">
        <v>6.2</v>
      </c>
      <c r="F41" s="2">
        <v>1851</v>
      </c>
      <c r="G41" s="2">
        <v>77</v>
      </c>
      <c r="H41" s="2">
        <v>1180</v>
      </c>
      <c r="I41" s="2">
        <v>23</v>
      </c>
      <c r="J41" s="3" t="s">
        <v>13</v>
      </c>
      <c r="K41" s="2" t="s">
        <v>29</v>
      </c>
    </row>
    <row r="42" spans="1:11" x14ac:dyDescent="0.3">
      <c r="A42" s="2">
        <v>41</v>
      </c>
      <c r="B42" s="3" t="s">
        <v>16</v>
      </c>
      <c r="C42" t="s">
        <v>12</v>
      </c>
      <c r="D42" s="2">
        <v>240</v>
      </c>
      <c r="E42" s="1">
        <v>4.7</v>
      </c>
      <c r="F42" s="2">
        <v>1464</v>
      </c>
      <c r="G42" s="2">
        <v>52</v>
      </c>
      <c r="H42" s="2">
        <v>708</v>
      </c>
      <c r="I42" s="2">
        <v>56</v>
      </c>
      <c r="J42" s="3" t="s">
        <v>15</v>
      </c>
      <c r="K42" s="2" t="s">
        <v>28</v>
      </c>
    </row>
    <row r="43" spans="1:11" x14ac:dyDescent="0.3">
      <c r="A43" s="2">
        <v>42</v>
      </c>
      <c r="B43" s="3" t="s">
        <v>14</v>
      </c>
      <c r="C43" t="s">
        <v>12</v>
      </c>
      <c r="D43" s="2">
        <v>576</v>
      </c>
      <c r="E43" s="1">
        <v>10.1</v>
      </c>
      <c r="F43" s="2">
        <v>2447</v>
      </c>
      <c r="G43" s="2">
        <v>83</v>
      </c>
      <c r="H43" s="2">
        <v>2323</v>
      </c>
      <c r="I43" s="2">
        <v>33</v>
      </c>
      <c r="J43" s="3" t="s">
        <v>13</v>
      </c>
      <c r="K43" s="2" t="s">
        <v>30</v>
      </c>
    </row>
    <row r="44" spans="1:11" x14ac:dyDescent="0.3">
      <c r="A44" s="2">
        <v>43</v>
      </c>
      <c r="B44" s="3" t="s">
        <v>19</v>
      </c>
      <c r="C44" t="s">
        <v>12</v>
      </c>
      <c r="D44" s="2">
        <v>120</v>
      </c>
      <c r="E44" s="1">
        <v>2.1</v>
      </c>
      <c r="F44" s="2">
        <v>720</v>
      </c>
      <c r="G44" s="2">
        <v>39</v>
      </c>
      <c r="H44" s="2">
        <v>392</v>
      </c>
      <c r="I44" s="2">
        <v>43</v>
      </c>
      <c r="J44" s="3" t="s">
        <v>13</v>
      </c>
      <c r="K44" s="2" t="s">
        <v>27</v>
      </c>
    </row>
    <row r="45" spans="1:11" x14ac:dyDescent="0.3">
      <c r="A45" s="2">
        <v>44</v>
      </c>
      <c r="B45" s="3" t="s">
        <v>19</v>
      </c>
      <c r="C45" t="s">
        <v>12</v>
      </c>
      <c r="D45" s="2">
        <v>152</v>
      </c>
      <c r="E45" s="1">
        <v>3.7</v>
      </c>
      <c r="F45" s="2">
        <v>993</v>
      </c>
      <c r="G45" s="2">
        <v>32</v>
      </c>
      <c r="H45" s="2">
        <v>429</v>
      </c>
      <c r="I45" s="2">
        <v>18</v>
      </c>
      <c r="J45" s="3" t="s">
        <v>13</v>
      </c>
      <c r="K45" s="2" t="s">
        <v>27</v>
      </c>
    </row>
    <row r="46" spans="1:11" x14ac:dyDescent="0.3">
      <c r="A46" s="2">
        <v>45</v>
      </c>
      <c r="B46" s="3" t="s">
        <v>16</v>
      </c>
      <c r="C46" t="s">
        <v>12</v>
      </c>
      <c r="D46" s="2">
        <v>138</v>
      </c>
      <c r="E46" s="1">
        <v>2.4</v>
      </c>
      <c r="F46" s="2">
        <v>837</v>
      </c>
      <c r="G46" s="2">
        <v>21</v>
      </c>
      <c r="H46" s="2">
        <v>572</v>
      </c>
      <c r="I46" s="2">
        <v>56</v>
      </c>
      <c r="J46" s="3" t="s">
        <v>15</v>
      </c>
      <c r="K46" s="2" t="s">
        <v>27</v>
      </c>
    </row>
    <row r="47" spans="1:11" x14ac:dyDescent="0.3">
      <c r="A47" s="2">
        <v>46</v>
      </c>
      <c r="B47" s="3" t="s">
        <v>16</v>
      </c>
      <c r="C47" t="s">
        <v>12</v>
      </c>
      <c r="D47" s="2">
        <v>502</v>
      </c>
      <c r="E47" s="1">
        <v>10.9</v>
      </c>
      <c r="F47" s="2">
        <v>2476</v>
      </c>
      <c r="G47" s="2">
        <v>96</v>
      </c>
      <c r="H47" s="2">
        <v>1935</v>
      </c>
      <c r="I47" s="2">
        <v>39</v>
      </c>
      <c r="J47" s="3" t="s">
        <v>13</v>
      </c>
      <c r="K47" s="2" t="s">
        <v>30</v>
      </c>
    </row>
    <row r="48" spans="1:11" x14ac:dyDescent="0.3">
      <c r="A48" s="2">
        <v>47</v>
      </c>
      <c r="B48" s="3" t="s">
        <v>14</v>
      </c>
      <c r="C48" t="s">
        <v>12</v>
      </c>
      <c r="D48" s="2">
        <v>558</v>
      </c>
      <c r="E48" s="1">
        <v>8.4</v>
      </c>
      <c r="F48" s="2">
        <v>2447</v>
      </c>
      <c r="G48" s="2">
        <v>97</v>
      </c>
      <c r="H48" s="2">
        <v>1594</v>
      </c>
      <c r="I48" s="2">
        <v>22</v>
      </c>
      <c r="J48" s="3" t="s">
        <v>15</v>
      </c>
      <c r="K48" s="2" t="s">
        <v>30</v>
      </c>
    </row>
    <row r="49" spans="1:11" x14ac:dyDescent="0.3">
      <c r="A49" s="2">
        <v>48</v>
      </c>
      <c r="B49" s="3" t="s">
        <v>19</v>
      </c>
      <c r="C49" t="s">
        <v>12</v>
      </c>
      <c r="D49" s="2">
        <v>138</v>
      </c>
      <c r="E49" s="1">
        <v>3.6</v>
      </c>
      <c r="F49" s="2">
        <v>889</v>
      </c>
      <c r="G49" s="2">
        <v>25</v>
      </c>
      <c r="H49" s="2">
        <v>323</v>
      </c>
      <c r="I49" s="2">
        <v>27</v>
      </c>
      <c r="J49" s="3" t="s">
        <v>15</v>
      </c>
      <c r="K49" s="2" t="s">
        <v>27</v>
      </c>
    </row>
    <row r="50" spans="1:11" x14ac:dyDescent="0.3">
      <c r="A50" s="2">
        <v>49</v>
      </c>
      <c r="B50" s="3" t="s">
        <v>11</v>
      </c>
      <c r="C50" t="s">
        <v>12</v>
      </c>
      <c r="D50" s="2">
        <v>580</v>
      </c>
      <c r="E50" s="1">
        <v>8.1999999999999993</v>
      </c>
      <c r="F50" s="2">
        <v>2623</v>
      </c>
      <c r="G50" s="2">
        <v>90</v>
      </c>
      <c r="H50" s="2">
        <v>2262</v>
      </c>
      <c r="I50" s="2">
        <v>49</v>
      </c>
      <c r="J50" s="3" t="s">
        <v>13</v>
      </c>
      <c r="K50" s="2" t="s">
        <v>30</v>
      </c>
    </row>
    <row r="51" spans="1:11" x14ac:dyDescent="0.3">
      <c r="A51" s="2">
        <v>50</v>
      </c>
      <c r="B51" s="3" t="s">
        <v>14</v>
      </c>
      <c r="C51" t="s">
        <v>12</v>
      </c>
      <c r="D51" s="2">
        <v>589</v>
      </c>
      <c r="E51" s="1">
        <v>8.6999999999999993</v>
      </c>
      <c r="F51" s="2">
        <v>2736</v>
      </c>
      <c r="G51" s="2">
        <v>82</v>
      </c>
      <c r="H51" s="2">
        <v>1997</v>
      </c>
      <c r="I51" s="2">
        <v>49</v>
      </c>
      <c r="J51" s="3" t="s">
        <v>13</v>
      </c>
      <c r="K51" s="2" t="s">
        <v>30</v>
      </c>
    </row>
    <row r="52" spans="1:11" x14ac:dyDescent="0.3">
      <c r="A52" s="2">
        <v>51</v>
      </c>
      <c r="B52" s="3" t="s">
        <v>16</v>
      </c>
      <c r="C52" t="s">
        <v>12</v>
      </c>
      <c r="D52" s="2">
        <v>452</v>
      </c>
      <c r="E52" s="1">
        <v>7.4</v>
      </c>
      <c r="F52" s="2">
        <v>2180</v>
      </c>
      <c r="G52" s="2">
        <v>61</v>
      </c>
      <c r="H52" s="2">
        <v>1417</v>
      </c>
      <c r="I52" s="2">
        <v>54</v>
      </c>
      <c r="J52" s="3" t="s">
        <v>15</v>
      </c>
      <c r="K52" s="2" t="s">
        <v>29</v>
      </c>
    </row>
    <row r="53" spans="1:11" x14ac:dyDescent="0.3">
      <c r="A53" s="2">
        <v>52</v>
      </c>
      <c r="B53" s="3" t="s">
        <v>16</v>
      </c>
      <c r="C53" t="s">
        <v>12</v>
      </c>
      <c r="D53" s="2">
        <v>245</v>
      </c>
      <c r="E53" s="1">
        <v>5.9</v>
      </c>
      <c r="F53" s="2">
        <v>1243</v>
      </c>
      <c r="G53" s="2">
        <v>52</v>
      </c>
      <c r="H53" s="2">
        <v>885</v>
      </c>
      <c r="I53" s="2">
        <v>29</v>
      </c>
      <c r="J53" s="3" t="s">
        <v>13</v>
      </c>
      <c r="K53" s="2" t="s">
        <v>28</v>
      </c>
    </row>
    <row r="54" spans="1:11" x14ac:dyDescent="0.3">
      <c r="A54" s="2">
        <v>53</v>
      </c>
      <c r="B54" s="3" t="s">
        <v>19</v>
      </c>
      <c r="C54" t="s">
        <v>12</v>
      </c>
      <c r="D54" s="2">
        <v>125</v>
      </c>
      <c r="E54" s="1">
        <v>2.7</v>
      </c>
      <c r="F54" s="2">
        <v>690</v>
      </c>
      <c r="G54" s="2">
        <v>28</v>
      </c>
      <c r="H54" s="2">
        <v>393</v>
      </c>
      <c r="I54" s="2">
        <v>27</v>
      </c>
      <c r="J54" s="3" t="s">
        <v>15</v>
      </c>
      <c r="K54" s="2" t="s">
        <v>27</v>
      </c>
    </row>
    <row r="55" spans="1:11" x14ac:dyDescent="0.3">
      <c r="A55" s="2">
        <v>54</v>
      </c>
      <c r="B55" s="3" t="s">
        <v>16</v>
      </c>
      <c r="C55" t="s">
        <v>12</v>
      </c>
      <c r="D55" s="2">
        <v>97</v>
      </c>
      <c r="E55" s="1">
        <v>2.2000000000000002</v>
      </c>
      <c r="F55" s="2">
        <v>1101</v>
      </c>
      <c r="G55" s="2">
        <v>38</v>
      </c>
      <c r="H55" s="2">
        <v>375</v>
      </c>
      <c r="I55" s="2">
        <v>53</v>
      </c>
      <c r="J55" s="3" t="s">
        <v>13</v>
      </c>
      <c r="K55" s="2" t="s">
        <v>27</v>
      </c>
    </row>
    <row r="56" spans="1:11" x14ac:dyDescent="0.3">
      <c r="A56" s="2">
        <v>55</v>
      </c>
      <c r="B56" s="3" t="s">
        <v>11</v>
      </c>
      <c r="C56" t="s">
        <v>12</v>
      </c>
      <c r="D56" s="2">
        <v>516</v>
      </c>
      <c r="E56" s="1">
        <v>8.6999999999999993</v>
      </c>
      <c r="F56" s="2">
        <v>2857</v>
      </c>
      <c r="G56" s="2">
        <v>83</v>
      </c>
      <c r="H56" s="2">
        <v>2189</v>
      </c>
      <c r="I56" s="2">
        <v>53</v>
      </c>
      <c r="J56" s="3" t="s">
        <v>15</v>
      </c>
      <c r="K56" s="2" t="s">
        <v>30</v>
      </c>
    </row>
    <row r="57" spans="1:11" x14ac:dyDescent="0.3">
      <c r="A57" s="2">
        <v>56</v>
      </c>
      <c r="B57" s="3" t="s">
        <v>17</v>
      </c>
      <c r="C57" t="s">
        <v>18</v>
      </c>
      <c r="D57" s="2">
        <v>68</v>
      </c>
      <c r="E57" s="1">
        <v>1.6</v>
      </c>
      <c r="F57" s="2">
        <v>450</v>
      </c>
      <c r="G57" s="2">
        <v>14</v>
      </c>
      <c r="H57" s="2">
        <v>111</v>
      </c>
      <c r="I57" s="2">
        <v>30</v>
      </c>
      <c r="J57" s="3" t="s">
        <v>13</v>
      </c>
      <c r="K57" s="2" t="s">
        <v>26</v>
      </c>
    </row>
    <row r="58" spans="1:11" x14ac:dyDescent="0.3">
      <c r="A58" s="2">
        <v>57</v>
      </c>
      <c r="B58" s="3" t="s">
        <v>14</v>
      </c>
      <c r="C58" t="s">
        <v>12</v>
      </c>
      <c r="D58" s="2">
        <v>64</v>
      </c>
      <c r="E58" s="1">
        <v>1.1000000000000001</v>
      </c>
      <c r="F58" s="2">
        <v>572</v>
      </c>
      <c r="G58" s="2">
        <v>10</v>
      </c>
      <c r="H58" s="2">
        <v>161</v>
      </c>
      <c r="I58" s="2">
        <v>42</v>
      </c>
      <c r="J58" s="3" t="s">
        <v>15</v>
      </c>
      <c r="K58" s="2" t="s">
        <v>26</v>
      </c>
    </row>
    <row r="59" spans="1:11" x14ac:dyDescent="0.3">
      <c r="A59" s="2">
        <v>58</v>
      </c>
      <c r="B59" s="3" t="s">
        <v>14</v>
      </c>
      <c r="C59" t="s">
        <v>12</v>
      </c>
      <c r="D59" s="2">
        <v>539</v>
      </c>
      <c r="E59" s="1">
        <v>8.4</v>
      </c>
      <c r="F59" s="2">
        <v>2796</v>
      </c>
      <c r="G59" s="2">
        <v>89</v>
      </c>
      <c r="H59" s="2">
        <v>2415</v>
      </c>
      <c r="I59" s="2">
        <v>26</v>
      </c>
      <c r="J59" s="3" t="s">
        <v>13</v>
      </c>
      <c r="K59" s="2" t="s">
        <v>30</v>
      </c>
    </row>
    <row r="60" spans="1:11" x14ac:dyDescent="0.3">
      <c r="A60" s="2">
        <v>59</v>
      </c>
      <c r="B60" s="3" t="s">
        <v>16</v>
      </c>
      <c r="C60" t="s">
        <v>12</v>
      </c>
      <c r="D60" s="2">
        <v>428</v>
      </c>
      <c r="E60" s="1">
        <v>7</v>
      </c>
      <c r="F60" s="2">
        <v>2306</v>
      </c>
      <c r="G60" s="2">
        <v>75</v>
      </c>
      <c r="H60" s="2">
        <v>1144</v>
      </c>
      <c r="I60" s="2">
        <v>22</v>
      </c>
      <c r="J60" s="3" t="s">
        <v>13</v>
      </c>
      <c r="K60" s="2" t="s">
        <v>29</v>
      </c>
    </row>
    <row r="61" spans="1:11" x14ac:dyDescent="0.3">
      <c r="A61" s="2">
        <v>60</v>
      </c>
      <c r="B61" s="3" t="s">
        <v>17</v>
      </c>
      <c r="C61" t="s">
        <v>18</v>
      </c>
      <c r="D61" s="2">
        <v>325</v>
      </c>
      <c r="E61" s="1">
        <v>7.1</v>
      </c>
      <c r="F61" s="2">
        <v>2269</v>
      </c>
      <c r="G61" s="2">
        <v>64</v>
      </c>
      <c r="H61" s="2">
        <v>1053</v>
      </c>
      <c r="I61" s="2">
        <v>56</v>
      </c>
      <c r="J61" s="3" t="s">
        <v>13</v>
      </c>
      <c r="K61" s="2" t="s">
        <v>29</v>
      </c>
    </row>
    <row r="62" spans="1:11" x14ac:dyDescent="0.3">
      <c r="A62" s="2">
        <v>61</v>
      </c>
      <c r="B62" s="3" t="s">
        <v>16</v>
      </c>
      <c r="C62" t="s">
        <v>12</v>
      </c>
      <c r="D62" s="2">
        <v>522</v>
      </c>
      <c r="E62" s="1">
        <v>11.9</v>
      </c>
      <c r="F62" s="2">
        <v>2798</v>
      </c>
      <c r="G62" s="2">
        <v>85</v>
      </c>
      <c r="H62" s="2">
        <v>1663</v>
      </c>
      <c r="I62" s="2">
        <v>28</v>
      </c>
      <c r="J62" s="3" t="s">
        <v>15</v>
      </c>
      <c r="K62" s="2" t="s">
        <v>30</v>
      </c>
    </row>
    <row r="63" spans="1:11" x14ac:dyDescent="0.3">
      <c r="A63" s="2">
        <v>62</v>
      </c>
      <c r="B63" s="3" t="s">
        <v>16</v>
      </c>
      <c r="C63" t="s">
        <v>12</v>
      </c>
      <c r="D63" s="2">
        <v>309</v>
      </c>
      <c r="E63" s="1">
        <v>7.5</v>
      </c>
      <c r="F63" s="2">
        <v>2292</v>
      </c>
      <c r="G63" s="2">
        <v>77</v>
      </c>
      <c r="H63" s="2">
        <v>1253</v>
      </c>
      <c r="I63" s="2">
        <v>57</v>
      </c>
      <c r="J63" s="3" t="s">
        <v>15</v>
      </c>
      <c r="K63" s="2" t="s">
        <v>29</v>
      </c>
    </row>
    <row r="64" spans="1:11" x14ac:dyDescent="0.3">
      <c r="A64" s="2">
        <v>63</v>
      </c>
      <c r="B64" s="3" t="s">
        <v>16</v>
      </c>
      <c r="C64" t="s">
        <v>12</v>
      </c>
      <c r="D64" s="2">
        <v>79</v>
      </c>
      <c r="E64" s="1">
        <v>1.9</v>
      </c>
      <c r="F64" s="2">
        <v>493</v>
      </c>
      <c r="G64" s="2">
        <v>14</v>
      </c>
      <c r="H64" s="2">
        <v>128</v>
      </c>
      <c r="I64" s="2">
        <v>55</v>
      </c>
      <c r="J64" s="3" t="s">
        <v>13</v>
      </c>
      <c r="K64" s="2" t="s">
        <v>26</v>
      </c>
    </row>
    <row r="65" spans="1:11" x14ac:dyDescent="0.3">
      <c r="A65" s="2">
        <v>64</v>
      </c>
      <c r="B65" s="3" t="s">
        <v>16</v>
      </c>
      <c r="C65" t="s">
        <v>12</v>
      </c>
      <c r="D65" s="2">
        <v>545</v>
      </c>
      <c r="E65" s="1">
        <v>11.5</v>
      </c>
      <c r="F65" s="2">
        <v>2911</v>
      </c>
      <c r="G65" s="2">
        <v>87</v>
      </c>
      <c r="H65" s="2">
        <v>1717</v>
      </c>
      <c r="I65" s="2">
        <v>21</v>
      </c>
      <c r="J65" s="3" t="s">
        <v>15</v>
      </c>
      <c r="K65" s="2" t="s">
        <v>30</v>
      </c>
    </row>
    <row r="66" spans="1:11" x14ac:dyDescent="0.3">
      <c r="A66" s="2">
        <v>65</v>
      </c>
      <c r="B66" s="3" t="s">
        <v>19</v>
      </c>
      <c r="C66" t="s">
        <v>12</v>
      </c>
      <c r="D66" s="2">
        <v>459</v>
      </c>
      <c r="E66" s="1">
        <v>7</v>
      </c>
      <c r="F66" s="2">
        <v>1982</v>
      </c>
      <c r="G66" s="2">
        <v>67</v>
      </c>
      <c r="H66" s="2">
        <v>1091</v>
      </c>
      <c r="I66" s="2">
        <v>43</v>
      </c>
      <c r="J66" s="3" t="s">
        <v>13</v>
      </c>
      <c r="K66" s="2" t="s">
        <v>29</v>
      </c>
    </row>
    <row r="67" spans="1:11" x14ac:dyDescent="0.3">
      <c r="A67" s="2">
        <v>66</v>
      </c>
      <c r="B67" s="3" t="s">
        <v>17</v>
      </c>
      <c r="C67" t="s">
        <v>18</v>
      </c>
      <c r="D67" s="2">
        <v>225</v>
      </c>
      <c r="E67" s="1">
        <v>4</v>
      </c>
      <c r="F67" s="2">
        <v>1420</v>
      </c>
      <c r="G67" s="2">
        <v>48</v>
      </c>
      <c r="H67" s="2">
        <v>917</v>
      </c>
      <c r="I67" s="2">
        <v>56</v>
      </c>
      <c r="J67" s="3" t="s">
        <v>13</v>
      </c>
      <c r="K67" s="2" t="s">
        <v>28</v>
      </c>
    </row>
    <row r="68" spans="1:11" x14ac:dyDescent="0.3">
      <c r="A68" s="2">
        <v>67</v>
      </c>
      <c r="B68" s="3" t="s">
        <v>17</v>
      </c>
      <c r="C68" t="s">
        <v>18</v>
      </c>
      <c r="D68" s="2">
        <v>257</v>
      </c>
      <c r="E68" s="1">
        <v>4.5</v>
      </c>
      <c r="F68" s="2">
        <v>1705</v>
      </c>
      <c r="G68" s="2">
        <v>57</v>
      </c>
      <c r="H68" s="2">
        <v>912</v>
      </c>
      <c r="I68" s="2">
        <v>55</v>
      </c>
      <c r="J68" s="3" t="s">
        <v>13</v>
      </c>
      <c r="K68" s="2" t="s">
        <v>28</v>
      </c>
    </row>
    <row r="69" spans="1:11" x14ac:dyDescent="0.3">
      <c r="A69" s="2">
        <v>68</v>
      </c>
      <c r="B69" s="3" t="s">
        <v>16</v>
      </c>
      <c r="C69" t="s">
        <v>12</v>
      </c>
      <c r="D69" s="2">
        <v>134</v>
      </c>
      <c r="E69" s="1">
        <v>4</v>
      </c>
      <c r="F69" s="2">
        <v>773</v>
      </c>
      <c r="G69" s="2">
        <v>35</v>
      </c>
      <c r="H69" s="2">
        <v>449</v>
      </c>
      <c r="I69" s="2">
        <v>28</v>
      </c>
      <c r="J69" s="3" t="s">
        <v>15</v>
      </c>
      <c r="K69" s="2" t="s">
        <v>27</v>
      </c>
    </row>
    <row r="70" spans="1:11" x14ac:dyDescent="0.3">
      <c r="A70" s="2">
        <v>69</v>
      </c>
      <c r="B70" s="3" t="s">
        <v>17</v>
      </c>
      <c r="C70" t="s">
        <v>18</v>
      </c>
      <c r="D70" s="2">
        <v>516</v>
      </c>
      <c r="E70" s="1">
        <v>10.199999999999999</v>
      </c>
      <c r="F70" s="2">
        <v>2932</v>
      </c>
      <c r="G70" s="2">
        <v>98</v>
      </c>
      <c r="H70" s="2">
        <v>1547</v>
      </c>
      <c r="I70" s="2">
        <v>31</v>
      </c>
      <c r="J70" s="3" t="s">
        <v>13</v>
      </c>
      <c r="K70" s="2" t="s">
        <v>30</v>
      </c>
    </row>
    <row r="71" spans="1:11" x14ac:dyDescent="0.3">
      <c r="A71" s="2">
        <v>70</v>
      </c>
      <c r="B71" s="3" t="s">
        <v>11</v>
      </c>
      <c r="C71" t="s">
        <v>12</v>
      </c>
      <c r="D71" s="2">
        <v>82</v>
      </c>
      <c r="E71" s="1">
        <v>1.7</v>
      </c>
      <c r="F71" s="2">
        <v>558</v>
      </c>
      <c r="G71" s="2">
        <v>16</v>
      </c>
      <c r="H71" s="2">
        <v>284</v>
      </c>
      <c r="I71" s="2">
        <v>29</v>
      </c>
      <c r="J71" s="3" t="s">
        <v>15</v>
      </c>
      <c r="K71" s="2" t="s">
        <v>26</v>
      </c>
    </row>
    <row r="72" spans="1:11" x14ac:dyDescent="0.3">
      <c r="A72" s="2">
        <v>71</v>
      </c>
      <c r="B72" s="3" t="s">
        <v>19</v>
      </c>
      <c r="C72" t="s">
        <v>12</v>
      </c>
      <c r="D72" s="2">
        <v>452</v>
      </c>
      <c r="E72" s="1">
        <v>7.2</v>
      </c>
      <c r="F72" s="2">
        <v>1808</v>
      </c>
      <c r="G72" s="2">
        <v>64</v>
      </c>
      <c r="H72" s="2">
        <v>1090</v>
      </c>
      <c r="I72" s="2">
        <v>45</v>
      </c>
      <c r="J72" s="3" t="s">
        <v>15</v>
      </c>
      <c r="K72" s="2" t="s">
        <v>29</v>
      </c>
    </row>
    <row r="73" spans="1:11" x14ac:dyDescent="0.3">
      <c r="A73" s="2">
        <v>72</v>
      </c>
      <c r="B73" s="3" t="s">
        <v>17</v>
      </c>
      <c r="C73" t="s">
        <v>18</v>
      </c>
      <c r="D73" s="2">
        <v>521</v>
      </c>
      <c r="E73" s="1">
        <v>9</v>
      </c>
      <c r="F73" s="2">
        <v>2902</v>
      </c>
      <c r="G73" s="2">
        <v>97</v>
      </c>
      <c r="H73" s="2">
        <v>1701</v>
      </c>
      <c r="I73" s="2">
        <v>37</v>
      </c>
      <c r="J73" s="3" t="s">
        <v>13</v>
      </c>
      <c r="K73" s="2" t="s">
        <v>30</v>
      </c>
    </row>
    <row r="74" spans="1:11" x14ac:dyDescent="0.3">
      <c r="A74" s="2">
        <v>73</v>
      </c>
      <c r="B74" s="3" t="s">
        <v>11</v>
      </c>
      <c r="C74" t="s">
        <v>12</v>
      </c>
      <c r="D74" s="2">
        <v>457</v>
      </c>
      <c r="E74" s="1">
        <v>6.3</v>
      </c>
      <c r="F74" s="2">
        <v>2347</v>
      </c>
      <c r="G74" s="2">
        <v>66</v>
      </c>
      <c r="H74" s="2">
        <v>1082</v>
      </c>
      <c r="I74" s="2">
        <v>22</v>
      </c>
      <c r="J74" s="3" t="s">
        <v>13</v>
      </c>
      <c r="K74" s="2" t="s">
        <v>29</v>
      </c>
    </row>
    <row r="75" spans="1:11" x14ac:dyDescent="0.3">
      <c r="A75" s="2">
        <v>74</v>
      </c>
      <c r="B75" s="3" t="s">
        <v>16</v>
      </c>
      <c r="C75" t="s">
        <v>12</v>
      </c>
      <c r="D75" s="2">
        <v>31</v>
      </c>
      <c r="E75" s="1">
        <v>1.1000000000000001</v>
      </c>
      <c r="F75" s="2">
        <v>585</v>
      </c>
      <c r="G75" s="2">
        <v>11</v>
      </c>
      <c r="H75" s="2">
        <v>208</v>
      </c>
      <c r="I75" s="2">
        <v>50</v>
      </c>
      <c r="J75" s="3" t="s">
        <v>15</v>
      </c>
      <c r="K75" s="2" t="s">
        <v>26</v>
      </c>
    </row>
    <row r="76" spans="1:11" x14ac:dyDescent="0.3">
      <c r="A76" s="2">
        <v>75</v>
      </c>
      <c r="B76" s="3" t="s">
        <v>17</v>
      </c>
      <c r="C76" t="s">
        <v>18</v>
      </c>
      <c r="D76" s="2">
        <v>47</v>
      </c>
      <c r="E76" s="1">
        <v>2</v>
      </c>
      <c r="F76" s="2">
        <v>476</v>
      </c>
      <c r="G76" s="2">
        <v>14</v>
      </c>
      <c r="H76" s="2">
        <v>125</v>
      </c>
      <c r="I76" s="2">
        <v>39</v>
      </c>
      <c r="J76" s="3" t="s">
        <v>13</v>
      </c>
      <c r="K76" s="2" t="s">
        <v>26</v>
      </c>
    </row>
    <row r="77" spans="1:11" x14ac:dyDescent="0.3">
      <c r="A77" s="2">
        <v>76</v>
      </c>
      <c r="B77" s="3" t="s">
        <v>16</v>
      </c>
      <c r="C77" t="s">
        <v>12</v>
      </c>
      <c r="D77" s="2">
        <v>229</v>
      </c>
      <c r="E77" s="1">
        <v>5.7</v>
      </c>
      <c r="F77" s="2">
        <v>1305</v>
      </c>
      <c r="G77" s="2">
        <v>43</v>
      </c>
      <c r="H77" s="2">
        <v>985</v>
      </c>
      <c r="I77" s="2">
        <v>23</v>
      </c>
      <c r="J77" s="3" t="s">
        <v>15</v>
      </c>
      <c r="K77" s="2" t="s">
        <v>28</v>
      </c>
    </row>
    <row r="78" spans="1:11" x14ac:dyDescent="0.3">
      <c r="A78" s="2">
        <v>77</v>
      </c>
      <c r="B78" s="3" t="s">
        <v>16</v>
      </c>
      <c r="C78" t="s">
        <v>12</v>
      </c>
      <c r="D78" s="2">
        <v>34</v>
      </c>
      <c r="E78" s="1">
        <v>2</v>
      </c>
      <c r="F78" s="2">
        <v>558</v>
      </c>
      <c r="G78" s="2">
        <v>14</v>
      </c>
      <c r="H78" s="2">
        <v>122</v>
      </c>
      <c r="I78" s="2">
        <v>54</v>
      </c>
      <c r="J78" s="3" t="s">
        <v>15</v>
      </c>
      <c r="K78" s="2" t="s">
        <v>26</v>
      </c>
    </row>
    <row r="79" spans="1:11" x14ac:dyDescent="0.3">
      <c r="A79" s="2">
        <v>78</v>
      </c>
      <c r="B79" s="3" t="s">
        <v>11</v>
      </c>
      <c r="C79" t="s">
        <v>12</v>
      </c>
      <c r="D79" s="2">
        <v>173</v>
      </c>
      <c r="E79" s="1">
        <v>2.5</v>
      </c>
      <c r="F79" s="2">
        <v>678</v>
      </c>
      <c r="G79" s="2">
        <v>29</v>
      </c>
      <c r="H79" s="2">
        <v>301</v>
      </c>
      <c r="I79" s="2">
        <v>30</v>
      </c>
      <c r="J79" s="3" t="s">
        <v>15</v>
      </c>
      <c r="K79" s="2" t="s">
        <v>27</v>
      </c>
    </row>
    <row r="80" spans="1:11" x14ac:dyDescent="0.3">
      <c r="A80" s="2">
        <v>79</v>
      </c>
      <c r="B80" s="3" t="s">
        <v>19</v>
      </c>
      <c r="C80" t="s">
        <v>12</v>
      </c>
      <c r="D80" s="2">
        <v>78</v>
      </c>
      <c r="E80" s="1">
        <v>1.8</v>
      </c>
      <c r="F80" s="2">
        <v>333</v>
      </c>
      <c r="G80" s="2">
        <v>17</v>
      </c>
      <c r="H80" s="2">
        <v>138</v>
      </c>
      <c r="I80" s="2">
        <v>51</v>
      </c>
      <c r="J80" s="3" t="s">
        <v>15</v>
      </c>
      <c r="K80" s="2" t="s">
        <v>26</v>
      </c>
    </row>
    <row r="81" spans="1:11" x14ac:dyDescent="0.3">
      <c r="A81" s="2">
        <v>80</v>
      </c>
      <c r="B81" s="3" t="s">
        <v>11</v>
      </c>
      <c r="C81" t="s">
        <v>12</v>
      </c>
      <c r="D81" s="2">
        <v>230</v>
      </c>
      <c r="E81" s="1">
        <v>5.7</v>
      </c>
      <c r="F81" s="2">
        <v>1254</v>
      </c>
      <c r="G81" s="2">
        <v>52</v>
      </c>
      <c r="H81" s="2">
        <v>989</v>
      </c>
      <c r="I81" s="2">
        <v>34</v>
      </c>
      <c r="J81" s="3" t="s">
        <v>15</v>
      </c>
      <c r="K81" s="2" t="s">
        <v>28</v>
      </c>
    </row>
    <row r="82" spans="1:11" x14ac:dyDescent="0.3">
      <c r="A82" s="2">
        <v>81</v>
      </c>
      <c r="B82" s="3" t="s">
        <v>14</v>
      </c>
      <c r="C82" t="s">
        <v>12</v>
      </c>
      <c r="D82" s="2">
        <v>565</v>
      </c>
      <c r="E82" s="1">
        <v>10.6</v>
      </c>
      <c r="F82" s="2">
        <v>2475</v>
      </c>
      <c r="G82" s="2">
        <v>99</v>
      </c>
      <c r="H82" s="2">
        <v>1603</v>
      </c>
      <c r="I82" s="2">
        <v>51</v>
      </c>
      <c r="J82" s="3" t="s">
        <v>15</v>
      </c>
      <c r="K82" s="2" t="s">
        <v>30</v>
      </c>
    </row>
    <row r="83" spans="1:11" x14ac:dyDescent="0.3">
      <c r="A83" s="2">
        <v>82</v>
      </c>
      <c r="B83" s="3" t="s">
        <v>17</v>
      </c>
      <c r="C83" t="s">
        <v>18</v>
      </c>
      <c r="D83" s="2">
        <v>172</v>
      </c>
      <c r="E83" s="1">
        <v>2.8</v>
      </c>
      <c r="F83" s="2">
        <v>1035</v>
      </c>
      <c r="G83" s="2">
        <v>22</v>
      </c>
      <c r="H83" s="2">
        <v>549</v>
      </c>
      <c r="I83" s="2">
        <v>41</v>
      </c>
      <c r="J83" s="3" t="s">
        <v>13</v>
      </c>
      <c r="K83" s="2" t="s">
        <v>27</v>
      </c>
    </row>
    <row r="84" spans="1:11" x14ac:dyDescent="0.3">
      <c r="A84" s="2">
        <v>83</v>
      </c>
      <c r="B84" s="3" t="s">
        <v>16</v>
      </c>
      <c r="C84" t="s">
        <v>12</v>
      </c>
      <c r="D84" s="2">
        <v>330</v>
      </c>
      <c r="E84" s="1">
        <v>7.2</v>
      </c>
      <c r="F84" s="2">
        <v>2363</v>
      </c>
      <c r="G84" s="2">
        <v>77</v>
      </c>
      <c r="H84" s="2">
        <v>1133</v>
      </c>
      <c r="I84" s="2">
        <v>21</v>
      </c>
      <c r="J84" s="3" t="s">
        <v>15</v>
      </c>
      <c r="K84" s="2" t="s">
        <v>29</v>
      </c>
    </row>
    <row r="85" spans="1:11" x14ac:dyDescent="0.3">
      <c r="A85" s="2">
        <v>84</v>
      </c>
      <c r="B85" s="3" t="s">
        <v>16</v>
      </c>
      <c r="C85" t="s">
        <v>12</v>
      </c>
      <c r="D85" s="2">
        <v>39</v>
      </c>
      <c r="E85" s="1">
        <v>1.8</v>
      </c>
      <c r="F85" s="2">
        <v>368</v>
      </c>
      <c r="G85" s="2">
        <v>11</v>
      </c>
      <c r="H85" s="2">
        <v>105</v>
      </c>
      <c r="I85" s="2">
        <v>19</v>
      </c>
      <c r="J85" s="3" t="s">
        <v>13</v>
      </c>
      <c r="K85" s="2" t="s">
        <v>26</v>
      </c>
    </row>
    <row r="86" spans="1:11" x14ac:dyDescent="0.3">
      <c r="A86" s="2">
        <v>85</v>
      </c>
      <c r="B86" s="3" t="s">
        <v>11</v>
      </c>
      <c r="C86" t="s">
        <v>12</v>
      </c>
      <c r="D86" s="2">
        <v>223</v>
      </c>
      <c r="E86" s="1">
        <v>4.5</v>
      </c>
      <c r="F86" s="2">
        <v>1311</v>
      </c>
      <c r="G86" s="2">
        <v>56</v>
      </c>
      <c r="H86" s="2">
        <v>695</v>
      </c>
      <c r="I86" s="2">
        <v>33</v>
      </c>
      <c r="J86" s="3" t="s">
        <v>15</v>
      </c>
      <c r="K86" s="2" t="s">
        <v>28</v>
      </c>
    </row>
    <row r="87" spans="1:11" x14ac:dyDescent="0.3">
      <c r="A87" s="2">
        <v>86</v>
      </c>
      <c r="B87" s="3" t="s">
        <v>11</v>
      </c>
      <c r="C87" t="s">
        <v>12</v>
      </c>
      <c r="D87" s="2">
        <v>404</v>
      </c>
      <c r="E87" s="1">
        <v>7.4</v>
      </c>
      <c r="F87" s="2">
        <v>2081</v>
      </c>
      <c r="G87" s="2">
        <v>63</v>
      </c>
      <c r="H87" s="2">
        <v>1352</v>
      </c>
      <c r="I87" s="2">
        <v>44</v>
      </c>
      <c r="J87" s="3" t="s">
        <v>13</v>
      </c>
      <c r="K87" s="2" t="s">
        <v>29</v>
      </c>
    </row>
    <row r="88" spans="1:11" x14ac:dyDescent="0.3">
      <c r="A88" s="2">
        <v>87</v>
      </c>
      <c r="B88" s="3" t="s">
        <v>19</v>
      </c>
      <c r="C88" t="s">
        <v>12</v>
      </c>
      <c r="D88" s="2">
        <v>151</v>
      </c>
      <c r="E88" s="1">
        <v>2.4</v>
      </c>
      <c r="F88" s="2">
        <v>1003</v>
      </c>
      <c r="G88" s="2">
        <v>25</v>
      </c>
      <c r="H88" s="2">
        <v>392</v>
      </c>
      <c r="I88" s="2">
        <v>39</v>
      </c>
      <c r="J88" s="3" t="s">
        <v>13</v>
      </c>
      <c r="K88" s="2" t="s">
        <v>27</v>
      </c>
    </row>
    <row r="89" spans="1:11" x14ac:dyDescent="0.3">
      <c r="A89" s="2">
        <v>88</v>
      </c>
      <c r="B89" s="3" t="s">
        <v>19</v>
      </c>
      <c r="C89" t="s">
        <v>12</v>
      </c>
      <c r="D89" s="2">
        <v>34</v>
      </c>
      <c r="E89" s="1">
        <v>1.5</v>
      </c>
      <c r="F89" s="2">
        <v>345</v>
      </c>
      <c r="G89" s="2">
        <v>11</v>
      </c>
      <c r="H89" s="2">
        <v>276</v>
      </c>
      <c r="I89" s="2">
        <v>44</v>
      </c>
      <c r="J89" s="3" t="s">
        <v>13</v>
      </c>
      <c r="K89" s="2" t="s">
        <v>26</v>
      </c>
    </row>
    <row r="90" spans="1:11" x14ac:dyDescent="0.3">
      <c r="A90" s="2">
        <v>89</v>
      </c>
      <c r="B90" s="3" t="s">
        <v>16</v>
      </c>
      <c r="C90" t="s">
        <v>12</v>
      </c>
      <c r="D90" s="2">
        <v>137</v>
      </c>
      <c r="E90" s="1">
        <v>3.3</v>
      </c>
      <c r="F90" s="2">
        <v>839</v>
      </c>
      <c r="G90" s="2">
        <v>31</v>
      </c>
      <c r="H90" s="2">
        <v>348</v>
      </c>
      <c r="I90" s="2">
        <v>34</v>
      </c>
      <c r="J90" s="3" t="s">
        <v>15</v>
      </c>
      <c r="K90" s="2" t="s">
        <v>27</v>
      </c>
    </row>
    <row r="91" spans="1:11" x14ac:dyDescent="0.3">
      <c r="A91" s="2">
        <v>90</v>
      </c>
      <c r="B91" s="3" t="s">
        <v>19</v>
      </c>
      <c r="C91" t="s">
        <v>12</v>
      </c>
      <c r="D91" s="2">
        <v>301</v>
      </c>
      <c r="E91" s="1">
        <v>6.2</v>
      </c>
      <c r="F91" s="2">
        <v>2053</v>
      </c>
      <c r="G91" s="2">
        <v>75</v>
      </c>
      <c r="H91" s="2">
        <v>1303</v>
      </c>
      <c r="I91" s="2">
        <v>45</v>
      </c>
      <c r="J91" s="3" t="s">
        <v>13</v>
      </c>
      <c r="K91" s="2" t="s">
        <v>29</v>
      </c>
    </row>
    <row r="92" spans="1:11" x14ac:dyDescent="0.3">
      <c r="A92" s="2">
        <v>91</v>
      </c>
      <c r="B92" s="3" t="s">
        <v>11</v>
      </c>
      <c r="C92" t="s">
        <v>12</v>
      </c>
      <c r="D92" s="2">
        <v>116</v>
      </c>
      <c r="E92" s="1">
        <v>2.1</v>
      </c>
      <c r="F92" s="2">
        <v>912</v>
      </c>
      <c r="G92" s="2">
        <v>39</v>
      </c>
      <c r="H92" s="2">
        <v>307</v>
      </c>
      <c r="I92" s="2">
        <v>40</v>
      </c>
      <c r="J92" s="3" t="s">
        <v>15</v>
      </c>
      <c r="K92" s="2" t="s">
        <v>27</v>
      </c>
    </row>
    <row r="93" spans="1:11" x14ac:dyDescent="0.3">
      <c r="A93" s="2">
        <v>92</v>
      </c>
      <c r="B93" s="3" t="s">
        <v>11</v>
      </c>
      <c r="C93" t="s">
        <v>12</v>
      </c>
      <c r="D93" s="2">
        <v>291</v>
      </c>
      <c r="E93" s="1">
        <v>4.0999999999999996</v>
      </c>
      <c r="F93" s="2">
        <v>1474</v>
      </c>
      <c r="G93" s="2">
        <v>46</v>
      </c>
      <c r="H93" s="2">
        <v>827</v>
      </c>
      <c r="I93" s="2">
        <v>32</v>
      </c>
      <c r="J93" s="3" t="s">
        <v>15</v>
      </c>
      <c r="K93" s="2" t="s">
        <v>28</v>
      </c>
    </row>
    <row r="94" spans="1:11" x14ac:dyDescent="0.3">
      <c r="A94" s="2">
        <v>93</v>
      </c>
      <c r="B94" s="3" t="s">
        <v>17</v>
      </c>
      <c r="C94" t="s">
        <v>18</v>
      </c>
      <c r="D94" s="2">
        <v>84</v>
      </c>
      <c r="E94" s="1">
        <v>1.4</v>
      </c>
      <c r="F94" s="2">
        <v>501</v>
      </c>
      <c r="G94" s="2">
        <v>16</v>
      </c>
      <c r="H94" s="2">
        <v>284</v>
      </c>
      <c r="I94" s="2">
        <v>56</v>
      </c>
      <c r="J94" s="3" t="s">
        <v>15</v>
      </c>
      <c r="K94" s="2" t="s">
        <v>26</v>
      </c>
    </row>
    <row r="95" spans="1:11" x14ac:dyDescent="0.3">
      <c r="A95" s="2">
        <v>94</v>
      </c>
      <c r="B95" s="3" t="s">
        <v>17</v>
      </c>
      <c r="C95" t="s">
        <v>18</v>
      </c>
      <c r="D95" s="2">
        <v>134</v>
      </c>
      <c r="E95" s="1">
        <v>2.5</v>
      </c>
      <c r="F95" s="2">
        <v>1125</v>
      </c>
      <c r="G95" s="2">
        <v>24</v>
      </c>
      <c r="H95" s="2">
        <v>367</v>
      </c>
      <c r="I95" s="2">
        <v>35</v>
      </c>
      <c r="J95" s="3" t="s">
        <v>13</v>
      </c>
      <c r="K95" s="2" t="s">
        <v>27</v>
      </c>
    </row>
    <row r="96" spans="1:11" x14ac:dyDescent="0.3">
      <c r="A96" s="2">
        <v>95</v>
      </c>
      <c r="B96" s="3" t="s">
        <v>19</v>
      </c>
      <c r="C96" t="s">
        <v>12</v>
      </c>
      <c r="D96" s="2">
        <v>411</v>
      </c>
      <c r="E96" s="1">
        <v>7.5</v>
      </c>
      <c r="F96" s="2">
        <v>2169</v>
      </c>
      <c r="G96" s="2">
        <v>72</v>
      </c>
      <c r="H96" s="2">
        <v>1083</v>
      </c>
      <c r="I96" s="2">
        <v>58</v>
      </c>
      <c r="J96" s="3" t="s">
        <v>13</v>
      </c>
      <c r="K96" s="2" t="s">
        <v>29</v>
      </c>
    </row>
    <row r="97" spans="1:11" x14ac:dyDescent="0.3">
      <c r="A97" s="2">
        <v>96</v>
      </c>
      <c r="B97" s="3" t="s">
        <v>16</v>
      </c>
      <c r="C97" t="s">
        <v>12</v>
      </c>
      <c r="D97" s="2">
        <v>326</v>
      </c>
      <c r="E97" s="1">
        <v>7.2</v>
      </c>
      <c r="F97" s="2">
        <v>2243</v>
      </c>
      <c r="G97" s="2">
        <v>73</v>
      </c>
      <c r="H97" s="2">
        <v>1454</v>
      </c>
      <c r="I97" s="2">
        <v>50</v>
      </c>
      <c r="J97" s="3" t="s">
        <v>13</v>
      </c>
      <c r="K97" s="2" t="s">
        <v>29</v>
      </c>
    </row>
    <row r="98" spans="1:11" x14ac:dyDescent="0.3">
      <c r="A98" s="2">
        <v>97</v>
      </c>
      <c r="B98" s="3" t="s">
        <v>17</v>
      </c>
      <c r="C98" t="s">
        <v>18</v>
      </c>
      <c r="D98" s="2">
        <v>550</v>
      </c>
      <c r="E98" s="1">
        <v>9.5</v>
      </c>
      <c r="F98" s="2">
        <v>2916</v>
      </c>
      <c r="G98" s="2">
        <v>91</v>
      </c>
      <c r="H98" s="2">
        <v>1946</v>
      </c>
      <c r="I98" s="2">
        <v>20</v>
      </c>
      <c r="J98" s="3" t="s">
        <v>13</v>
      </c>
      <c r="K98" s="2" t="s">
        <v>30</v>
      </c>
    </row>
    <row r="99" spans="1:11" x14ac:dyDescent="0.3">
      <c r="A99" s="2">
        <v>98</v>
      </c>
      <c r="B99" s="3" t="s">
        <v>14</v>
      </c>
      <c r="C99" t="s">
        <v>12</v>
      </c>
      <c r="D99" s="2">
        <v>516</v>
      </c>
      <c r="E99" s="1">
        <v>12</v>
      </c>
      <c r="F99" s="2">
        <v>2406</v>
      </c>
      <c r="G99" s="2">
        <v>82</v>
      </c>
      <c r="H99" s="2">
        <v>1968</v>
      </c>
      <c r="I99" s="2">
        <v>28</v>
      </c>
      <c r="J99" s="3" t="s">
        <v>15</v>
      </c>
      <c r="K99" s="2" t="s">
        <v>30</v>
      </c>
    </row>
    <row r="100" spans="1:11" x14ac:dyDescent="0.3">
      <c r="A100" s="2">
        <v>99</v>
      </c>
      <c r="B100" s="3" t="s">
        <v>11</v>
      </c>
      <c r="C100" t="s">
        <v>12</v>
      </c>
      <c r="D100" s="2">
        <v>59</v>
      </c>
      <c r="E100" s="1">
        <v>1.2</v>
      </c>
      <c r="F100" s="2">
        <v>361</v>
      </c>
      <c r="G100" s="2">
        <v>18</v>
      </c>
      <c r="H100" s="2">
        <v>293</v>
      </c>
      <c r="I100" s="2">
        <v>25</v>
      </c>
      <c r="J100" s="3" t="s">
        <v>15</v>
      </c>
      <c r="K100" s="2" t="s">
        <v>26</v>
      </c>
    </row>
    <row r="101" spans="1:11" x14ac:dyDescent="0.3">
      <c r="A101" s="2">
        <v>100</v>
      </c>
      <c r="B101" s="3" t="s">
        <v>14</v>
      </c>
      <c r="C101" t="s">
        <v>12</v>
      </c>
      <c r="D101" s="2">
        <v>225</v>
      </c>
      <c r="E101" s="1">
        <v>5.5</v>
      </c>
      <c r="F101" s="2">
        <v>1526</v>
      </c>
      <c r="G101" s="2">
        <v>44</v>
      </c>
      <c r="H101" s="2">
        <v>875</v>
      </c>
      <c r="I101" s="2">
        <v>50</v>
      </c>
      <c r="J101" s="3" t="s">
        <v>15</v>
      </c>
      <c r="K101" s="2" t="s">
        <v>28</v>
      </c>
    </row>
    <row r="102" spans="1:11" x14ac:dyDescent="0.3">
      <c r="A102" s="2">
        <v>101</v>
      </c>
      <c r="B102" s="3" t="s">
        <v>11</v>
      </c>
      <c r="C102" t="s">
        <v>12</v>
      </c>
      <c r="D102" s="2">
        <v>41</v>
      </c>
      <c r="E102" s="1">
        <v>1.1000000000000001</v>
      </c>
      <c r="F102" s="2">
        <v>389</v>
      </c>
      <c r="G102" s="2">
        <v>15</v>
      </c>
      <c r="H102" s="2">
        <v>136</v>
      </c>
      <c r="I102" s="2">
        <v>53</v>
      </c>
      <c r="J102" s="3" t="s">
        <v>13</v>
      </c>
      <c r="K102" s="2" t="s">
        <v>26</v>
      </c>
    </row>
    <row r="103" spans="1:11" x14ac:dyDescent="0.3">
      <c r="A103" s="2">
        <v>102</v>
      </c>
      <c r="B103" s="3" t="s">
        <v>14</v>
      </c>
      <c r="C103" t="s">
        <v>12</v>
      </c>
      <c r="D103" s="2">
        <v>183</v>
      </c>
      <c r="E103" s="1">
        <v>4.0999999999999996</v>
      </c>
      <c r="F103" s="2">
        <v>1210</v>
      </c>
      <c r="G103" s="2">
        <v>45</v>
      </c>
      <c r="H103" s="2">
        <v>738</v>
      </c>
      <c r="I103" s="2">
        <v>19</v>
      </c>
      <c r="J103" s="3" t="s">
        <v>13</v>
      </c>
      <c r="K103" s="2" t="s">
        <v>28</v>
      </c>
    </row>
    <row r="104" spans="1:11" x14ac:dyDescent="0.3">
      <c r="A104" s="2">
        <v>103</v>
      </c>
      <c r="B104" s="3" t="s">
        <v>11</v>
      </c>
      <c r="C104" t="s">
        <v>12</v>
      </c>
      <c r="D104" s="2">
        <v>174</v>
      </c>
      <c r="E104" s="1">
        <v>2.5</v>
      </c>
      <c r="F104" s="2">
        <v>929</v>
      </c>
      <c r="G104" s="2">
        <v>37</v>
      </c>
      <c r="H104" s="2">
        <v>565</v>
      </c>
      <c r="I104" s="2">
        <v>32</v>
      </c>
      <c r="J104" s="3" t="s">
        <v>15</v>
      </c>
      <c r="K104" s="2" t="s">
        <v>27</v>
      </c>
    </row>
    <row r="105" spans="1:11" x14ac:dyDescent="0.3">
      <c r="A105" s="2">
        <v>104</v>
      </c>
      <c r="B105" s="3" t="s">
        <v>16</v>
      </c>
      <c r="C105" t="s">
        <v>12</v>
      </c>
      <c r="D105" s="2">
        <v>274</v>
      </c>
      <c r="E105" s="1">
        <v>4.2</v>
      </c>
      <c r="F105" s="2">
        <v>1781</v>
      </c>
      <c r="G105" s="2">
        <v>52</v>
      </c>
      <c r="H105" s="2">
        <v>934</v>
      </c>
      <c r="I105" s="2">
        <v>28</v>
      </c>
      <c r="J105" s="3" t="s">
        <v>13</v>
      </c>
      <c r="K105" s="2" t="s">
        <v>28</v>
      </c>
    </row>
    <row r="106" spans="1:11" x14ac:dyDescent="0.3">
      <c r="A106" s="2">
        <v>105</v>
      </c>
      <c r="B106" s="3" t="s">
        <v>16</v>
      </c>
      <c r="C106" t="s">
        <v>12</v>
      </c>
      <c r="D106" s="2">
        <v>166</v>
      </c>
      <c r="E106" s="1">
        <v>2.8</v>
      </c>
      <c r="F106" s="2">
        <v>1113</v>
      </c>
      <c r="G106" s="2">
        <v>28</v>
      </c>
      <c r="H106" s="2">
        <v>360</v>
      </c>
      <c r="I106" s="2">
        <v>25</v>
      </c>
      <c r="J106" s="3" t="s">
        <v>13</v>
      </c>
      <c r="K106" s="2" t="s">
        <v>27</v>
      </c>
    </row>
    <row r="107" spans="1:11" x14ac:dyDescent="0.3">
      <c r="A107" s="2">
        <v>106</v>
      </c>
      <c r="B107" s="3" t="s">
        <v>16</v>
      </c>
      <c r="C107" t="s">
        <v>12</v>
      </c>
      <c r="D107" s="2">
        <v>66</v>
      </c>
      <c r="E107" s="1">
        <v>1.2</v>
      </c>
      <c r="F107" s="2">
        <v>585</v>
      </c>
      <c r="G107" s="2">
        <v>12</v>
      </c>
      <c r="H107" s="2">
        <v>264</v>
      </c>
      <c r="I107" s="2">
        <v>36</v>
      </c>
      <c r="J107" s="3" t="s">
        <v>13</v>
      </c>
      <c r="K107" s="2" t="s">
        <v>26</v>
      </c>
    </row>
    <row r="108" spans="1:11" x14ac:dyDescent="0.3">
      <c r="A108" s="2">
        <v>107</v>
      </c>
      <c r="B108" s="3" t="s">
        <v>11</v>
      </c>
      <c r="C108" t="s">
        <v>12</v>
      </c>
      <c r="D108" s="2">
        <v>152</v>
      </c>
      <c r="E108" s="1">
        <v>2.7</v>
      </c>
      <c r="F108" s="2">
        <v>642</v>
      </c>
      <c r="G108" s="2">
        <v>38</v>
      </c>
      <c r="H108" s="2">
        <v>596</v>
      </c>
      <c r="I108" s="2">
        <v>55</v>
      </c>
      <c r="J108" s="3" t="s">
        <v>13</v>
      </c>
      <c r="K108" s="2" t="s">
        <v>27</v>
      </c>
    </row>
    <row r="109" spans="1:11" x14ac:dyDescent="0.3">
      <c r="A109" s="2">
        <v>108</v>
      </c>
      <c r="B109" s="3" t="s">
        <v>11</v>
      </c>
      <c r="C109" t="s">
        <v>12</v>
      </c>
      <c r="D109" s="2">
        <v>54</v>
      </c>
      <c r="E109" s="1">
        <v>1.4</v>
      </c>
      <c r="F109" s="2">
        <v>403</v>
      </c>
      <c r="G109" s="2">
        <v>17</v>
      </c>
      <c r="H109" s="2">
        <v>278</v>
      </c>
      <c r="I109" s="2">
        <v>23</v>
      </c>
      <c r="J109" s="3" t="s">
        <v>15</v>
      </c>
      <c r="K109" s="2" t="s">
        <v>26</v>
      </c>
    </row>
    <row r="110" spans="1:11" x14ac:dyDescent="0.3">
      <c r="A110" s="2">
        <v>109</v>
      </c>
      <c r="B110" s="3" t="s">
        <v>16</v>
      </c>
      <c r="C110" t="s">
        <v>12</v>
      </c>
      <c r="D110" s="2">
        <v>187</v>
      </c>
      <c r="E110" s="1">
        <v>5.5</v>
      </c>
      <c r="F110" s="2">
        <v>1754</v>
      </c>
      <c r="G110" s="2">
        <v>55</v>
      </c>
      <c r="H110" s="2">
        <v>711</v>
      </c>
      <c r="I110" s="2">
        <v>50</v>
      </c>
      <c r="J110" s="3" t="s">
        <v>15</v>
      </c>
      <c r="K110" s="2" t="s">
        <v>28</v>
      </c>
    </row>
    <row r="111" spans="1:11" x14ac:dyDescent="0.3">
      <c r="A111" s="2">
        <v>110</v>
      </c>
      <c r="B111" s="3" t="s">
        <v>14</v>
      </c>
      <c r="C111" t="s">
        <v>12</v>
      </c>
      <c r="D111" s="2">
        <v>216</v>
      </c>
      <c r="E111" s="1">
        <v>6</v>
      </c>
      <c r="F111" s="2">
        <v>1641</v>
      </c>
      <c r="G111" s="2">
        <v>41</v>
      </c>
      <c r="H111" s="2">
        <v>889</v>
      </c>
      <c r="I111" s="2">
        <v>39</v>
      </c>
      <c r="J111" s="3" t="s">
        <v>15</v>
      </c>
      <c r="K111" s="2" t="s">
        <v>28</v>
      </c>
    </row>
    <row r="112" spans="1:11" x14ac:dyDescent="0.3">
      <c r="A112" s="2">
        <v>111</v>
      </c>
      <c r="B112" s="3" t="s">
        <v>14</v>
      </c>
      <c r="C112" t="s">
        <v>12</v>
      </c>
      <c r="D112" s="2">
        <v>95</v>
      </c>
      <c r="E112" s="1">
        <v>3.8</v>
      </c>
      <c r="F112" s="2">
        <v>718</v>
      </c>
      <c r="G112" s="2">
        <v>26</v>
      </c>
      <c r="H112" s="2">
        <v>459</v>
      </c>
      <c r="I112" s="2">
        <v>41</v>
      </c>
      <c r="J112" s="3" t="s">
        <v>15</v>
      </c>
      <c r="K112" s="2" t="s">
        <v>27</v>
      </c>
    </row>
    <row r="113" spans="1:11" x14ac:dyDescent="0.3">
      <c r="A113" s="2">
        <v>112</v>
      </c>
      <c r="B113" s="3" t="s">
        <v>16</v>
      </c>
      <c r="C113" t="s">
        <v>12</v>
      </c>
      <c r="D113" s="2">
        <v>488</v>
      </c>
      <c r="E113" s="1">
        <v>8.6</v>
      </c>
      <c r="F113" s="2">
        <v>2447</v>
      </c>
      <c r="G113" s="2">
        <v>84</v>
      </c>
      <c r="H113" s="2">
        <v>2344</v>
      </c>
      <c r="I113" s="2">
        <v>19</v>
      </c>
      <c r="J113" s="3" t="s">
        <v>13</v>
      </c>
      <c r="K113" s="2" t="s">
        <v>30</v>
      </c>
    </row>
    <row r="114" spans="1:11" x14ac:dyDescent="0.3">
      <c r="A114" s="2">
        <v>113</v>
      </c>
      <c r="B114" s="3" t="s">
        <v>11</v>
      </c>
      <c r="C114" t="s">
        <v>12</v>
      </c>
      <c r="D114" s="2">
        <v>295</v>
      </c>
      <c r="E114" s="1">
        <v>5.0999999999999996</v>
      </c>
      <c r="F114" s="2">
        <v>1483</v>
      </c>
      <c r="G114" s="2">
        <v>45</v>
      </c>
      <c r="H114" s="2">
        <v>748</v>
      </c>
      <c r="I114" s="2">
        <v>27</v>
      </c>
      <c r="J114" s="3" t="s">
        <v>15</v>
      </c>
      <c r="K114" s="2" t="s">
        <v>28</v>
      </c>
    </row>
    <row r="115" spans="1:11" x14ac:dyDescent="0.3">
      <c r="A115" s="2">
        <v>114</v>
      </c>
      <c r="B115" s="3" t="s">
        <v>19</v>
      </c>
      <c r="C115" t="s">
        <v>12</v>
      </c>
      <c r="D115" s="2">
        <v>136</v>
      </c>
      <c r="E115" s="1">
        <v>3.2</v>
      </c>
      <c r="F115" s="2">
        <v>818</v>
      </c>
      <c r="G115" s="2">
        <v>33</v>
      </c>
      <c r="H115" s="2">
        <v>404</v>
      </c>
      <c r="I115" s="2">
        <v>42</v>
      </c>
      <c r="J115" s="3" t="s">
        <v>13</v>
      </c>
      <c r="K115" s="2" t="s">
        <v>27</v>
      </c>
    </row>
    <row r="116" spans="1:11" x14ac:dyDescent="0.3">
      <c r="A116" s="2">
        <v>115</v>
      </c>
      <c r="B116" s="3" t="s">
        <v>16</v>
      </c>
      <c r="C116" t="s">
        <v>12</v>
      </c>
      <c r="D116" s="2">
        <v>471</v>
      </c>
      <c r="E116" s="1">
        <v>7.9</v>
      </c>
      <c r="F116" s="2">
        <v>2156</v>
      </c>
      <c r="G116" s="2">
        <v>76</v>
      </c>
      <c r="H116" s="2">
        <v>1324</v>
      </c>
      <c r="I116" s="2">
        <v>54</v>
      </c>
      <c r="J116" s="3" t="s">
        <v>15</v>
      </c>
      <c r="K116" s="2" t="s">
        <v>29</v>
      </c>
    </row>
    <row r="117" spans="1:11" x14ac:dyDescent="0.3">
      <c r="A117" s="2">
        <v>116</v>
      </c>
      <c r="B117" s="3" t="s">
        <v>17</v>
      </c>
      <c r="C117" t="s">
        <v>18</v>
      </c>
      <c r="D117" s="2">
        <v>121</v>
      </c>
      <c r="E117" s="1">
        <v>3.2</v>
      </c>
      <c r="F117" s="2">
        <v>651</v>
      </c>
      <c r="G117" s="2">
        <v>34</v>
      </c>
      <c r="H117" s="2">
        <v>596</v>
      </c>
      <c r="I117" s="2">
        <v>39</v>
      </c>
      <c r="J117" s="3" t="s">
        <v>13</v>
      </c>
      <c r="K117" s="2" t="s">
        <v>27</v>
      </c>
    </row>
    <row r="118" spans="1:11" x14ac:dyDescent="0.3">
      <c r="A118" s="2">
        <v>117</v>
      </c>
      <c r="B118" s="3" t="s">
        <v>17</v>
      </c>
      <c r="C118" t="s">
        <v>18</v>
      </c>
      <c r="D118" s="2">
        <v>75</v>
      </c>
      <c r="E118" s="1">
        <v>1.2</v>
      </c>
      <c r="F118" s="2">
        <v>409</v>
      </c>
      <c r="G118" s="2">
        <v>13</v>
      </c>
      <c r="H118" s="2">
        <v>281</v>
      </c>
      <c r="I118" s="2">
        <v>18</v>
      </c>
      <c r="J118" s="3" t="s">
        <v>13</v>
      </c>
      <c r="K118" s="2" t="s">
        <v>26</v>
      </c>
    </row>
    <row r="119" spans="1:11" x14ac:dyDescent="0.3">
      <c r="A119" s="2">
        <v>118</v>
      </c>
      <c r="B119" s="3" t="s">
        <v>17</v>
      </c>
      <c r="C119" t="s">
        <v>18</v>
      </c>
      <c r="D119" s="2">
        <v>220</v>
      </c>
      <c r="E119" s="1">
        <v>5.2</v>
      </c>
      <c r="F119" s="2">
        <v>1631</v>
      </c>
      <c r="G119" s="2">
        <v>49</v>
      </c>
      <c r="H119" s="2">
        <v>909</v>
      </c>
      <c r="I119" s="2">
        <v>27</v>
      </c>
      <c r="J119" s="3" t="s">
        <v>15</v>
      </c>
      <c r="K119" s="2" t="s">
        <v>28</v>
      </c>
    </row>
    <row r="120" spans="1:11" x14ac:dyDescent="0.3">
      <c r="A120" s="2">
        <v>119</v>
      </c>
      <c r="B120" s="3" t="s">
        <v>19</v>
      </c>
      <c r="C120" t="s">
        <v>12</v>
      </c>
      <c r="D120" s="2">
        <v>82</v>
      </c>
      <c r="E120" s="1">
        <v>1.6</v>
      </c>
      <c r="F120" s="2">
        <v>590</v>
      </c>
      <c r="G120" s="2">
        <v>13</v>
      </c>
      <c r="H120" s="2">
        <v>124</v>
      </c>
      <c r="I120" s="2">
        <v>28</v>
      </c>
      <c r="J120" s="3" t="s">
        <v>15</v>
      </c>
      <c r="K120" s="2" t="s">
        <v>26</v>
      </c>
    </row>
    <row r="121" spans="1:11" x14ac:dyDescent="0.3">
      <c r="A121" s="2">
        <v>120</v>
      </c>
      <c r="B121" s="3" t="s">
        <v>11</v>
      </c>
      <c r="C121" t="s">
        <v>12</v>
      </c>
      <c r="D121" s="2">
        <v>97</v>
      </c>
      <c r="E121" s="1">
        <v>2.7</v>
      </c>
      <c r="F121" s="2">
        <v>1018</v>
      </c>
      <c r="G121" s="2">
        <v>37</v>
      </c>
      <c r="H121" s="2">
        <v>428</v>
      </c>
      <c r="I121" s="2">
        <v>41</v>
      </c>
      <c r="J121" s="3" t="s">
        <v>13</v>
      </c>
      <c r="K121" s="2" t="s">
        <v>27</v>
      </c>
    </row>
    <row r="122" spans="1:11" x14ac:dyDescent="0.3">
      <c r="A122" s="2">
        <v>121</v>
      </c>
      <c r="B122" s="3" t="s">
        <v>19</v>
      </c>
      <c r="C122" t="s">
        <v>12</v>
      </c>
      <c r="D122" s="2">
        <v>388</v>
      </c>
      <c r="E122" s="1">
        <v>6.6</v>
      </c>
      <c r="F122" s="2">
        <v>2085</v>
      </c>
      <c r="G122" s="2">
        <v>71</v>
      </c>
      <c r="H122" s="2">
        <v>1150</v>
      </c>
      <c r="I122" s="2">
        <v>45</v>
      </c>
      <c r="J122" s="3" t="s">
        <v>15</v>
      </c>
      <c r="K122" s="2" t="s">
        <v>29</v>
      </c>
    </row>
    <row r="123" spans="1:11" x14ac:dyDescent="0.3">
      <c r="A123" s="2">
        <v>122</v>
      </c>
      <c r="B123" s="3" t="s">
        <v>14</v>
      </c>
      <c r="C123" t="s">
        <v>12</v>
      </c>
      <c r="D123" s="2">
        <v>529</v>
      </c>
      <c r="E123" s="1">
        <v>8.6999999999999993</v>
      </c>
      <c r="F123" s="2">
        <v>2484</v>
      </c>
      <c r="G123" s="2">
        <v>89</v>
      </c>
      <c r="H123" s="2">
        <v>2189</v>
      </c>
      <c r="I123" s="2">
        <v>39</v>
      </c>
      <c r="J123" s="3" t="s">
        <v>15</v>
      </c>
      <c r="K123" s="2" t="s">
        <v>30</v>
      </c>
    </row>
    <row r="124" spans="1:11" x14ac:dyDescent="0.3">
      <c r="A124" s="2">
        <v>123</v>
      </c>
      <c r="B124" s="3" t="s">
        <v>11</v>
      </c>
      <c r="C124" t="s">
        <v>12</v>
      </c>
      <c r="D124" s="2">
        <v>584</v>
      </c>
      <c r="E124" s="1">
        <v>10</v>
      </c>
      <c r="F124" s="2">
        <v>2541</v>
      </c>
      <c r="G124" s="2">
        <v>99</v>
      </c>
      <c r="H124" s="2">
        <v>2391</v>
      </c>
      <c r="I124" s="2">
        <v>49</v>
      </c>
      <c r="J124" s="3" t="s">
        <v>15</v>
      </c>
      <c r="K124" s="2" t="s">
        <v>30</v>
      </c>
    </row>
    <row r="125" spans="1:11" x14ac:dyDescent="0.3">
      <c r="A125" s="2">
        <v>124</v>
      </c>
      <c r="B125" s="3" t="s">
        <v>11</v>
      </c>
      <c r="C125" t="s">
        <v>12</v>
      </c>
      <c r="D125" s="2">
        <v>529</v>
      </c>
      <c r="E125" s="1">
        <v>8.1</v>
      </c>
      <c r="F125" s="2">
        <v>2686</v>
      </c>
      <c r="G125" s="2">
        <v>96</v>
      </c>
      <c r="H125" s="2">
        <v>1924</v>
      </c>
      <c r="I125" s="2">
        <v>35</v>
      </c>
      <c r="J125" s="3" t="s">
        <v>13</v>
      </c>
      <c r="K125" s="2" t="s">
        <v>30</v>
      </c>
    </row>
    <row r="126" spans="1:11" x14ac:dyDescent="0.3">
      <c r="A126" s="2">
        <v>125</v>
      </c>
      <c r="B126" s="3" t="s">
        <v>11</v>
      </c>
      <c r="C126" t="s">
        <v>12</v>
      </c>
      <c r="D126" s="2">
        <v>227</v>
      </c>
      <c r="E126" s="1">
        <v>5.0999999999999996</v>
      </c>
      <c r="F126" s="2">
        <v>1702</v>
      </c>
      <c r="G126" s="2">
        <v>57</v>
      </c>
      <c r="H126" s="2">
        <v>714</v>
      </c>
      <c r="I126" s="2">
        <v>21</v>
      </c>
      <c r="J126" s="3" t="s">
        <v>13</v>
      </c>
      <c r="K126" s="2" t="s">
        <v>28</v>
      </c>
    </row>
    <row r="127" spans="1:11" x14ac:dyDescent="0.3">
      <c r="A127" s="2">
        <v>126</v>
      </c>
      <c r="B127" s="3" t="s">
        <v>19</v>
      </c>
      <c r="C127" t="s">
        <v>12</v>
      </c>
      <c r="D127" s="2">
        <v>535</v>
      </c>
      <c r="E127" s="1">
        <v>11.8</v>
      </c>
      <c r="F127" s="2">
        <v>2858</v>
      </c>
      <c r="G127" s="2">
        <v>99</v>
      </c>
      <c r="H127" s="2">
        <v>2378</v>
      </c>
      <c r="I127" s="2">
        <v>50</v>
      </c>
      <c r="J127" s="3" t="s">
        <v>13</v>
      </c>
      <c r="K127" s="2" t="s">
        <v>30</v>
      </c>
    </row>
    <row r="128" spans="1:11" x14ac:dyDescent="0.3">
      <c r="A128" s="2">
        <v>127</v>
      </c>
      <c r="B128" s="3" t="s">
        <v>17</v>
      </c>
      <c r="C128" t="s">
        <v>18</v>
      </c>
      <c r="D128" s="2">
        <v>332</v>
      </c>
      <c r="E128" s="1">
        <v>7.4</v>
      </c>
      <c r="F128" s="2">
        <v>2149</v>
      </c>
      <c r="G128" s="2">
        <v>68</v>
      </c>
      <c r="H128" s="2">
        <v>1321</v>
      </c>
      <c r="I128" s="2">
        <v>20</v>
      </c>
      <c r="J128" s="3" t="s">
        <v>15</v>
      </c>
      <c r="K128" s="2" t="s">
        <v>29</v>
      </c>
    </row>
    <row r="129" spans="1:11" x14ac:dyDescent="0.3">
      <c r="A129" s="2">
        <v>128</v>
      </c>
      <c r="B129" s="3" t="s">
        <v>11</v>
      </c>
      <c r="C129" t="s">
        <v>12</v>
      </c>
      <c r="D129" s="2">
        <v>252</v>
      </c>
      <c r="E129" s="1">
        <v>4.2</v>
      </c>
      <c r="F129" s="2">
        <v>1439</v>
      </c>
      <c r="G129" s="2">
        <v>45</v>
      </c>
      <c r="H129" s="2">
        <v>667</v>
      </c>
      <c r="I129" s="2">
        <v>50</v>
      </c>
      <c r="J129" s="3" t="s">
        <v>15</v>
      </c>
      <c r="K129" s="2" t="s">
        <v>28</v>
      </c>
    </row>
    <row r="130" spans="1:11" x14ac:dyDescent="0.3">
      <c r="A130" s="2">
        <v>129</v>
      </c>
      <c r="B130" s="3" t="s">
        <v>16</v>
      </c>
      <c r="C130" t="s">
        <v>12</v>
      </c>
      <c r="D130" s="2">
        <v>125</v>
      </c>
      <c r="E130" s="1">
        <v>2.5</v>
      </c>
      <c r="F130" s="2">
        <v>678</v>
      </c>
      <c r="G130" s="2">
        <v>34</v>
      </c>
      <c r="H130" s="2">
        <v>465</v>
      </c>
      <c r="I130" s="2">
        <v>31</v>
      </c>
      <c r="J130" s="3" t="s">
        <v>13</v>
      </c>
      <c r="K130" s="2" t="s">
        <v>27</v>
      </c>
    </row>
    <row r="131" spans="1:11" x14ac:dyDescent="0.3">
      <c r="A131" s="2">
        <v>130</v>
      </c>
      <c r="B131" s="3" t="s">
        <v>16</v>
      </c>
      <c r="C131" t="s">
        <v>12</v>
      </c>
      <c r="D131" s="2">
        <v>97</v>
      </c>
      <c r="E131" s="1">
        <v>3.3</v>
      </c>
      <c r="F131" s="2">
        <v>751</v>
      </c>
      <c r="G131" s="2">
        <v>39</v>
      </c>
      <c r="H131" s="2">
        <v>412</v>
      </c>
      <c r="I131" s="2">
        <v>36</v>
      </c>
      <c r="J131" s="3" t="s">
        <v>15</v>
      </c>
      <c r="K131" s="2" t="s">
        <v>27</v>
      </c>
    </row>
    <row r="132" spans="1:11" x14ac:dyDescent="0.3">
      <c r="A132" s="2">
        <v>131</v>
      </c>
      <c r="B132" s="3" t="s">
        <v>11</v>
      </c>
      <c r="C132" t="s">
        <v>12</v>
      </c>
      <c r="D132" s="2">
        <v>540</v>
      </c>
      <c r="E132" s="1">
        <v>10.8</v>
      </c>
      <c r="F132" s="2">
        <v>2923</v>
      </c>
      <c r="G132" s="2">
        <v>90</v>
      </c>
      <c r="H132" s="2">
        <v>1886</v>
      </c>
      <c r="I132" s="2">
        <v>40</v>
      </c>
      <c r="J132" s="3" t="s">
        <v>13</v>
      </c>
      <c r="K132" s="2" t="s">
        <v>30</v>
      </c>
    </row>
    <row r="133" spans="1:11" x14ac:dyDescent="0.3">
      <c r="A133" s="2">
        <v>132</v>
      </c>
      <c r="B133" s="3" t="s">
        <v>16</v>
      </c>
      <c r="C133" t="s">
        <v>12</v>
      </c>
      <c r="D133" s="2">
        <v>320</v>
      </c>
      <c r="E133" s="1">
        <v>7.2</v>
      </c>
      <c r="F133" s="2">
        <v>2056</v>
      </c>
      <c r="G133" s="2">
        <v>69</v>
      </c>
      <c r="H133" s="2">
        <v>1226</v>
      </c>
      <c r="I133" s="2">
        <v>52</v>
      </c>
      <c r="J133" s="3" t="s">
        <v>15</v>
      </c>
      <c r="K133" s="2" t="s">
        <v>29</v>
      </c>
    </row>
    <row r="134" spans="1:11" x14ac:dyDescent="0.3">
      <c r="A134" s="2">
        <v>133</v>
      </c>
      <c r="B134" s="3" t="s">
        <v>11</v>
      </c>
      <c r="C134" t="s">
        <v>12</v>
      </c>
      <c r="D134" s="2">
        <v>176</v>
      </c>
      <c r="E134" s="1">
        <v>3.6</v>
      </c>
      <c r="F134" s="2">
        <v>1193</v>
      </c>
      <c r="G134" s="2">
        <v>30</v>
      </c>
      <c r="H134" s="2">
        <v>458</v>
      </c>
      <c r="I134" s="2">
        <v>40</v>
      </c>
      <c r="J134" s="3" t="s">
        <v>15</v>
      </c>
      <c r="K134" s="2" t="s">
        <v>27</v>
      </c>
    </row>
    <row r="135" spans="1:11" x14ac:dyDescent="0.3">
      <c r="A135" s="2">
        <v>134</v>
      </c>
      <c r="B135" s="3" t="s">
        <v>19</v>
      </c>
      <c r="C135" t="s">
        <v>12</v>
      </c>
      <c r="D135" s="2">
        <v>79</v>
      </c>
      <c r="E135" s="1">
        <v>1</v>
      </c>
      <c r="F135" s="2">
        <v>313</v>
      </c>
      <c r="G135" s="2">
        <v>18</v>
      </c>
      <c r="H135" s="2">
        <v>139</v>
      </c>
      <c r="I135" s="2">
        <v>42</v>
      </c>
      <c r="J135" s="3" t="s">
        <v>13</v>
      </c>
      <c r="K135" s="2" t="s">
        <v>26</v>
      </c>
    </row>
    <row r="136" spans="1:11" x14ac:dyDescent="0.3">
      <c r="A136" s="2">
        <v>135</v>
      </c>
      <c r="B136" s="3" t="s">
        <v>16</v>
      </c>
      <c r="C136" t="s">
        <v>12</v>
      </c>
      <c r="D136" s="2">
        <v>83</v>
      </c>
      <c r="E136" s="1">
        <v>1.6</v>
      </c>
      <c r="F136" s="2">
        <v>303</v>
      </c>
      <c r="G136" s="2">
        <v>19</v>
      </c>
      <c r="H136" s="2">
        <v>285</v>
      </c>
      <c r="I136" s="2">
        <v>51</v>
      </c>
      <c r="J136" s="3" t="s">
        <v>13</v>
      </c>
      <c r="K136" s="2" t="s">
        <v>26</v>
      </c>
    </row>
    <row r="137" spans="1:11" x14ac:dyDescent="0.3">
      <c r="A137" s="2">
        <v>136</v>
      </c>
      <c r="B137" s="3" t="s">
        <v>17</v>
      </c>
      <c r="C137" t="s">
        <v>18</v>
      </c>
      <c r="D137" s="2">
        <v>555</v>
      </c>
      <c r="E137" s="1">
        <v>11.3</v>
      </c>
      <c r="F137" s="2">
        <v>2528</v>
      </c>
      <c r="G137" s="2">
        <v>90</v>
      </c>
      <c r="H137" s="2">
        <v>1856</v>
      </c>
      <c r="I137" s="2">
        <v>55</v>
      </c>
      <c r="J137" s="3" t="s">
        <v>15</v>
      </c>
      <c r="K137" s="2" t="s">
        <v>30</v>
      </c>
    </row>
    <row r="138" spans="1:11" x14ac:dyDescent="0.3">
      <c r="A138" s="2">
        <v>137</v>
      </c>
      <c r="B138" s="3" t="s">
        <v>19</v>
      </c>
      <c r="C138" t="s">
        <v>12</v>
      </c>
      <c r="D138" s="2">
        <v>66</v>
      </c>
      <c r="E138" s="1">
        <v>1.7</v>
      </c>
      <c r="F138" s="2">
        <v>375</v>
      </c>
      <c r="G138" s="2">
        <v>16</v>
      </c>
      <c r="H138" s="2">
        <v>216</v>
      </c>
      <c r="I138" s="2">
        <v>39</v>
      </c>
      <c r="J138" s="3" t="s">
        <v>13</v>
      </c>
      <c r="K138" s="2" t="s">
        <v>26</v>
      </c>
    </row>
    <row r="139" spans="1:11" x14ac:dyDescent="0.3">
      <c r="A139" s="2">
        <v>138</v>
      </c>
      <c r="B139" s="3" t="s">
        <v>16</v>
      </c>
      <c r="C139" t="s">
        <v>12</v>
      </c>
      <c r="D139" s="2">
        <v>237</v>
      </c>
      <c r="E139" s="1">
        <v>4.5</v>
      </c>
      <c r="F139" s="2">
        <v>1368</v>
      </c>
      <c r="G139" s="2">
        <v>42</v>
      </c>
      <c r="H139" s="2">
        <v>868</v>
      </c>
      <c r="I139" s="2">
        <v>24</v>
      </c>
      <c r="J139" s="3" t="s">
        <v>15</v>
      </c>
      <c r="K139" s="2" t="s">
        <v>28</v>
      </c>
    </row>
    <row r="140" spans="1:11" x14ac:dyDescent="0.3">
      <c r="A140" s="2">
        <v>139</v>
      </c>
      <c r="B140" s="3" t="s">
        <v>19</v>
      </c>
      <c r="C140" t="s">
        <v>12</v>
      </c>
      <c r="D140" s="2">
        <v>497</v>
      </c>
      <c r="E140" s="1">
        <v>9.6999999999999993</v>
      </c>
      <c r="F140" s="2">
        <v>2876</v>
      </c>
      <c r="G140" s="2">
        <v>94</v>
      </c>
      <c r="H140" s="2">
        <v>2076</v>
      </c>
      <c r="I140" s="2">
        <v>18</v>
      </c>
      <c r="J140" s="3" t="s">
        <v>13</v>
      </c>
      <c r="K140" s="2" t="s">
        <v>30</v>
      </c>
    </row>
    <row r="141" spans="1:11" x14ac:dyDescent="0.3">
      <c r="A141" s="2">
        <v>140</v>
      </c>
      <c r="B141" s="3" t="s">
        <v>11</v>
      </c>
      <c r="C141" t="s">
        <v>12</v>
      </c>
      <c r="D141" s="2">
        <v>516</v>
      </c>
      <c r="E141" s="1">
        <v>11.1</v>
      </c>
      <c r="F141" s="2">
        <v>2429</v>
      </c>
      <c r="G141" s="2">
        <v>91</v>
      </c>
      <c r="H141" s="2">
        <v>1796</v>
      </c>
      <c r="I141" s="2">
        <v>53</v>
      </c>
      <c r="J141" s="3" t="s">
        <v>13</v>
      </c>
      <c r="K141" s="2" t="s">
        <v>30</v>
      </c>
    </row>
    <row r="142" spans="1:11" x14ac:dyDescent="0.3">
      <c r="A142" s="2">
        <v>141</v>
      </c>
      <c r="B142" s="3" t="s">
        <v>16</v>
      </c>
      <c r="C142" t="s">
        <v>12</v>
      </c>
      <c r="D142" s="2">
        <v>219</v>
      </c>
      <c r="E142" s="1">
        <v>5.2</v>
      </c>
      <c r="F142" s="2">
        <v>1510</v>
      </c>
      <c r="G142" s="2">
        <v>42</v>
      </c>
      <c r="H142" s="2">
        <v>655</v>
      </c>
      <c r="I142" s="2">
        <v>50</v>
      </c>
      <c r="J142" s="3" t="s">
        <v>15</v>
      </c>
      <c r="K142" s="2" t="s">
        <v>28</v>
      </c>
    </row>
    <row r="143" spans="1:11" x14ac:dyDescent="0.3">
      <c r="A143" s="2">
        <v>142</v>
      </c>
      <c r="B143" s="3" t="s">
        <v>11</v>
      </c>
      <c r="C143" t="s">
        <v>12</v>
      </c>
      <c r="D143" s="2">
        <v>448</v>
      </c>
      <c r="E143" s="1">
        <v>6.3</v>
      </c>
      <c r="F143" s="2">
        <v>2044</v>
      </c>
      <c r="G143" s="2">
        <v>71</v>
      </c>
      <c r="H143" s="2">
        <v>1337</v>
      </c>
      <c r="I143" s="2">
        <v>51</v>
      </c>
      <c r="J143" s="3" t="s">
        <v>13</v>
      </c>
      <c r="K143" s="2" t="s">
        <v>29</v>
      </c>
    </row>
    <row r="144" spans="1:11" x14ac:dyDescent="0.3">
      <c r="A144" s="2">
        <v>143</v>
      </c>
      <c r="B144" s="3" t="s">
        <v>17</v>
      </c>
      <c r="C144" t="s">
        <v>18</v>
      </c>
      <c r="D144" s="2">
        <v>156</v>
      </c>
      <c r="E144" s="1">
        <v>2.2000000000000002</v>
      </c>
      <c r="F144" s="2">
        <v>896</v>
      </c>
      <c r="G144" s="2">
        <v>37</v>
      </c>
      <c r="H144" s="2">
        <v>429</v>
      </c>
      <c r="I144" s="2">
        <v>57</v>
      </c>
      <c r="J144" s="3" t="s">
        <v>15</v>
      </c>
      <c r="K144" s="2" t="s">
        <v>27</v>
      </c>
    </row>
    <row r="145" spans="1:11" x14ac:dyDescent="0.3">
      <c r="A145" s="2">
        <v>144</v>
      </c>
      <c r="B145" s="3" t="s">
        <v>19</v>
      </c>
      <c r="C145" t="s">
        <v>12</v>
      </c>
      <c r="D145" s="2">
        <v>68</v>
      </c>
      <c r="E145" s="1">
        <v>1.1000000000000001</v>
      </c>
      <c r="F145" s="2">
        <v>528</v>
      </c>
      <c r="G145" s="2">
        <v>12</v>
      </c>
      <c r="H145" s="2">
        <v>201</v>
      </c>
      <c r="I145" s="2">
        <v>29</v>
      </c>
      <c r="J145" s="3" t="s">
        <v>13</v>
      </c>
      <c r="K145" s="2" t="s">
        <v>26</v>
      </c>
    </row>
    <row r="146" spans="1:11" x14ac:dyDescent="0.3">
      <c r="A146" s="2">
        <v>145</v>
      </c>
      <c r="B146" s="3" t="s">
        <v>17</v>
      </c>
      <c r="C146" t="s">
        <v>18</v>
      </c>
      <c r="D146" s="2">
        <v>524</v>
      </c>
      <c r="E146" s="1">
        <v>11.2</v>
      </c>
      <c r="F146" s="2">
        <v>2417</v>
      </c>
      <c r="G146" s="2">
        <v>90</v>
      </c>
      <c r="H146" s="2">
        <v>2069</v>
      </c>
      <c r="I146" s="2">
        <v>29</v>
      </c>
      <c r="J146" s="3" t="s">
        <v>15</v>
      </c>
      <c r="K146" s="2" t="s">
        <v>30</v>
      </c>
    </row>
    <row r="147" spans="1:11" x14ac:dyDescent="0.3">
      <c r="A147" s="2">
        <v>146</v>
      </c>
      <c r="B147" s="3" t="s">
        <v>17</v>
      </c>
      <c r="C147" t="s">
        <v>18</v>
      </c>
      <c r="D147" s="2">
        <v>188</v>
      </c>
      <c r="E147" s="1">
        <v>5.3</v>
      </c>
      <c r="F147" s="2">
        <v>1281</v>
      </c>
      <c r="G147" s="2">
        <v>45</v>
      </c>
      <c r="H147" s="2">
        <v>974</v>
      </c>
      <c r="I147" s="2">
        <v>35</v>
      </c>
      <c r="J147" s="3" t="s">
        <v>13</v>
      </c>
      <c r="K147" s="2" t="s">
        <v>28</v>
      </c>
    </row>
    <row r="148" spans="1:11" x14ac:dyDescent="0.3">
      <c r="A148" s="2">
        <v>147</v>
      </c>
      <c r="B148" s="3" t="s">
        <v>19</v>
      </c>
      <c r="C148" t="s">
        <v>12</v>
      </c>
      <c r="D148" s="2">
        <v>443</v>
      </c>
      <c r="E148" s="1">
        <v>7.4</v>
      </c>
      <c r="F148" s="2">
        <v>2289</v>
      </c>
      <c r="G148" s="2">
        <v>73</v>
      </c>
      <c r="H148" s="2">
        <v>1026</v>
      </c>
      <c r="I148" s="2">
        <v>33</v>
      </c>
      <c r="J148" s="3" t="s">
        <v>13</v>
      </c>
      <c r="K148" s="2" t="s">
        <v>29</v>
      </c>
    </row>
    <row r="149" spans="1:11" x14ac:dyDescent="0.3">
      <c r="A149" s="2">
        <v>148</v>
      </c>
      <c r="B149" s="3" t="s">
        <v>16</v>
      </c>
      <c r="C149" t="s">
        <v>12</v>
      </c>
      <c r="D149" s="2">
        <v>52</v>
      </c>
      <c r="E149" s="1">
        <v>1.6</v>
      </c>
      <c r="F149" s="2">
        <v>385</v>
      </c>
      <c r="G149" s="2">
        <v>19</v>
      </c>
      <c r="H149" s="2">
        <v>234</v>
      </c>
      <c r="I149" s="2">
        <v>24</v>
      </c>
      <c r="J149" s="3" t="s">
        <v>13</v>
      </c>
      <c r="K149" s="2" t="s">
        <v>26</v>
      </c>
    </row>
    <row r="150" spans="1:11" x14ac:dyDescent="0.3">
      <c r="A150" s="2">
        <v>149</v>
      </c>
      <c r="B150" s="3" t="s">
        <v>14</v>
      </c>
      <c r="C150" t="s">
        <v>12</v>
      </c>
      <c r="D150" s="2">
        <v>228</v>
      </c>
      <c r="E150" s="1">
        <v>4.2</v>
      </c>
      <c r="F150" s="2">
        <v>1677</v>
      </c>
      <c r="G150" s="2">
        <v>58</v>
      </c>
      <c r="H150" s="2">
        <v>823</v>
      </c>
      <c r="I150" s="2">
        <v>56</v>
      </c>
      <c r="J150" s="3" t="s">
        <v>13</v>
      </c>
      <c r="K150" s="2" t="s">
        <v>28</v>
      </c>
    </row>
    <row r="151" spans="1:11" x14ac:dyDescent="0.3">
      <c r="A151" s="2">
        <v>150</v>
      </c>
      <c r="B151" s="3" t="s">
        <v>11</v>
      </c>
      <c r="C151" t="s">
        <v>12</v>
      </c>
      <c r="D151" s="2">
        <v>149</v>
      </c>
      <c r="E151" s="1">
        <v>3.7</v>
      </c>
      <c r="F151" s="2">
        <v>873</v>
      </c>
      <c r="G151" s="2">
        <v>34</v>
      </c>
      <c r="H151" s="2">
        <v>459</v>
      </c>
      <c r="I151" s="2">
        <v>51</v>
      </c>
      <c r="J151" s="3" t="s">
        <v>13</v>
      </c>
      <c r="K151" s="2" t="s">
        <v>27</v>
      </c>
    </row>
    <row r="152" spans="1:11" x14ac:dyDescent="0.3">
      <c r="A152" s="2">
        <v>151</v>
      </c>
      <c r="B152" s="3" t="s">
        <v>17</v>
      </c>
      <c r="C152" t="s">
        <v>18</v>
      </c>
      <c r="D152" s="2">
        <v>523</v>
      </c>
      <c r="E152" s="1">
        <v>9.4</v>
      </c>
      <c r="F152" s="2">
        <v>2583</v>
      </c>
      <c r="G152" s="2">
        <v>92</v>
      </c>
      <c r="H152" s="2">
        <v>1539</v>
      </c>
      <c r="I152" s="2">
        <v>21</v>
      </c>
      <c r="J152" s="3" t="s">
        <v>13</v>
      </c>
      <c r="K152" s="2" t="s">
        <v>30</v>
      </c>
    </row>
    <row r="153" spans="1:11" x14ac:dyDescent="0.3">
      <c r="A153" s="2">
        <v>152</v>
      </c>
      <c r="B153" s="3" t="s">
        <v>19</v>
      </c>
      <c r="C153" t="s">
        <v>12</v>
      </c>
      <c r="D153" s="2">
        <v>42</v>
      </c>
      <c r="E153" s="1">
        <v>1.6</v>
      </c>
      <c r="F153" s="2">
        <v>315</v>
      </c>
      <c r="G153" s="2">
        <v>19</v>
      </c>
      <c r="H153" s="2">
        <v>207</v>
      </c>
      <c r="I153" s="2">
        <v>52</v>
      </c>
      <c r="J153" s="3" t="s">
        <v>15</v>
      </c>
      <c r="K153" s="2" t="s">
        <v>26</v>
      </c>
    </row>
    <row r="154" spans="1:11" x14ac:dyDescent="0.3">
      <c r="A154" s="2">
        <v>153</v>
      </c>
      <c r="B154" s="3" t="s">
        <v>11</v>
      </c>
      <c r="C154" t="s">
        <v>12</v>
      </c>
      <c r="D154" s="2">
        <v>120</v>
      </c>
      <c r="E154" s="1">
        <v>2</v>
      </c>
      <c r="F154" s="2">
        <v>741</v>
      </c>
      <c r="G154" s="2">
        <v>38</v>
      </c>
      <c r="H154" s="2">
        <v>396</v>
      </c>
      <c r="I154" s="2">
        <v>56</v>
      </c>
      <c r="J154" s="3" t="s">
        <v>15</v>
      </c>
      <c r="K154" s="2" t="s">
        <v>27</v>
      </c>
    </row>
    <row r="155" spans="1:11" x14ac:dyDescent="0.3">
      <c r="A155" s="2">
        <v>154</v>
      </c>
      <c r="B155" s="3" t="s">
        <v>14</v>
      </c>
      <c r="C155" t="s">
        <v>12</v>
      </c>
      <c r="D155" s="2">
        <v>329</v>
      </c>
      <c r="E155" s="1">
        <v>7.5</v>
      </c>
      <c r="F155" s="2">
        <v>2277</v>
      </c>
      <c r="G155" s="2">
        <v>72</v>
      </c>
      <c r="H155" s="2">
        <v>1185</v>
      </c>
      <c r="I155" s="2">
        <v>27</v>
      </c>
      <c r="J155" s="3" t="s">
        <v>15</v>
      </c>
      <c r="K155" s="2" t="s">
        <v>29</v>
      </c>
    </row>
    <row r="156" spans="1:11" x14ac:dyDescent="0.3">
      <c r="A156" s="2">
        <v>155</v>
      </c>
      <c r="B156" s="3" t="s">
        <v>16</v>
      </c>
      <c r="C156" t="s">
        <v>12</v>
      </c>
      <c r="D156" s="2">
        <v>68</v>
      </c>
      <c r="E156" s="1">
        <v>1.5</v>
      </c>
      <c r="F156" s="2">
        <v>364</v>
      </c>
      <c r="G156" s="2">
        <v>10</v>
      </c>
      <c r="H156" s="2">
        <v>102</v>
      </c>
      <c r="I156" s="2">
        <v>31</v>
      </c>
      <c r="J156" s="3" t="s">
        <v>15</v>
      </c>
      <c r="K156" s="2" t="s">
        <v>26</v>
      </c>
    </row>
    <row r="157" spans="1:11" x14ac:dyDescent="0.3">
      <c r="A157" s="2">
        <v>156</v>
      </c>
      <c r="B157" s="3" t="s">
        <v>16</v>
      </c>
      <c r="C157" t="s">
        <v>12</v>
      </c>
      <c r="D157" s="2">
        <v>158</v>
      </c>
      <c r="E157" s="1">
        <v>3.4</v>
      </c>
      <c r="F157" s="2">
        <v>893</v>
      </c>
      <c r="G157" s="2">
        <v>36</v>
      </c>
      <c r="H157" s="2">
        <v>493</v>
      </c>
      <c r="I157" s="2">
        <v>32</v>
      </c>
      <c r="J157" s="3" t="s">
        <v>13</v>
      </c>
      <c r="K157" s="2" t="s">
        <v>27</v>
      </c>
    </row>
    <row r="158" spans="1:11" x14ac:dyDescent="0.3">
      <c r="A158" s="2">
        <v>157</v>
      </c>
      <c r="B158" s="3" t="s">
        <v>16</v>
      </c>
      <c r="C158" t="s">
        <v>12</v>
      </c>
      <c r="D158" s="2">
        <v>86</v>
      </c>
      <c r="E158" s="1">
        <v>1.7</v>
      </c>
      <c r="F158" s="2">
        <v>439</v>
      </c>
      <c r="G158" s="2">
        <v>19</v>
      </c>
      <c r="H158" s="2">
        <v>136</v>
      </c>
      <c r="I158" s="2">
        <v>54</v>
      </c>
      <c r="J158" s="3" t="s">
        <v>13</v>
      </c>
      <c r="K158" s="2" t="s">
        <v>26</v>
      </c>
    </row>
    <row r="159" spans="1:11" x14ac:dyDescent="0.3">
      <c r="A159" s="2">
        <v>158</v>
      </c>
      <c r="B159" s="3" t="s">
        <v>16</v>
      </c>
      <c r="C159" t="s">
        <v>12</v>
      </c>
      <c r="D159" s="2">
        <v>339</v>
      </c>
      <c r="E159" s="1">
        <v>7.8</v>
      </c>
      <c r="F159" s="2">
        <v>2102</v>
      </c>
      <c r="G159" s="2">
        <v>71</v>
      </c>
      <c r="H159" s="2">
        <v>1062</v>
      </c>
      <c r="I159" s="2">
        <v>51</v>
      </c>
      <c r="J159" s="3" t="s">
        <v>13</v>
      </c>
      <c r="K159" s="2" t="s">
        <v>29</v>
      </c>
    </row>
    <row r="160" spans="1:11" x14ac:dyDescent="0.3">
      <c r="A160" s="2">
        <v>159</v>
      </c>
      <c r="B160" s="3" t="s">
        <v>19</v>
      </c>
      <c r="C160" t="s">
        <v>12</v>
      </c>
      <c r="D160" s="2">
        <v>304</v>
      </c>
      <c r="E160" s="1">
        <v>6.5</v>
      </c>
      <c r="F160" s="2">
        <v>2375</v>
      </c>
      <c r="G160" s="2">
        <v>79</v>
      </c>
      <c r="H160" s="2">
        <v>1493</v>
      </c>
      <c r="I160" s="2">
        <v>51</v>
      </c>
      <c r="J160" s="3" t="s">
        <v>13</v>
      </c>
      <c r="K160" s="2" t="s">
        <v>29</v>
      </c>
    </row>
    <row r="161" spans="1:11" x14ac:dyDescent="0.3">
      <c r="A161" s="2">
        <v>160</v>
      </c>
      <c r="B161" s="3" t="s">
        <v>16</v>
      </c>
      <c r="C161" t="s">
        <v>12</v>
      </c>
      <c r="D161" s="2">
        <v>131</v>
      </c>
      <c r="E161" s="1">
        <v>2.4</v>
      </c>
      <c r="F161" s="2">
        <v>859</v>
      </c>
      <c r="G161" s="2">
        <v>26</v>
      </c>
      <c r="H161" s="2">
        <v>305</v>
      </c>
      <c r="I161" s="2">
        <v>40</v>
      </c>
      <c r="J161" s="3" t="s">
        <v>13</v>
      </c>
      <c r="K161" s="2" t="s">
        <v>27</v>
      </c>
    </row>
    <row r="162" spans="1:11" x14ac:dyDescent="0.3">
      <c r="A162" s="2">
        <v>161</v>
      </c>
      <c r="B162" s="3" t="s">
        <v>19</v>
      </c>
      <c r="C162" t="s">
        <v>12</v>
      </c>
      <c r="D162" s="2">
        <v>64</v>
      </c>
      <c r="E162" s="1">
        <v>1.6</v>
      </c>
      <c r="F162" s="2">
        <v>540</v>
      </c>
      <c r="G162" s="2">
        <v>19</v>
      </c>
      <c r="H162" s="2">
        <v>262</v>
      </c>
      <c r="I162" s="2">
        <v>35</v>
      </c>
      <c r="J162" s="3" t="s">
        <v>15</v>
      </c>
      <c r="K162" s="2" t="s">
        <v>26</v>
      </c>
    </row>
    <row r="163" spans="1:11" x14ac:dyDescent="0.3">
      <c r="A163" s="2">
        <v>162</v>
      </c>
      <c r="B163" s="3" t="s">
        <v>16</v>
      </c>
      <c r="C163" t="s">
        <v>12</v>
      </c>
      <c r="D163" s="2">
        <v>53</v>
      </c>
      <c r="E163" s="1">
        <v>1.9</v>
      </c>
      <c r="F163" s="2">
        <v>526</v>
      </c>
      <c r="G163" s="2">
        <v>15</v>
      </c>
      <c r="H163" s="2">
        <v>112</v>
      </c>
      <c r="I163" s="2">
        <v>42</v>
      </c>
      <c r="J163" s="3" t="s">
        <v>13</v>
      </c>
      <c r="K163" s="2" t="s">
        <v>26</v>
      </c>
    </row>
    <row r="164" spans="1:11" x14ac:dyDescent="0.3">
      <c r="A164" s="2">
        <v>163</v>
      </c>
      <c r="B164" s="3" t="s">
        <v>11</v>
      </c>
      <c r="C164" t="s">
        <v>12</v>
      </c>
      <c r="D164" s="2">
        <v>442</v>
      </c>
      <c r="E164" s="1">
        <v>7.7</v>
      </c>
      <c r="F164" s="2">
        <v>2067</v>
      </c>
      <c r="G164" s="2">
        <v>69</v>
      </c>
      <c r="H164" s="2">
        <v>1440</v>
      </c>
      <c r="I164" s="2">
        <v>45</v>
      </c>
      <c r="J164" s="3" t="s">
        <v>13</v>
      </c>
      <c r="K164" s="2" t="s">
        <v>29</v>
      </c>
    </row>
    <row r="165" spans="1:11" x14ac:dyDescent="0.3">
      <c r="A165" s="2">
        <v>164</v>
      </c>
      <c r="B165" s="3" t="s">
        <v>17</v>
      </c>
      <c r="C165" t="s">
        <v>18</v>
      </c>
      <c r="D165" s="2">
        <v>32</v>
      </c>
      <c r="E165" s="1">
        <v>2</v>
      </c>
      <c r="F165" s="2">
        <v>469</v>
      </c>
      <c r="G165" s="2">
        <v>18</v>
      </c>
      <c r="H165" s="2">
        <v>139</v>
      </c>
      <c r="I165" s="2">
        <v>22</v>
      </c>
      <c r="J165" s="3" t="s">
        <v>13</v>
      </c>
      <c r="K165" s="2" t="s">
        <v>26</v>
      </c>
    </row>
    <row r="166" spans="1:11" x14ac:dyDescent="0.3">
      <c r="A166" s="2">
        <v>165</v>
      </c>
      <c r="B166" s="3" t="s">
        <v>16</v>
      </c>
      <c r="C166" t="s">
        <v>12</v>
      </c>
      <c r="D166" s="2">
        <v>278</v>
      </c>
      <c r="E166" s="1">
        <v>4.8</v>
      </c>
      <c r="F166" s="2">
        <v>1238</v>
      </c>
      <c r="G166" s="2">
        <v>48</v>
      </c>
      <c r="H166" s="2">
        <v>851</v>
      </c>
      <c r="I166" s="2">
        <v>43</v>
      </c>
      <c r="J166" s="3" t="s">
        <v>15</v>
      </c>
      <c r="K166" s="2" t="s">
        <v>28</v>
      </c>
    </row>
    <row r="167" spans="1:11" x14ac:dyDescent="0.3">
      <c r="A167" s="2">
        <v>166</v>
      </c>
      <c r="B167" s="3" t="s">
        <v>16</v>
      </c>
      <c r="C167" t="s">
        <v>12</v>
      </c>
      <c r="D167" s="2">
        <v>540</v>
      </c>
      <c r="E167" s="1">
        <v>8.4</v>
      </c>
      <c r="F167" s="2">
        <v>2993</v>
      </c>
      <c r="G167" s="2">
        <v>98</v>
      </c>
      <c r="H167" s="2">
        <v>1540</v>
      </c>
      <c r="I167" s="2">
        <v>49</v>
      </c>
      <c r="J167" s="3" t="s">
        <v>15</v>
      </c>
      <c r="K167" s="2" t="s">
        <v>30</v>
      </c>
    </row>
    <row r="168" spans="1:11" x14ac:dyDescent="0.3">
      <c r="A168" s="2">
        <v>167</v>
      </c>
      <c r="B168" s="3" t="s">
        <v>11</v>
      </c>
      <c r="C168" t="s">
        <v>12</v>
      </c>
      <c r="D168" s="2">
        <v>595</v>
      </c>
      <c r="E168" s="1">
        <v>11.3</v>
      </c>
      <c r="F168" s="2">
        <v>2968</v>
      </c>
      <c r="G168" s="2">
        <v>88</v>
      </c>
      <c r="H168" s="2">
        <v>2366</v>
      </c>
      <c r="I168" s="2">
        <v>30</v>
      </c>
      <c r="J168" s="3" t="s">
        <v>13</v>
      </c>
      <c r="K168" s="2" t="s">
        <v>30</v>
      </c>
    </row>
    <row r="169" spans="1:11" x14ac:dyDescent="0.3">
      <c r="A169" s="2">
        <v>168</v>
      </c>
      <c r="B169" s="3" t="s">
        <v>11</v>
      </c>
      <c r="C169" t="s">
        <v>12</v>
      </c>
      <c r="D169" s="2">
        <v>35</v>
      </c>
      <c r="E169" s="1">
        <v>1.5</v>
      </c>
      <c r="F169" s="2">
        <v>467</v>
      </c>
      <c r="G169" s="2">
        <v>10</v>
      </c>
      <c r="H169" s="2">
        <v>158</v>
      </c>
      <c r="I169" s="2">
        <v>58</v>
      </c>
      <c r="J169" s="3" t="s">
        <v>13</v>
      </c>
      <c r="K169" s="2" t="s">
        <v>26</v>
      </c>
    </row>
    <row r="170" spans="1:11" x14ac:dyDescent="0.3">
      <c r="A170" s="2">
        <v>169</v>
      </c>
      <c r="B170" s="3" t="s">
        <v>11</v>
      </c>
      <c r="C170" t="s">
        <v>12</v>
      </c>
      <c r="D170" s="2">
        <v>225</v>
      </c>
      <c r="E170" s="1">
        <v>5.4</v>
      </c>
      <c r="F170" s="2">
        <v>1370</v>
      </c>
      <c r="G170" s="2">
        <v>44</v>
      </c>
      <c r="H170" s="2">
        <v>791</v>
      </c>
      <c r="I170" s="2">
        <v>55</v>
      </c>
      <c r="J170" s="3" t="s">
        <v>15</v>
      </c>
      <c r="K170" s="2" t="s">
        <v>28</v>
      </c>
    </row>
    <row r="171" spans="1:11" x14ac:dyDescent="0.3">
      <c r="A171" s="2">
        <v>170</v>
      </c>
      <c r="B171" s="3" t="s">
        <v>11</v>
      </c>
      <c r="C171" t="s">
        <v>12</v>
      </c>
      <c r="D171" s="2">
        <v>587</v>
      </c>
      <c r="E171" s="1">
        <v>11.8</v>
      </c>
      <c r="F171" s="2">
        <v>2431</v>
      </c>
      <c r="G171" s="2">
        <v>90</v>
      </c>
      <c r="H171" s="2">
        <v>1894</v>
      </c>
      <c r="I171" s="2">
        <v>47</v>
      </c>
      <c r="J171" s="3" t="s">
        <v>13</v>
      </c>
      <c r="K171" s="2" t="s">
        <v>30</v>
      </c>
    </row>
    <row r="172" spans="1:11" x14ac:dyDescent="0.3">
      <c r="A172" s="2">
        <v>171</v>
      </c>
      <c r="B172" s="3" t="s">
        <v>16</v>
      </c>
      <c r="C172" t="s">
        <v>12</v>
      </c>
      <c r="D172" s="2">
        <v>92</v>
      </c>
      <c r="E172" s="1">
        <v>3.7</v>
      </c>
      <c r="F172" s="2">
        <v>1124</v>
      </c>
      <c r="G172" s="2">
        <v>27</v>
      </c>
      <c r="H172" s="2">
        <v>524</v>
      </c>
      <c r="I172" s="2">
        <v>44</v>
      </c>
      <c r="J172" s="3" t="s">
        <v>13</v>
      </c>
      <c r="K172" s="2" t="s">
        <v>27</v>
      </c>
    </row>
    <row r="173" spans="1:11" x14ac:dyDescent="0.3">
      <c r="A173" s="2">
        <v>172</v>
      </c>
      <c r="B173" s="3" t="s">
        <v>11</v>
      </c>
      <c r="C173" t="s">
        <v>12</v>
      </c>
      <c r="D173" s="2">
        <v>46</v>
      </c>
      <c r="E173" s="1">
        <v>1.1000000000000001</v>
      </c>
      <c r="F173" s="2">
        <v>487</v>
      </c>
      <c r="G173" s="2">
        <v>17</v>
      </c>
      <c r="H173" s="2">
        <v>208</v>
      </c>
      <c r="I173" s="2">
        <v>23</v>
      </c>
      <c r="J173" s="3" t="s">
        <v>13</v>
      </c>
      <c r="K173" s="2" t="s">
        <v>26</v>
      </c>
    </row>
    <row r="174" spans="1:11" x14ac:dyDescent="0.3">
      <c r="A174" s="2">
        <v>173</v>
      </c>
      <c r="B174" s="3" t="s">
        <v>14</v>
      </c>
      <c r="C174" t="s">
        <v>12</v>
      </c>
      <c r="D174" s="2">
        <v>153</v>
      </c>
      <c r="E174" s="1">
        <v>2.8</v>
      </c>
      <c r="F174" s="2">
        <v>935</v>
      </c>
      <c r="G174" s="2">
        <v>25</v>
      </c>
      <c r="H174" s="2">
        <v>578</v>
      </c>
      <c r="I174" s="2">
        <v>37</v>
      </c>
      <c r="J174" s="3" t="s">
        <v>15</v>
      </c>
      <c r="K174" s="2" t="s">
        <v>27</v>
      </c>
    </row>
    <row r="175" spans="1:11" x14ac:dyDescent="0.3">
      <c r="A175" s="2">
        <v>174</v>
      </c>
      <c r="B175" s="3" t="s">
        <v>17</v>
      </c>
      <c r="C175" t="s">
        <v>18</v>
      </c>
      <c r="D175" s="2">
        <v>368</v>
      </c>
      <c r="E175" s="1">
        <v>6.6</v>
      </c>
      <c r="F175" s="2">
        <v>1817</v>
      </c>
      <c r="G175" s="2">
        <v>72</v>
      </c>
      <c r="H175" s="2">
        <v>1406</v>
      </c>
      <c r="I175" s="2">
        <v>27</v>
      </c>
      <c r="J175" s="3" t="s">
        <v>15</v>
      </c>
      <c r="K175" s="2" t="s">
        <v>29</v>
      </c>
    </row>
    <row r="176" spans="1:11" x14ac:dyDescent="0.3">
      <c r="A176" s="2">
        <v>175</v>
      </c>
      <c r="B176" s="3" t="s">
        <v>16</v>
      </c>
      <c r="C176" t="s">
        <v>12</v>
      </c>
      <c r="D176" s="2">
        <v>51</v>
      </c>
      <c r="E176" s="1">
        <v>1.6</v>
      </c>
      <c r="F176" s="2">
        <v>509</v>
      </c>
      <c r="G176" s="2">
        <v>11</v>
      </c>
      <c r="H176" s="2">
        <v>113</v>
      </c>
      <c r="I176" s="2">
        <v>29</v>
      </c>
      <c r="J176" s="3" t="s">
        <v>15</v>
      </c>
      <c r="K176" s="2" t="s">
        <v>26</v>
      </c>
    </row>
    <row r="177" spans="1:11" x14ac:dyDescent="0.3">
      <c r="A177" s="2">
        <v>176</v>
      </c>
      <c r="B177" s="3" t="s">
        <v>11</v>
      </c>
      <c r="C177" t="s">
        <v>12</v>
      </c>
      <c r="D177" s="2">
        <v>279</v>
      </c>
      <c r="E177" s="1">
        <v>5.2</v>
      </c>
      <c r="F177" s="2">
        <v>1660</v>
      </c>
      <c r="G177" s="2">
        <v>47</v>
      </c>
      <c r="H177" s="2">
        <v>629</v>
      </c>
      <c r="I177" s="2">
        <v>50</v>
      </c>
      <c r="J177" s="3" t="s">
        <v>15</v>
      </c>
      <c r="K177" s="2" t="s">
        <v>28</v>
      </c>
    </row>
    <row r="178" spans="1:11" x14ac:dyDescent="0.3">
      <c r="A178" s="2">
        <v>177</v>
      </c>
      <c r="B178" s="3" t="s">
        <v>16</v>
      </c>
      <c r="C178" t="s">
        <v>12</v>
      </c>
      <c r="D178" s="2">
        <v>255</v>
      </c>
      <c r="E178" s="1">
        <v>5.4</v>
      </c>
      <c r="F178" s="2">
        <v>1738</v>
      </c>
      <c r="G178" s="2">
        <v>42</v>
      </c>
      <c r="H178" s="2">
        <v>826</v>
      </c>
      <c r="I178" s="2">
        <v>21</v>
      </c>
      <c r="J178" s="3" t="s">
        <v>13</v>
      </c>
      <c r="K178" s="2" t="s">
        <v>28</v>
      </c>
    </row>
    <row r="179" spans="1:11" x14ac:dyDescent="0.3">
      <c r="A179" s="2">
        <v>178</v>
      </c>
      <c r="B179" s="3" t="s">
        <v>19</v>
      </c>
      <c r="C179" t="s">
        <v>12</v>
      </c>
      <c r="D179" s="2">
        <v>193</v>
      </c>
      <c r="E179" s="1">
        <v>5.7</v>
      </c>
      <c r="F179" s="2">
        <v>1471</v>
      </c>
      <c r="G179" s="2">
        <v>51</v>
      </c>
      <c r="H179" s="2">
        <v>972</v>
      </c>
      <c r="I179" s="2">
        <v>31</v>
      </c>
      <c r="J179" s="3" t="s">
        <v>15</v>
      </c>
      <c r="K179" s="2" t="s">
        <v>28</v>
      </c>
    </row>
    <row r="180" spans="1:11" x14ac:dyDescent="0.3">
      <c r="A180" s="2">
        <v>179</v>
      </c>
      <c r="B180" s="3" t="s">
        <v>16</v>
      </c>
      <c r="C180" t="s">
        <v>12</v>
      </c>
      <c r="D180" s="2">
        <v>207</v>
      </c>
      <c r="E180" s="1">
        <v>5.7</v>
      </c>
      <c r="F180" s="2">
        <v>1582</v>
      </c>
      <c r="G180" s="2">
        <v>52</v>
      </c>
      <c r="H180" s="2">
        <v>692</v>
      </c>
      <c r="I180" s="2">
        <v>38</v>
      </c>
      <c r="J180" s="3" t="s">
        <v>13</v>
      </c>
      <c r="K180" s="2" t="s">
        <v>28</v>
      </c>
    </row>
    <row r="181" spans="1:11" x14ac:dyDescent="0.3">
      <c r="A181" s="2">
        <v>180</v>
      </c>
      <c r="B181" s="3" t="s">
        <v>17</v>
      </c>
      <c r="C181" t="s">
        <v>18</v>
      </c>
      <c r="D181" s="2">
        <v>539</v>
      </c>
      <c r="E181" s="1">
        <v>11.9</v>
      </c>
      <c r="F181" s="2">
        <v>2853</v>
      </c>
      <c r="G181" s="2">
        <v>83</v>
      </c>
      <c r="H181" s="2">
        <v>2007</v>
      </c>
      <c r="I181" s="2">
        <v>55</v>
      </c>
      <c r="J181" s="3" t="s">
        <v>13</v>
      </c>
      <c r="K181" s="2" t="s">
        <v>30</v>
      </c>
    </row>
    <row r="182" spans="1:11" x14ac:dyDescent="0.3">
      <c r="A182" s="2">
        <v>181</v>
      </c>
      <c r="B182" s="3" t="s">
        <v>14</v>
      </c>
      <c r="C182" t="s">
        <v>12</v>
      </c>
      <c r="D182" s="2">
        <v>151</v>
      </c>
      <c r="E182" s="1">
        <v>2.4</v>
      </c>
      <c r="F182" s="2">
        <v>1124</v>
      </c>
      <c r="G182" s="2">
        <v>38</v>
      </c>
      <c r="H182" s="2">
        <v>571</v>
      </c>
      <c r="I182" s="2">
        <v>33</v>
      </c>
      <c r="J182" s="3" t="s">
        <v>13</v>
      </c>
      <c r="K182" s="2" t="s">
        <v>27</v>
      </c>
    </row>
    <row r="183" spans="1:11" x14ac:dyDescent="0.3">
      <c r="A183" s="2">
        <v>182</v>
      </c>
      <c r="B183" s="3" t="s">
        <v>11</v>
      </c>
      <c r="C183" t="s">
        <v>12</v>
      </c>
      <c r="D183" s="2">
        <v>474</v>
      </c>
      <c r="E183" s="1">
        <v>6.4</v>
      </c>
      <c r="F183" s="2">
        <v>2109</v>
      </c>
      <c r="G183" s="2">
        <v>68</v>
      </c>
      <c r="H183" s="2">
        <v>1079</v>
      </c>
      <c r="I183" s="2">
        <v>24</v>
      </c>
      <c r="J183" s="3" t="s">
        <v>13</v>
      </c>
      <c r="K183" s="2" t="s">
        <v>29</v>
      </c>
    </row>
    <row r="184" spans="1:11" x14ac:dyDescent="0.3">
      <c r="A184" s="2">
        <v>183</v>
      </c>
      <c r="B184" s="3" t="s">
        <v>17</v>
      </c>
      <c r="C184" t="s">
        <v>18</v>
      </c>
      <c r="D184" s="2">
        <v>544</v>
      </c>
      <c r="E184" s="1">
        <v>9.1999999999999993</v>
      </c>
      <c r="F184" s="2">
        <v>2936</v>
      </c>
      <c r="G184" s="2">
        <v>83</v>
      </c>
      <c r="H184" s="2">
        <v>2416</v>
      </c>
      <c r="I184" s="2">
        <v>47</v>
      </c>
      <c r="J184" s="3" t="s">
        <v>15</v>
      </c>
      <c r="K184" s="2" t="s">
        <v>30</v>
      </c>
    </row>
    <row r="185" spans="1:11" x14ac:dyDescent="0.3">
      <c r="A185" s="2">
        <v>184</v>
      </c>
      <c r="B185" s="3" t="s">
        <v>17</v>
      </c>
      <c r="C185" t="s">
        <v>18</v>
      </c>
      <c r="D185" s="2">
        <v>73</v>
      </c>
      <c r="E185" s="1">
        <v>1.2</v>
      </c>
      <c r="F185" s="2">
        <v>308</v>
      </c>
      <c r="G185" s="2">
        <v>15</v>
      </c>
      <c r="H185" s="2">
        <v>275</v>
      </c>
      <c r="I185" s="2">
        <v>39</v>
      </c>
      <c r="J185" s="3" t="s">
        <v>15</v>
      </c>
      <c r="K185" s="2" t="s">
        <v>26</v>
      </c>
    </row>
    <row r="186" spans="1:11" x14ac:dyDescent="0.3">
      <c r="A186" s="2">
        <v>185</v>
      </c>
      <c r="B186" s="3" t="s">
        <v>16</v>
      </c>
      <c r="C186" t="s">
        <v>12</v>
      </c>
      <c r="D186" s="2">
        <v>597</v>
      </c>
      <c r="E186" s="1">
        <v>10.4</v>
      </c>
      <c r="F186" s="2">
        <v>2984</v>
      </c>
      <c r="G186" s="2">
        <v>91</v>
      </c>
      <c r="H186" s="2">
        <v>1564</v>
      </c>
      <c r="I186" s="2">
        <v>34</v>
      </c>
      <c r="J186" s="3" t="s">
        <v>15</v>
      </c>
      <c r="K186" s="2" t="s">
        <v>30</v>
      </c>
    </row>
    <row r="187" spans="1:11" x14ac:dyDescent="0.3">
      <c r="A187" s="2">
        <v>186</v>
      </c>
      <c r="B187" s="3" t="s">
        <v>11</v>
      </c>
      <c r="C187" t="s">
        <v>12</v>
      </c>
      <c r="D187" s="2">
        <v>498</v>
      </c>
      <c r="E187" s="1">
        <v>10.7</v>
      </c>
      <c r="F187" s="2">
        <v>2738</v>
      </c>
      <c r="G187" s="2">
        <v>94</v>
      </c>
      <c r="H187" s="2">
        <v>1995</v>
      </c>
      <c r="I187" s="2">
        <v>42</v>
      </c>
      <c r="J187" s="3" t="s">
        <v>13</v>
      </c>
      <c r="K187" s="2" t="s">
        <v>30</v>
      </c>
    </row>
    <row r="188" spans="1:11" x14ac:dyDescent="0.3">
      <c r="A188" s="2">
        <v>187</v>
      </c>
      <c r="B188" s="3" t="s">
        <v>17</v>
      </c>
      <c r="C188" t="s">
        <v>18</v>
      </c>
      <c r="D188" s="2">
        <v>402</v>
      </c>
      <c r="E188" s="1">
        <v>7.8</v>
      </c>
      <c r="F188" s="2">
        <v>2014</v>
      </c>
      <c r="G188" s="2">
        <v>79</v>
      </c>
      <c r="H188" s="2">
        <v>1088</v>
      </c>
      <c r="I188" s="2">
        <v>34</v>
      </c>
      <c r="J188" s="3" t="s">
        <v>15</v>
      </c>
      <c r="K188" s="2" t="s">
        <v>29</v>
      </c>
    </row>
    <row r="189" spans="1:11" x14ac:dyDescent="0.3">
      <c r="A189" s="2">
        <v>188</v>
      </c>
      <c r="B189" s="3" t="s">
        <v>14</v>
      </c>
      <c r="C189" t="s">
        <v>12</v>
      </c>
      <c r="D189" s="2">
        <v>75</v>
      </c>
      <c r="E189" s="1">
        <v>1.1000000000000001</v>
      </c>
      <c r="F189" s="2">
        <v>379</v>
      </c>
      <c r="G189" s="2">
        <v>15</v>
      </c>
      <c r="H189" s="2">
        <v>185</v>
      </c>
      <c r="I189" s="2">
        <v>37</v>
      </c>
      <c r="J189" s="3" t="s">
        <v>13</v>
      </c>
      <c r="K189" s="2" t="s">
        <v>26</v>
      </c>
    </row>
    <row r="190" spans="1:11" x14ac:dyDescent="0.3">
      <c r="A190" s="2">
        <v>189</v>
      </c>
      <c r="B190" s="3" t="s">
        <v>17</v>
      </c>
      <c r="C190" t="s">
        <v>18</v>
      </c>
      <c r="D190" s="2">
        <v>130</v>
      </c>
      <c r="E190" s="1">
        <v>2</v>
      </c>
      <c r="F190" s="2">
        <v>602</v>
      </c>
      <c r="G190" s="2">
        <v>21</v>
      </c>
      <c r="H190" s="2">
        <v>589</v>
      </c>
      <c r="I190" s="2">
        <v>30</v>
      </c>
      <c r="J190" s="3" t="s">
        <v>15</v>
      </c>
      <c r="K190" s="2" t="s">
        <v>27</v>
      </c>
    </row>
    <row r="191" spans="1:11" x14ac:dyDescent="0.3">
      <c r="A191" s="2">
        <v>190</v>
      </c>
      <c r="B191" s="3" t="s">
        <v>19</v>
      </c>
      <c r="C191" t="s">
        <v>12</v>
      </c>
      <c r="D191" s="2">
        <v>42</v>
      </c>
      <c r="E191" s="1">
        <v>1.1000000000000001</v>
      </c>
      <c r="F191" s="2">
        <v>402</v>
      </c>
      <c r="G191" s="2">
        <v>11</v>
      </c>
      <c r="H191" s="2">
        <v>265</v>
      </c>
      <c r="I191" s="2">
        <v>32</v>
      </c>
      <c r="J191" s="3" t="s">
        <v>15</v>
      </c>
      <c r="K191" s="2" t="s">
        <v>26</v>
      </c>
    </row>
    <row r="192" spans="1:11" x14ac:dyDescent="0.3">
      <c r="A192" s="2">
        <v>191</v>
      </c>
      <c r="B192" s="3" t="s">
        <v>17</v>
      </c>
      <c r="C192" t="s">
        <v>18</v>
      </c>
      <c r="D192" s="2">
        <v>134</v>
      </c>
      <c r="E192" s="1">
        <v>2.2000000000000002</v>
      </c>
      <c r="F192" s="2">
        <v>917</v>
      </c>
      <c r="G192" s="2">
        <v>23</v>
      </c>
      <c r="H192" s="2">
        <v>423</v>
      </c>
      <c r="I192" s="2">
        <v>23</v>
      </c>
      <c r="J192" s="3" t="s">
        <v>13</v>
      </c>
      <c r="K192" s="2" t="s">
        <v>27</v>
      </c>
    </row>
    <row r="193" spans="1:11" x14ac:dyDescent="0.3">
      <c r="A193" s="2">
        <v>192</v>
      </c>
      <c r="B193" s="3" t="s">
        <v>11</v>
      </c>
      <c r="C193" t="s">
        <v>12</v>
      </c>
      <c r="D193" s="2">
        <v>79</v>
      </c>
      <c r="E193" s="1">
        <v>1.9</v>
      </c>
      <c r="F193" s="2">
        <v>477</v>
      </c>
      <c r="G193" s="2">
        <v>13</v>
      </c>
      <c r="H193" s="2">
        <v>161</v>
      </c>
      <c r="I193" s="2">
        <v>24</v>
      </c>
      <c r="J193" s="3" t="s">
        <v>13</v>
      </c>
      <c r="K193" s="2" t="s">
        <v>26</v>
      </c>
    </row>
    <row r="194" spans="1:11" x14ac:dyDescent="0.3">
      <c r="A194" s="2">
        <v>193</v>
      </c>
      <c r="B194" s="3" t="s">
        <v>17</v>
      </c>
      <c r="C194" t="s">
        <v>18</v>
      </c>
      <c r="D194" s="2">
        <v>432</v>
      </c>
      <c r="E194" s="1">
        <v>7.2</v>
      </c>
      <c r="F194" s="2">
        <v>1822</v>
      </c>
      <c r="G194" s="2">
        <v>63</v>
      </c>
      <c r="H194" s="2">
        <v>1127</v>
      </c>
      <c r="I194" s="2">
        <v>59</v>
      </c>
      <c r="J194" s="3" t="s">
        <v>15</v>
      </c>
      <c r="K194" s="2" t="s">
        <v>29</v>
      </c>
    </row>
    <row r="195" spans="1:11" x14ac:dyDescent="0.3">
      <c r="A195" s="2">
        <v>194</v>
      </c>
      <c r="B195" s="3" t="s">
        <v>17</v>
      </c>
      <c r="C195" t="s">
        <v>18</v>
      </c>
      <c r="D195" s="2">
        <v>262</v>
      </c>
      <c r="E195" s="1">
        <v>4.0999999999999996</v>
      </c>
      <c r="F195" s="2">
        <v>1287</v>
      </c>
      <c r="G195" s="2">
        <v>52</v>
      </c>
      <c r="H195" s="2">
        <v>997</v>
      </c>
      <c r="I195" s="2">
        <v>36</v>
      </c>
      <c r="J195" s="3" t="s">
        <v>13</v>
      </c>
      <c r="K195" s="2" t="s">
        <v>28</v>
      </c>
    </row>
    <row r="196" spans="1:11" x14ac:dyDescent="0.3">
      <c r="A196" s="2">
        <v>195</v>
      </c>
      <c r="B196" s="3" t="s">
        <v>19</v>
      </c>
      <c r="C196" t="s">
        <v>12</v>
      </c>
      <c r="D196" s="2">
        <v>473</v>
      </c>
      <c r="E196" s="1">
        <v>6.4</v>
      </c>
      <c r="F196" s="2">
        <v>2109</v>
      </c>
      <c r="G196" s="2">
        <v>79</v>
      </c>
      <c r="H196" s="2">
        <v>1300</v>
      </c>
      <c r="I196" s="2">
        <v>23</v>
      </c>
      <c r="J196" s="3" t="s">
        <v>15</v>
      </c>
      <c r="K196" s="2" t="s">
        <v>29</v>
      </c>
    </row>
    <row r="197" spans="1:11" x14ac:dyDescent="0.3">
      <c r="A197" s="2">
        <v>196</v>
      </c>
      <c r="B197" s="3" t="s">
        <v>11</v>
      </c>
      <c r="C197" t="s">
        <v>12</v>
      </c>
      <c r="D197" s="2">
        <v>202</v>
      </c>
      <c r="E197" s="1">
        <v>4.7</v>
      </c>
      <c r="F197" s="2">
        <v>1512</v>
      </c>
      <c r="G197" s="2">
        <v>49</v>
      </c>
      <c r="H197" s="2">
        <v>659</v>
      </c>
      <c r="I197" s="2">
        <v>45</v>
      </c>
      <c r="J197" s="3" t="s">
        <v>15</v>
      </c>
      <c r="K197" s="2" t="s">
        <v>28</v>
      </c>
    </row>
    <row r="198" spans="1:11" x14ac:dyDescent="0.3">
      <c r="A198" s="2">
        <v>197</v>
      </c>
      <c r="B198" s="3" t="s">
        <v>14</v>
      </c>
      <c r="C198" t="s">
        <v>12</v>
      </c>
      <c r="D198" s="2">
        <v>215</v>
      </c>
      <c r="E198" s="1">
        <v>4.4000000000000004</v>
      </c>
      <c r="F198" s="2">
        <v>1407</v>
      </c>
      <c r="G198" s="2">
        <v>41</v>
      </c>
      <c r="H198" s="2">
        <v>991</v>
      </c>
      <c r="I198" s="2">
        <v>47</v>
      </c>
      <c r="J198" s="3" t="s">
        <v>13</v>
      </c>
      <c r="K198" s="2" t="s">
        <v>28</v>
      </c>
    </row>
    <row r="199" spans="1:11" x14ac:dyDescent="0.3">
      <c r="A199" s="2">
        <v>198</v>
      </c>
      <c r="B199" s="3" t="s">
        <v>14</v>
      </c>
      <c r="C199" t="s">
        <v>12</v>
      </c>
      <c r="D199" s="2">
        <v>151</v>
      </c>
      <c r="E199" s="1">
        <v>3.7</v>
      </c>
      <c r="F199" s="2">
        <v>1116</v>
      </c>
      <c r="G199" s="2">
        <v>32</v>
      </c>
      <c r="H199" s="2">
        <v>320</v>
      </c>
      <c r="I199" s="2">
        <v>41</v>
      </c>
      <c r="J199" s="3" t="s">
        <v>15</v>
      </c>
      <c r="K199" s="2" t="s">
        <v>27</v>
      </c>
    </row>
    <row r="200" spans="1:11" x14ac:dyDescent="0.3">
      <c r="A200" s="2">
        <v>199</v>
      </c>
      <c r="B200" s="3" t="s">
        <v>14</v>
      </c>
      <c r="C200" t="s">
        <v>12</v>
      </c>
      <c r="D200" s="2">
        <v>80</v>
      </c>
      <c r="E200" s="1">
        <v>1.6</v>
      </c>
      <c r="F200" s="2">
        <v>549</v>
      </c>
      <c r="G200" s="2">
        <v>14</v>
      </c>
      <c r="H200" s="2">
        <v>197</v>
      </c>
      <c r="I200" s="2">
        <v>19</v>
      </c>
      <c r="J200" s="3" t="s">
        <v>13</v>
      </c>
      <c r="K200" s="2" t="s">
        <v>26</v>
      </c>
    </row>
    <row r="201" spans="1:11" x14ac:dyDescent="0.3">
      <c r="A201" s="2">
        <v>200</v>
      </c>
      <c r="B201" s="3" t="s">
        <v>16</v>
      </c>
      <c r="C201" t="s">
        <v>12</v>
      </c>
      <c r="D201" s="2">
        <v>126</v>
      </c>
      <c r="E201" s="1">
        <v>2.8</v>
      </c>
      <c r="F201" s="2">
        <v>971</v>
      </c>
      <c r="G201" s="2">
        <v>32</v>
      </c>
      <c r="H201" s="2">
        <v>431</v>
      </c>
      <c r="I201" s="2">
        <v>35</v>
      </c>
      <c r="J201" s="3" t="s">
        <v>15</v>
      </c>
      <c r="K201" s="2" t="s">
        <v>27</v>
      </c>
    </row>
    <row r="202" spans="1:11" x14ac:dyDescent="0.3">
      <c r="A202" s="2">
        <v>201</v>
      </c>
      <c r="B202" s="3" t="s">
        <v>19</v>
      </c>
      <c r="C202" t="s">
        <v>12</v>
      </c>
      <c r="D202" s="2">
        <v>495</v>
      </c>
      <c r="E202" s="1">
        <v>8.9</v>
      </c>
      <c r="F202" s="2">
        <v>2920</v>
      </c>
      <c r="G202" s="2">
        <v>84</v>
      </c>
      <c r="H202" s="2">
        <v>2252</v>
      </c>
      <c r="I202" s="2">
        <v>31</v>
      </c>
      <c r="J202" s="3" t="s">
        <v>15</v>
      </c>
      <c r="K202" s="2" t="s">
        <v>30</v>
      </c>
    </row>
    <row r="203" spans="1:11" x14ac:dyDescent="0.3">
      <c r="A203" s="2">
        <v>202</v>
      </c>
      <c r="B203" s="3" t="s">
        <v>17</v>
      </c>
      <c r="C203" t="s">
        <v>18</v>
      </c>
      <c r="D203" s="2">
        <v>127</v>
      </c>
      <c r="E203" s="1">
        <v>3.7</v>
      </c>
      <c r="F203" s="2">
        <v>1153</v>
      </c>
      <c r="G203" s="2">
        <v>35</v>
      </c>
      <c r="H203" s="2">
        <v>314</v>
      </c>
      <c r="I203" s="2">
        <v>37</v>
      </c>
      <c r="J203" s="3" t="s">
        <v>15</v>
      </c>
      <c r="K203" s="2" t="s">
        <v>27</v>
      </c>
    </row>
    <row r="204" spans="1:11" x14ac:dyDescent="0.3">
      <c r="A204" s="2">
        <v>203</v>
      </c>
      <c r="B204" s="3" t="s">
        <v>16</v>
      </c>
      <c r="C204" t="s">
        <v>12</v>
      </c>
      <c r="D204" s="2">
        <v>88</v>
      </c>
      <c r="E204" s="1">
        <v>1.3</v>
      </c>
      <c r="F204" s="2">
        <v>327</v>
      </c>
      <c r="G204" s="2">
        <v>11</v>
      </c>
      <c r="H204" s="2">
        <v>262</v>
      </c>
      <c r="I204" s="2">
        <v>22</v>
      </c>
      <c r="J204" s="3" t="s">
        <v>13</v>
      </c>
      <c r="K204" s="2" t="s">
        <v>26</v>
      </c>
    </row>
    <row r="205" spans="1:11" x14ac:dyDescent="0.3">
      <c r="A205" s="2">
        <v>204</v>
      </c>
      <c r="B205" s="3" t="s">
        <v>11</v>
      </c>
      <c r="C205" t="s">
        <v>12</v>
      </c>
      <c r="D205" s="2">
        <v>69</v>
      </c>
      <c r="E205" s="1">
        <v>1.6</v>
      </c>
      <c r="F205" s="2">
        <v>463</v>
      </c>
      <c r="G205" s="2">
        <v>16</v>
      </c>
      <c r="H205" s="2">
        <v>146</v>
      </c>
      <c r="I205" s="2">
        <v>27</v>
      </c>
      <c r="J205" s="3" t="s">
        <v>13</v>
      </c>
      <c r="K205" s="2" t="s">
        <v>26</v>
      </c>
    </row>
    <row r="206" spans="1:11" x14ac:dyDescent="0.3">
      <c r="A206" s="2">
        <v>205</v>
      </c>
      <c r="B206" s="3" t="s">
        <v>14</v>
      </c>
      <c r="C206" t="s">
        <v>12</v>
      </c>
      <c r="D206" s="2">
        <v>100</v>
      </c>
      <c r="E206" s="1">
        <v>3.3</v>
      </c>
      <c r="F206" s="2">
        <v>961</v>
      </c>
      <c r="G206" s="2">
        <v>21</v>
      </c>
      <c r="H206" s="2">
        <v>433</v>
      </c>
      <c r="I206" s="2">
        <v>25</v>
      </c>
      <c r="J206" s="3" t="s">
        <v>13</v>
      </c>
      <c r="K206" s="2" t="s">
        <v>27</v>
      </c>
    </row>
    <row r="207" spans="1:11" x14ac:dyDescent="0.3">
      <c r="A207" s="2">
        <v>206</v>
      </c>
      <c r="B207" s="3" t="s">
        <v>16</v>
      </c>
      <c r="C207" t="s">
        <v>12</v>
      </c>
      <c r="D207" s="2">
        <v>301</v>
      </c>
      <c r="E207" s="1">
        <v>6.5</v>
      </c>
      <c r="F207" s="2">
        <v>2084</v>
      </c>
      <c r="G207" s="2">
        <v>71</v>
      </c>
      <c r="H207" s="2">
        <v>1421</v>
      </c>
      <c r="I207" s="2">
        <v>29</v>
      </c>
      <c r="J207" s="3" t="s">
        <v>13</v>
      </c>
      <c r="K207" s="2" t="s">
        <v>29</v>
      </c>
    </row>
    <row r="208" spans="1:11" x14ac:dyDescent="0.3">
      <c r="A208" s="2">
        <v>207</v>
      </c>
      <c r="B208" s="3" t="s">
        <v>11</v>
      </c>
      <c r="C208" t="s">
        <v>12</v>
      </c>
      <c r="D208" s="2">
        <v>78</v>
      </c>
      <c r="E208" s="1">
        <v>1.7</v>
      </c>
      <c r="F208" s="2">
        <v>455</v>
      </c>
      <c r="G208" s="2">
        <v>15</v>
      </c>
      <c r="H208" s="2">
        <v>207</v>
      </c>
      <c r="I208" s="2">
        <v>37</v>
      </c>
      <c r="J208" s="3" t="s">
        <v>15</v>
      </c>
      <c r="K208" s="2" t="s">
        <v>26</v>
      </c>
    </row>
    <row r="209" spans="1:11" x14ac:dyDescent="0.3">
      <c r="A209" s="2">
        <v>208</v>
      </c>
      <c r="B209" s="3" t="s">
        <v>11</v>
      </c>
      <c r="C209" t="s">
        <v>12</v>
      </c>
      <c r="D209" s="2">
        <v>163</v>
      </c>
      <c r="E209" s="1">
        <v>3.1</v>
      </c>
      <c r="F209" s="2">
        <v>620</v>
      </c>
      <c r="G209" s="2">
        <v>21</v>
      </c>
      <c r="H209" s="2">
        <v>419</v>
      </c>
      <c r="I209" s="2">
        <v>23</v>
      </c>
      <c r="J209" s="3" t="s">
        <v>13</v>
      </c>
      <c r="K209" s="2" t="s">
        <v>27</v>
      </c>
    </row>
    <row r="210" spans="1:11" x14ac:dyDescent="0.3">
      <c r="A210" s="2">
        <v>209</v>
      </c>
      <c r="B210" s="3" t="s">
        <v>14</v>
      </c>
      <c r="C210" t="s">
        <v>12</v>
      </c>
      <c r="D210" s="2">
        <v>539</v>
      </c>
      <c r="E210" s="1">
        <v>9.3000000000000007</v>
      </c>
      <c r="F210" s="2">
        <v>2606</v>
      </c>
      <c r="G210" s="2">
        <v>92</v>
      </c>
      <c r="H210" s="2">
        <v>1990</v>
      </c>
      <c r="I210" s="2">
        <v>41</v>
      </c>
      <c r="J210" s="3" t="s">
        <v>13</v>
      </c>
      <c r="K210" s="2" t="s">
        <v>30</v>
      </c>
    </row>
    <row r="211" spans="1:11" x14ac:dyDescent="0.3">
      <c r="A211" s="2">
        <v>210</v>
      </c>
      <c r="B211" s="3" t="s">
        <v>11</v>
      </c>
      <c r="C211" t="s">
        <v>12</v>
      </c>
      <c r="D211" s="2">
        <v>278</v>
      </c>
      <c r="E211" s="1">
        <v>4.5999999999999996</v>
      </c>
      <c r="F211" s="2">
        <v>1385</v>
      </c>
      <c r="G211" s="2">
        <v>47</v>
      </c>
      <c r="H211" s="2">
        <v>823</v>
      </c>
      <c r="I211" s="2">
        <v>40</v>
      </c>
      <c r="J211" s="3" t="s">
        <v>15</v>
      </c>
      <c r="K211" s="2" t="s">
        <v>28</v>
      </c>
    </row>
    <row r="212" spans="1:11" x14ac:dyDescent="0.3">
      <c r="A212" s="2">
        <v>211</v>
      </c>
      <c r="B212" s="3" t="s">
        <v>19</v>
      </c>
      <c r="C212" t="s">
        <v>12</v>
      </c>
      <c r="D212" s="2">
        <v>451</v>
      </c>
      <c r="E212" s="1">
        <v>6.1</v>
      </c>
      <c r="F212" s="2">
        <v>2108</v>
      </c>
      <c r="G212" s="2">
        <v>76</v>
      </c>
      <c r="H212" s="2">
        <v>1434</v>
      </c>
      <c r="I212" s="2">
        <v>25</v>
      </c>
      <c r="J212" s="3" t="s">
        <v>15</v>
      </c>
      <c r="K212" s="2" t="s">
        <v>29</v>
      </c>
    </row>
    <row r="213" spans="1:11" x14ac:dyDescent="0.3">
      <c r="A213" s="2">
        <v>212</v>
      </c>
      <c r="B213" s="3" t="s">
        <v>19</v>
      </c>
      <c r="C213" t="s">
        <v>12</v>
      </c>
      <c r="D213" s="2">
        <v>481</v>
      </c>
      <c r="E213" s="1">
        <v>10.9</v>
      </c>
      <c r="F213" s="2">
        <v>2752</v>
      </c>
      <c r="G213" s="2">
        <v>86</v>
      </c>
      <c r="H213" s="2">
        <v>2017</v>
      </c>
      <c r="I213" s="2">
        <v>18</v>
      </c>
      <c r="J213" s="3" t="s">
        <v>13</v>
      </c>
      <c r="K213" s="2" t="s">
        <v>30</v>
      </c>
    </row>
    <row r="214" spans="1:11" x14ac:dyDescent="0.3">
      <c r="A214" s="2">
        <v>213</v>
      </c>
      <c r="B214" s="3" t="s">
        <v>19</v>
      </c>
      <c r="C214" t="s">
        <v>12</v>
      </c>
      <c r="D214" s="2">
        <v>133</v>
      </c>
      <c r="E214" s="1">
        <v>3.4</v>
      </c>
      <c r="F214" s="2">
        <v>714</v>
      </c>
      <c r="G214" s="2">
        <v>38</v>
      </c>
      <c r="H214" s="2">
        <v>445</v>
      </c>
      <c r="I214" s="2">
        <v>25</v>
      </c>
      <c r="J214" s="3" t="s">
        <v>13</v>
      </c>
      <c r="K214" s="2" t="s">
        <v>27</v>
      </c>
    </row>
    <row r="215" spans="1:11" x14ac:dyDescent="0.3">
      <c r="A215" s="2">
        <v>214</v>
      </c>
      <c r="B215" s="3" t="s">
        <v>16</v>
      </c>
      <c r="C215" t="s">
        <v>12</v>
      </c>
      <c r="D215" s="2">
        <v>41</v>
      </c>
      <c r="E215" s="1">
        <v>1.1000000000000001</v>
      </c>
      <c r="F215" s="2">
        <v>588</v>
      </c>
      <c r="G215" s="2">
        <v>10</v>
      </c>
      <c r="H215" s="2">
        <v>246</v>
      </c>
      <c r="I215" s="2">
        <v>22</v>
      </c>
      <c r="J215" s="3" t="s">
        <v>13</v>
      </c>
      <c r="K215" s="2" t="s">
        <v>26</v>
      </c>
    </row>
    <row r="216" spans="1:11" x14ac:dyDescent="0.3">
      <c r="A216" s="2">
        <v>215</v>
      </c>
      <c r="B216" s="3" t="s">
        <v>17</v>
      </c>
      <c r="C216" t="s">
        <v>18</v>
      </c>
      <c r="D216" s="2">
        <v>152</v>
      </c>
      <c r="E216" s="1">
        <v>3.3</v>
      </c>
      <c r="F216" s="2">
        <v>1175</v>
      </c>
      <c r="G216" s="2">
        <v>29</v>
      </c>
      <c r="H216" s="2">
        <v>461</v>
      </c>
      <c r="I216" s="2">
        <v>42</v>
      </c>
      <c r="J216" s="3" t="s">
        <v>15</v>
      </c>
      <c r="K216" s="2" t="s">
        <v>27</v>
      </c>
    </row>
    <row r="217" spans="1:11" x14ac:dyDescent="0.3">
      <c r="A217" s="2">
        <v>216</v>
      </c>
      <c r="B217" s="3" t="s">
        <v>14</v>
      </c>
      <c r="C217" t="s">
        <v>12</v>
      </c>
      <c r="D217" s="2">
        <v>553</v>
      </c>
      <c r="E217" s="1">
        <v>8.4</v>
      </c>
      <c r="F217" s="2">
        <v>2559</v>
      </c>
      <c r="G217" s="2">
        <v>89</v>
      </c>
      <c r="H217" s="2">
        <v>2471</v>
      </c>
      <c r="I217" s="2">
        <v>51</v>
      </c>
      <c r="J217" s="3" t="s">
        <v>13</v>
      </c>
      <c r="K217" s="2" t="s">
        <v>30</v>
      </c>
    </row>
    <row r="218" spans="1:11" x14ac:dyDescent="0.3">
      <c r="A218" s="2">
        <v>217</v>
      </c>
      <c r="B218" s="3" t="s">
        <v>17</v>
      </c>
      <c r="C218" t="s">
        <v>18</v>
      </c>
      <c r="D218" s="2">
        <v>402</v>
      </c>
      <c r="E218" s="1">
        <v>6.9</v>
      </c>
      <c r="F218" s="2">
        <v>2282</v>
      </c>
      <c r="G218" s="2">
        <v>78</v>
      </c>
      <c r="H218" s="2">
        <v>1397</v>
      </c>
      <c r="I218" s="2">
        <v>40</v>
      </c>
      <c r="J218" s="3" t="s">
        <v>13</v>
      </c>
      <c r="K218" s="2" t="s">
        <v>29</v>
      </c>
    </row>
    <row r="219" spans="1:11" x14ac:dyDescent="0.3">
      <c r="A219" s="2">
        <v>218</v>
      </c>
      <c r="B219" s="3" t="s">
        <v>14</v>
      </c>
      <c r="C219" t="s">
        <v>12</v>
      </c>
      <c r="D219" s="2">
        <v>555</v>
      </c>
      <c r="E219" s="1">
        <v>9.5</v>
      </c>
      <c r="F219" s="2">
        <v>2855</v>
      </c>
      <c r="G219" s="2">
        <v>95</v>
      </c>
      <c r="H219" s="2">
        <v>1565</v>
      </c>
      <c r="I219" s="2">
        <v>24</v>
      </c>
      <c r="J219" s="3" t="s">
        <v>13</v>
      </c>
      <c r="K219" s="2" t="s">
        <v>30</v>
      </c>
    </row>
    <row r="220" spans="1:11" x14ac:dyDescent="0.3">
      <c r="A220" s="2">
        <v>219</v>
      </c>
      <c r="B220" s="3" t="s">
        <v>17</v>
      </c>
      <c r="C220" t="s">
        <v>18</v>
      </c>
      <c r="D220" s="2">
        <v>499</v>
      </c>
      <c r="E220" s="1">
        <v>9.6</v>
      </c>
      <c r="F220" s="2">
        <v>2873</v>
      </c>
      <c r="G220" s="2">
        <v>81</v>
      </c>
      <c r="H220" s="2">
        <v>1805</v>
      </c>
      <c r="I220" s="2">
        <v>52</v>
      </c>
      <c r="J220" s="3" t="s">
        <v>15</v>
      </c>
      <c r="K220" s="2" t="s">
        <v>30</v>
      </c>
    </row>
    <row r="221" spans="1:11" x14ac:dyDescent="0.3">
      <c r="A221" s="2">
        <v>220</v>
      </c>
      <c r="B221" s="3" t="s">
        <v>16</v>
      </c>
      <c r="C221" t="s">
        <v>12</v>
      </c>
      <c r="D221" s="2">
        <v>101</v>
      </c>
      <c r="E221" s="1">
        <v>3.2</v>
      </c>
      <c r="F221" s="2">
        <v>603</v>
      </c>
      <c r="G221" s="2">
        <v>28</v>
      </c>
      <c r="H221" s="2">
        <v>417</v>
      </c>
      <c r="I221" s="2">
        <v>43</v>
      </c>
      <c r="J221" s="3" t="s">
        <v>13</v>
      </c>
      <c r="K221" s="2" t="s">
        <v>27</v>
      </c>
    </row>
    <row r="222" spans="1:11" x14ac:dyDescent="0.3">
      <c r="A222" s="2">
        <v>221</v>
      </c>
      <c r="B222" s="3" t="s">
        <v>14</v>
      </c>
      <c r="C222" t="s">
        <v>12</v>
      </c>
      <c r="D222" s="2">
        <v>433</v>
      </c>
      <c r="E222" s="1">
        <v>6.8</v>
      </c>
      <c r="F222" s="2">
        <v>2093</v>
      </c>
      <c r="G222" s="2">
        <v>75</v>
      </c>
      <c r="H222" s="2">
        <v>1300</v>
      </c>
      <c r="I222" s="2">
        <v>32</v>
      </c>
      <c r="J222" s="3" t="s">
        <v>13</v>
      </c>
      <c r="K222" s="2" t="s">
        <v>29</v>
      </c>
    </row>
    <row r="223" spans="1:11" x14ac:dyDescent="0.3">
      <c r="A223" s="2">
        <v>222</v>
      </c>
      <c r="B223" s="3" t="s">
        <v>14</v>
      </c>
      <c r="C223" t="s">
        <v>12</v>
      </c>
      <c r="D223" s="2">
        <v>133</v>
      </c>
      <c r="E223" s="1">
        <v>2</v>
      </c>
      <c r="F223" s="2">
        <v>1007</v>
      </c>
      <c r="G223" s="2">
        <v>31</v>
      </c>
      <c r="H223" s="2">
        <v>417</v>
      </c>
      <c r="I223" s="2">
        <v>32</v>
      </c>
      <c r="J223" s="3" t="s">
        <v>13</v>
      </c>
      <c r="K223" s="2" t="s">
        <v>27</v>
      </c>
    </row>
    <row r="224" spans="1:11" x14ac:dyDescent="0.3">
      <c r="A224" s="2">
        <v>223</v>
      </c>
      <c r="B224" s="3" t="s">
        <v>16</v>
      </c>
      <c r="C224" t="s">
        <v>12</v>
      </c>
      <c r="D224" s="2">
        <v>351</v>
      </c>
      <c r="E224" s="1">
        <v>6.1</v>
      </c>
      <c r="F224" s="2">
        <v>1941</v>
      </c>
      <c r="G224" s="2">
        <v>79</v>
      </c>
      <c r="H224" s="2">
        <v>1290</v>
      </c>
      <c r="I224" s="2">
        <v>21</v>
      </c>
      <c r="J224" s="3" t="s">
        <v>15</v>
      </c>
      <c r="K224" s="2" t="s">
        <v>29</v>
      </c>
    </row>
    <row r="225" spans="1:11" x14ac:dyDescent="0.3">
      <c r="A225" s="2">
        <v>224</v>
      </c>
      <c r="B225" s="3" t="s">
        <v>19</v>
      </c>
      <c r="C225" t="s">
        <v>12</v>
      </c>
      <c r="D225" s="2">
        <v>532</v>
      </c>
      <c r="E225" s="1">
        <v>10.7</v>
      </c>
      <c r="F225" s="2">
        <v>2556</v>
      </c>
      <c r="G225" s="2">
        <v>83</v>
      </c>
      <c r="H225" s="2">
        <v>2148</v>
      </c>
      <c r="I225" s="2">
        <v>53</v>
      </c>
      <c r="J225" s="3" t="s">
        <v>15</v>
      </c>
      <c r="K225" s="2" t="s">
        <v>30</v>
      </c>
    </row>
    <row r="226" spans="1:11" x14ac:dyDescent="0.3">
      <c r="A226" s="2">
        <v>225</v>
      </c>
      <c r="B226" s="3" t="s">
        <v>14</v>
      </c>
      <c r="C226" t="s">
        <v>12</v>
      </c>
      <c r="D226" s="2">
        <v>92</v>
      </c>
      <c r="E226" s="1">
        <v>2.5</v>
      </c>
      <c r="F226" s="2">
        <v>690</v>
      </c>
      <c r="G226" s="2">
        <v>31</v>
      </c>
      <c r="H226" s="2">
        <v>563</v>
      </c>
      <c r="I226" s="2">
        <v>27</v>
      </c>
      <c r="J226" s="3" t="s">
        <v>13</v>
      </c>
      <c r="K226" s="2" t="s">
        <v>27</v>
      </c>
    </row>
    <row r="227" spans="1:11" x14ac:dyDescent="0.3">
      <c r="A227" s="2">
        <v>226</v>
      </c>
      <c r="B227" s="3" t="s">
        <v>16</v>
      </c>
      <c r="C227" t="s">
        <v>12</v>
      </c>
      <c r="D227" s="2">
        <v>511</v>
      </c>
      <c r="E227" s="1">
        <v>10.8</v>
      </c>
      <c r="F227" s="2">
        <v>2712</v>
      </c>
      <c r="G227" s="2">
        <v>97</v>
      </c>
      <c r="H227" s="2">
        <v>2438</v>
      </c>
      <c r="I227" s="2">
        <v>59</v>
      </c>
      <c r="J227" s="3" t="s">
        <v>15</v>
      </c>
      <c r="K227" s="2" t="s">
        <v>30</v>
      </c>
    </row>
    <row r="228" spans="1:11" x14ac:dyDescent="0.3">
      <c r="A228" s="2">
        <v>227</v>
      </c>
      <c r="B228" s="3" t="s">
        <v>16</v>
      </c>
      <c r="C228" t="s">
        <v>12</v>
      </c>
      <c r="D228" s="2">
        <v>384</v>
      </c>
      <c r="E228" s="1">
        <v>7</v>
      </c>
      <c r="F228" s="2">
        <v>2185</v>
      </c>
      <c r="G228" s="2">
        <v>72</v>
      </c>
      <c r="H228" s="2">
        <v>1376</v>
      </c>
      <c r="I228" s="2">
        <v>59</v>
      </c>
      <c r="J228" s="3" t="s">
        <v>13</v>
      </c>
      <c r="K228" s="2" t="s">
        <v>29</v>
      </c>
    </row>
    <row r="229" spans="1:11" x14ac:dyDescent="0.3">
      <c r="A229" s="2">
        <v>228</v>
      </c>
      <c r="B229" s="3" t="s">
        <v>17</v>
      </c>
      <c r="C229" t="s">
        <v>18</v>
      </c>
      <c r="D229" s="2">
        <v>193</v>
      </c>
      <c r="E229" s="1">
        <v>5.2</v>
      </c>
      <c r="F229" s="2">
        <v>1318</v>
      </c>
      <c r="G229" s="2">
        <v>49</v>
      </c>
      <c r="H229" s="2">
        <v>626</v>
      </c>
      <c r="I229" s="2">
        <v>32</v>
      </c>
      <c r="J229" s="3" t="s">
        <v>15</v>
      </c>
      <c r="K229" s="2" t="s">
        <v>28</v>
      </c>
    </row>
    <row r="230" spans="1:11" x14ac:dyDescent="0.3">
      <c r="A230" s="2">
        <v>229</v>
      </c>
      <c r="B230" s="3" t="s">
        <v>19</v>
      </c>
      <c r="C230" t="s">
        <v>12</v>
      </c>
      <c r="D230" s="2">
        <v>132</v>
      </c>
      <c r="E230" s="1">
        <v>3.8</v>
      </c>
      <c r="F230" s="2">
        <v>649</v>
      </c>
      <c r="G230" s="2">
        <v>25</v>
      </c>
      <c r="H230" s="2">
        <v>368</v>
      </c>
      <c r="I230" s="2">
        <v>41</v>
      </c>
      <c r="J230" s="3" t="s">
        <v>13</v>
      </c>
      <c r="K230" s="2" t="s">
        <v>27</v>
      </c>
    </row>
    <row r="231" spans="1:11" x14ac:dyDescent="0.3">
      <c r="A231" s="2">
        <v>230</v>
      </c>
      <c r="B231" s="3" t="s">
        <v>19</v>
      </c>
      <c r="C231" t="s">
        <v>12</v>
      </c>
      <c r="D231" s="2">
        <v>360</v>
      </c>
      <c r="E231" s="1">
        <v>7.3</v>
      </c>
      <c r="F231" s="2">
        <v>1946</v>
      </c>
      <c r="G231" s="2">
        <v>79</v>
      </c>
      <c r="H231" s="2">
        <v>1164</v>
      </c>
      <c r="I231" s="2">
        <v>50</v>
      </c>
      <c r="J231" s="3" t="s">
        <v>13</v>
      </c>
      <c r="K231" s="2" t="s">
        <v>29</v>
      </c>
    </row>
    <row r="232" spans="1:11" x14ac:dyDescent="0.3">
      <c r="A232" s="2">
        <v>231</v>
      </c>
      <c r="B232" s="3" t="s">
        <v>17</v>
      </c>
      <c r="C232" t="s">
        <v>18</v>
      </c>
      <c r="D232" s="2">
        <v>159</v>
      </c>
      <c r="E232" s="1">
        <v>2.2999999999999998</v>
      </c>
      <c r="F232" s="2">
        <v>1083</v>
      </c>
      <c r="G232" s="2">
        <v>32</v>
      </c>
      <c r="H232" s="2">
        <v>526</v>
      </c>
      <c r="I232" s="2">
        <v>38</v>
      </c>
      <c r="J232" s="3" t="s">
        <v>13</v>
      </c>
      <c r="K232" s="2" t="s">
        <v>27</v>
      </c>
    </row>
    <row r="233" spans="1:11" x14ac:dyDescent="0.3">
      <c r="A233" s="2">
        <v>232</v>
      </c>
      <c r="B233" s="3" t="s">
        <v>17</v>
      </c>
      <c r="C233" t="s">
        <v>18</v>
      </c>
      <c r="D233" s="2">
        <v>495</v>
      </c>
      <c r="E233" s="1">
        <v>8.9</v>
      </c>
      <c r="F233" s="2">
        <v>2855</v>
      </c>
      <c r="G233" s="2">
        <v>91</v>
      </c>
      <c r="H233" s="2">
        <v>2150</v>
      </c>
      <c r="I233" s="2">
        <v>31</v>
      </c>
      <c r="J233" s="3" t="s">
        <v>13</v>
      </c>
      <c r="K233" s="2" t="s">
        <v>30</v>
      </c>
    </row>
    <row r="234" spans="1:11" x14ac:dyDescent="0.3">
      <c r="A234" s="2">
        <v>233</v>
      </c>
      <c r="B234" s="3" t="s">
        <v>16</v>
      </c>
      <c r="C234" t="s">
        <v>12</v>
      </c>
      <c r="D234" s="2">
        <v>537</v>
      </c>
      <c r="E234" s="1">
        <v>10</v>
      </c>
      <c r="F234" s="2">
        <v>2720</v>
      </c>
      <c r="G234" s="2">
        <v>83</v>
      </c>
      <c r="H234" s="2">
        <v>1763</v>
      </c>
      <c r="I234" s="2">
        <v>35</v>
      </c>
      <c r="J234" s="3" t="s">
        <v>13</v>
      </c>
      <c r="K234" s="2" t="s">
        <v>30</v>
      </c>
    </row>
    <row r="235" spans="1:11" x14ac:dyDescent="0.3">
      <c r="A235" s="2">
        <v>234</v>
      </c>
      <c r="B235" s="3" t="s">
        <v>14</v>
      </c>
      <c r="C235" t="s">
        <v>12</v>
      </c>
      <c r="D235" s="2">
        <v>129</v>
      </c>
      <c r="E235" s="1">
        <v>3.4</v>
      </c>
      <c r="F235" s="2">
        <v>1059</v>
      </c>
      <c r="G235" s="2">
        <v>27</v>
      </c>
      <c r="H235" s="2">
        <v>580</v>
      </c>
      <c r="I235" s="2">
        <v>36</v>
      </c>
      <c r="J235" s="3" t="s">
        <v>15</v>
      </c>
      <c r="K235" s="2" t="s">
        <v>27</v>
      </c>
    </row>
    <row r="236" spans="1:11" x14ac:dyDescent="0.3">
      <c r="A236" s="2">
        <v>235</v>
      </c>
      <c r="B236" s="3" t="s">
        <v>17</v>
      </c>
      <c r="C236" t="s">
        <v>18</v>
      </c>
      <c r="D236" s="2">
        <v>132</v>
      </c>
      <c r="E236" s="1">
        <v>3.8</v>
      </c>
      <c r="F236" s="2">
        <v>636</v>
      </c>
      <c r="G236" s="2">
        <v>28</v>
      </c>
      <c r="H236" s="2">
        <v>529</v>
      </c>
      <c r="I236" s="2">
        <v>53</v>
      </c>
      <c r="J236" s="3" t="s">
        <v>13</v>
      </c>
      <c r="K236" s="2" t="s">
        <v>27</v>
      </c>
    </row>
    <row r="237" spans="1:11" x14ac:dyDescent="0.3">
      <c r="A237" s="2">
        <v>236</v>
      </c>
      <c r="B237" s="3" t="s">
        <v>16</v>
      </c>
      <c r="C237" t="s">
        <v>12</v>
      </c>
      <c r="D237" s="2">
        <v>37</v>
      </c>
      <c r="E237" s="1">
        <v>1.4</v>
      </c>
      <c r="F237" s="2">
        <v>369</v>
      </c>
      <c r="G237" s="2">
        <v>18</v>
      </c>
      <c r="H237" s="2">
        <v>295</v>
      </c>
      <c r="I237" s="2">
        <v>19</v>
      </c>
      <c r="J237" s="3" t="s">
        <v>15</v>
      </c>
      <c r="K237" s="2" t="s">
        <v>26</v>
      </c>
    </row>
    <row r="238" spans="1:11" x14ac:dyDescent="0.3">
      <c r="A238" s="2">
        <v>237</v>
      </c>
      <c r="B238" s="3" t="s">
        <v>19</v>
      </c>
      <c r="C238" t="s">
        <v>12</v>
      </c>
      <c r="D238" s="2">
        <v>524</v>
      </c>
      <c r="E238" s="1">
        <v>8.9</v>
      </c>
      <c r="F238" s="2">
        <v>2549</v>
      </c>
      <c r="G238" s="2">
        <v>88</v>
      </c>
      <c r="H238" s="2">
        <v>1730</v>
      </c>
      <c r="I238" s="2">
        <v>20</v>
      </c>
      <c r="J238" s="3" t="s">
        <v>15</v>
      </c>
      <c r="K238" s="2" t="s">
        <v>30</v>
      </c>
    </row>
    <row r="239" spans="1:11" x14ac:dyDescent="0.3">
      <c r="A239" s="2">
        <v>238</v>
      </c>
      <c r="B239" s="3" t="s">
        <v>14</v>
      </c>
      <c r="C239" t="s">
        <v>12</v>
      </c>
      <c r="D239" s="2">
        <v>425</v>
      </c>
      <c r="E239" s="1">
        <v>6.9</v>
      </c>
      <c r="F239" s="2">
        <v>2142</v>
      </c>
      <c r="G239" s="2">
        <v>66</v>
      </c>
      <c r="H239" s="2">
        <v>1130</v>
      </c>
      <c r="I239" s="2">
        <v>19</v>
      </c>
      <c r="J239" s="3" t="s">
        <v>15</v>
      </c>
      <c r="K239" s="2" t="s">
        <v>29</v>
      </c>
    </row>
    <row r="240" spans="1:11" x14ac:dyDescent="0.3">
      <c r="A240" s="2">
        <v>239</v>
      </c>
      <c r="B240" s="3" t="s">
        <v>14</v>
      </c>
      <c r="C240" t="s">
        <v>12</v>
      </c>
      <c r="D240" s="2">
        <v>64</v>
      </c>
      <c r="E240" s="1">
        <v>1.7</v>
      </c>
      <c r="F240" s="2">
        <v>585</v>
      </c>
      <c r="G240" s="2">
        <v>13</v>
      </c>
      <c r="H240" s="2">
        <v>107</v>
      </c>
      <c r="I240" s="2">
        <v>53</v>
      </c>
      <c r="J240" s="3" t="s">
        <v>13</v>
      </c>
      <c r="K240" s="2" t="s">
        <v>26</v>
      </c>
    </row>
    <row r="241" spans="1:11" x14ac:dyDescent="0.3">
      <c r="A241" s="2">
        <v>240</v>
      </c>
      <c r="B241" s="3" t="s">
        <v>17</v>
      </c>
      <c r="C241" t="s">
        <v>18</v>
      </c>
      <c r="D241" s="2">
        <v>573</v>
      </c>
      <c r="E241" s="1">
        <v>10.8</v>
      </c>
      <c r="F241" s="2">
        <v>2711</v>
      </c>
      <c r="G241" s="2">
        <v>96</v>
      </c>
      <c r="H241" s="2">
        <v>2118</v>
      </c>
      <c r="I241" s="2">
        <v>33</v>
      </c>
      <c r="J241" s="3" t="s">
        <v>15</v>
      </c>
      <c r="K241" s="2" t="s">
        <v>30</v>
      </c>
    </row>
    <row r="242" spans="1:11" x14ac:dyDescent="0.3">
      <c r="A242" s="2">
        <v>241</v>
      </c>
      <c r="B242" s="3" t="s">
        <v>11</v>
      </c>
      <c r="C242" t="s">
        <v>12</v>
      </c>
      <c r="D242" s="2">
        <v>45</v>
      </c>
      <c r="E242" s="1">
        <v>1.7</v>
      </c>
      <c r="F242" s="2">
        <v>302</v>
      </c>
      <c r="G242" s="2">
        <v>16</v>
      </c>
      <c r="H242" s="2">
        <v>191</v>
      </c>
      <c r="I242" s="2">
        <v>57</v>
      </c>
      <c r="J242" s="3" t="s">
        <v>15</v>
      </c>
      <c r="K242" s="2" t="s">
        <v>26</v>
      </c>
    </row>
    <row r="243" spans="1:11" x14ac:dyDescent="0.3">
      <c r="A243" s="2">
        <v>242</v>
      </c>
      <c r="B243" s="3" t="s">
        <v>16</v>
      </c>
      <c r="C243" t="s">
        <v>12</v>
      </c>
      <c r="D243" s="2">
        <v>564</v>
      </c>
      <c r="E243" s="1">
        <v>11.7</v>
      </c>
      <c r="F243" s="2">
        <v>2764</v>
      </c>
      <c r="G243" s="2">
        <v>81</v>
      </c>
      <c r="H243" s="2">
        <v>2133</v>
      </c>
      <c r="I243" s="2">
        <v>37</v>
      </c>
      <c r="J243" s="3" t="s">
        <v>15</v>
      </c>
      <c r="K243" s="2" t="s">
        <v>30</v>
      </c>
    </row>
    <row r="244" spans="1:11" x14ac:dyDescent="0.3">
      <c r="A244" s="2">
        <v>243</v>
      </c>
      <c r="B244" s="3" t="s">
        <v>14</v>
      </c>
      <c r="C244" t="s">
        <v>12</v>
      </c>
      <c r="D244" s="2">
        <v>162</v>
      </c>
      <c r="E244" s="1">
        <v>3.5</v>
      </c>
      <c r="F244" s="2">
        <v>761</v>
      </c>
      <c r="G244" s="2">
        <v>36</v>
      </c>
      <c r="H244" s="2">
        <v>338</v>
      </c>
      <c r="I244" s="2">
        <v>51</v>
      </c>
      <c r="J244" s="3" t="s">
        <v>13</v>
      </c>
      <c r="K244" s="2" t="s">
        <v>27</v>
      </c>
    </row>
    <row r="245" spans="1:11" x14ac:dyDescent="0.3">
      <c r="A245" s="2">
        <v>244</v>
      </c>
      <c r="B245" s="3" t="s">
        <v>19</v>
      </c>
      <c r="C245" t="s">
        <v>12</v>
      </c>
      <c r="D245" s="2">
        <v>451</v>
      </c>
      <c r="E245" s="1">
        <v>6.5</v>
      </c>
      <c r="F245" s="2">
        <v>2378</v>
      </c>
      <c r="G245" s="2">
        <v>69</v>
      </c>
      <c r="H245" s="2">
        <v>1341</v>
      </c>
      <c r="I245" s="2">
        <v>44</v>
      </c>
      <c r="J245" s="3" t="s">
        <v>13</v>
      </c>
      <c r="K245" s="2" t="s">
        <v>29</v>
      </c>
    </row>
    <row r="246" spans="1:11" x14ac:dyDescent="0.3">
      <c r="A246" s="2">
        <v>245</v>
      </c>
      <c r="B246" s="3" t="s">
        <v>14</v>
      </c>
      <c r="C246" t="s">
        <v>12</v>
      </c>
      <c r="D246" s="2">
        <v>30</v>
      </c>
      <c r="E246" s="1">
        <v>1.3</v>
      </c>
      <c r="F246" s="2">
        <v>479</v>
      </c>
      <c r="G246" s="2">
        <v>16</v>
      </c>
      <c r="H246" s="2">
        <v>253</v>
      </c>
      <c r="I246" s="2">
        <v>35</v>
      </c>
      <c r="J246" s="3" t="s">
        <v>13</v>
      </c>
      <c r="K246" s="2" t="s">
        <v>26</v>
      </c>
    </row>
    <row r="247" spans="1:11" x14ac:dyDescent="0.3">
      <c r="A247" s="2">
        <v>246</v>
      </c>
      <c r="B247" s="3" t="s">
        <v>19</v>
      </c>
      <c r="C247" t="s">
        <v>12</v>
      </c>
      <c r="D247" s="2">
        <v>202</v>
      </c>
      <c r="E247" s="1">
        <v>5</v>
      </c>
      <c r="F247" s="2">
        <v>1542</v>
      </c>
      <c r="G247" s="2">
        <v>45</v>
      </c>
      <c r="H247" s="2">
        <v>844</v>
      </c>
      <c r="I247" s="2">
        <v>29</v>
      </c>
      <c r="J247" s="3" t="s">
        <v>13</v>
      </c>
      <c r="K247" s="2" t="s">
        <v>28</v>
      </c>
    </row>
    <row r="248" spans="1:11" x14ac:dyDescent="0.3">
      <c r="A248" s="2">
        <v>247</v>
      </c>
      <c r="B248" s="3" t="s">
        <v>11</v>
      </c>
      <c r="C248" t="s">
        <v>12</v>
      </c>
      <c r="D248" s="2">
        <v>71</v>
      </c>
      <c r="E248" s="1">
        <v>1.5</v>
      </c>
      <c r="F248" s="2">
        <v>590</v>
      </c>
      <c r="G248" s="2">
        <v>17</v>
      </c>
      <c r="H248" s="2">
        <v>257</v>
      </c>
      <c r="I248" s="2">
        <v>33</v>
      </c>
      <c r="J248" s="3" t="s">
        <v>13</v>
      </c>
      <c r="K248" s="2" t="s">
        <v>26</v>
      </c>
    </row>
    <row r="249" spans="1:11" x14ac:dyDescent="0.3">
      <c r="A249" s="2">
        <v>248</v>
      </c>
      <c r="B249" s="3" t="s">
        <v>11</v>
      </c>
      <c r="C249" t="s">
        <v>12</v>
      </c>
      <c r="D249" s="2">
        <v>314</v>
      </c>
      <c r="E249" s="1">
        <v>6.2</v>
      </c>
      <c r="F249" s="2">
        <v>2205</v>
      </c>
      <c r="G249" s="2">
        <v>63</v>
      </c>
      <c r="H249" s="2">
        <v>1066</v>
      </c>
      <c r="I249" s="2">
        <v>19</v>
      </c>
      <c r="J249" s="3" t="s">
        <v>13</v>
      </c>
      <c r="K249" s="2" t="s">
        <v>29</v>
      </c>
    </row>
    <row r="250" spans="1:11" x14ac:dyDescent="0.3">
      <c r="A250" s="2">
        <v>249</v>
      </c>
      <c r="B250" s="3" t="s">
        <v>16</v>
      </c>
      <c r="C250" t="s">
        <v>12</v>
      </c>
      <c r="D250" s="2">
        <v>168</v>
      </c>
      <c r="E250" s="1">
        <v>4</v>
      </c>
      <c r="F250" s="2">
        <v>866</v>
      </c>
      <c r="G250" s="2">
        <v>22</v>
      </c>
      <c r="H250" s="2">
        <v>581</v>
      </c>
      <c r="I250" s="2">
        <v>50</v>
      </c>
      <c r="J250" s="3" t="s">
        <v>15</v>
      </c>
      <c r="K250" s="2" t="s">
        <v>27</v>
      </c>
    </row>
    <row r="251" spans="1:11" x14ac:dyDescent="0.3">
      <c r="A251" s="2">
        <v>250</v>
      </c>
      <c r="B251" s="3" t="s">
        <v>11</v>
      </c>
      <c r="C251" t="s">
        <v>12</v>
      </c>
      <c r="D251" s="2">
        <v>75</v>
      </c>
      <c r="E251" s="1">
        <v>1.9</v>
      </c>
      <c r="F251" s="2">
        <v>537</v>
      </c>
      <c r="G251" s="2">
        <v>13</v>
      </c>
      <c r="H251" s="2">
        <v>230</v>
      </c>
      <c r="I251" s="2">
        <v>58</v>
      </c>
      <c r="J251" s="3" t="s">
        <v>15</v>
      </c>
      <c r="K251" s="2" t="s">
        <v>26</v>
      </c>
    </row>
    <row r="252" spans="1:11" x14ac:dyDescent="0.3">
      <c r="A252" s="2">
        <v>251</v>
      </c>
      <c r="B252" s="3" t="s">
        <v>14</v>
      </c>
      <c r="C252" t="s">
        <v>12</v>
      </c>
      <c r="D252" s="2">
        <v>42</v>
      </c>
      <c r="E252" s="1">
        <v>1.4</v>
      </c>
      <c r="F252" s="2">
        <v>324</v>
      </c>
      <c r="G252" s="2">
        <v>13</v>
      </c>
      <c r="H252" s="2">
        <v>272</v>
      </c>
      <c r="I252" s="2">
        <v>29</v>
      </c>
      <c r="J252" s="3" t="s">
        <v>15</v>
      </c>
      <c r="K252" s="2" t="s">
        <v>26</v>
      </c>
    </row>
    <row r="253" spans="1:11" x14ac:dyDescent="0.3">
      <c r="A253" s="2">
        <v>252</v>
      </c>
      <c r="B253" s="3" t="s">
        <v>14</v>
      </c>
      <c r="C253" t="s">
        <v>12</v>
      </c>
      <c r="D253" s="2">
        <v>441</v>
      </c>
      <c r="E253" s="1">
        <v>7.9</v>
      </c>
      <c r="F253" s="2">
        <v>2332</v>
      </c>
      <c r="G253" s="2">
        <v>78</v>
      </c>
      <c r="H253" s="2">
        <v>1477</v>
      </c>
      <c r="I253" s="2">
        <v>23</v>
      </c>
      <c r="J253" s="3" t="s">
        <v>15</v>
      </c>
      <c r="K253" s="2" t="s">
        <v>29</v>
      </c>
    </row>
    <row r="254" spans="1:11" x14ac:dyDescent="0.3">
      <c r="A254" s="2">
        <v>253</v>
      </c>
      <c r="B254" s="3" t="s">
        <v>11</v>
      </c>
      <c r="C254" t="s">
        <v>12</v>
      </c>
      <c r="D254" s="2">
        <v>523</v>
      </c>
      <c r="E254" s="1">
        <v>10.5</v>
      </c>
      <c r="F254" s="2">
        <v>2460</v>
      </c>
      <c r="G254" s="2">
        <v>99</v>
      </c>
      <c r="H254" s="2">
        <v>1787</v>
      </c>
      <c r="I254" s="2">
        <v>22</v>
      </c>
      <c r="J254" s="3" t="s">
        <v>13</v>
      </c>
      <c r="K254" s="2" t="s">
        <v>30</v>
      </c>
    </row>
    <row r="255" spans="1:11" x14ac:dyDescent="0.3">
      <c r="A255" s="2">
        <v>254</v>
      </c>
      <c r="B255" s="3" t="s">
        <v>16</v>
      </c>
      <c r="C255" t="s">
        <v>12</v>
      </c>
      <c r="D255" s="2">
        <v>100</v>
      </c>
      <c r="E255" s="1">
        <v>2.4</v>
      </c>
      <c r="F255" s="2">
        <v>982</v>
      </c>
      <c r="G255" s="2">
        <v>31</v>
      </c>
      <c r="H255" s="2">
        <v>478</v>
      </c>
      <c r="I255" s="2">
        <v>48</v>
      </c>
      <c r="J255" s="3" t="s">
        <v>15</v>
      </c>
      <c r="K255" s="2" t="s">
        <v>27</v>
      </c>
    </row>
    <row r="256" spans="1:11" x14ac:dyDescent="0.3">
      <c r="A256" s="2">
        <v>255</v>
      </c>
      <c r="B256" s="3" t="s">
        <v>14</v>
      </c>
      <c r="C256" t="s">
        <v>12</v>
      </c>
      <c r="D256" s="2">
        <v>52</v>
      </c>
      <c r="E256" s="1">
        <v>1.2</v>
      </c>
      <c r="F256" s="2">
        <v>398</v>
      </c>
      <c r="G256" s="2">
        <v>14</v>
      </c>
      <c r="H256" s="2">
        <v>172</v>
      </c>
      <c r="I256" s="2">
        <v>24</v>
      </c>
      <c r="J256" s="3" t="s">
        <v>15</v>
      </c>
      <c r="K256" s="2" t="s">
        <v>26</v>
      </c>
    </row>
    <row r="257" spans="1:11" x14ac:dyDescent="0.3">
      <c r="A257" s="2">
        <v>256</v>
      </c>
      <c r="B257" s="3" t="s">
        <v>14</v>
      </c>
      <c r="C257" t="s">
        <v>12</v>
      </c>
      <c r="D257" s="2">
        <v>397</v>
      </c>
      <c r="E257" s="1">
        <v>7</v>
      </c>
      <c r="F257" s="2">
        <v>2352</v>
      </c>
      <c r="G257" s="2">
        <v>77</v>
      </c>
      <c r="H257" s="2">
        <v>1101</v>
      </c>
      <c r="I257" s="2">
        <v>46</v>
      </c>
      <c r="J257" s="3" t="s">
        <v>15</v>
      </c>
      <c r="K257" s="2" t="s">
        <v>29</v>
      </c>
    </row>
    <row r="258" spans="1:11" x14ac:dyDescent="0.3">
      <c r="A258" s="2">
        <v>257</v>
      </c>
      <c r="B258" s="3" t="s">
        <v>16</v>
      </c>
      <c r="C258" t="s">
        <v>12</v>
      </c>
      <c r="D258" s="2">
        <v>424</v>
      </c>
      <c r="E258" s="1">
        <v>7.7</v>
      </c>
      <c r="F258" s="2">
        <v>1863</v>
      </c>
      <c r="G258" s="2">
        <v>65</v>
      </c>
      <c r="H258" s="2">
        <v>1116</v>
      </c>
      <c r="I258" s="2">
        <v>52</v>
      </c>
      <c r="J258" s="3" t="s">
        <v>13</v>
      </c>
      <c r="K258" s="2" t="s">
        <v>29</v>
      </c>
    </row>
    <row r="259" spans="1:11" x14ac:dyDescent="0.3">
      <c r="A259" s="2">
        <v>258</v>
      </c>
      <c r="B259" s="3" t="s">
        <v>16</v>
      </c>
      <c r="C259" t="s">
        <v>12</v>
      </c>
      <c r="D259" s="2">
        <v>272</v>
      </c>
      <c r="E259" s="1">
        <v>5</v>
      </c>
      <c r="F259" s="2">
        <v>1655</v>
      </c>
      <c r="G259" s="2">
        <v>45</v>
      </c>
      <c r="H259" s="2">
        <v>686</v>
      </c>
      <c r="I259" s="2">
        <v>19</v>
      </c>
      <c r="J259" s="3" t="s">
        <v>15</v>
      </c>
      <c r="K259" s="2" t="s">
        <v>28</v>
      </c>
    </row>
    <row r="260" spans="1:11" x14ac:dyDescent="0.3">
      <c r="A260" s="2">
        <v>259</v>
      </c>
      <c r="B260" s="3" t="s">
        <v>16</v>
      </c>
      <c r="C260" t="s">
        <v>12</v>
      </c>
      <c r="D260" s="2">
        <v>201</v>
      </c>
      <c r="E260" s="1">
        <v>4</v>
      </c>
      <c r="F260" s="2">
        <v>1791</v>
      </c>
      <c r="G260" s="2">
        <v>50</v>
      </c>
      <c r="H260" s="2">
        <v>914</v>
      </c>
      <c r="I260" s="2">
        <v>18</v>
      </c>
      <c r="J260" s="3" t="s">
        <v>13</v>
      </c>
      <c r="K260" s="2" t="s">
        <v>28</v>
      </c>
    </row>
    <row r="261" spans="1:11" x14ac:dyDescent="0.3">
      <c r="A261" s="2">
        <v>260</v>
      </c>
      <c r="B261" s="3" t="s">
        <v>16</v>
      </c>
      <c r="C261" t="s">
        <v>12</v>
      </c>
      <c r="D261" s="2">
        <v>570</v>
      </c>
      <c r="E261" s="1">
        <v>9</v>
      </c>
      <c r="F261" s="2">
        <v>2613</v>
      </c>
      <c r="G261" s="2">
        <v>98</v>
      </c>
      <c r="H261" s="2">
        <v>2497</v>
      </c>
      <c r="I261" s="2">
        <v>49</v>
      </c>
      <c r="J261" s="3" t="s">
        <v>15</v>
      </c>
      <c r="K261" s="2" t="s">
        <v>30</v>
      </c>
    </row>
    <row r="262" spans="1:11" x14ac:dyDescent="0.3">
      <c r="A262" s="2">
        <v>261</v>
      </c>
      <c r="B262" s="3" t="s">
        <v>16</v>
      </c>
      <c r="C262" t="s">
        <v>12</v>
      </c>
      <c r="D262" s="2">
        <v>64</v>
      </c>
      <c r="E262" s="1">
        <v>1.3</v>
      </c>
      <c r="F262" s="2">
        <v>490</v>
      </c>
      <c r="G262" s="2">
        <v>14</v>
      </c>
      <c r="H262" s="2">
        <v>151</v>
      </c>
      <c r="I262" s="2">
        <v>43</v>
      </c>
      <c r="J262" s="3" t="s">
        <v>15</v>
      </c>
      <c r="K262" s="2" t="s">
        <v>26</v>
      </c>
    </row>
    <row r="263" spans="1:11" x14ac:dyDescent="0.3">
      <c r="A263" s="2">
        <v>262</v>
      </c>
      <c r="B263" s="3" t="s">
        <v>17</v>
      </c>
      <c r="C263" t="s">
        <v>18</v>
      </c>
      <c r="D263" s="2">
        <v>334</v>
      </c>
      <c r="E263" s="1">
        <v>6.6</v>
      </c>
      <c r="F263" s="2">
        <v>2394</v>
      </c>
      <c r="G263" s="2">
        <v>68</v>
      </c>
      <c r="H263" s="2">
        <v>1227</v>
      </c>
      <c r="I263" s="2">
        <v>46</v>
      </c>
      <c r="J263" s="3" t="s">
        <v>15</v>
      </c>
      <c r="K263" s="2" t="s">
        <v>29</v>
      </c>
    </row>
    <row r="264" spans="1:11" x14ac:dyDescent="0.3">
      <c r="A264" s="2">
        <v>263</v>
      </c>
      <c r="B264" s="3" t="s">
        <v>17</v>
      </c>
      <c r="C264" t="s">
        <v>18</v>
      </c>
      <c r="D264" s="2">
        <v>518</v>
      </c>
      <c r="E264" s="1">
        <v>9.6</v>
      </c>
      <c r="F264" s="2">
        <v>2954</v>
      </c>
      <c r="G264" s="2">
        <v>93</v>
      </c>
      <c r="H264" s="2">
        <v>2125</v>
      </c>
      <c r="I264" s="2">
        <v>34</v>
      </c>
      <c r="J264" s="3" t="s">
        <v>15</v>
      </c>
      <c r="K264" s="2" t="s">
        <v>30</v>
      </c>
    </row>
    <row r="265" spans="1:11" x14ac:dyDescent="0.3">
      <c r="A265" s="2">
        <v>264</v>
      </c>
      <c r="B265" s="3" t="s">
        <v>19</v>
      </c>
      <c r="C265" t="s">
        <v>12</v>
      </c>
      <c r="D265" s="2">
        <v>70</v>
      </c>
      <c r="E265" s="1">
        <v>1.7</v>
      </c>
      <c r="F265" s="2">
        <v>359</v>
      </c>
      <c r="G265" s="2">
        <v>10</v>
      </c>
      <c r="H265" s="2">
        <v>109</v>
      </c>
      <c r="I265" s="2">
        <v>57</v>
      </c>
      <c r="J265" s="3" t="s">
        <v>13</v>
      </c>
      <c r="K265" s="2" t="s">
        <v>26</v>
      </c>
    </row>
    <row r="266" spans="1:11" x14ac:dyDescent="0.3">
      <c r="A266" s="2">
        <v>265</v>
      </c>
      <c r="B266" s="3" t="s">
        <v>17</v>
      </c>
      <c r="C266" t="s">
        <v>18</v>
      </c>
      <c r="D266" s="2">
        <v>334</v>
      </c>
      <c r="E266" s="1">
        <v>6.8</v>
      </c>
      <c r="F266" s="2">
        <v>2000</v>
      </c>
      <c r="G266" s="2">
        <v>77</v>
      </c>
      <c r="H266" s="2">
        <v>1079</v>
      </c>
      <c r="I266" s="2">
        <v>40</v>
      </c>
      <c r="J266" s="3" t="s">
        <v>15</v>
      </c>
      <c r="K266" s="2" t="s">
        <v>29</v>
      </c>
    </row>
    <row r="267" spans="1:11" x14ac:dyDescent="0.3">
      <c r="A267" s="2">
        <v>266</v>
      </c>
      <c r="B267" s="3" t="s">
        <v>16</v>
      </c>
      <c r="C267" t="s">
        <v>12</v>
      </c>
      <c r="D267" s="2">
        <v>563</v>
      </c>
      <c r="E267" s="1">
        <v>8.4</v>
      </c>
      <c r="F267" s="2">
        <v>2849</v>
      </c>
      <c r="G267" s="2">
        <v>85</v>
      </c>
      <c r="H267" s="2">
        <v>1508</v>
      </c>
      <c r="I267" s="2">
        <v>25</v>
      </c>
      <c r="J267" s="3" t="s">
        <v>13</v>
      </c>
      <c r="K267" s="2" t="s">
        <v>30</v>
      </c>
    </row>
    <row r="268" spans="1:11" x14ac:dyDescent="0.3">
      <c r="A268" s="2">
        <v>267</v>
      </c>
      <c r="B268" s="3" t="s">
        <v>17</v>
      </c>
      <c r="C268" t="s">
        <v>18</v>
      </c>
      <c r="D268" s="2">
        <v>181</v>
      </c>
      <c r="E268" s="1">
        <v>4.0999999999999996</v>
      </c>
      <c r="F268" s="2">
        <v>1608</v>
      </c>
      <c r="G268" s="2">
        <v>43</v>
      </c>
      <c r="H268" s="2">
        <v>752</v>
      </c>
      <c r="I268" s="2">
        <v>22</v>
      </c>
      <c r="J268" s="3" t="s">
        <v>15</v>
      </c>
      <c r="K268" s="2" t="s">
        <v>28</v>
      </c>
    </row>
    <row r="269" spans="1:11" x14ac:dyDescent="0.3">
      <c r="A269" s="2">
        <v>268</v>
      </c>
      <c r="B269" s="3" t="s">
        <v>14</v>
      </c>
      <c r="C269" t="s">
        <v>12</v>
      </c>
      <c r="D269" s="2">
        <v>584</v>
      </c>
      <c r="E269" s="1">
        <v>9.4</v>
      </c>
      <c r="F269" s="2">
        <v>2766</v>
      </c>
      <c r="G269" s="2">
        <v>84</v>
      </c>
      <c r="H269" s="2">
        <v>2151</v>
      </c>
      <c r="I269" s="2">
        <v>32</v>
      </c>
      <c r="J269" s="3" t="s">
        <v>13</v>
      </c>
      <c r="K269" s="2" t="s">
        <v>30</v>
      </c>
    </row>
    <row r="270" spans="1:11" x14ac:dyDescent="0.3">
      <c r="A270" s="2">
        <v>269</v>
      </c>
      <c r="B270" s="3" t="s">
        <v>19</v>
      </c>
      <c r="C270" t="s">
        <v>12</v>
      </c>
      <c r="D270" s="2">
        <v>208</v>
      </c>
      <c r="E270" s="1">
        <v>4.7</v>
      </c>
      <c r="F270" s="2">
        <v>1642</v>
      </c>
      <c r="G270" s="2">
        <v>45</v>
      </c>
      <c r="H270" s="2">
        <v>861</v>
      </c>
      <c r="I270" s="2">
        <v>55</v>
      </c>
      <c r="J270" s="3" t="s">
        <v>13</v>
      </c>
      <c r="K270" s="2" t="s">
        <v>28</v>
      </c>
    </row>
    <row r="271" spans="1:11" x14ac:dyDescent="0.3">
      <c r="A271" s="2">
        <v>270</v>
      </c>
      <c r="B271" s="3" t="s">
        <v>19</v>
      </c>
      <c r="C271" t="s">
        <v>12</v>
      </c>
      <c r="D271" s="2">
        <v>381</v>
      </c>
      <c r="E271" s="1">
        <v>6.6</v>
      </c>
      <c r="F271" s="2">
        <v>2160</v>
      </c>
      <c r="G271" s="2">
        <v>69</v>
      </c>
      <c r="H271" s="2">
        <v>1450</v>
      </c>
      <c r="I271" s="2">
        <v>20</v>
      </c>
      <c r="J271" s="3" t="s">
        <v>13</v>
      </c>
      <c r="K271" s="2" t="s">
        <v>29</v>
      </c>
    </row>
    <row r="272" spans="1:11" x14ac:dyDescent="0.3">
      <c r="A272" s="2">
        <v>271</v>
      </c>
      <c r="B272" s="3" t="s">
        <v>16</v>
      </c>
      <c r="C272" t="s">
        <v>12</v>
      </c>
      <c r="D272" s="2">
        <v>426</v>
      </c>
      <c r="E272" s="1">
        <v>6.5</v>
      </c>
      <c r="F272" s="2">
        <v>1969</v>
      </c>
      <c r="G272" s="2">
        <v>78</v>
      </c>
      <c r="H272" s="2">
        <v>1266</v>
      </c>
      <c r="I272" s="2">
        <v>53</v>
      </c>
      <c r="J272" s="3" t="s">
        <v>15</v>
      </c>
      <c r="K272" s="2" t="s">
        <v>29</v>
      </c>
    </row>
    <row r="273" spans="1:11" x14ac:dyDescent="0.3">
      <c r="A273" s="2">
        <v>272</v>
      </c>
      <c r="B273" s="3" t="s">
        <v>14</v>
      </c>
      <c r="C273" t="s">
        <v>12</v>
      </c>
      <c r="D273" s="2">
        <v>284</v>
      </c>
      <c r="E273" s="1">
        <v>4.2</v>
      </c>
      <c r="F273" s="2">
        <v>1360</v>
      </c>
      <c r="G273" s="2">
        <v>56</v>
      </c>
      <c r="H273" s="2">
        <v>888</v>
      </c>
      <c r="I273" s="2">
        <v>51</v>
      </c>
      <c r="J273" s="3" t="s">
        <v>13</v>
      </c>
      <c r="K273" s="2" t="s">
        <v>28</v>
      </c>
    </row>
    <row r="274" spans="1:11" x14ac:dyDescent="0.3">
      <c r="A274" s="2">
        <v>273</v>
      </c>
      <c r="B274" s="3" t="s">
        <v>11</v>
      </c>
      <c r="C274" t="s">
        <v>12</v>
      </c>
      <c r="D274" s="2">
        <v>105</v>
      </c>
      <c r="E274" s="1">
        <v>2.2000000000000002</v>
      </c>
      <c r="F274" s="2">
        <v>1002</v>
      </c>
      <c r="G274" s="2">
        <v>29</v>
      </c>
      <c r="H274" s="2">
        <v>453</v>
      </c>
      <c r="I274" s="2">
        <v>31</v>
      </c>
      <c r="J274" s="3" t="s">
        <v>15</v>
      </c>
      <c r="K274" s="2" t="s">
        <v>27</v>
      </c>
    </row>
    <row r="275" spans="1:11" x14ac:dyDescent="0.3">
      <c r="A275" s="2">
        <v>274</v>
      </c>
      <c r="B275" s="3" t="s">
        <v>11</v>
      </c>
      <c r="C275" t="s">
        <v>12</v>
      </c>
      <c r="D275" s="2">
        <v>179</v>
      </c>
      <c r="E275" s="1">
        <v>2.2999999999999998</v>
      </c>
      <c r="F275" s="2">
        <v>1014</v>
      </c>
      <c r="G275" s="2">
        <v>32</v>
      </c>
      <c r="H275" s="2">
        <v>588</v>
      </c>
      <c r="I275" s="2">
        <v>38</v>
      </c>
      <c r="J275" s="3" t="s">
        <v>13</v>
      </c>
      <c r="K275" s="2" t="s">
        <v>27</v>
      </c>
    </row>
    <row r="276" spans="1:11" x14ac:dyDescent="0.3">
      <c r="A276" s="2">
        <v>275</v>
      </c>
      <c r="B276" s="3" t="s">
        <v>17</v>
      </c>
      <c r="C276" t="s">
        <v>18</v>
      </c>
      <c r="D276" s="2">
        <v>122</v>
      </c>
      <c r="E276" s="1">
        <v>2.6</v>
      </c>
      <c r="F276" s="2">
        <v>639</v>
      </c>
      <c r="G276" s="2">
        <v>37</v>
      </c>
      <c r="H276" s="2">
        <v>568</v>
      </c>
      <c r="I276" s="2">
        <v>35</v>
      </c>
      <c r="J276" s="3" t="s">
        <v>13</v>
      </c>
      <c r="K276" s="2" t="s">
        <v>27</v>
      </c>
    </row>
    <row r="277" spans="1:11" x14ac:dyDescent="0.3">
      <c r="A277" s="2">
        <v>276</v>
      </c>
      <c r="B277" s="3" t="s">
        <v>14</v>
      </c>
      <c r="C277" t="s">
        <v>12</v>
      </c>
      <c r="D277" s="2">
        <v>501</v>
      </c>
      <c r="E277" s="1">
        <v>11.9</v>
      </c>
      <c r="F277" s="2">
        <v>2702</v>
      </c>
      <c r="G277" s="2">
        <v>88</v>
      </c>
      <c r="H277" s="2">
        <v>1738</v>
      </c>
      <c r="I277" s="2">
        <v>49</v>
      </c>
      <c r="J277" s="3" t="s">
        <v>13</v>
      </c>
      <c r="K277" s="2" t="s">
        <v>30</v>
      </c>
    </row>
    <row r="278" spans="1:11" x14ac:dyDescent="0.3">
      <c r="A278" s="2">
        <v>277</v>
      </c>
      <c r="B278" s="3" t="s">
        <v>16</v>
      </c>
      <c r="C278" t="s">
        <v>12</v>
      </c>
      <c r="D278" s="2">
        <v>269</v>
      </c>
      <c r="E278" s="1">
        <v>5.9</v>
      </c>
      <c r="F278" s="2">
        <v>1666</v>
      </c>
      <c r="G278" s="2">
        <v>42</v>
      </c>
      <c r="H278" s="2">
        <v>629</v>
      </c>
      <c r="I278" s="2">
        <v>32</v>
      </c>
      <c r="J278" s="3" t="s">
        <v>15</v>
      </c>
      <c r="K278" s="2" t="s">
        <v>28</v>
      </c>
    </row>
    <row r="279" spans="1:11" x14ac:dyDescent="0.3">
      <c r="A279" s="2">
        <v>278</v>
      </c>
      <c r="B279" s="3" t="s">
        <v>11</v>
      </c>
      <c r="C279" t="s">
        <v>12</v>
      </c>
      <c r="D279" s="2">
        <v>230</v>
      </c>
      <c r="E279" s="1">
        <v>4.4000000000000004</v>
      </c>
      <c r="F279" s="2">
        <v>1607</v>
      </c>
      <c r="G279" s="2">
        <v>52</v>
      </c>
      <c r="H279" s="2">
        <v>878</v>
      </c>
      <c r="I279" s="2">
        <v>54</v>
      </c>
      <c r="J279" s="3" t="s">
        <v>13</v>
      </c>
      <c r="K279" s="2" t="s">
        <v>28</v>
      </c>
    </row>
    <row r="280" spans="1:11" x14ac:dyDescent="0.3">
      <c r="A280" s="2">
        <v>279</v>
      </c>
      <c r="B280" s="3" t="s">
        <v>16</v>
      </c>
      <c r="C280" t="s">
        <v>12</v>
      </c>
      <c r="D280" s="2">
        <v>85</v>
      </c>
      <c r="E280" s="1">
        <v>1.6</v>
      </c>
      <c r="F280" s="2">
        <v>417</v>
      </c>
      <c r="G280" s="2">
        <v>12</v>
      </c>
      <c r="H280" s="2">
        <v>122</v>
      </c>
      <c r="I280" s="2">
        <v>47</v>
      </c>
      <c r="J280" s="3" t="s">
        <v>13</v>
      </c>
      <c r="K280" s="2" t="s">
        <v>26</v>
      </c>
    </row>
    <row r="281" spans="1:11" x14ac:dyDescent="0.3">
      <c r="A281" s="2">
        <v>280</v>
      </c>
      <c r="B281" s="3" t="s">
        <v>19</v>
      </c>
      <c r="C281" t="s">
        <v>12</v>
      </c>
      <c r="D281" s="2">
        <v>411</v>
      </c>
      <c r="E281" s="1">
        <v>7.8</v>
      </c>
      <c r="F281" s="2">
        <v>2029</v>
      </c>
      <c r="G281" s="2">
        <v>75</v>
      </c>
      <c r="H281" s="2">
        <v>1136</v>
      </c>
      <c r="I281" s="2">
        <v>33</v>
      </c>
      <c r="J281" s="3" t="s">
        <v>15</v>
      </c>
      <c r="K281" s="2" t="s">
        <v>29</v>
      </c>
    </row>
    <row r="282" spans="1:11" x14ac:dyDescent="0.3">
      <c r="A282" s="2">
        <v>281</v>
      </c>
      <c r="B282" s="3" t="s">
        <v>19</v>
      </c>
      <c r="C282" t="s">
        <v>12</v>
      </c>
      <c r="D282" s="2">
        <v>73</v>
      </c>
      <c r="E282" s="1">
        <v>1.7</v>
      </c>
      <c r="F282" s="2">
        <v>403</v>
      </c>
      <c r="G282" s="2">
        <v>12</v>
      </c>
      <c r="H282" s="2">
        <v>163</v>
      </c>
      <c r="I282" s="2">
        <v>51</v>
      </c>
      <c r="J282" s="3" t="s">
        <v>13</v>
      </c>
      <c r="K282" s="2" t="s">
        <v>26</v>
      </c>
    </row>
    <row r="283" spans="1:11" x14ac:dyDescent="0.3">
      <c r="A283" s="2">
        <v>282</v>
      </c>
      <c r="B283" s="3" t="s">
        <v>16</v>
      </c>
      <c r="C283" t="s">
        <v>12</v>
      </c>
      <c r="D283" s="2">
        <v>39</v>
      </c>
      <c r="E283" s="1">
        <v>1.7</v>
      </c>
      <c r="F283" s="2">
        <v>530</v>
      </c>
      <c r="G283" s="2">
        <v>11</v>
      </c>
      <c r="H283" s="2">
        <v>268</v>
      </c>
      <c r="I283" s="2">
        <v>26</v>
      </c>
      <c r="J283" s="3" t="s">
        <v>15</v>
      </c>
      <c r="K283" s="2" t="s">
        <v>26</v>
      </c>
    </row>
    <row r="284" spans="1:11" x14ac:dyDescent="0.3">
      <c r="A284" s="2">
        <v>283</v>
      </c>
      <c r="B284" s="3" t="s">
        <v>17</v>
      </c>
      <c r="C284" t="s">
        <v>18</v>
      </c>
      <c r="D284" s="2">
        <v>386</v>
      </c>
      <c r="E284" s="1">
        <v>7.7</v>
      </c>
      <c r="F284" s="2">
        <v>2114</v>
      </c>
      <c r="G284" s="2">
        <v>72</v>
      </c>
      <c r="H284" s="2">
        <v>1209</v>
      </c>
      <c r="I284" s="2">
        <v>51</v>
      </c>
      <c r="J284" s="3" t="s">
        <v>13</v>
      </c>
      <c r="K284" s="2" t="s">
        <v>29</v>
      </c>
    </row>
    <row r="285" spans="1:11" x14ac:dyDescent="0.3">
      <c r="A285" s="2">
        <v>284</v>
      </c>
      <c r="B285" s="3" t="s">
        <v>11</v>
      </c>
      <c r="C285" t="s">
        <v>12</v>
      </c>
      <c r="D285" s="2">
        <v>49</v>
      </c>
      <c r="E285" s="1">
        <v>1.3</v>
      </c>
      <c r="F285" s="2">
        <v>542</v>
      </c>
      <c r="G285" s="2">
        <v>16</v>
      </c>
      <c r="H285" s="2">
        <v>169</v>
      </c>
      <c r="I285" s="2">
        <v>54</v>
      </c>
      <c r="J285" s="3" t="s">
        <v>15</v>
      </c>
      <c r="K285" s="2" t="s">
        <v>26</v>
      </c>
    </row>
    <row r="286" spans="1:11" x14ac:dyDescent="0.3">
      <c r="A286" s="2">
        <v>285</v>
      </c>
      <c r="B286" s="3" t="s">
        <v>11</v>
      </c>
      <c r="C286" t="s">
        <v>12</v>
      </c>
      <c r="D286" s="2">
        <v>411</v>
      </c>
      <c r="E286" s="1">
        <v>6.9</v>
      </c>
      <c r="F286" s="2">
        <v>1820</v>
      </c>
      <c r="G286" s="2">
        <v>70</v>
      </c>
      <c r="H286" s="2">
        <v>1024</v>
      </c>
      <c r="I286" s="2">
        <v>43</v>
      </c>
      <c r="J286" s="3" t="s">
        <v>13</v>
      </c>
      <c r="K286" s="2" t="s">
        <v>29</v>
      </c>
    </row>
    <row r="287" spans="1:11" x14ac:dyDescent="0.3">
      <c r="A287" s="2">
        <v>286</v>
      </c>
      <c r="B287" s="3" t="s">
        <v>14</v>
      </c>
      <c r="C287" t="s">
        <v>12</v>
      </c>
      <c r="D287" s="2">
        <v>534</v>
      </c>
      <c r="E287" s="1">
        <v>10.8</v>
      </c>
      <c r="F287" s="2">
        <v>2805</v>
      </c>
      <c r="G287" s="2">
        <v>90</v>
      </c>
      <c r="H287" s="2">
        <v>1538</v>
      </c>
      <c r="I287" s="2">
        <v>37</v>
      </c>
      <c r="J287" s="3" t="s">
        <v>13</v>
      </c>
      <c r="K287" s="2" t="s">
        <v>30</v>
      </c>
    </row>
    <row r="288" spans="1:11" x14ac:dyDescent="0.3">
      <c r="A288" s="2">
        <v>287</v>
      </c>
      <c r="B288" s="3" t="s">
        <v>19</v>
      </c>
      <c r="C288" t="s">
        <v>12</v>
      </c>
      <c r="D288" s="2">
        <v>314</v>
      </c>
      <c r="E288" s="1">
        <v>7.4</v>
      </c>
      <c r="F288" s="2">
        <v>2136</v>
      </c>
      <c r="G288" s="2">
        <v>64</v>
      </c>
      <c r="H288" s="2">
        <v>1376</v>
      </c>
      <c r="I288" s="2">
        <v>47</v>
      </c>
      <c r="J288" s="3" t="s">
        <v>15</v>
      </c>
      <c r="K288" s="2" t="s">
        <v>29</v>
      </c>
    </row>
    <row r="289" spans="1:11" x14ac:dyDescent="0.3">
      <c r="A289" s="2">
        <v>288</v>
      </c>
      <c r="B289" s="3" t="s">
        <v>16</v>
      </c>
      <c r="C289" t="s">
        <v>12</v>
      </c>
      <c r="D289" s="2">
        <v>211</v>
      </c>
      <c r="E289" s="1">
        <v>4</v>
      </c>
      <c r="F289" s="2">
        <v>1519</v>
      </c>
      <c r="G289" s="2">
        <v>54</v>
      </c>
      <c r="H289" s="2">
        <v>811</v>
      </c>
      <c r="I289" s="2">
        <v>29</v>
      </c>
      <c r="J289" s="3" t="s">
        <v>15</v>
      </c>
      <c r="K289" s="2" t="s">
        <v>28</v>
      </c>
    </row>
    <row r="290" spans="1:11" x14ac:dyDescent="0.3">
      <c r="A290" s="2">
        <v>289</v>
      </c>
      <c r="B290" s="3" t="s">
        <v>14</v>
      </c>
      <c r="C290" t="s">
        <v>12</v>
      </c>
      <c r="D290" s="2">
        <v>121</v>
      </c>
      <c r="E290" s="1">
        <v>3.7</v>
      </c>
      <c r="F290" s="2">
        <v>619</v>
      </c>
      <c r="G290" s="2">
        <v>36</v>
      </c>
      <c r="H290" s="2">
        <v>473</v>
      </c>
      <c r="I290" s="2">
        <v>47</v>
      </c>
      <c r="J290" s="3" t="s">
        <v>13</v>
      </c>
      <c r="K290" s="2" t="s">
        <v>27</v>
      </c>
    </row>
    <row r="291" spans="1:11" x14ac:dyDescent="0.3">
      <c r="A291" s="2">
        <v>290</v>
      </c>
      <c r="B291" s="3" t="s">
        <v>11</v>
      </c>
      <c r="C291" t="s">
        <v>12</v>
      </c>
      <c r="D291" s="2">
        <v>84</v>
      </c>
      <c r="E291" s="1">
        <v>1.2</v>
      </c>
      <c r="F291" s="2">
        <v>415</v>
      </c>
      <c r="G291" s="2">
        <v>10</v>
      </c>
      <c r="H291" s="2">
        <v>146</v>
      </c>
      <c r="I291" s="2">
        <v>50</v>
      </c>
      <c r="J291" s="3" t="s">
        <v>13</v>
      </c>
      <c r="K291" s="2" t="s">
        <v>26</v>
      </c>
    </row>
    <row r="292" spans="1:11" x14ac:dyDescent="0.3">
      <c r="A292" s="2">
        <v>291</v>
      </c>
      <c r="B292" s="3" t="s">
        <v>14</v>
      </c>
      <c r="C292" t="s">
        <v>12</v>
      </c>
      <c r="D292" s="2">
        <v>448</v>
      </c>
      <c r="E292" s="1">
        <v>7.6</v>
      </c>
      <c r="F292" s="2">
        <v>2199</v>
      </c>
      <c r="G292" s="2">
        <v>66</v>
      </c>
      <c r="H292" s="2">
        <v>1047</v>
      </c>
      <c r="I292" s="2">
        <v>28</v>
      </c>
      <c r="J292" s="3" t="s">
        <v>13</v>
      </c>
      <c r="K292" s="2" t="s">
        <v>29</v>
      </c>
    </row>
    <row r="293" spans="1:11" x14ac:dyDescent="0.3">
      <c r="A293" s="2">
        <v>292</v>
      </c>
      <c r="B293" s="3" t="s">
        <v>11</v>
      </c>
      <c r="C293" t="s">
        <v>12</v>
      </c>
      <c r="D293" s="2">
        <v>55</v>
      </c>
      <c r="E293" s="1">
        <v>1.6</v>
      </c>
      <c r="F293" s="2">
        <v>360</v>
      </c>
      <c r="G293" s="2">
        <v>19</v>
      </c>
      <c r="H293" s="2">
        <v>149</v>
      </c>
      <c r="I293" s="2">
        <v>30</v>
      </c>
      <c r="J293" s="3" t="s">
        <v>13</v>
      </c>
      <c r="K293" s="2" t="s">
        <v>26</v>
      </c>
    </row>
    <row r="294" spans="1:11" x14ac:dyDescent="0.3">
      <c r="A294" s="2">
        <v>293</v>
      </c>
      <c r="B294" s="3" t="s">
        <v>11</v>
      </c>
      <c r="C294" t="s">
        <v>12</v>
      </c>
      <c r="D294" s="2">
        <v>59</v>
      </c>
      <c r="E294" s="1">
        <v>1.8</v>
      </c>
      <c r="F294" s="2">
        <v>497</v>
      </c>
      <c r="G294" s="2">
        <v>10</v>
      </c>
      <c r="H294" s="2">
        <v>208</v>
      </c>
      <c r="I294" s="2">
        <v>36</v>
      </c>
      <c r="J294" s="3" t="s">
        <v>15</v>
      </c>
      <c r="K294" s="2" t="s">
        <v>26</v>
      </c>
    </row>
    <row r="295" spans="1:11" x14ac:dyDescent="0.3">
      <c r="A295" s="2">
        <v>294</v>
      </c>
      <c r="B295" s="3" t="s">
        <v>16</v>
      </c>
      <c r="C295" t="s">
        <v>12</v>
      </c>
      <c r="D295" s="2">
        <v>226</v>
      </c>
      <c r="E295" s="1">
        <v>4.5</v>
      </c>
      <c r="F295" s="2">
        <v>1781</v>
      </c>
      <c r="G295" s="2">
        <v>45</v>
      </c>
      <c r="H295" s="2">
        <v>649</v>
      </c>
      <c r="I295" s="2">
        <v>27</v>
      </c>
      <c r="J295" s="3" t="s">
        <v>15</v>
      </c>
      <c r="K295" s="2" t="s">
        <v>28</v>
      </c>
    </row>
    <row r="296" spans="1:11" x14ac:dyDescent="0.3">
      <c r="A296" s="2">
        <v>295</v>
      </c>
      <c r="B296" s="3" t="s">
        <v>19</v>
      </c>
      <c r="C296" t="s">
        <v>12</v>
      </c>
      <c r="D296" s="2">
        <v>580</v>
      </c>
      <c r="E296" s="1">
        <v>8.5</v>
      </c>
      <c r="F296" s="2">
        <v>2660</v>
      </c>
      <c r="G296" s="2">
        <v>87</v>
      </c>
      <c r="H296" s="2">
        <v>1795</v>
      </c>
      <c r="I296" s="2">
        <v>52</v>
      </c>
      <c r="J296" s="3" t="s">
        <v>13</v>
      </c>
      <c r="K296" s="2" t="s">
        <v>30</v>
      </c>
    </row>
    <row r="297" spans="1:11" x14ac:dyDescent="0.3">
      <c r="A297" s="2">
        <v>296</v>
      </c>
      <c r="B297" s="3" t="s">
        <v>14</v>
      </c>
      <c r="C297" t="s">
        <v>12</v>
      </c>
      <c r="D297" s="2">
        <v>65</v>
      </c>
      <c r="E297" s="1">
        <v>1.8</v>
      </c>
      <c r="F297" s="2">
        <v>481</v>
      </c>
      <c r="G297" s="2">
        <v>18</v>
      </c>
      <c r="H297" s="2">
        <v>130</v>
      </c>
      <c r="I297" s="2">
        <v>41</v>
      </c>
      <c r="J297" s="3" t="s">
        <v>13</v>
      </c>
      <c r="K297" s="2" t="s">
        <v>26</v>
      </c>
    </row>
    <row r="298" spans="1:11" x14ac:dyDescent="0.3">
      <c r="A298" s="2">
        <v>297</v>
      </c>
      <c r="B298" s="3" t="s">
        <v>14</v>
      </c>
      <c r="C298" t="s">
        <v>12</v>
      </c>
      <c r="D298" s="2">
        <v>458</v>
      </c>
      <c r="E298" s="1">
        <v>6.6</v>
      </c>
      <c r="F298" s="2">
        <v>2214</v>
      </c>
      <c r="G298" s="2">
        <v>67</v>
      </c>
      <c r="H298" s="2">
        <v>1163</v>
      </c>
      <c r="I298" s="2">
        <v>31</v>
      </c>
      <c r="J298" s="3" t="s">
        <v>15</v>
      </c>
      <c r="K298" s="2" t="s">
        <v>29</v>
      </c>
    </row>
    <row r="299" spans="1:11" x14ac:dyDescent="0.3">
      <c r="A299" s="2">
        <v>298</v>
      </c>
      <c r="B299" s="3" t="s">
        <v>17</v>
      </c>
      <c r="C299" t="s">
        <v>18</v>
      </c>
      <c r="D299" s="2">
        <v>170</v>
      </c>
      <c r="E299" s="1">
        <v>2.7</v>
      </c>
      <c r="F299" s="2">
        <v>805</v>
      </c>
      <c r="G299" s="2">
        <v>26</v>
      </c>
      <c r="H299" s="2">
        <v>344</v>
      </c>
      <c r="I299" s="2">
        <v>53</v>
      </c>
      <c r="J299" s="3" t="s">
        <v>15</v>
      </c>
      <c r="K299" s="2" t="s">
        <v>27</v>
      </c>
    </row>
    <row r="300" spans="1:11" x14ac:dyDescent="0.3">
      <c r="A300" s="2">
        <v>299</v>
      </c>
      <c r="B300" s="3" t="s">
        <v>17</v>
      </c>
      <c r="C300" t="s">
        <v>18</v>
      </c>
      <c r="D300" s="2">
        <v>264</v>
      </c>
      <c r="E300" s="1">
        <v>5.2</v>
      </c>
      <c r="F300" s="2">
        <v>1641</v>
      </c>
      <c r="G300" s="2">
        <v>44</v>
      </c>
      <c r="H300" s="2">
        <v>778</v>
      </c>
      <c r="I300" s="2">
        <v>44</v>
      </c>
      <c r="J300" s="3" t="s">
        <v>13</v>
      </c>
      <c r="K300" s="2" t="s">
        <v>28</v>
      </c>
    </row>
    <row r="301" spans="1:11" x14ac:dyDescent="0.3">
      <c r="A301" s="2">
        <v>300</v>
      </c>
      <c r="B301" s="3" t="s">
        <v>16</v>
      </c>
      <c r="C301" t="s">
        <v>12</v>
      </c>
      <c r="D301" s="2">
        <v>122</v>
      </c>
      <c r="E301" s="1">
        <v>3.3</v>
      </c>
      <c r="F301" s="2">
        <v>748</v>
      </c>
      <c r="G301" s="2">
        <v>35</v>
      </c>
      <c r="H301" s="2">
        <v>499</v>
      </c>
      <c r="I301" s="2">
        <v>59</v>
      </c>
      <c r="J301" s="3" t="s">
        <v>15</v>
      </c>
      <c r="K301" s="2" t="s">
        <v>27</v>
      </c>
    </row>
    <row r="302" spans="1:11" x14ac:dyDescent="0.3">
      <c r="A302" s="2">
        <v>301</v>
      </c>
      <c r="B302" s="3" t="s">
        <v>16</v>
      </c>
      <c r="C302" t="s">
        <v>12</v>
      </c>
      <c r="D302" s="2">
        <v>420</v>
      </c>
      <c r="E302" s="1">
        <v>6.5</v>
      </c>
      <c r="F302" s="2">
        <v>2113</v>
      </c>
      <c r="G302" s="2">
        <v>65</v>
      </c>
      <c r="H302" s="2">
        <v>1314</v>
      </c>
      <c r="I302" s="2">
        <v>35</v>
      </c>
      <c r="J302" s="3" t="s">
        <v>13</v>
      </c>
      <c r="K302" s="2" t="s">
        <v>29</v>
      </c>
    </row>
    <row r="303" spans="1:11" x14ac:dyDescent="0.3">
      <c r="A303" s="2">
        <v>302</v>
      </c>
      <c r="B303" s="3" t="s">
        <v>17</v>
      </c>
      <c r="C303" t="s">
        <v>18</v>
      </c>
      <c r="D303" s="2">
        <v>267</v>
      </c>
      <c r="E303" s="1">
        <v>4.4000000000000004</v>
      </c>
      <c r="F303" s="2">
        <v>1505</v>
      </c>
      <c r="G303" s="2">
        <v>59</v>
      </c>
      <c r="H303" s="2">
        <v>971</v>
      </c>
      <c r="I303" s="2">
        <v>38</v>
      </c>
      <c r="J303" s="3" t="s">
        <v>15</v>
      </c>
      <c r="K303" s="2" t="s">
        <v>28</v>
      </c>
    </row>
    <row r="304" spans="1:11" x14ac:dyDescent="0.3">
      <c r="A304" s="2">
        <v>303</v>
      </c>
      <c r="B304" s="3" t="s">
        <v>17</v>
      </c>
      <c r="C304" t="s">
        <v>18</v>
      </c>
      <c r="D304" s="2">
        <v>469</v>
      </c>
      <c r="E304" s="1">
        <v>6</v>
      </c>
      <c r="F304" s="2">
        <v>2290</v>
      </c>
      <c r="G304" s="2">
        <v>67</v>
      </c>
      <c r="H304" s="2">
        <v>1086</v>
      </c>
      <c r="I304" s="2">
        <v>34</v>
      </c>
      <c r="J304" s="3" t="s">
        <v>15</v>
      </c>
      <c r="K304" s="2" t="s">
        <v>29</v>
      </c>
    </row>
    <row r="305" spans="1:11" x14ac:dyDescent="0.3">
      <c r="A305" s="2">
        <v>304</v>
      </c>
      <c r="B305" s="3" t="s">
        <v>17</v>
      </c>
      <c r="C305" t="s">
        <v>18</v>
      </c>
      <c r="D305" s="2">
        <v>541</v>
      </c>
      <c r="E305" s="1">
        <v>11.4</v>
      </c>
      <c r="F305" s="2">
        <v>2443</v>
      </c>
      <c r="G305" s="2">
        <v>89</v>
      </c>
      <c r="H305" s="2">
        <v>1923</v>
      </c>
      <c r="I305" s="2">
        <v>34</v>
      </c>
      <c r="J305" s="3" t="s">
        <v>15</v>
      </c>
      <c r="K305" s="2" t="s">
        <v>30</v>
      </c>
    </row>
    <row r="306" spans="1:11" x14ac:dyDescent="0.3">
      <c r="A306" s="2">
        <v>305</v>
      </c>
      <c r="B306" s="3" t="s">
        <v>17</v>
      </c>
      <c r="C306" t="s">
        <v>18</v>
      </c>
      <c r="D306" s="2">
        <v>155</v>
      </c>
      <c r="E306" s="1">
        <v>2.9</v>
      </c>
      <c r="F306" s="2">
        <v>1117</v>
      </c>
      <c r="G306" s="2">
        <v>22</v>
      </c>
      <c r="H306" s="2">
        <v>322</v>
      </c>
      <c r="I306" s="2">
        <v>19</v>
      </c>
      <c r="J306" s="3" t="s">
        <v>15</v>
      </c>
      <c r="K306" s="2" t="s">
        <v>27</v>
      </c>
    </row>
    <row r="307" spans="1:11" x14ac:dyDescent="0.3">
      <c r="A307" s="2">
        <v>306</v>
      </c>
      <c r="B307" s="3" t="s">
        <v>14</v>
      </c>
      <c r="C307" t="s">
        <v>12</v>
      </c>
      <c r="D307" s="2">
        <v>106</v>
      </c>
      <c r="E307" s="1">
        <v>2.8</v>
      </c>
      <c r="F307" s="2">
        <v>686</v>
      </c>
      <c r="G307" s="2">
        <v>32</v>
      </c>
      <c r="H307" s="2">
        <v>594</v>
      </c>
      <c r="I307" s="2">
        <v>27</v>
      </c>
      <c r="J307" s="3" t="s">
        <v>13</v>
      </c>
      <c r="K307" s="2" t="s">
        <v>27</v>
      </c>
    </row>
    <row r="308" spans="1:11" x14ac:dyDescent="0.3">
      <c r="A308" s="2">
        <v>307</v>
      </c>
      <c r="B308" s="3" t="s">
        <v>14</v>
      </c>
      <c r="C308" t="s">
        <v>12</v>
      </c>
      <c r="D308" s="2">
        <v>243</v>
      </c>
      <c r="E308" s="1">
        <v>5</v>
      </c>
      <c r="F308" s="2">
        <v>1232</v>
      </c>
      <c r="G308" s="2">
        <v>47</v>
      </c>
      <c r="H308" s="2">
        <v>877</v>
      </c>
      <c r="I308" s="2">
        <v>43</v>
      </c>
      <c r="J308" s="3" t="s">
        <v>13</v>
      </c>
      <c r="K308" s="2" t="s">
        <v>28</v>
      </c>
    </row>
    <row r="309" spans="1:11" x14ac:dyDescent="0.3">
      <c r="A309" s="2">
        <v>308</v>
      </c>
      <c r="B309" s="3" t="s">
        <v>14</v>
      </c>
      <c r="C309" t="s">
        <v>12</v>
      </c>
      <c r="D309" s="2">
        <v>410</v>
      </c>
      <c r="E309" s="1">
        <v>7.5</v>
      </c>
      <c r="F309" s="2">
        <v>2176</v>
      </c>
      <c r="G309" s="2">
        <v>68</v>
      </c>
      <c r="H309" s="2">
        <v>1213</v>
      </c>
      <c r="I309" s="2">
        <v>45</v>
      </c>
      <c r="J309" s="3" t="s">
        <v>15</v>
      </c>
      <c r="K309" s="2" t="s">
        <v>29</v>
      </c>
    </row>
    <row r="310" spans="1:11" x14ac:dyDescent="0.3">
      <c r="A310" s="2">
        <v>309</v>
      </c>
      <c r="B310" s="3" t="s">
        <v>17</v>
      </c>
      <c r="C310" t="s">
        <v>18</v>
      </c>
      <c r="D310" s="2">
        <v>285</v>
      </c>
      <c r="E310" s="1">
        <v>5.0999999999999996</v>
      </c>
      <c r="F310" s="2">
        <v>1226</v>
      </c>
      <c r="G310" s="2">
        <v>57</v>
      </c>
      <c r="H310" s="2">
        <v>666</v>
      </c>
      <c r="I310" s="2">
        <v>20</v>
      </c>
      <c r="J310" s="3" t="s">
        <v>15</v>
      </c>
      <c r="K310" s="2" t="s">
        <v>28</v>
      </c>
    </row>
    <row r="311" spans="1:11" x14ac:dyDescent="0.3">
      <c r="A311" s="2">
        <v>310</v>
      </c>
      <c r="B311" s="3" t="s">
        <v>14</v>
      </c>
      <c r="C311" t="s">
        <v>12</v>
      </c>
      <c r="D311" s="2">
        <v>397</v>
      </c>
      <c r="E311" s="1">
        <v>6.8</v>
      </c>
      <c r="F311" s="2">
        <v>2027</v>
      </c>
      <c r="G311" s="2">
        <v>66</v>
      </c>
      <c r="H311" s="2">
        <v>1167</v>
      </c>
      <c r="I311" s="2">
        <v>40</v>
      </c>
      <c r="J311" s="3" t="s">
        <v>13</v>
      </c>
      <c r="K311" s="2" t="s">
        <v>29</v>
      </c>
    </row>
    <row r="312" spans="1:11" x14ac:dyDescent="0.3">
      <c r="A312" s="2">
        <v>311</v>
      </c>
      <c r="B312" s="3" t="s">
        <v>19</v>
      </c>
      <c r="C312" t="s">
        <v>12</v>
      </c>
      <c r="D312" s="2">
        <v>230</v>
      </c>
      <c r="E312" s="1">
        <v>4.2</v>
      </c>
      <c r="F312" s="2">
        <v>1507</v>
      </c>
      <c r="G312" s="2">
        <v>51</v>
      </c>
      <c r="H312" s="2">
        <v>868</v>
      </c>
      <c r="I312" s="2">
        <v>25</v>
      </c>
      <c r="J312" s="3" t="s">
        <v>15</v>
      </c>
      <c r="K312" s="2" t="s">
        <v>28</v>
      </c>
    </row>
    <row r="313" spans="1:11" x14ac:dyDescent="0.3">
      <c r="A313" s="2">
        <v>312</v>
      </c>
      <c r="B313" s="3" t="s">
        <v>17</v>
      </c>
      <c r="C313" t="s">
        <v>18</v>
      </c>
      <c r="D313" s="2">
        <v>341</v>
      </c>
      <c r="E313" s="1">
        <v>7.2</v>
      </c>
      <c r="F313" s="2">
        <v>2397</v>
      </c>
      <c r="G313" s="2">
        <v>68</v>
      </c>
      <c r="H313" s="2">
        <v>1055</v>
      </c>
      <c r="I313" s="2">
        <v>32</v>
      </c>
      <c r="J313" s="3" t="s">
        <v>15</v>
      </c>
      <c r="K313" s="2" t="s">
        <v>29</v>
      </c>
    </row>
    <row r="314" spans="1:11" x14ac:dyDescent="0.3">
      <c r="A314" s="2">
        <v>313</v>
      </c>
      <c r="B314" s="3" t="s">
        <v>11</v>
      </c>
      <c r="C314" t="s">
        <v>12</v>
      </c>
      <c r="D314" s="2">
        <v>132</v>
      </c>
      <c r="E314" s="1">
        <v>2.9</v>
      </c>
      <c r="F314" s="2">
        <v>1054</v>
      </c>
      <c r="G314" s="2">
        <v>32</v>
      </c>
      <c r="H314" s="2">
        <v>563</v>
      </c>
      <c r="I314" s="2">
        <v>20</v>
      </c>
      <c r="J314" s="3" t="s">
        <v>13</v>
      </c>
      <c r="K314" s="2" t="s">
        <v>27</v>
      </c>
    </row>
    <row r="315" spans="1:11" x14ac:dyDescent="0.3">
      <c r="A315" s="2">
        <v>314</v>
      </c>
      <c r="B315" s="3" t="s">
        <v>16</v>
      </c>
      <c r="C315" t="s">
        <v>12</v>
      </c>
      <c r="D315" s="2">
        <v>130</v>
      </c>
      <c r="E315" s="1">
        <v>3</v>
      </c>
      <c r="F315" s="2">
        <v>820</v>
      </c>
      <c r="G315" s="2">
        <v>21</v>
      </c>
      <c r="H315" s="2">
        <v>308</v>
      </c>
      <c r="I315" s="2">
        <v>49</v>
      </c>
      <c r="J315" s="3" t="s">
        <v>15</v>
      </c>
      <c r="K315" s="2" t="s">
        <v>27</v>
      </c>
    </row>
    <row r="316" spans="1:11" x14ac:dyDescent="0.3">
      <c r="A316" s="2">
        <v>315</v>
      </c>
      <c r="B316" s="3" t="s">
        <v>17</v>
      </c>
      <c r="C316" t="s">
        <v>18</v>
      </c>
      <c r="D316" s="2">
        <v>281</v>
      </c>
      <c r="E316" s="1">
        <v>4.9000000000000004</v>
      </c>
      <c r="F316" s="2">
        <v>1566</v>
      </c>
      <c r="G316" s="2">
        <v>59</v>
      </c>
      <c r="H316" s="2">
        <v>632</v>
      </c>
      <c r="I316" s="2">
        <v>29</v>
      </c>
      <c r="J316" s="3" t="s">
        <v>13</v>
      </c>
      <c r="K316" s="2" t="s">
        <v>28</v>
      </c>
    </row>
    <row r="317" spans="1:11" x14ac:dyDescent="0.3">
      <c r="A317" s="2">
        <v>316</v>
      </c>
      <c r="B317" s="3" t="s">
        <v>14</v>
      </c>
      <c r="C317" t="s">
        <v>12</v>
      </c>
      <c r="D317" s="2">
        <v>74</v>
      </c>
      <c r="E317" s="1">
        <v>2</v>
      </c>
      <c r="F317" s="2">
        <v>320</v>
      </c>
      <c r="G317" s="2">
        <v>11</v>
      </c>
      <c r="H317" s="2">
        <v>103</v>
      </c>
      <c r="I317" s="2">
        <v>55</v>
      </c>
      <c r="J317" s="3" t="s">
        <v>15</v>
      </c>
      <c r="K317" s="2" t="s">
        <v>26</v>
      </c>
    </row>
    <row r="318" spans="1:11" x14ac:dyDescent="0.3">
      <c r="A318" s="2">
        <v>317</v>
      </c>
      <c r="B318" s="3" t="s">
        <v>14</v>
      </c>
      <c r="C318" t="s">
        <v>12</v>
      </c>
      <c r="D318" s="2">
        <v>299</v>
      </c>
      <c r="E318" s="1">
        <v>4.3</v>
      </c>
      <c r="F318" s="2">
        <v>1737</v>
      </c>
      <c r="G318" s="2">
        <v>43</v>
      </c>
      <c r="H318" s="2">
        <v>953</v>
      </c>
      <c r="I318" s="2">
        <v>42</v>
      </c>
      <c r="J318" s="3" t="s">
        <v>15</v>
      </c>
      <c r="K318" s="2" t="s">
        <v>28</v>
      </c>
    </row>
    <row r="319" spans="1:11" x14ac:dyDescent="0.3">
      <c r="A319" s="2">
        <v>318</v>
      </c>
      <c r="B319" s="3" t="s">
        <v>11</v>
      </c>
      <c r="C319" t="s">
        <v>12</v>
      </c>
      <c r="D319" s="2">
        <v>116</v>
      </c>
      <c r="E319" s="1">
        <v>2.2000000000000002</v>
      </c>
      <c r="F319" s="2">
        <v>827</v>
      </c>
      <c r="G319" s="2">
        <v>29</v>
      </c>
      <c r="H319" s="2">
        <v>434</v>
      </c>
      <c r="I319" s="2">
        <v>28</v>
      </c>
      <c r="J319" s="3" t="s">
        <v>15</v>
      </c>
      <c r="K319" s="2" t="s">
        <v>27</v>
      </c>
    </row>
    <row r="320" spans="1:11" x14ac:dyDescent="0.3">
      <c r="A320" s="2">
        <v>319</v>
      </c>
      <c r="B320" s="3" t="s">
        <v>14</v>
      </c>
      <c r="C320" t="s">
        <v>12</v>
      </c>
      <c r="D320" s="2">
        <v>408</v>
      </c>
      <c r="E320" s="1">
        <v>6.6</v>
      </c>
      <c r="F320" s="2">
        <v>2026</v>
      </c>
      <c r="G320" s="2">
        <v>63</v>
      </c>
      <c r="H320" s="2">
        <v>1076</v>
      </c>
      <c r="I320" s="2">
        <v>47</v>
      </c>
      <c r="J320" s="3" t="s">
        <v>15</v>
      </c>
      <c r="K320" s="2" t="s">
        <v>29</v>
      </c>
    </row>
    <row r="321" spans="1:11" x14ac:dyDescent="0.3">
      <c r="A321" s="2">
        <v>320</v>
      </c>
      <c r="B321" s="3" t="s">
        <v>11</v>
      </c>
      <c r="C321" t="s">
        <v>12</v>
      </c>
      <c r="D321" s="2">
        <v>508</v>
      </c>
      <c r="E321" s="1">
        <v>11.3</v>
      </c>
      <c r="F321" s="2">
        <v>2590</v>
      </c>
      <c r="G321" s="2">
        <v>81</v>
      </c>
      <c r="H321" s="2">
        <v>2481</v>
      </c>
      <c r="I321" s="2">
        <v>51</v>
      </c>
      <c r="J321" s="3" t="s">
        <v>13</v>
      </c>
      <c r="K321" s="2" t="s">
        <v>30</v>
      </c>
    </row>
    <row r="322" spans="1:11" x14ac:dyDescent="0.3">
      <c r="A322" s="2">
        <v>321</v>
      </c>
      <c r="B322" s="3" t="s">
        <v>17</v>
      </c>
      <c r="C322" t="s">
        <v>18</v>
      </c>
      <c r="D322" s="2">
        <v>227</v>
      </c>
      <c r="E322" s="1">
        <v>4.4000000000000004</v>
      </c>
      <c r="F322" s="2">
        <v>1275</v>
      </c>
      <c r="G322" s="2">
        <v>56</v>
      </c>
      <c r="H322" s="2">
        <v>984</v>
      </c>
      <c r="I322" s="2">
        <v>22</v>
      </c>
      <c r="J322" s="3" t="s">
        <v>15</v>
      </c>
      <c r="K322" s="2" t="s">
        <v>28</v>
      </c>
    </row>
    <row r="323" spans="1:11" x14ac:dyDescent="0.3">
      <c r="A323" s="2">
        <v>322</v>
      </c>
      <c r="B323" s="3" t="s">
        <v>11</v>
      </c>
      <c r="C323" t="s">
        <v>12</v>
      </c>
      <c r="D323" s="2">
        <v>274</v>
      </c>
      <c r="E323" s="1">
        <v>6</v>
      </c>
      <c r="F323" s="2">
        <v>1489</v>
      </c>
      <c r="G323" s="2">
        <v>56</v>
      </c>
      <c r="H323" s="2">
        <v>666</v>
      </c>
      <c r="I323" s="2">
        <v>57</v>
      </c>
      <c r="J323" s="3" t="s">
        <v>15</v>
      </c>
      <c r="K323" s="2" t="s">
        <v>28</v>
      </c>
    </row>
    <row r="324" spans="1:11" x14ac:dyDescent="0.3">
      <c r="A324" s="2">
        <v>323</v>
      </c>
      <c r="B324" s="3" t="s">
        <v>11</v>
      </c>
      <c r="C324" t="s">
        <v>12</v>
      </c>
      <c r="D324" s="2">
        <v>347</v>
      </c>
      <c r="E324" s="1">
        <v>6.3</v>
      </c>
      <c r="F324" s="2">
        <v>2001</v>
      </c>
      <c r="G324" s="2">
        <v>61</v>
      </c>
      <c r="H324" s="2">
        <v>1456</v>
      </c>
      <c r="I324" s="2">
        <v>21</v>
      </c>
      <c r="J324" s="3" t="s">
        <v>15</v>
      </c>
      <c r="K324" s="2" t="s">
        <v>29</v>
      </c>
    </row>
    <row r="325" spans="1:11" x14ac:dyDescent="0.3">
      <c r="A325" s="2">
        <v>324</v>
      </c>
      <c r="B325" s="3" t="s">
        <v>16</v>
      </c>
      <c r="C325" t="s">
        <v>12</v>
      </c>
      <c r="D325" s="2">
        <v>76</v>
      </c>
      <c r="E325" s="1">
        <v>1.3</v>
      </c>
      <c r="F325" s="2">
        <v>490</v>
      </c>
      <c r="G325" s="2">
        <v>14</v>
      </c>
      <c r="H325" s="2">
        <v>156</v>
      </c>
      <c r="I325" s="2">
        <v>31</v>
      </c>
      <c r="J325" s="3" t="s">
        <v>15</v>
      </c>
      <c r="K325" s="2" t="s">
        <v>26</v>
      </c>
    </row>
    <row r="326" spans="1:11" x14ac:dyDescent="0.3">
      <c r="A326" s="2">
        <v>325</v>
      </c>
      <c r="B326" s="3" t="s">
        <v>17</v>
      </c>
      <c r="C326" t="s">
        <v>18</v>
      </c>
      <c r="D326" s="2">
        <v>445</v>
      </c>
      <c r="E326" s="1">
        <v>7.5</v>
      </c>
      <c r="F326" s="2">
        <v>2007</v>
      </c>
      <c r="G326" s="2">
        <v>78</v>
      </c>
      <c r="H326" s="2">
        <v>1115</v>
      </c>
      <c r="I326" s="2">
        <v>23</v>
      </c>
      <c r="J326" s="3" t="s">
        <v>13</v>
      </c>
      <c r="K326" s="2" t="s">
        <v>29</v>
      </c>
    </row>
    <row r="327" spans="1:11" x14ac:dyDescent="0.3">
      <c r="A327" s="2">
        <v>326</v>
      </c>
      <c r="B327" s="3" t="s">
        <v>14</v>
      </c>
      <c r="C327" t="s">
        <v>12</v>
      </c>
      <c r="D327" s="2">
        <v>203</v>
      </c>
      <c r="E327" s="1">
        <v>4.3</v>
      </c>
      <c r="F327" s="2">
        <v>1554</v>
      </c>
      <c r="G327" s="2">
        <v>54</v>
      </c>
      <c r="H327" s="2">
        <v>638</v>
      </c>
      <c r="I327" s="2">
        <v>25</v>
      </c>
      <c r="J327" s="3" t="s">
        <v>15</v>
      </c>
      <c r="K327" s="2" t="s">
        <v>28</v>
      </c>
    </row>
    <row r="328" spans="1:11" x14ac:dyDescent="0.3">
      <c r="A328" s="2">
        <v>327</v>
      </c>
      <c r="B328" s="3" t="s">
        <v>19</v>
      </c>
      <c r="C328" t="s">
        <v>12</v>
      </c>
      <c r="D328" s="2">
        <v>199</v>
      </c>
      <c r="E328" s="1">
        <v>6</v>
      </c>
      <c r="F328" s="2">
        <v>1707</v>
      </c>
      <c r="G328" s="2">
        <v>57</v>
      </c>
      <c r="H328" s="2">
        <v>881</v>
      </c>
      <c r="I328" s="2">
        <v>55</v>
      </c>
      <c r="J328" s="3" t="s">
        <v>13</v>
      </c>
      <c r="K328" s="2" t="s">
        <v>28</v>
      </c>
    </row>
    <row r="329" spans="1:11" x14ac:dyDescent="0.3">
      <c r="A329" s="2">
        <v>328</v>
      </c>
      <c r="B329" s="3" t="s">
        <v>14</v>
      </c>
      <c r="C329" t="s">
        <v>12</v>
      </c>
      <c r="D329" s="2">
        <v>48</v>
      </c>
      <c r="E329" s="1">
        <v>2</v>
      </c>
      <c r="F329" s="2">
        <v>574</v>
      </c>
      <c r="G329" s="2">
        <v>18</v>
      </c>
      <c r="H329" s="2">
        <v>127</v>
      </c>
      <c r="I329" s="2">
        <v>24</v>
      </c>
      <c r="J329" s="3" t="s">
        <v>15</v>
      </c>
      <c r="K329" s="2" t="s">
        <v>26</v>
      </c>
    </row>
    <row r="330" spans="1:11" x14ac:dyDescent="0.3">
      <c r="A330" s="2">
        <v>329</v>
      </c>
      <c r="B330" s="3" t="s">
        <v>14</v>
      </c>
      <c r="C330" t="s">
        <v>12</v>
      </c>
      <c r="D330" s="2">
        <v>88</v>
      </c>
      <c r="E330" s="1">
        <v>1.6</v>
      </c>
      <c r="F330" s="2">
        <v>420</v>
      </c>
      <c r="G330" s="2">
        <v>12</v>
      </c>
      <c r="H330" s="2">
        <v>274</v>
      </c>
      <c r="I330" s="2">
        <v>31</v>
      </c>
      <c r="J330" s="3" t="s">
        <v>15</v>
      </c>
      <c r="K330" s="2" t="s">
        <v>26</v>
      </c>
    </row>
    <row r="331" spans="1:11" x14ac:dyDescent="0.3">
      <c r="A331" s="2">
        <v>330</v>
      </c>
      <c r="B331" s="3" t="s">
        <v>17</v>
      </c>
      <c r="C331" t="s">
        <v>18</v>
      </c>
      <c r="D331" s="2">
        <v>541</v>
      </c>
      <c r="E331" s="1">
        <v>8.3000000000000007</v>
      </c>
      <c r="F331" s="2">
        <v>2865</v>
      </c>
      <c r="G331" s="2">
        <v>89</v>
      </c>
      <c r="H331" s="2">
        <v>1820</v>
      </c>
      <c r="I331" s="2">
        <v>42</v>
      </c>
      <c r="J331" s="3" t="s">
        <v>15</v>
      </c>
      <c r="K331" s="2" t="s">
        <v>30</v>
      </c>
    </row>
    <row r="332" spans="1:11" x14ac:dyDescent="0.3">
      <c r="A332" s="2">
        <v>331</v>
      </c>
      <c r="B332" s="3" t="s">
        <v>11</v>
      </c>
      <c r="C332" t="s">
        <v>12</v>
      </c>
      <c r="D332" s="2">
        <v>233</v>
      </c>
      <c r="E332" s="1">
        <v>4.5999999999999996</v>
      </c>
      <c r="F332" s="2">
        <v>1534</v>
      </c>
      <c r="G332" s="2">
        <v>49</v>
      </c>
      <c r="H332" s="2">
        <v>796</v>
      </c>
      <c r="I332" s="2">
        <v>21</v>
      </c>
      <c r="J332" s="3" t="s">
        <v>15</v>
      </c>
      <c r="K332" s="2" t="s">
        <v>28</v>
      </c>
    </row>
    <row r="333" spans="1:11" x14ac:dyDescent="0.3">
      <c r="A333" s="2">
        <v>332</v>
      </c>
      <c r="B333" s="3" t="s">
        <v>17</v>
      </c>
      <c r="C333" t="s">
        <v>18</v>
      </c>
      <c r="D333" s="2">
        <v>176</v>
      </c>
      <c r="E333" s="1">
        <v>3.8</v>
      </c>
      <c r="F333" s="2">
        <v>727</v>
      </c>
      <c r="G333" s="2">
        <v>36</v>
      </c>
      <c r="H333" s="2">
        <v>362</v>
      </c>
      <c r="I333" s="2">
        <v>47</v>
      </c>
      <c r="J333" s="3" t="s">
        <v>15</v>
      </c>
      <c r="K333" s="2" t="s">
        <v>27</v>
      </c>
    </row>
    <row r="334" spans="1:11" x14ac:dyDescent="0.3">
      <c r="A334" s="2">
        <v>333</v>
      </c>
      <c r="B334" s="3" t="s">
        <v>14</v>
      </c>
      <c r="C334" t="s">
        <v>12</v>
      </c>
      <c r="D334" s="2">
        <v>191</v>
      </c>
      <c r="E334" s="1">
        <v>6</v>
      </c>
      <c r="F334" s="2">
        <v>1762</v>
      </c>
      <c r="G334" s="2">
        <v>45</v>
      </c>
      <c r="H334" s="2">
        <v>904</v>
      </c>
      <c r="I334" s="2">
        <v>54</v>
      </c>
      <c r="J334" s="3" t="s">
        <v>13</v>
      </c>
      <c r="K334" s="2" t="s">
        <v>28</v>
      </c>
    </row>
    <row r="335" spans="1:11" x14ac:dyDescent="0.3">
      <c r="A335" s="2">
        <v>334</v>
      </c>
      <c r="B335" s="3" t="s">
        <v>11</v>
      </c>
      <c r="C335" t="s">
        <v>12</v>
      </c>
      <c r="D335" s="2">
        <v>461</v>
      </c>
      <c r="E335" s="1">
        <v>7.5</v>
      </c>
      <c r="F335" s="2">
        <v>2001</v>
      </c>
      <c r="G335" s="2">
        <v>69</v>
      </c>
      <c r="H335" s="2">
        <v>1324</v>
      </c>
      <c r="I335" s="2">
        <v>34</v>
      </c>
      <c r="J335" s="3" t="s">
        <v>15</v>
      </c>
      <c r="K335" s="2" t="s">
        <v>29</v>
      </c>
    </row>
    <row r="336" spans="1:11" x14ac:dyDescent="0.3">
      <c r="A336" s="2">
        <v>335</v>
      </c>
      <c r="B336" s="3" t="s">
        <v>19</v>
      </c>
      <c r="C336" t="s">
        <v>12</v>
      </c>
      <c r="D336" s="2">
        <v>37</v>
      </c>
      <c r="E336" s="1">
        <v>1.5</v>
      </c>
      <c r="F336" s="2">
        <v>375</v>
      </c>
      <c r="G336" s="2">
        <v>18</v>
      </c>
      <c r="H336" s="2">
        <v>246</v>
      </c>
      <c r="I336" s="2">
        <v>46</v>
      </c>
      <c r="J336" s="3" t="s">
        <v>15</v>
      </c>
      <c r="K336" s="2" t="s">
        <v>26</v>
      </c>
    </row>
    <row r="337" spans="1:11" x14ac:dyDescent="0.3">
      <c r="A337" s="2">
        <v>336</v>
      </c>
      <c r="B337" s="3" t="s">
        <v>14</v>
      </c>
      <c r="C337" t="s">
        <v>12</v>
      </c>
      <c r="D337" s="2">
        <v>531</v>
      </c>
      <c r="E337" s="1">
        <v>9.8000000000000007</v>
      </c>
      <c r="F337" s="2">
        <v>2905</v>
      </c>
      <c r="G337" s="2">
        <v>99</v>
      </c>
      <c r="H337" s="2">
        <v>1632</v>
      </c>
      <c r="I337" s="2">
        <v>45</v>
      </c>
      <c r="J337" s="3" t="s">
        <v>15</v>
      </c>
      <c r="K337" s="2" t="s">
        <v>30</v>
      </c>
    </row>
    <row r="338" spans="1:11" x14ac:dyDescent="0.3">
      <c r="A338" s="2">
        <v>337</v>
      </c>
      <c r="B338" s="3" t="s">
        <v>19</v>
      </c>
      <c r="C338" t="s">
        <v>12</v>
      </c>
      <c r="D338" s="2">
        <v>473</v>
      </c>
      <c r="E338" s="1">
        <v>7.9</v>
      </c>
      <c r="F338" s="2">
        <v>2292</v>
      </c>
      <c r="G338" s="2">
        <v>62</v>
      </c>
      <c r="H338" s="2">
        <v>1472</v>
      </c>
      <c r="I338" s="2">
        <v>44</v>
      </c>
      <c r="J338" s="3" t="s">
        <v>13</v>
      </c>
      <c r="K338" s="2" t="s">
        <v>29</v>
      </c>
    </row>
    <row r="339" spans="1:11" x14ac:dyDescent="0.3">
      <c r="A339" s="2">
        <v>338</v>
      </c>
      <c r="B339" s="3" t="s">
        <v>19</v>
      </c>
      <c r="C339" t="s">
        <v>12</v>
      </c>
      <c r="D339" s="2">
        <v>30</v>
      </c>
      <c r="E339" s="1">
        <v>1.3</v>
      </c>
      <c r="F339" s="2">
        <v>561</v>
      </c>
      <c r="G339" s="2">
        <v>15</v>
      </c>
      <c r="H339" s="2">
        <v>252</v>
      </c>
      <c r="I339" s="2">
        <v>34</v>
      </c>
      <c r="J339" s="3" t="s">
        <v>13</v>
      </c>
      <c r="K339" s="2" t="s">
        <v>26</v>
      </c>
    </row>
    <row r="340" spans="1:11" x14ac:dyDescent="0.3">
      <c r="A340" s="2">
        <v>339</v>
      </c>
      <c r="B340" s="3" t="s">
        <v>17</v>
      </c>
      <c r="C340" t="s">
        <v>18</v>
      </c>
      <c r="D340" s="2">
        <v>306</v>
      </c>
      <c r="E340" s="1">
        <v>6.1</v>
      </c>
      <c r="F340" s="2">
        <v>2267</v>
      </c>
      <c r="G340" s="2">
        <v>70</v>
      </c>
      <c r="H340" s="2">
        <v>1449</v>
      </c>
      <c r="I340" s="2">
        <v>46</v>
      </c>
      <c r="J340" s="3" t="s">
        <v>13</v>
      </c>
      <c r="K340" s="2" t="s">
        <v>29</v>
      </c>
    </row>
    <row r="341" spans="1:11" x14ac:dyDescent="0.3">
      <c r="A341" s="2">
        <v>340</v>
      </c>
      <c r="B341" s="3" t="s">
        <v>17</v>
      </c>
      <c r="C341" t="s">
        <v>18</v>
      </c>
      <c r="D341" s="2">
        <v>64</v>
      </c>
      <c r="E341" s="1">
        <v>1.2</v>
      </c>
      <c r="F341" s="2">
        <v>590</v>
      </c>
      <c r="G341" s="2">
        <v>13</v>
      </c>
      <c r="H341" s="2">
        <v>155</v>
      </c>
      <c r="I341" s="2">
        <v>30</v>
      </c>
      <c r="J341" s="3" t="s">
        <v>13</v>
      </c>
      <c r="K341" s="2" t="s">
        <v>26</v>
      </c>
    </row>
    <row r="342" spans="1:11" x14ac:dyDescent="0.3">
      <c r="A342" s="2">
        <v>341</v>
      </c>
      <c r="B342" s="3" t="s">
        <v>17</v>
      </c>
      <c r="C342" t="s">
        <v>18</v>
      </c>
      <c r="D342" s="2">
        <v>75</v>
      </c>
      <c r="E342" s="1">
        <v>1</v>
      </c>
      <c r="F342" s="2">
        <v>435</v>
      </c>
      <c r="G342" s="2">
        <v>13</v>
      </c>
      <c r="H342" s="2">
        <v>223</v>
      </c>
      <c r="I342" s="2">
        <v>43</v>
      </c>
      <c r="J342" s="3" t="s">
        <v>13</v>
      </c>
      <c r="K342" s="2" t="s">
        <v>26</v>
      </c>
    </row>
    <row r="343" spans="1:11" x14ac:dyDescent="0.3">
      <c r="A343" s="2">
        <v>342</v>
      </c>
      <c r="B343" s="3" t="s">
        <v>17</v>
      </c>
      <c r="C343" t="s">
        <v>18</v>
      </c>
      <c r="D343" s="2">
        <v>597</v>
      </c>
      <c r="E343" s="1">
        <v>10.3</v>
      </c>
      <c r="F343" s="2">
        <v>2718</v>
      </c>
      <c r="G343" s="2">
        <v>90</v>
      </c>
      <c r="H343" s="2">
        <v>1863</v>
      </c>
      <c r="I343" s="2">
        <v>26</v>
      </c>
      <c r="J343" s="3" t="s">
        <v>15</v>
      </c>
      <c r="K343" s="2" t="s">
        <v>30</v>
      </c>
    </row>
    <row r="344" spans="1:11" x14ac:dyDescent="0.3">
      <c r="A344" s="2">
        <v>343</v>
      </c>
      <c r="B344" s="3" t="s">
        <v>17</v>
      </c>
      <c r="C344" t="s">
        <v>18</v>
      </c>
      <c r="D344" s="2">
        <v>529</v>
      </c>
      <c r="E344" s="1">
        <v>10.5</v>
      </c>
      <c r="F344" s="2">
        <v>2971</v>
      </c>
      <c r="G344" s="2">
        <v>87</v>
      </c>
      <c r="H344" s="2">
        <v>1683</v>
      </c>
      <c r="I344" s="2">
        <v>56</v>
      </c>
      <c r="J344" s="3" t="s">
        <v>13</v>
      </c>
      <c r="K344" s="2" t="s">
        <v>30</v>
      </c>
    </row>
    <row r="345" spans="1:11" x14ac:dyDescent="0.3">
      <c r="A345" s="2">
        <v>344</v>
      </c>
      <c r="B345" s="3" t="s">
        <v>17</v>
      </c>
      <c r="C345" t="s">
        <v>18</v>
      </c>
      <c r="D345" s="2">
        <v>290</v>
      </c>
      <c r="E345" s="1">
        <v>6</v>
      </c>
      <c r="F345" s="2">
        <v>1533</v>
      </c>
      <c r="G345" s="2">
        <v>54</v>
      </c>
      <c r="H345" s="2">
        <v>645</v>
      </c>
      <c r="I345" s="2">
        <v>57</v>
      </c>
      <c r="J345" s="3" t="s">
        <v>15</v>
      </c>
      <c r="K345" s="2" t="s">
        <v>28</v>
      </c>
    </row>
    <row r="346" spans="1:11" x14ac:dyDescent="0.3">
      <c r="A346" s="2">
        <v>345</v>
      </c>
      <c r="B346" s="3" t="s">
        <v>17</v>
      </c>
      <c r="C346" t="s">
        <v>18</v>
      </c>
      <c r="D346" s="2">
        <v>256</v>
      </c>
      <c r="E346" s="1">
        <v>5.8</v>
      </c>
      <c r="F346" s="2">
        <v>1309</v>
      </c>
      <c r="G346" s="2">
        <v>52</v>
      </c>
      <c r="H346" s="2">
        <v>840</v>
      </c>
      <c r="I346" s="2">
        <v>43</v>
      </c>
      <c r="J346" s="3" t="s">
        <v>13</v>
      </c>
      <c r="K346" s="2" t="s">
        <v>28</v>
      </c>
    </row>
    <row r="347" spans="1:11" x14ac:dyDescent="0.3">
      <c r="A347" s="2">
        <v>346</v>
      </c>
      <c r="B347" s="3" t="s">
        <v>17</v>
      </c>
      <c r="C347" t="s">
        <v>18</v>
      </c>
      <c r="D347" s="2">
        <v>308</v>
      </c>
      <c r="E347" s="1">
        <v>7.7</v>
      </c>
      <c r="F347" s="2">
        <v>1974</v>
      </c>
      <c r="G347" s="2">
        <v>73</v>
      </c>
      <c r="H347" s="2">
        <v>1431</v>
      </c>
      <c r="I347" s="2">
        <v>37</v>
      </c>
      <c r="J347" s="3" t="s">
        <v>15</v>
      </c>
      <c r="K347" s="2" t="s">
        <v>29</v>
      </c>
    </row>
    <row r="348" spans="1:11" x14ac:dyDescent="0.3">
      <c r="A348" s="2">
        <v>347</v>
      </c>
      <c r="B348" s="3" t="s">
        <v>14</v>
      </c>
      <c r="C348" t="s">
        <v>12</v>
      </c>
      <c r="D348" s="2">
        <v>156</v>
      </c>
      <c r="E348" s="1">
        <v>3.3</v>
      </c>
      <c r="F348" s="2">
        <v>1020</v>
      </c>
      <c r="G348" s="2">
        <v>38</v>
      </c>
      <c r="H348" s="2">
        <v>447</v>
      </c>
      <c r="I348" s="2">
        <v>57</v>
      </c>
      <c r="J348" s="3" t="s">
        <v>15</v>
      </c>
      <c r="K348" s="2" t="s">
        <v>27</v>
      </c>
    </row>
    <row r="349" spans="1:11" x14ac:dyDescent="0.3">
      <c r="A349" s="2">
        <v>348</v>
      </c>
      <c r="B349" s="3" t="s">
        <v>19</v>
      </c>
      <c r="C349" t="s">
        <v>12</v>
      </c>
      <c r="D349" s="2">
        <v>62</v>
      </c>
      <c r="E349" s="1">
        <v>1.4</v>
      </c>
      <c r="F349" s="2">
        <v>542</v>
      </c>
      <c r="G349" s="2">
        <v>18</v>
      </c>
      <c r="H349" s="2">
        <v>266</v>
      </c>
      <c r="I349" s="2">
        <v>46</v>
      </c>
      <c r="J349" s="3" t="s">
        <v>13</v>
      </c>
      <c r="K349" s="2" t="s">
        <v>26</v>
      </c>
    </row>
    <row r="350" spans="1:11" x14ac:dyDescent="0.3">
      <c r="A350" s="2">
        <v>349</v>
      </c>
      <c r="B350" s="3" t="s">
        <v>11</v>
      </c>
      <c r="C350" t="s">
        <v>12</v>
      </c>
      <c r="D350" s="2">
        <v>156</v>
      </c>
      <c r="E350" s="1">
        <v>3.8</v>
      </c>
      <c r="F350" s="2">
        <v>866</v>
      </c>
      <c r="G350" s="2">
        <v>34</v>
      </c>
      <c r="H350" s="2">
        <v>510</v>
      </c>
      <c r="I350" s="2">
        <v>26</v>
      </c>
      <c r="J350" s="3" t="s">
        <v>13</v>
      </c>
      <c r="K350" s="2" t="s">
        <v>27</v>
      </c>
    </row>
    <row r="351" spans="1:11" x14ac:dyDescent="0.3">
      <c r="A351" s="2">
        <v>350</v>
      </c>
      <c r="B351" s="3" t="s">
        <v>19</v>
      </c>
      <c r="C351" t="s">
        <v>12</v>
      </c>
      <c r="D351" s="2">
        <v>303</v>
      </c>
      <c r="E351" s="1">
        <v>7.4</v>
      </c>
      <c r="F351" s="2">
        <v>2314</v>
      </c>
      <c r="G351" s="2">
        <v>66</v>
      </c>
      <c r="H351" s="2">
        <v>1387</v>
      </c>
      <c r="I351" s="2">
        <v>34</v>
      </c>
      <c r="J351" s="3" t="s">
        <v>13</v>
      </c>
      <c r="K351" s="2" t="s">
        <v>29</v>
      </c>
    </row>
    <row r="352" spans="1:11" x14ac:dyDescent="0.3">
      <c r="A352" s="2">
        <v>351</v>
      </c>
      <c r="B352" s="3" t="s">
        <v>19</v>
      </c>
      <c r="C352" t="s">
        <v>12</v>
      </c>
      <c r="D352" s="2">
        <v>463</v>
      </c>
      <c r="E352" s="1">
        <v>6.9</v>
      </c>
      <c r="F352" s="2">
        <v>2111</v>
      </c>
      <c r="G352" s="2">
        <v>73</v>
      </c>
      <c r="H352" s="2">
        <v>1463</v>
      </c>
      <c r="I352" s="2">
        <v>54</v>
      </c>
      <c r="J352" s="3" t="s">
        <v>13</v>
      </c>
      <c r="K352" s="2" t="s">
        <v>29</v>
      </c>
    </row>
    <row r="353" spans="1:11" x14ac:dyDescent="0.3">
      <c r="A353" s="2">
        <v>352</v>
      </c>
      <c r="B353" s="3" t="s">
        <v>11</v>
      </c>
      <c r="C353" t="s">
        <v>12</v>
      </c>
      <c r="D353" s="2">
        <v>60</v>
      </c>
      <c r="E353" s="1">
        <v>1.5</v>
      </c>
      <c r="F353" s="2">
        <v>593</v>
      </c>
      <c r="G353" s="2">
        <v>14</v>
      </c>
      <c r="H353" s="2">
        <v>281</v>
      </c>
      <c r="I353" s="2">
        <v>35</v>
      </c>
      <c r="J353" s="3" t="s">
        <v>15</v>
      </c>
      <c r="K353" s="2" t="s">
        <v>26</v>
      </c>
    </row>
    <row r="354" spans="1:11" x14ac:dyDescent="0.3">
      <c r="A354" s="2">
        <v>353</v>
      </c>
      <c r="B354" s="3" t="s">
        <v>11</v>
      </c>
      <c r="C354" t="s">
        <v>12</v>
      </c>
      <c r="D354" s="2">
        <v>225</v>
      </c>
      <c r="E354" s="1">
        <v>4.5999999999999996</v>
      </c>
      <c r="F354" s="2">
        <v>1230</v>
      </c>
      <c r="G354" s="2">
        <v>52</v>
      </c>
      <c r="H354" s="2">
        <v>954</v>
      </c>
      <c r="I354" s="2">
        <v>20</v>
      </c>
      <c r="J354" s="3" t="s">
        <v>15</v>
      </c>
      <c r="K354" s="2" t="s">
        <v>28</v>
      </c>
    </row>
    <row r="355" spans="1:11" x14ac:dyDescent="0.3">
      <c r="A355" s="2">
        <v>354</v>
      </c>
      <c r="B355" s="3" t="s">
        <v>19</v>
      </c>
      <c r="C355" t="s">
        <v>12</v>
      </c>
      <c r="D355" s="2">
        <v>379</v>
      </c>
      <c r="E355" s="1">
        <v>7.5</v>
      </c>
      <c r="F355" s="2">
        <v>1823</v>
      </c>
      <c r="G355" s="2">
        <v>68</v>
      </c>
      <c r="H355" s="2">
        <v>1075</v>
      </c>
      <c r="I355" s="2">
        <v>53</v>
      </c>
      <c r="J355" s="3" t="s">
        <v>15</v>
      </c>
      <c r="K355" s="2" t="s">
        <v>29</v>
      </c>
    </row>
    <row r="356" spans="1:11" x14ac:dyDescent="0.3">
      <c r="A356" s="2">
        <v>355</v>
      </c>
      <c r="B356" s="3" t="s">
        <v>14</v>
      </c>
      <c r="C356" t="s">
        <v>12</v>
      </c>
      <c r="D356" s="2">
        <v>53</v>
      </c>
      <c r="E356" s="1">
        <v>1.4</v>
      </c>
      <c r="F356" s="2">
        <v>455</v>
      </c>
      <c r="G356" s="2">
        <v>14</v>
      </c>
      <c r="H356" s="2">
        <v>106</v>
      </c>
      <c r="I356" s="2">
        <v>54</v>
      </c>
      <c r="J356" s="3" t="s">
        <v>15</v>
      </c>
      <c r="K356" s="2" t="s">
        <v>26</v>
      </c>
    </row>
    <row r="357" spans="1:11" x14ac:dyDescent="0.3">
      <c r="A357" s="2">
        <v>356</v>
      </c>
      <c r="B357" s="3" t="s">
        <v>19</v>
      </c>
      <c r="C357" t="s">
        <v>12</v>
      </c>
      <c r="D357" s="2">
        <v>30</v>
      </c>
      <c r="E357" s="1">
        <v>1.9</v>
      </c>
      <c r="F357" s="2">
        <v>574</v>
      </c>
      <c r="G357" s="2">
        <v>19</v>
      </c>
      <c r="H357" s="2">
        <v>287</v>
      </c>
      <c r="I357" s="2">
        <v>45</v>
      </c>
      <c r="J357" s="3" t="s">
        <v>13</v>
      </c>
      <c r="K357" s="2" t="s">
        <v>26</v>
      </c>
    </row>
    <row r="358" spans="1:11" x14ac:dyDescent="0.3">
      <c r="A358" s="2">
        <v>357</v>
      </c>
      <c r="B358" s="3" t="s">
        <v>17</v>
      </c>
      <c r="C358" t="s">
        <v>18</v>
      </c>
      <c r="D358" s="2">
        <v>291</v>
      </c>
      <c r="E358" s="1">
        <v>4.0999999999999996</v>
      </c>
      <c r="F358" s="2">
        <v>1326</v>
      </c>
      <c r="G358" s="2">
        <v>51</v>
      </c>
      <c r="H358" s="2">
        <v>905</v>
      </c>
      <c r="I358" s="2">
        <v>55</v>
      </c>
      <c r="J358" s="3" t="s">
        <v>15</v>
      </c>
      <c r="K358" s="2" t="s">
        <v>28</v>
      </c>
    </row>
    <row r="359" spans="1:11" x14ac:dyDescent="0.3">
      <c r="A359" s="2">
        <v>358</v>
      </c>
      <c r="B359" s="3" t="s">
        <v>17</v>
      </c>
      <c r="C359" t="s">
        <v>18</v>
      </c>
      <c r="D359" s="2">
        <v>488</v>
      </c>
      <c r="E359" s="1">
        <v>9.5</v>
      </c>
      <c r="F359" s="2">
        <v>2840</v>
      </c>
      <c r="G359" s="2">
        <v>92</v>
      </c>
      <c r="H359" s="2">
        <v>1986</v>
      </c>
      <c r="I359" s="2">
        <v>48</v>
      </c>
      <c r="J359" s="3" t="s">
        <v>15</v>
      </c>
      <c r="K359" s="2" t="s">
        <v>30</v>
      </c>
    </row>
    <row r="360" spans="1:11" x14ac:dyDescent="0.3">
      <c r="A360" s="2">
        <v>359</v>
      </c>
      <c r="B360" s="3" t="s">
        <v>11</v>
      </c>
      <c r="C360" t="s">
        <v>12</v>
      </c>
      <c r="D360" s="2">
        <v>74</v>
      </c>
      <c r="E360" s="1">
        <v>2</v>
      </c>
      <c r="F360" s="2">
        <v>366</v>
      </c>
      <c r="G360" s="2">
        <v>13</v>
      </c>
      <c r="H360" s="2">
        <v>253</v>
      </c>
      <c r="I360" s="2">
        <v>44</v>
      </c>
      <c r="J360" s="3" t="s">
        <v>15</v>
      </c>
      <c r="K360" s="2" t="s">
        <v>26</v>
      </c>
    </row>
    <row r="361" spans="1:11" x14ac:dyDescent="0.3">
      <c r="A361" s="2">
        <v>360</v>
      </c>
      <c r="B361" s="3" t="s">
        <v>19</v>
      </c>
      <c r="C361" t="s">
        <v>12</v>
      </c>
      <c r="D361" s="2">
        <v>230</v>
      </c>
      <c r="E361" s="1">
        <v>4.5999999999999996</v>
      </c>
      <c r="F361" s="2">
        <v>1325</v>
      </c>
      <c r="G361" s="2">
        <v>55</v>
      </c>
      <c r="H361" s="2">
        <v>845</v>
      </c>
      <c r="I361" s="2">
        <v>54</v>
      </c>
      <c r="J361" s="3" t="s">
        <v>15</v>
      </c>
      <c r="K361" s="2" t="s">
        <v>28</v>
      </c>
    </row>
    <row r="362" spans="1:11" x14ac:dyDescent="0.3">
      <c r="A362" s="2">
        <v>361</v>
      </c>
      <c r="B362" s="3" t="s">
        <v>19</v>
      </c>
      <c r="C362" t="s">
        <v>12</v>
      </c>
      <c r="D362" s="2">
        <v>517</v>
      </c>
      <c r="E362" s="1">
        <v>11.8</v>
      </c>
      <c r="F362" s="2">
        <v>2435</v>
      </c>
      <c r="G362" s="2">
        <v>86</v>
      </c>
      <c r="H362" s="2">
        <v>2208</v>
      </c>
      <c r="I362" s="2">
        <v>26</v>
      </c>
      <c r="J362" s="3" t="s">
        <v>13</v>
      </c>
      <c r="K362" s="2" t="s">
        <v>30</v>
      </c>
    </row>
    <row r="363" spans="1:11" x14ac:dyDescent="0.3">
      <c r="A363" s="2">
        <v>362</v>
      </c>
      <c r="B363" s="3" t="s">
        <v>14</v>
      </c>
      <c r="C363" t="s">
        <v>12</v>
      </c>
      <c r="D363" s="2">
        <v>557</v>
      </c>
      <c r="E363" s="1">
        <v>10.4</v>
      </c>
      <c r="F363" s="2">
        <v>2900</v>
      </c>
      <c r="G363" s="2">
        <v>97</v>
      </c>
      <c r="H363" s="2">
        <v>1609</v>
      </c>
      <c r="I363" s="2">
        <v>22</v>
      </c>
      <c r="J363" s="3" t="s">
        <v>13</v>
      </c>
      <c r="K363" s="2" t="s">
        <v>30</v>
      </c>
    </row>
    <row r="364" spans="1:11" x14ac:dyDescent="0.3">
      <c r="A364" s="2">
        <v>363</v>
      </c>
      <c r="B364" s="3" t="s">
        <v>16</v>
      </c>
      <c r="C364" t="s">
        <v>12</v>
      </c>
      <c r="D364" s="2">
        <v>78</v>
      </c>
      <c r="E364" s="1">
        <v>1.5</v>
      </c>
      <c r="F364" s="2">
        <v>341</v>
      </c>
      <c r="G364" s="2">
        <v>11</v>
      </c>
      <c r="H364" s="2">
        <v>259</v>
      </c>
      <c r="I364" s="2">
        <v>38</v>
      </c>
      <c r="J364" s="3" t="s">
        <v>15</v>
      </c>
      <c r="K364" s="2" t="s">
        <v>26</v>
      </c>
    </row>
    <row r="365" spans="1:11" x14ac:dyDescent="0.3">
      <c r="A365" s="2">
        <v>364</v>
      </c>
      <c r="B365" s="3" t="s">
        <v>17</v>
      </c>
      <c r="C365" t="s">
        <v>18</v>
      </c>
      <c r="D365" s="2">
        <v>321</v>
      </c>
      <c r="E365" s="1">
        <v>7.9</v>
      </c>
      <c r="F365" s="2">
        <v>2159</v>
      </c>
      <c r="G365" s="2">
        <v>64</v>
      </c>
      <c r="H365" s="2">
        <v>1499</v>
      </c>
      <c r="I365" s="2">
        <v>45</v>
      </c>
      <c r="J365" s="3" t="s">
        <v>13</v>
      </c>
      <c r="K365" s="2" t="s">
        <v>29</v>
      </c>
    </row>
    <row r="366" spans="1:11" x14ac:dyDescent="0.3">
      <c r="A366" s="2">
        <v>365</v>
      </c>
      <c r="B366" s="3" t="s">
        <v>16</v>
      </c>
      <c r="C366" t="s">
        <v>12</v>
      </c>
      <c r="D366" s="2">
        <v>579</v>
      </c>
      <c r="E366" s="1">
        <v>8.6</v>
      </c>
      <c r="F366" s="2">
        <v>2539</v>
      </c>
      <c r="G366" s="2">
        <v>84</v>
      </c>
      <c r="H366" s="2">
        <v>1935</v>
      </c>
      <c r="I366" s="2">
        <v>34</v>
      </c>
      <c r="J366" s="3" t="s">
        <v>13</v>
      </c>
      <c r="K366" s="2" t="s">
        <v>30</v>
      </c>
    </row>
    <row r="367" spans="1:11" x14ac:dyDescent="0.3">
      <c r="A367" s="2">
        <v>366</v>
      </c>
      <c r="B367" s="3" t="s">
        <v>14</v>
      </c>
      <c r="C367" t="s">
        <v>12</v>
      </c>
      <c r="D367" s="2">
        <v>382</v>
      </c>
      <c r="E367" s="1">
        <v>7.2</v>
      </c>
      <c r="F367" s="2">
        <v>1965</v>
      </c>
      <c r="G367" s="2">
        <v>67</v>
      </c>
      <c r="H367" s="2">
        <v>1341</v>
      </c>
      <c r="I367" s="2">
        <v>22</v>
      </c>
      <c r="J367" s="3" t="s">
        <v>13</v>
      </c>
      <c r="K367" s="2" t="s">
        <v>29</v>
      </c>
    </row>
    <row r="368" spans="1:11" x14ac:dyDescent="0.3">
      <c r="A368" s="2">
        <v>367</v>
      </c>
      <c r="B368" s="3" t="s">
        <v>16</v>
      </c>
      <c r="C368" t="s">
        <v>12</v>
      </c>
      <c r="D368" s="2">
        <v>516</v>
      </c>
      <c r="E368" s="1">
        <v>11.6</v>
      </c>
      <c r="F368" s="2">
        <v>2464</v>
      </c>
      <c r="G368" s="2">
        <v>82</v>
      </c>
      <c r="H368" s="2">
        <v>1767</v>
      </c>
      <c r="I368" s="2">
        <v>29</v>
      </c>
      <c r="J368" s="3" t="s">
        <v>15</v>
      </c>
      <c r="K368" s="2" t="s">
        <v>30</v>
      </c>
    </row>
    <row r="369" spans="1:11" x14ac:dyDescent="0.3">
      <c r="A369" s="2">
        <v>368</v>
      </c>
      <c r="B369" s="3" t="s">
        <v>14</v>
      </c>
      <c r="C369" t="s">
        <v>12</v>
      </c>
      <c r="D369" s="2">
        <v>598</v>
      </c>
      <c r="E369" s="1">
        <v>11.2</v>
      </c>
      <c r="F369" s="2">
        <v>2876</v>
      </c>
      <c r="G369" s="2">
        <v>85</v>
      </c>
      <c r="H369" s="2">
        <v>2477</v>
      </c>
      <c r="I369" s="2">
        <v>58</v>
      </c>
      <c r="J369" s="3" t="s">
        <v>15</v>
      </c>
      <c r="K369" s="2" t="s">
        <v>30</v>
      </c>
    </row>
    <row r="370" spans="1:11" x14ac:dyDescent="0.3">
      <c r="A370" s="2">
        <v>369</v>
      </c>
      <c r="B370" s="3" t="s">
        <v>14</v>
      </c>
      <c r="C370" t="s">
        <v>12</v>
      </c>
      <c r="D370" s="2">
        <v>102</v>
      </c>
      <c r="E370" s="1">
        <v>3.9</v>
      </c>
      <c r="F370" s="2">
        <v>747</v>
      </c>
      <c r="G370" s="2">
        <v>36</v>
      </c>
      <c r="H370" s="2">
        <v>408</v>
      </c>
      <c r="I370" s="2">
        <v>49</v>
      </c>
      <c r="J370" s="3" t="s">
        <v>15</v>
      </c>
      <c r="K370" s="2" t="s">
        <v>27</v>
      </c>
    </row>
    <row r="371" spans="1:11" x14ac:dyDescent="0.3">
      <c r="A371" s="2">
        <v>370</v>
      </c>
      <c r="B371" s="3" t="s">
        <v>17</v>
      </c>
      <c r="C371" t="s">
        <v>18</v>
      </c>
      <c r="D371" s="2">
        <v>165</v>
      </c>
      <c r="E371" s="1">
        <v>2.4</v>
      </c>
      <c r="F371" s="2">
        <v>816</v>
      </c>
      <c r="G371" s="2">
        <v>35</v>
      </c>
      <c r="H371" s="2">
        <v>503</v>
      </c>
      <c r="I371" s="2">
        <v>34</v>
      </c>
      <c r="J371" s="3" t="s">
        <v>13</v>
      </c>
      <c r="K371" s="2" t="s">
        <v>27</v>
      </c>
    </row>
    <row r="372" spans="1:11" x14ac:dyDescent="0.3">
      <c r="A372" s="2">
        <v>371</v>
      </c>
      <c r="B372" s="3" t="s">
        <v>17</v>
      </c>
      <c r="C372" t="s">
        <v>18</v>
      </c>
      <c r="D372" s="2">
        <v>558</v>
      </c>
      <c r="E372" s="1">
        <v>9.8000000000000007</v>
      </c>
      <c r="F372" s="2">
        <v>2765</v>
      </c>
      <c r="G372" s="2">
        <v>83</v>
      </c>
      <c r="H372" s="2">
        <v>1548</v>
      </c>
      <c r="I372" s="2">
        <v>25</v>
      </c>
      <c r="J372" s="3" t="s">
        <v>15</v>
      </c>
      <c r="K372" s="2" t="s">
        <v>30</v>
      </c>
    </row>
    <row r="373" spans="1:11" x14ac:dyDescent="0.3">
      <c r="A373" s="2">
        <v>372</v>
      </c>
      <c r="B373" s="3" t="s">
        <v>11</v>
      </c>
      <c r="C373" t="s">
        <v>12</v>
      </c>
      <c r="D373" s="2">
        <v>561</v>
      </c>
      <c r="E373" s="1">
        <v>10.6</v>
      </c>
      <c r="F373" s="2">
        <v>2547</v>
      </c>
      <c r="G373" s="2">
        <v>86</v>
      </c>
      <c r="H373" s="2">
        <v>1823</v>
      </c>
      <c r="I373" s="2">
        <v>22</v>
      </c>
      <c r="J373" s="3" t="s">
        <v>13</v>
      </c>
      <c r="K373" s="2" t="s">
        <v>30</v>
      </c>
    </row>
    <row r="374" spans="1:11" x14ac:dyDescent="0.3">
      <c r="A374" s="2">
        <v>373</v>
      </c>
      <c r="B374" s="3" t="s">
        <v>19</v>
      </c>
      <c r="C374" t="s">
        <v>12</v>
      </c>
      <c r="D374" s="2">
        <v>511</v>
      </c>
      <c r="E374" s="1">
        <v>10.9</v>
      </c>
      <c r="F374" s="2">
        <v>2514</v>
      </c>
      <c r="G374" s="2">
        <v>91</v>
      </c>
      <c r="H374" s="2">
        <v>2335</v>
      </c>
      <c r="I374" s="2">
        <v>59</v>
      </c>
      <c r="J374" s="3" t="s">
        <v>15</v>
      </c>
      <c r="K374" s="2" t="s">
        <v>30</v>
      </c>
    </row>
    <row r="375" spans="1:11" x14ac:dyDescent="0.3">
      <c r="A375" s="2">
        <v>374</v>
      </c>
      <c r="B375" s="3" t="s">
        <v>11</v>
      </c>
      <c r="C375" t="s">
        <v>12</v>
      </c>
      <c r="D375" s="2">
        <v>560</v>
      </c>
      <c r="E375" s="1">
        <v>11.3</v>
      </c>
      <c r="F375" s="2">
        <v>2947</v>
      </c>
      <c r="G375" s="2">
        <v>95</v>
      </c>
      <c r="H375" s="2">
        <v>1663</v>
      </c>
      <c r="I375" s="2">
        <v>25</v>
      </c>
      <c r="J375" s="3" t="s">
        <v>15</v>
      </c>
      <c r="K375" s="2" t="s">
        <v>30</v>
      </c>
    </row>
    <row r="376" spans="1:11" x14ac:dyDescent="0.3">
      <c r="A376" s="2">
        <v>375</v>
      </c>
      <c r="B376" s="3" t="s">
        <v>14</v>
      </c>
      <c r="C376" t="s">
        <v>12</v>
      </c>
      <c r="D376" s="2">
        <v>69</v>
      </c>
      <c r="E376" s="1">
        <v>1.3</v>
      </c>
      <c r="F376" s="2">
        <v>434</v>
      </c>
      <c r="G376" s="2">
        <v>12</v>
      </c>
      <c r="H376" s="2">
        <v>164</v>
      </c>
      <c r="I376" s="2">
        <v>42</v>
      </c>
      <c r="J376" s="3" t="s">
        <v>13</v>
      </c>
      <c r="K376" s="2" t="s">
        <v>26</v>
      </c>
    </row>
    <row r="377" spans="1:11" x14ac:dyDescent="0.3">
      <c r="A377" s="2">
        <v>376</v>
      </c>
      <c r="B377" s="3" t="s">
        <v>14</v>
      </c>
      <c r="C377" t="s">
        <v>12</v>
      </c>
      <c r="D377" s="2">
        <v>44</v>
      </c>
      <c r="E377" s="1">
        <v>1.1000000000000001</v>
      </c>
      <c r="F377" s="2">
        <v>531</v>
      </c>
      <c r="G377" s="2">
        <v>17</v>
      </c>
      <c r="H377" s="2">
        <v>232</v>
      </c>
      <c r="I377" s="2">
        <v>26</v>
      </c>
      <c r="J377" s="3" t="s">
        <v>13</v>
      </c>
      <c r="K377" s="2" t="s">
        <v>26</v>
      </c>
    </row>
    <row r="378" spans="1:11" x14ac:dyDescent="0.3">
      <c r="A378" s="2">
        <v>377</v>
      </c>
      <c r="B378" s="3" t="s">
        <v>17</v>
      </c>
      <c r="C378" t="s">
        <v>18</v>
      </c>
      <c r="D378" s="2">
        <v>65</v>
      </c>
      <c r="E378" s="1">
        <v>1.7</v>
      </c>
      <c r="F378" s="2">
        <v>490</v>
      </c>
      <c r="G378" s="2">
        <v>17</v>
      </c>
      <c r="H378" s="2">
        <v>122</v>
      </c>
      <c r="I378" s="2">
        <v>51</v>
      </c>
      <c r="J378" s="3" t="s">
        <v>15</v>
      </c>
      <c r="K378" s="2" t="s">
        <v>26</v>
      </c>
    </row>
    <row r="379" spans="1:11" x14ac:dyDescent="0.3">
      <c r="A379" s="2">
        <v>378</v>
      </c>
      <c r="B379" s="3" t="s">
        <v>11</v>
      </c>
      <c r="C379" t="s">
        <v>12</v>
      </c>
      <c r="D379" s="2">
        <v>458</v>
      </c>
      <c r="E379" s="1">
        <v>6</v>
      </c>
      <c r="F379" s="2">
        <v>1875</v>
      </c>
      <c r="G379" s="2">
        <v>63</v>
      </c>
      <c r="H379" s="2">
        <v>1072</v>
      </c>
      <c r="I379" s="2">
        <v>31</v>
      </c>
      <c r="J379" s="3" t="s">
        <v>15</v>
      </c>
      <c r="K379" s="2" t="s">
        <v>29</v>
      </c>
    </row>
    <row r="380" spans="1:11" x14ac:dyDescent="0.3">
      <c r="A380" s="2">
        <v>379</v>
      </c>
      <c r="B380" s="3" t="s">
        <v>19</v>
      </c>
      <c r="C380" t="s">
        <v>12</v>
      </c>
      <c r="D380" s="2">
        <v>525</v>
      </c>
      <c r="E380" s="1">
        <v>10.8</v>
      </c>
      <c r="F380" s="2">
        <v>2445</v>
      </c>
      <c r="G380" s="2">
        <v>99</v>
      </c>
      <c r="H380" s="2">
        <v>1623</v>
      </c>
      <c r="I380" s="2">
        <v>57</v>
      </c>
      <c r="J380" s="3" t="s">
        <v>13</v>
      </c>
      <c r="K380" s="2" t="s">
        <v>30</v>
      </c>
    </row>
    <row r="381" spans="1:11" x14ac:dyDescent="0.3">
      <c r="A381" s="2">
        <v>380</v>
      </c>
      <c r="B381" s="3" t="s">
        <v>14</v>
      </c>
      <c r="C381" t="s">
        <v>12</v>
      </c>
      <c r="D381" s="2">
        <v>106</v>
      </c>
      <c r="E381" s="1">
        <v>3</v>
      </c>
      <c r="F381" s="2">
        <v>922</v>
      </c>
      <c r="G381" s="2">
        <v>22</v>
      </c>
      <c r="H381" s="2">
        <v>313</v>
      </c>
      <c r="I381" s="2">
        <v>51</v>
      </c>
      <c r="J381" s="3" t="s">
        <v>13</v>
      </c>
      <c r="K381" s="2" t="s">
        <v>27</v>
      </c>
    </row>
    <row r="382" spans="1:11" x14ac:dyDescent="0.3">
      <c r="A382" s="2">
        <v>381</v>
      </c>
      <c r="B382" s="3" t="s">
        <v>17</v>
      </c>
      <c r="C382" t="s">
        <v>18</v>
      </c>
      <c r="D382" s="2">
        <v>188</v>
      </c>
      <c r="E382" s="1">
        <v>4.5999999999999996</v>
      </c>
      <c r="F382" s="2">
        <v>1767</v>
      </c>
      <c r="G382" s="2">
        <v>47</v>
      </c>
      <c r="H382" s="2">
        <v>653</v>
      </c>
      <c r="I382" s="2">
        <v>34</v>
      </c>
      <c r="J382" s="3" t="s">
        <v>13</v>
      </c>
      <c r="K382" s="2" t="s">
        <v>28</v>
      </c>
    </row>
    <row r="383" spans="1:11" x14ac:dyDescent="0.3">
      <c r="A383" s="2">
        <v>382</v>
      </c>
      <c r="B383" s="3" t="s">
        <v>17</v>
      </c>
      <c r="C383" t="s">
        <v>18</v>
      </c>
      <c r="D383" s="2">
        <v>493</v>
      </c>
      <c r="E383" s="1">
        <v>10.4</v>
      </c>
      <c r="F383" s="2">
        <v>2453</v>
      </c>
      <c r="G383" s="2">
        <v>99</v>
      </c>
      <c r="H383" s="2">
        <v>1813</v>
      </c>
      <c r="I383" s="2">
        <v>39</v>
      </c>
      <c r="J383" s="3" t="s">
        <v>13</v>
      </c>
      <c r="K383" s="2" t="s">
        <v>30</v>
      </c>
    </row>
    <row r="384" spans="1:11" x14ac:dyDescent="0.3">
      <c r="A384" s="2">
        <v>383</v>
      </c>
      <c r="B384" s="3" t="s">
        <v>14</v>
      </c>
      <c r="C384" t="s">
        <v>12</v>
      </c>
      <c r="D384" s="2">
        <v>84</v>
      </c>
      <c r="E384" s="1">
        <v>1.5</v>
      </c>
      <c r="F384" s="2">
        <v>373</v>
      </c>
      <c r="G384" s="2">
        <v>19</v>
      </c>
      <c r="H384" s="2">
        <v>299</v>
      </c>
      <c r="I384" s="2">
        <v>37</v>
      </c>
      <c r="J384" s="3" t="s">
        <v>15</v>
      </c>
      <c r="K384" s="2" t="s">
        <v>26</v>
      </c>
    </row>
    <row r="385" spans="1:11" x14ac:dyDescent="0.3">
      <c r="A385" s="2">
        <v>384</v>
      </c>
      <c r="B385" s="3" t="s">
        <v>14</v>
      </c>
      <c r="C385" t="s">
        <v>12</v>
      </c>
      <c r="D385" s="2">
        <v>104</v>
      </c>
      <c r="E385" s="1">
        <v>2.9</v>
      </c>
      <c r="F385" s="2">
        <v>653</v>
      </c>
      <c r="G385" s="2">
        <v>35</v>
      </c>
      <c r="H385" s="2">
        <v>322</v>
      </c>
      <c r="I385" s="2">
        <v>30</v>
      </c>
      <c r="J385" s="3" t="s">
        <v>13</v>
      </c>
      <c r="K385" s="2" t="s">
        <v>27</v>
      </c>
    </row>
    <row r="386" spans="1:11" x14ac:dyDescent="0.3">
      <c r="A386" s="2">
        <v>385</v>
      </c>
      <c r="B386" s="3" t="s">
        <v>19</v>
      </c>
      <c r="C386" t="s">
        <v>12</v>
      </c>
      <c r="D386" s="2">
        <v>102</v>
      </c>
      <c r="E386" s="1">
        <v>3</v>
      </c>
      <c r="F386" s="2">
        <v>890</v>
      </c>
      <c r="G386" s="2">
        <v>38</v>
      </c>
      <c r="H386" s="2">
        <v>548</v>
      </c>
      <c r="I386" s="2">
        <v>28</v>
      </c>
      <c r="J386" s="3" t="s">
        <v>13</v>
      </c>
      <c r="K386" s="2" t="s">
        <v>27</v>
      </c>
    </row>
    <row r="387" spans="1:11" x14ac:dyDescent="0.3">
      <c r="A387" s="2">
        <v>386</v>
      </c>
      <c r="B387" s="3" t="s">
        <v>17</v>
      </c>
      <c r="C387" t="s">
        <v>18</v>
      </c>
      <c r="D387" s="2">
        <v>349</v>
      </c>
      <c r="E387" s="1">
        <v>6.6</v>
      </c>
      <c r="F387" s="2">
        <v>2041</v>
      </c>
      <c r="G387" s="2">
        <v>78</v>
      </c>
      <c r="H387" s="2">
        <v>1096</v>
      </c>
      <c r="I387" s="2">
        <v>40</v>
      </c>
      <c r="J387" s="3" t="s">
        <v>15</v>
      </c>
      <c r="K387" s="2" t="s">
        <v>29</v>
      </c>
    </row>
    <row r="388" spans="1:11" x14ac:dyDescent="0.3">
      <c r="A388" s="2">
        <v>387</v>
      </c>
      <c r="B388" s="3" t="s">
        <v>14</v>
      </c>
      <c r="C388" t="s">
        <v>12</v>
      </c>
      <c r="D388" s="2">
        <v>98</v>
      </c>
      <c r="E388" s="1">
        <v>2</v>
      </c>
      <c r="F388" s="2">
        <v>925</v>
      </c>
      <c r="G388" s="2">
        <v>32</v>
      </c>
      <c r="H388" s="2">
        <v>457</v>
      </c>
      <c r="I388" s="2">
        <v>28</v>
      </c>
      <c r="J388" s="3" t="s">
        <v>13</v>
      </c>
      <c r="K388" s="2" t="s">
        <v>27</v>
      </c>
    </row>
    <row r="389" spans="1:11" x14ac:dyDescent="0.3">
      <c r="A389" s="2">
        <v>388</v>
      </c>
      <c r="B389" s="3" t="s">
        <v>19</v>
      </c>
      <c r="C389" t="s">
        <v>12</v>
      </c>
      <c r="D389" s="2">
        <v>72</v>
      </c>
      <c r="E389" s="1">
        <v>1.3</v>
      </c>
      <c r="F389" s="2">
        <v>461</v>
      </c>
      <c r="G389" s="2">
        <v>13</v>
      </c>
      <c r="H389" s="2">
        <v>199</v>
      </c>
      <c r="I389" s="2">
        <v>32</v>
      </c>
      <c r="J389" s="3" t="s">
        <v>13</v>
      </c>
      <c r="K389" s="2" t="s">
        <v>26</v>
      </c>
    </row>
    <row r="390" spans="1:11" x14ac:dyDescent="0.3">
      <c r="A390" s="2">
        <v>389</v>
      </c>
      <c r="B390" s="3" t="s">
        <v>16</v>
      </c>
      <c r="C390" t="s">
        <v>12</v>
      </c>
      <c r="D390" s="2">
        <v>563</v>
      </c>
      <c r="E390" s="1">
        <v>11.6</v>
      </c>
      <c r="F390" s="2">
        <v>2968</v>
      </c>
      <c r="G390" s="2">
        <v>92</v>
      </c>
      <c r="H390" s="2">
        <v>2191</v>
      </c>
      <c r="I390" s="2">
        <v>34</v>
      </c>
      <c r="J390" s="3" t="s">
        <v>15</v>
      </c>
      <c r="K390" s="2" t="s">
        <v>30</v>
      </c>
    </row>
    <row r="391" spans="1:11" x14ac:dyDescent="0.3">
      <c r="A391" s="2">
        <v>390</v>
      </c>
      <c r="B391" s="3" t="s">
        <v>16</v>
      </c>
      <c r="C391" t="s">
        <v>12</v>
      </c>
      <c r="D391" s="2">
        <v>119</v>
      </c>
      <c r="E391" s="1">
        <v>2.8</v>
      </c>
      <c r="F391" s="2">
        <v>775</v>
      </c>
      <c r="G391" s="2">
        <v>31</v>
      </c>
      <c r="H391" s="2">
        <v>313</v>
      </c>
      <c r="I391" s="2">
        <v>50</v>
      </c>
      <c r="J391" s="3" t="s">
        <v>15</v>
      </c>
      <c r="K391" s="2" t="s">
        <v>27</v>
      </c>
    </row>
    <row r="392" spans="1:11" x14ac:dyDescent="0.3">
      <c r="A392" s="2">
        <v>391</v>
      </c>
      <c r="B392" s="3" t="s">
        <v>14</v>
      </c>
      <c r="C392" t="s">
        <v>12</v>
      </c>
      <c r="D392" s="2">
        <v>311</v>
      </c>
      <c r="E392" s="1">
        <v>7.9</v>
      </c>
      <c r="F392" s="2">
        <v>2231</v>
      </c>
      <c r="G392" s="2">
        <v>69</v>
      </c>
      <c r="H392" s="2">
        <v>1021</v>
      </c>
      <c r="I392" s="2">
        <v>36</v>
      </c>
      <c r="J392" s="3" t="s">
        <v>13</v>
      </c>
      <c r="K392" s="2" t="s">
        <v>29</v>
      </c>
    </row>
    <row r="393" spans="1:11" x14ac:dyDescent="0.3">
      <c r="A393" s="2">
        <v>392</v>
      </c>
      <c r="B393" s="3" t="s">
        <v>14</v>
      </c>
      <c r="C393" t="s">
        <v>12</v>
      </c>
      <c r="D393" s="2">
        <v>337</v>
      </c>
      <c r="E393" s="1">
        <v>6.1</v>
      </c>
      <c r="F393" s="2">
        <v>1901</v>
      </c>
      <c r="G393" s="2">
        <v>76</v>
      </c>
      <c r="H393" s="2">
        <v>1359</v>
      </c>
      <c r="I393" s="2">
        <v>58</v>
      </c>
      <c r="J393" s="3" t="s">
        <v>13</v>
      </c>
      <c r="K393" s="2" t="s">
        <v>29</v>
      </c>
    </row>
    <row r="394" spans="1:11" x14ac:dyDescent="0.3">
      <c r="A394" s="2">
        <v>393</v>
      </c>
      <c r="B394" s="3" t="s">
        <v>19</v>
      </c>
      <c r="C394" t="s">
        <v>12</v>
      </c>
      <c r="D394" s="2">
        <v>168</v>
      </c>
      <c r="E394" s="1">
        <v>3.5</v>
      </c>
      <c r="F394" s="2">
        <v>1055</v>
      </c>
      <c r="G394" s="2">
        <v>29</v>
      </c>
      <c r="H394" s="2">
        <v>313</v>
      </c>
      <c r="I394" s="2">
        <v>54</v>
      </c>
      <c r="J394" s="3" t="s">
        <v>13</v>
      </c>
      <c r="K394" s="2" t="s">
        <v>27</v>
      </c>
    </row>
    <row r="395" spans="1:11" x14ac:dyDescent="0.3">
      <c r="A395" s="2">
        <v>394</v>
      </c>
      <c r="B395" s="3" t="s">
        <v>17</v>
      </c>
      <c r="C395" t="s">
        <v>18</v>
      </c>
      <c r="D395" s="2">
        <v>331</v>
      </c>
      <c r="E395" s="1">
        <v>7.4</v>
      </c>
      <c r="F395" s="2">
        <v>2129</v>
      </c>
      <c r="G395" s="2">
        <v>66</v>
      </c>
      <c r="H395" s="2">
        <v>1459</v>
      </c>
      <c r="I395" s="2">
        <v>53</v>
      </c>
      <c r="J395" s="3" t="s">
        <v>13</v>
      </c>
      <c r="K395" s="2" t="s">
        <v>29</v>
      </c>
    </row>
    <row r="396" spans="1:11" x14ac:dyDescent="0.3">
      <c r="A396" s="2">
        <v>395</v>
      </c>
      <c r="B396" s="3" t="s">
        <v>11</v>
      </c>
      <c r="C396" t="s">
        <v>12</v>
      </c>
      <c r="D396" s="2">
        <v>589</v>
      </c>
      <c r="E396" s="1">
        <v>9.1999999999999993</v>
      </c>
      <c r="F396" s="2">
        <v>2663</v>
      </c>
      <c r="G396" s="2">
        <v>84</v>
      </c>
      <c r="H396" s="2">
        <v>1774</v>
      </c>
      <c r="I396" s="2">
        <v>45</v>
      </c>
      <c r="J396" s="3" t="s">
        <v>15</v>
      </c>
      <c r="K396" s="2" t="s">
        <v>30</v>
      </c>
    </row>
    <row r="397" spans="1:11" x14ac:dyDescent="0.3">
      <c r="A397" s="2">
        <v>396</v>
      </c>
      <c r="B397" s="3" t="s">
        <v>16</v>
      </c>
      <c r="C397" t="s">
        <v>12</v>
      </c>
      <c r="D397" s="2">
        <v>472</v>
      </c>
      <c r="E397" s="1">
        <v>6.8</v>
      </c>
      <c r="F397" s="2">
        <v>2288</v>
      </c>
      <c r="G397" s="2">
        <v>61</v>
      </c>
      <c r="H397" s="2">
        <v>1356</v>
      </c>
      <c r="I397" s="2">
        <v>52</v>
      </c>
      <c r="J397" s="3" t="s">
        <v>13</v>
      </c>
      <c r="K397" s="2" t="s">
        <v>29</v>
      </c>
    </row>
    <row r="398" spans="1:11" x14ac:dyDescent="0.3">
      <c r="A398" s="2">
        <v>397</v>
      </c>
      <c r="B398" s="3" t="s">
        <v>16</v>
      </c>
      <c r="C398" t="s">
        <v>12</v>
      </c>
      <c r="D398" s="2">
        <v>78</v>
      </c>
      <c r="E398" s="1">
        <v>1.1000000000000001</v>
      </c>
      <c r="F398" s="2">
        <v>437</v>
      </c>
      <c r="G398" s="2">
        <v>14</v>
      </c>
      <c r="H398" s="2">
        <v>143</v>
      </c>
      <c r="I398" s="2">
        <v>27</v>
      </c>
      <c r="J398" s="3" t="s">
        <v>15</v>
      </c>
      <c r="K398" s="2" t="s">
        <v>26</v>
      </c>
    </row>
    <row r="399" spans="1:11" x14ac:dyDescent="0.3">
      <c r="A399" s="2">
        <v>398</v>
      </c>
      <c r="B399" s="3" t="s">
        <v>17</v>
      </c>
      <c r="C399" t="s">
        <v>18</v>
      </c>
      <c r="D399" s="2">
        <v>517</v>
      </c>
      <c r="E399" s="1">
        <v>11.6</v>
      </c>
      <c r="F399" s="2">
        <v>2798</v>
      </c>
      <c r="G399" s="2">
        <v>90</v>
      </c>
      <c r="H399" s="2">
        <v>2175</v>
      </c>
      <c r="I399" s="2">
        <v>20</v>
      </c>
      <c r="J399" s="3" t="s">
        <v>13</v>
      </c>
      <c r="K399" s="2" t="s">
        <v>30</v>
      </c>
    </row>
    <row r="400" spans="1:11" x14ac:dyDescent="0.3">
      <c r="A400" s="2">
        <v>399</v>
      </c>
      <c r="B400" s="3" t="s">
        <v>14</v>
      </c>
      <c r="C400" t="s">
        <v>12</v>
      </c>
      <c r="D400" s="2">
        <v>41</v>
      </c>
      <c r="E400" s="1">
        <v>1.6</v>
      </c>
      <c r="F400" s="2">
        <v>323</v>
      </c>
      <c r="G400" s="2">
        <v>18</v>
      </c>
      <c r="H400" s="2">
        <v>221</v>
      </c>
      <c r="I400" s="2">
        <v>43</v>
      </c>
      <c r="J400" s="3" t="s">
        <v>15</v>
      </c>
      <c r="K400" s="2" t="s">
        <v>26</v>
      </c>
    </row>
    <row r="401" spans="1:11" x14ac:dyDescent="0.3">
      <c r="A401" s="2">
        <v>400</v>
      </c>
      <c r="B401" s="3" t="s">
        <v>14</v>
      </c>
      <c r="C401" t="s">
        <v>12</v>
      </c>
      <c r="D401" s="2">
        <v>49</v>
      </c>
      <c r="E401" s="1">
        <v>1.5</v>
      </c>
      <c r="F401" s="2">
        <v>571</v>
      </c>
      <c r="G401" s="2">
        <v>10</v>
      </c>
      <c r="H401" s="2">
        <v>203</v>
      </c>
      <c r="I401" s="2">
        <v>29</v>
      </c>
      <c r="J401" s="3" t="s">
        <v>13</v>
      </c>
      <c r="K401" s="2" t="s">
        <v>26</v>
      </c>
    </row>
    <row r="402" spans="1:11" x14ac:dyDescent="0.3">
      <c r="A402" s="2">
        <v>401</v>
      </c>
      <c r="B402" s="3" t="s">
        <v>16</v>
      </c>
      <c r="C402" t="s">
        <v>12</v>
      </c>
      <c r="D402" s="2">
        <v>522</v>
      </c>
      <c r="E402" s="1">
        <v>11.1</v>
      </c>
      <c r="F402" s="2">
        <v>2821</v>
      </c>
      <c r="G402" s="2">
        <v>86</v>
      </c>
      <c r="H402" s="2">
        <v>1891</v>
      </c>
      <c r="I402" s="2">
        <v>42</v>
      </c>
      <c r="J402" s="3" t="s">
        <v>13</v>
      </c>
      <c r="K402" s="2" t="s">
        <v>30</v>
      </c>
    </row>
    <row r="403" spans="1:11" x14ac:dyDescent="0.3">
      <c r="A403" s="2">
        <v>402</v>
      </c>
      <c r="B403" s="3" t="s">
        <v>11</v>
      </c>
      <c r="C403" t="s">
        <v>12</v>
      </c>
      <c r="D403" s="2">
        <v>97</v>
      </c>
      <c r="E403" s="1">
        <v>2.7</v>
      </c>
      <c r="F403" s="2">
        <v>612</v>
      </c>
      <c r="G403" s="2">
        <v>36</v>
      </c>
      <c r="H403" s="2">
        <v>508</v>
      </c>
      <c r="I403" s="2">
        <v>53</v>
      </c>
      <c r="J403" s="3" t="s">
        <v>13</v>
      </c>
      <c r="K403" s="2" t="s">
        <v>27</v>
      </c>
    </row>
    <row r="404" spans="1:11" x14ac:dyDescent="0.3">
      <c r="A404" s="2">
        <v>403</v>
      </c>
      <c r="B404" s="3" t="s">
        <v>17</v>
      </c>
      <c r="C404" t="s">
        <v>18</v>
      </c>
      <c r="D404" s="2">
        <v>411</v>
      </c>
      <c r="E404" s="1">
        <v>7.4</v>
      </c>
      <c r="F404" s="2">
        <v>1960</v>
      </c>
      <c r="G404" s="2">
        <v>71</v>
      </c>
      <c r="H404" s="2">
        <v>1264</v>
      </c>
      <c r="I404" s="2">
        <v>40</v>
      </c>
      <c r="J404" s="3" t="s">
        <v>13</v>
      </c>
      <c r="K404" s="2" t="s">
        <v>29</v>
      </c>
    </row>
    <row r="405" spans="1:11" x14ac:dyDescent="0.3">
      <c r="A405" s="2">
        <v>404</v>
      </c>
      <c r="B405" s="3" t="s">
        <v>19</v>
      </c>
      <c r="C405" t="s">
        <v>12</v>
      </c>
      <c r="D405" s="2">
        <v>566</v>
      </c>
      <c r="E405" s="1">
        <v>8.6</v>
      </c>
      <c r="F405" s="2">
        <v>2595</v>
      </c>
      <c r="G405" s="2">
        <v>89</v>
      </c>
      <c r="H405" s="2">
        <v>1657</v>
      </c>
      <c r="I405" s="2">
        <v>51</v>
      </c>
      <c r="J405" s="3" t="s">
        <v>15</v>
      </c>
      <c r="K405" s="2" t="s">
        <v>30</v>
      </c>
    </row>
    <row r="406" spans="1:11" x14ac:dyDescent="0.3">
      <c r="A406" s="2">
        <v>405</v>
      </c>
      <c r="B406" s="3" t="s">
        <v>17</v>
      </c>
      <c r="C406" t="s">
        <v>18</v>
      </c>
      <c r="D406" s="2">
        <v>559</v>
      </c>
      <c r="E406" s="1">
        <v>8.1999999999999993</v>
      </c>
      <c r="F406" s="2">
        <v>2618</v>
      </c>
      <c r="G406" s="2">
        <v>84</v>
      </c>
      <c r="H406" s="2">
        <v>2102</v>
      </c>
      <c r="I406" s="2">
        <v>22</v>
      </c>
      <c r="J406" s="3" t="s">
        <v>15</v>
      </c>
      <c r="K406" s="2" t="s">
        <v>30</v>
      </c>
    </row>
    <row r="407" spans="1:11" x14ac:dyDescent="0.3">
      <c r="A407" s="2">
        <v>406</v>
      </c>
      <c r="B407" s="3" t="s">
        <v>11</v>
      </c>
      <c r="C407" t="s">
        <v>12</v>
      </c>
      <c r="D407" s="2">
        <v>478</v>
      </c>
      <c r="E407" s="1">
        <v>7.3</v>
      </c>
      <c r="F407" s="2">
        <v>2340</v>
      </c>
      <c r="G407" s="2">
        <v>69</v>
      </c>
      <c r="H407" s="2">
        <v>1017</v>
      </c>
      <c r="I407" s="2">
        <v>43</v>
      </c>
      <c r="J407" s="3" t="s">
        <v>15</v>
      </c>
      <c r="K407" s="2" t="s">
        <v>29</v>
      </c>
    </row>
    <row r="408" spans="1:11" x14ac:dyDescent="0.3">
      <c r="A408" s="2">
        <v>407</v>
      </c>
      <c r="B408" s="3" t="s">
        <v>16</v>
      </c>
      <c r="C408" t="s">
        <v>12</v>
      </c>
      <c r="D408" s="2">
        <v>147</v>
      </c>
      <c r="E408" s="1">
        <v>3.2</v>
      </c>
      <c r="F408" s="2">
        <v>994</v>
      </c>
      <c r="G408" s="2">
        <v>33</v>
      </c>
      <c r="H408" s="2">
        <v>567</v>
      </c>
      <c r="I408" s="2">
        <v>25</v>
      </c>
      <c r="J408" s="3" t="s">
        <v>15</v>
      </c>
      <c r="K408" s="2" t="s">
        <v>27</v>
      </c>
    </row>
    <row r="409" spans="1:11" x14ac:dyDescent="0.3">
      <c r="A409" s="2">
        <v>408</v>
      </c>
      <c r="B409" s="3" t="s">
        <v>14</v>
      </c>
      <c r="C409" t="s">
        <v>12</v>
      </c>
      <c r="D409" s="2">
        <v>395</v>
      </c>
      <c r="E409" s="1">
        <v>7.3</v>
      </c>
      <c r="F409" s="2">
        <v>2291</v>
      </c>
      <c r="G409" s="2">
        <v>61</v>
      </c>
      <c r="H409" s="2">
        <v>1049</v>
      </c>
      <c r="I409" s="2">
        <v>55</v>
      </c>
      <c r="J409" s="3" t="s">
        <v>15</v>
      </c>
      <c r="K409" s="2" t="s">
        <v>29</v>
      </c>
    </row>
    <row r="410" spans="1:11" x14ac:dyDescent="0.3">
      <c r="A410" s="2">
        <v>409</v>
      </c>
      <c r="B410" s="3" t="s">
        <v>19</v>
      </c>
      <c r="C410" t="s">
        <v>12</v>
      </c>
      <c r="D410" s="2">
        <v>357</v>
      </c>
      <c r="E410" s="1">
        <v>7.8</v>
      </c>
      <c r="F410" s="2">
        <v>2289</v>
      </c>
      <c r="G410" s="2">
        <v>74</v>
      </c>
      <c r="H410" s="2">
        <v>1242</v>
      </c>
      <c r="I410" s="2">
        <v>22</v>
      </c>
      <c r="J410" s="3" t="s">
        <v>15</v>
      </c>
      <c r="K410" s="2" t="s">
        <v>29</v>
      </c>
    </row>
    <row r="411" spans="1:11" x14ac:dyDescent="0.3">
      <c r="A411" s="2">
        <v>410</v>
      </c>
      <c r="B411" s="3" t="s">
        <v>11</v>
      </c>
      <c r="C411" t="s">
        <v>12</v>
      </c>
      <c r="D411" s="2">
        <v>405</v>
      </c>
      <c r="E411" s="1">
        <v>6.9</v>
      </c>
      <c r="F411" s="2">
        <v>2366</v>
      </c>
      <c r="G411" s="2">
        <v>61</v>
      </c>
      <c r="H411" s="2">
        <v>1434</v>
      </c>
      <c r="I411" s="2">
        <v>51</v>
      </c>
      <c r="J411" s="3" t="s">
        <v>13</v>
      </c>
      <c r="K411" s="2" t="s">
        <v>29</v>
      </c>
    </row>
    <row r="412" spans="1:11" x14ac:dyDescent="0.3">
      <c r="A412" s="2">
        <v>411</v>
      </c>
      <c r="B412" s="3" t="s">
        <v>19</v>
      </c>
      <c r="C412" t="s">
        <v>12</v>
      </c>
      <c r="D412" s="2">
        <v>501</v>
      </c>
      <c r="E412" s="1">
        <v>11.8</v>
      </c>
      <c r="F412" s="2">
        <v>2790</v>
      </c>
      <c r="G412" s="2">
        <v>86</v>
      </c>
      <c r="H412" s="2">
        <v>2074</v>
      </c>
      <c r="I412" s="2">
        <v>31</v>
      </c>
      <c r="J412" s="3" t="s">
        <v>15</v>
      </c>
      <c r="K412" s="2" t="s">
        <v>30</v>
      </c>
    </row>
    <row r="413" spans="1:11" x14ac:dyDescent="0.3">
      <c r="A413" s="2">
        <v>412</v>
      </c>
      <c r="B413" s="3" t="s">
        <v>16</v>
      </c>
      <c r="C413" t="s">
        <v>12</v>
      </c>
      <c r="D413" s="2">
        <v>575</v>
      </c>
      <c r="E413" s="1">
        <v>8.1999999999999993</v>
      </c>
      <c r="F413" s="2">
        <v>2918</v>
      </c>
      <c r="G413" s="2">
        <v>88</v>
      </c>
      <c r="H413" s="2">
        <v>1928</v>
      </c>
      <c r="I413" s="2">
        <v>50</v>
      </c>
      <c r="J413" s="3" t="s">
        <v>13</v>
      </c>
      <c r="K413" s="2" t="s">
        <v>30</v>
      </c>
    </row>
    <row r="414" spans="1:11" x14ac:dyDescent="0.3">
      <c r="A414" s="2">
        <v>413</v>
      </c>
      <c r="B414" s="3" t="s">
        <v>14</v>
      </c>
      <c r="C414" t="s">
        <v>12</v>
      </c>
      <c r="D414" s="2">
        <v>257</v>
      </c>
      <c r="E414" s="1">
        <v>5.0999999999999996</v>
      </c>
      <c r="F414" s="2">
        <v>1692</v>
      </c>
      <c r="G414" s="2">
        <v>46</v>
      </c>
      <c r="H414" s="2">
        <v>769</v>
      </c>
      <c r="I414" s="2">
        <v>52</v>
      </c>
      <c r="J414" s="3" t="s">
        <v>15</v>
      </c>
      <c r="K414" s="2" t="s">
        <v>28</v>
      </c>
    </row>
    <row r="415" spans="1:11" x14ac:dyDescent="0.3">
      <c r="A415" s="2">
        <v>414</v>
      </c>
      <c r="B415" s="3" t="s">
        <v>17</v>
      </c>
      <c r="C415" t="s">
        <v>18</v>
      </c>
      <c r="D415" s="2">
        <v>270</v>
      </c>
      <c r="E415" s="1">
        <v>5</v>
      </c>
      <c r="F415" s="2">
        <v>1532</v>
      </c>
      <c r="G415" s="2">
        <v>51</v>
      </c>
      <c r="H415" s="2">
        <v>957</v>
      </c>
      <c r="I415" s="2">
        <v>35</v>
      </c>
      <c r="J415" s="3" t="s">
        <v>13</v>
      </c>
      <c r="K415" s="2" t="s">
        <v>28</v>
      </c>
    </row>
    <row r="416" spans="1:11" x14ac:dyDescent="0.3">
      <c r="A416" s="2">
        <v>415</v>
      </c>
      <c r="B416" s="3" t="s">
        <v>11</v>
      </c>
      <c r="C416" t="s">
        <v>12</v>
      </c>
      <c r="D416" s="2">
        <v>116</v>
      </c>
      <c r="E416" s="1">
        <v>2</v>
      </c>
      <c r="F416" s="2">
        <v>1171</v>
      </c>
      <c r="G416" s="2">
        <v>22</v>
      </c>
      <c r="H416" s="2">
        <v>573</v>
      </c>
      <c r="I416" s="2">
        <v>33</v>
      </c>
      <c r="J416" s="3" t="s">
        <v>15</v>
      </c>
      <c r="K416" s="2" t="s">
        <v>27</v>
      </c>
    </row>
    <row r="417" spans="1:11" x14ac:dyDescent="0.3">
      <c r="A417" s="2">
        <v>416</v>
      </c>
      <c r="B417" s="3" t="s">
        <v>17</v>
      </c>
      <c r="C417" t="s">
        <v>18</v>
      </c>
      <c r="D417" s="2">
        <v>98</v>
      </c>
      <c r="E417" s="1">
        <v>2.2999999999999998</v>
      </c>
      <c r="F417" s="2">
        <v>608</v>
      </c>
      <c r="G417" s="2">
        <v>24</v>
      </c>
      <c r="H417" s="2">
        <v>394</v>
      </c>
      <c r="I417" s="2">
        <v>56</v>
      </c>
      <c r="J417" s="3" t="s">
        <v>13</v>
      </c>
      <c r="K417" s="2" t="s">
        <v>27</v>
      </c>
    </row>
    <row r="418" spans="1:11" x14ac:dyDescent="0.3">
      <c r="A418" s="2">
        <v>417</v>
      </c>
      <c r="B418" s="3" t="s">
        <v>16</v>
      </c>
      <c r="C418" t="s">
        <v>12</v>
      </c>
      <c r="D418" s="2">
        <v>264</v>
      </c>
      <c r="E418" s="1">
        <v>5.0999999999999996</v>
      </c>
      <c r="F418" s="2">
        <v>1293</v>
      </c>
      <c r="G418" s="2">
        <v>52</v>
      </c>
      <c r="H418" s="2">
        <v>737</v>
      </c>
      <c r="I418" s="2">
        <v>27</v>
      </c>
      <c r="J418" s="3" t="s">
        <v>15</v>
      </c>
      <c r="K418" s="2" t="s">
        <v>28</v>
      </c>
    </row>
    <row r="419" spans="1:11" x14ac:dyDescent="0.3">
      <c r="A419" s="2">
        <v>418</v>
      </c>
      <c r="B419" s="3" t="s">
        <v>19</v>
      </c>
      <c r="C419" t="s">
        <v>12</v>
      </c>
      <c r="D419" s="2">
        <v>572</v>
      </c>
      <c r="E419" s="1">
        <v>11.7</v>
      </c>
      <c r="F419" s="2">
        <v>2655</v>
      </c>
      <c r="G419" s="2">
        <v>91</v>
      </c>
      <c r="H419" s="2">
        <v>2481</v>
      </c>
      <c r="I419" s="2">
        <v>57</v>
      </c>
      <c r="J419" s="3" t="s">
        <v>15</v>
      </c>
      <c r="K419" s="2" t="s">
        <v>30</v>
      </c>
    </row>
    <row r="420" spans="1:11" x14ac:dyDescent="0.3">
      <c r="A420" s="2">
        <v>419</v>
      </c>
      <c r="B420" s="3" t="s">
        <v>16</v>
      </c>
      <c r="C420" t="s">
        <v>12</v>
      </c>
      <c r="D420" s="2">
        <v>202</v>
      </c>
      <c r="E420" s="1">
        <v>4.9000000000000004</v>
      </c>
      <c r="F420" s="2">
        <v>1549</v>
      </c>
      <c r="G420" s="2">
        <v>43</v>
      </c>
      <c r="H420" s="2">
        <v>964</v>
      </c>
      <c r="I420" s="2">
        <v>27</v>
      </c>
      <c r="J420" s="3" t="s">
        <v>15</v>
      </c>
      <c r="K420" s="2" t="s">
        <v>28</v>
      </c>
    </row>
    <row r="421" spans="1:11" x14ac:dyDescent="0.3">
      <c r="A421" s="2">
        <v>420</v>
      </c>
      <c r="B421" s="3" t="s">
        <v>17</v>
      </c>
      <c r="C421" t="s">
        <v>18</v>
      </c>
      <c r="D421" s="2">
        <v>83</v>
      </c>
      <c r="E421" s="1">
        <v>1.4</v>
      </c>
      <c r="F421" s="2">
        <v>454</v>
      </c>
      <c r="G421" s="2">
        <v>11</v>
      </c>
      <c r="H421" s="2">
        <v>228</v>
      </c>
      <c r="I421" s="2">
        <v>46</v>
      </c>
      <c r="J421" s="3" t="s">
        <v>13</v>
      </c>
      <c r="K421" s="2" t="s">
        <v>26</v>
      </c>
    </row>
    <row r="422" spans="1:11" x14ac:dyDescent="0.3">
      <c r="A422" s="2">
        <v>421</v>
      </c>
      <c r="B422" s="3" t="s">
        <v>17</v>
      </c>
      <c r="C422" t="s">
        <v>18</v>
      </c>
      <c r="D422" s="2">
        <v>32</v>
      </c>
      <c r="E422" s="1">
        <v>1.4</v>
      </c>
      <c r="F422" s="2">
        <v>416</v>
      </c>
      <c r="G422" s="2">
        <v>12</v>
      </c>
      <c r="H422" s="2">
        <v>198</v>
      </c>
      <c r="I422" s="2">
        <v>56</v>
      </c>
      <c r="J422" s="3" t="s">
        <v>13</v>
      </c>
      <c r="K422" s="2" t="s">
        <v>26</v>
      </c>
    </row>
    <row r="423" spans="1:11" x14ac:dyDescent="0.3">
      <c r="A423" s="2">
        <v>422</v>
      </c>
      <c r="B423" s="3" t="s">
        <v>17</v>
      </c>
      <c r="C423" t="s">
        <v>18</v>
      </c>
      <c r="D423" s="2">
        <v>168</v>
      </c>
      <c r="E423" s="1">
        <v>3.2</v>
      </c>
      <c r="F423" s="2">
        <v>716</v>
      </c>
      <c r="G423" s="2">
        <v>38</v>
      </c>
      <c r="H423" s="2">
        <v>414</v>
      </c>
      <c r="I423" s="2">
        <v>43</v>
      </c>
      <c r="J423" s="3" t="s">
        <v>13</v>
      </c>
      <c r="K423" s="2" t="s">
        <v>27</v>
      </c>
    </row>
    <row r="424" spans="1:11" x14ac:dyDescent="0.3">
      <c r="A424" s="2">
        <v>423</v>
      </c>
      <c r="B424" s="3" t="s">
        <v>17</v>
      </c>
      <c r="C424" t="s">
        <v>18</v>
      </c>
      <c r="D424" s="2">
        <v>416</v>
      </c>
      <c r="E424" s="1">
        <v>6.1</v>
      </c>
      <c r="F424" s="2">
        <v>2115</v>
      </c>
      <c r="G424" s="2">
        <v>71</v>
      </c>
      <c r="H424" s="2">
        <v>1041</v>
      </c>
      <c r="I424" s="2">
        <v>22</v>
      </c>
      <c r="J424" s="3" t="s">
        <v>15</v>
      </c>
      <c r="K424" s="2" t="s">
        <v>29</v>
      </c>
    </row>
    <row r="425" spans="1:11" x14ac:dyDescent="0.3">
      <c r="A425" s="2">
        <v>424</v>
      </c>
      <c r="B425" s="3" t="s">
        <v>16</v>
      </c>
      <c r="C425" t="s">
        <v>12</v>
      </c>
      <c r="D425" s="2">
        <v>46</v>
      </c>
      <c r="E425" s="1">
        <v>1.1000000000000001</v>
      </c>
      <c r="F425" s="2">
        <v>536</v>
      </c>
      <c r="G425" s="2">
        <v>18</v>
      </c>
      <c r="H425" s="2">
        <v>167</v>
      </c>
      <c r="I425" s="2">
        <v>28</v>
      </c>
      <c r="J425" s="3" t="s">
        <v>15</v>
      </c>
      <c r="K425" s="2" t="s">
        <v>26</v>
      </c>
    </row>
    <row r="426" spans="1:11" x14ac:dyDescent="0.3">
      <c r="A426" s="2">
        <v>425</v>
      </c>
      <c r="B426" s="3" t="s">
        <v>14</v>
      </c>
      <c r="C426" t="s">
        <v>12</v>
      </c>
      <c r="D426" s="2">
        <v>201</v>
      </c>
      <c r="E426" s="1">
        <v>5</v>
      </c>
      <c r="F426" s="2">
        <v>1482</v>
      </c>
      <c r="G426" s="2">
        <v>59</v>
      </c>
      <c r="H426" s="2">
        <v>709</v>
      </c>
      <c r="I426" s="2">
        <v>24</v>
      </c>
      <c r="J426" s="3" t="s">
        <v>13</v>
      </c>
      <c r="K426" s="2" t="s">
        <v>28</v>
      </c>
    </row>
    <row r="427" spans="1:11" x14ac:dyDescent="0.3">
      <c r="A427" s="2">
        <v>426</v>
      </c>
      <c r="B427" s="3" t="s">
        <v>19</v>
      </c>
      <c r="C427" t="s">
        <v>12</v>
      </c>
      <c r="D427" s="2">
        <v>130</v>
      </c>
      <c r="E427" s="1">
        <v>2.8</v>
      </c>
      <c r="F427" s="2">
        <v>1062</v>
      </c>
      <c r="G427" s="2">
        <v>24</v>
      </c>
      <c r="H427" s="2">
        <v>579</v>
      </c>
      <c r="I427" s="2">
        <v>37</v>
      </c>
      <c r="J427" s="3" t="s">
        <v>13</v>
      </c>
      <c r="K427" s="2" t="s">
        <v>27</v>
      </c>
    </row>
    <row r="428" spans="1:11" x14ac:dyDescent="0.3">
      <c r="A428" s="2">
        <v>427</v>
      </c>
      <c r="B428" s="3" t="s">
        <v>14</v>
      </c>
      <c r="C428" t="s">
        <v>12</v>
      </c>
      <c r="D428" s="2">
        <v>98</v>
      </c>
      <c r="E428" s="1">
        <v>2.4</v>
      </c>
      <c r="F428" s="2">
        <v>747</v>
      </c>
      <c r="G428" s="2">
        <v>36</v>
      </c>
      <c r="H428" s="2">
        <v>403</v>
      </c>
      <c r="I428" s="2">
        <v>44</v>
      </c>
      <c r="J428" s="3" t="s">
        <v>15</v>
      </c>
      <c r="K428" s="2" t="s">
        <v>27</v>
      </c>
    </row>
    <row r="429" spans="1:11" x14ac:dyDescent="0.3">
      <c r="A429" s="2">
        <v>428</v>
      </c>
      <c r="B429" s="3" t="s">
        <v>14</v>
      </c>
      <c r="C429" t="s">
        <v>12</v>
      </c>
      <c r="D429" s="2">
        <v>105</v>
      </c>
      <c r="E429" s="1">
        <v>3.8</v>
      </c>
      <c r="F429" s="2">
        <v>967</v>
      </c>
      <c r="G429" s="2">
        <v>28</v>
      </c>
      <c r="H429" s="2">
        <v>489</v>
      </c>
      <c r="I429" s="2">
        <v>51</v>
      </c>
      <c r="J429" s="3" t="s">
        <v>13</v>
      </c>
      <c r="K429" s="2" t="s">
        <v>27</v>
      </c>
    </row>
    <row r="430" spans="1:11" x14ac:dyDescent="0.3">
      <c r="A430" s="2">
        <v>429</v>
      </c>
      <c r="B430" s="3" t="s">
        <v>16</v>
      </c>
      <c r="C430" t="s">
        <v>12</v>
      </c>
      <c r="D430" s="2">
        <v>94</v>
      </c>
      <c r="E430" s="1">
        <v>2.2999999999999998</v>
      </c>
      <c r="F430" s="2">
        <v>1033</v>
      </c>
      <c r="G430" s="2">
        <v>33</v>
      </c>
      <c r="H430" s="2">
        <v>369</v>
      </c>
      <c r="I430" s="2">
        <v>58</v>
      </c>
      <c r="J430" s="3" t="s">
        <v>13</v>
      </c>
      <c r="K430" s="2" t="s">
        <v>27</v>
      </c>
    </row>
    <row r="431" spans="1:11" x14ac:dyDescent="0.3">
      <c r="A431" s="2">
        <v>430</v>
      </c>
      <c r="B431" s="3" t="s">
        <v>16</v>
      </c>
      <c r="C431" t="s">
        <v>12</v>
      </c>
      <c r="D431" s="2">
        <v>540</v>
      </c>
      <c r="E431" s="1">
        <v>10.1</v>
      </c>
      <c r="F431" s="2">
        <v>2757</v>
      </c>
      <c r="G431" s="2">
        <v>90</v>
      </c>
      <c r="H431" s="2">
        <v>2180</v>
      </c>
      <c r="I431" s="2">
        <v>37</v>
      </c>
      <c r="J431" s="3" t="s">
        <v>13</v>
      </c>
      <c r="K431" s="2" t="s">
        <v>30</v>
      </c>
    </row>
    <row r="432" spans="1:11" x14ac:dyDescent="0.3">
      <c r="A432" s="2">
        <v>431</v>
      </c>
      <c r="B432" s="3" t="s">
        <v>17</v>
      </c>
      <c r="C432" t="s">
        <v>18</v>
      </c>
      <c r="D432" s="2">
        <v>266</v>
      </c>
      <c r="E432" s="1">
        <v>5.5</v>
      </c>
      <c r="F432" s="2">
        <v>1238</v>
      </c>
      <c r="G432" s="2">
        <v>59</v>
      </c>
      <c r="H432" s="2">
        <v>839</v>
      </c>
      <c r="I432" s="2">
        <v>22</v>
      </c>
      <c r="J432" s="3" t="s">
        <v>13</v>
      </c>
      <c r="K432" s="2" t="s">
        <v>28</v>
      </c>
    </row>
    <row r="433" spans="1:11" x14ac:dyDescent="0.3">
      <c r="A433" s="2">
        <v>432</v>
      </c>
      <c r="B433" s="3" t="s">
        <v>17</v>
      </c>
      <c r="C433" t="s">
        <v>18</v>
      </c>
      <c r="D433" s="2">
        <v>140</v>
      </c>
      <c r="E433" s="1">
        <v>3.8</v>
      </c>
      <c r="F433" s="2">
        <v>1137</v>
      </c>
      <c r="G433" s="2">
        <v>36</v>
      </c>
      <c r="H433" s="2">
        <v>506</v>
      </c>
      <c r="I433" s="2">
        <v>53</v>
      </c>
      <c r="J433" s="3" t="s">
        <v>13</v>
      </c>
      <c r="K433" s="2" t="s">
        <v>27</v>
      </c>
    </row>
    <row r="434" spans="1:11" x14ac:dyDescent="0.3">
      <c r="A434" s="2">
        <v>433</v>
      </c>
      <c r="B434" s="3" t="s">
        <v>11</v>
      </c>
      <c r="C434" t="s">
        <v>12</v>
      </c>
      <c r="D434" s="2">
        <v>534</v>
      </c>
      <c r="E434" s="1">
        <v>10.4</v>
      </c>
      <c r="F434" s="2">
        <v>2672</v>
      </c>
      <c r="G434" s="2">
        <v>90</v>
      </c>
      <c r="H434" s="2">
        <v>1702</v>
      </c>
      <c r="I434" s="2">
        <v>51</v>
      </c>
      <c r="J434" s="3" t="s">
        <v>13</v>
      </c>
      <c r="K434" s="2" t="s">
        <v>30</v>
      </c>
    </row>
    <row r="435" spans="1:11" x14ac:dyDescent="0.3">
      <c r="A435" s="2">
        <v>434</v>
      </c>
      <c r="B435" s="3" t="s">
        <v>14</v>
      </c>
      <c r="C435" t="s">
        <v>12</v>
      </c>
      <c r="D435" s="2">
        <v>46</v>
      </c>
      <c r="E435" s="1">
        <v>2</v>
      </c>
      <c r="F435" s="2">
        <v>309</v>
      </c>
      <c r="G435" s="2">
        <v>15</v>
      </c>
      <c r="H435" s="2">
        <v>116</v>
      </c>
      <c r="I435" s="2">
        <v>42</v>
      </c>
      <c r="J435" s="3" t="s">
        <v>13</v>
      </c>
      <c r="K435" s="2" t="s">
        <v>26</v>
      </c>
    </row>
    <row r="436" spans="1:11" x14ac:dyDescent="0.3">
      <c r="A436" s="2">
        <v>435</v>
      </c>
      <c r="B436" s="3" t="s">
        <v>17</v>
      </c>
      <c r="C436" t="s">
        <v>18</v>
      </c>
      <c r="D436" s="2">
        <v>581</v>
      </c>
      <c r="E436" s="1">
        <v>8.4</v>
      </c>
      <c r="F436" s="2">
        <v>2591</v>
      </c>
      <c r="G436" s="2">
        <v>99</v>
      </c>
      <c r="H436" s="2">
        <v>2304</v>
      </c>
      <c r="I436" s="2">
        <v>58</v>
      </c>
      <c r="J436" s="3" t="s">
        <v>13</v>
      </c>
      <c r="K436" s="2" t="s">
        <v>30</v>
      </c>
    </row>
    <row r="437" spans="1:11" x14ac:dyDescent="0.3">
      <c r="A437" s="2">
        <v>436</v>
      </c>
      <c r="B437" s="3" t="s">
        <v>16</v>
      </c>
      <c r="C437" t="s">
        <v>12</v>
      </c>
      <c r="D437" s="2">
        <v>105</v>
      </c>
      <c r="E437" s="1">
        <v>3.4</v>
      </c>
      <c r="F437" s="2">
        <v>798</v>
      </c>
      <c r="G437" s="2">
        <v>21</v>
      </c>
      <c r="H437" s="2">
        <v>467</v>
      </c>
      <c r="I437" s="2">
        <v>34</v>
      </c>
      <c r="J437" s="3" t="s">
        <v>15</v>
      </c>
      <c r="K437" s="2" t="s">
        <v>27</v>
      </c>
    </row>
    <row r="438" spans="1:11" x14ac:dyDescent="0.3">
      <c r="A438" s="2">
        <v>437</v>
      </c>
      <c r="B438" s="3" t="s">
        <v>14</v>
      </c>
      <c r="C438" t="s">
        <v>12</v>
      </c>
      <c r="D438" s="2">
        <v>221</v>
      </c>
      <c r="E438" s="1">
        <v>4.4000000000000004</v>
      </c>
      <c r="F438" s="2">
        <v>1341</v>
      </c>
      <c r="G438" s="2">
        <v>46</v>
      </c>
      <c r="H438" s="2">
        <v>862</v>
      </c>
      <c r="I438" s="2">
        <v>20</v>
      </c>
      <c r="J438" s="3" t="s">
        <v>13</v>
      </c>
      <c r="K438" s="2" t="s">
        <v>28</v>
      </c>
    </row>
    <row r="439" spans="1:11" x14ac:dyDescent="0.3">
      <c r="A439" s="2">
        <v>438</v>
      </c>
      <c r="B439" s="3" t="s">
        <v>17</v>
      </c>
      <c r="C439" t="s">
        <v>18</v>
      </c>
      <c r="D439" s="2">
        <v>41</v>
      </c>
      <c r="E439" s="1">
        <v>1.7</v>
      </c>
      <c r="F439" s="2">
        <v>408</v>
      </c>
      <c r="G439" s="2">
        <v>16</v>
      </c>
      <c r="H439" s="2">
        <v>291</v>
      </c>
      <c r="I439" s="2">
        <v>34</v>
      </c>
      <c r="J439" s="3" t="s">
        <v>13</v>
      </c>
      <c r="K439" s="2" t="s">
        <v>26</v>
      </c>
    </row>
    <row r="440" spans="1:11" x14ac:dyDescent="0.3">
      <c r="A440" s="2">
        <v>439</v>
      </c>
      <c r="B440" s="3" t="s">
        <v>14</v>
      </c>
      <c r="C440" t="s">
        <v>12</v>
      </c>
      <c r="D440" s="2">
        <v>105</v>
      </c>
      <c r="E440" s="1">
        <v>3</v>
      </c>
      <c r="F440" s="2">
        <v>728</v>
      </c>
      <c r="G440" s="2">
        <v>24</v>
      </c>
      <c r="H440" s="2">
        <v>343</v>
      </c>
      <c r="I440" s="2">
        <v>52</v>
      </c>
      <c r="J440" s="3" t="s">
        <v>15</v>
      </c>
      <c r="K440" s="2" t="s">
        <v>27</v>
      </c>
    </row>
    <row r="441" spans="1:11" x14ac:dyDescent="0.3">
      <c r="A441" s="2">
        <v>440</v>
      </c>
      <c r="B441" s="3" t="s">
        <v>11</v>
      </c>
      <c r="C441" t="s">
        <v>12</v>
      </c>
      <c r="D441" s="2">
        <v>123</v>
      </c>
      <c r="E441" s="1">
        <v>3.9</v>
      </c>
      <c r="F441" s="2">
        <v>915</v>
      </c>
      <c r="G441" s="2">
        <v>39</v>
      </c>
      <c r="H441" s="2">
        <v>468</v>
      </c>
      <c r="I441" s="2">
        <v>18</v>
      </c>
      <c r="J441" s="3" t="s">
        <v>13</v>
      </c>
      <c r="K441" s="2" t="s">
        <v>27</v>
      </c>
    </row>
    <row r="442" spans="1:11" x14ac:dyDescent="0.3">
      <c r="A442" s="2">
        <v>441</v>
      </c>
      <c r="B442" s="3" t="s">
        <v>11</v>
      </c>
      <c r="C442" t="s">
        <v>12</v>
      </c>
      <c r="D442" s="2">
        <v>260</v>
      </c>
      <c r="E442" s="1">
        <v>5.7</v>
      </c>
      <c r="F442" s="2">
        <v>1725</v>
      </c>
      <c r="G442" s="2">
        <v>56</v>
      </c>
      <c r="H442" s="2">
        <v>920</v>
      </c>
      <c r="I442" s="2">
        <v>36</v>
      </c>
      <c r="J442" s="3" t="s">
        <v>15</v>
      </c>
      <c r="K442" s="2" t="s">
        <v>28</v>
      </c>
    </row>
    <row r="443" spans="1:11" x14ac:dyDescent="0.3">
      <c r="A443" s="2">
        <v>442</v>
      </c>
      <c r="B443" s="3" t="s">
        <v>19</v>
      </c>
      <c r="C443" t="s">
        <v>12</v>
      </c>
      <c r="D443" s="2">
        <v>223</v>
      </c>
      <c r="E443" s="1">
        <v>5.7</v>
      </c>
      <c r="F443" s="2">
        <v>1295</v>
      </c>
      <c r="G443" s="2">
        <v>44</v>
      </c>
      <c r="H443" s="2">
        <v>751</v>
      </c>
      <c r="I443" s="2">
        <v>39</v>
      </c>
      <c r="J443" s="3" t="s">
        <v>13</v>
      </c>
      <c r="K443" s="2" t="s">
        <v>28</v>
      </c>
    </row>
    <row r="444" spans="1:11" x14ac:dyDescent="0.3">
      <c r="A444" s="2">
        <v>443</v>
      </c>
      <c r="B444" s="3" t="s">
        <v>11</v>
      </c>
      <c r="C444" t="s">
        <v>12</v>
      </c>
      <c r="D444" s="2">
        <v>66</v>
      </c>
      <c r="E444" s="1">
        <v>1.1000000000000001</v>
      </c>
      <c r="F444" s="2">
        <v>505</v>
      </c>
      <c r="G444" s="2">
        <v>17</v>
      </c>
      <c r="H444" s="2">
        <v>218</v>
      </c>
      <c r="I444" s="2">
        <v>33</v>
      </c>
      <c r="J444" s="3" t="s">
        <v>13</v>
      </c>
      <c r="K444" s="2" t="s">
        <v>26</v>
      </c>
    </row>
    <row r="445" spans="1:11" x14ac:dyDescent="0.3">
      <c r="A445" s="2">
        <v>444</v>
      </c>
      <c r="B445" s="3" t="s">
        <v>17</v>
      </c>
      <c r="C445" t="s">
        <v>18</v>
      </c>
      <c r="D445" s="2">
        <v>231</v>
      </c>
      <c r="E445" s="1">
        <v>4</v>
      </c>
      <c r="F445" s="2">
        <v>1664</v>
      </c>
      <c r="G445" s="2">
        <v>48</v>
      </c>
      <c r="H445" s="2">
        <v>724</v>
      </c>
      <c r="I445" s="2">
        <v>29</v>
      </c>
      <c r="J445" s="3" t="s">
        <v>15</v>
      </c>
      <c r="K445" s="2" t="s">
        <v>28</v>
      </c>
    </row>
    <row r="446" spans="1:11" x14ac:dyDescent="0.3">
      <c r="A446" s="2">
        <v>445</v>
      </c>
      <c r="B446" s="3" t="s">
        <v>17</v>
      </c>
      <c r="C446" t="s">
        <v>18</v>
      </c>
      <c r="D446" s="2">
        <v>555</v>
      </c>
      <c r="E446" s="1">
        <v>8.8000000000000007</v>
      </c>
      <c r="F446" s="2">
        <v>2540</v>
      </c>
      <c r="G446" s="2">
        <v>97</v>
      </c>
      <c r="H446" s="2">
        <v>2402</v>
      </c>
      <c r="I446" s="2">
        <v>22</v>
      </c>
      <c r="J446" s="3" t="s">
        <v>13</v>
      </c>
      <c r="K446" s="2" t="s">
        <v>30</v>
      </c>
    </row>
    <row r="447" spans="1:11" x14ac:dyDescent="0.3">
      <c r="A447" s="2">
        <v>446</v>
      </c>
      <c r="B447" s="3" t="s">
        <v>19</v>
      </c>
      <c r="C447" t="s">
        <v>12</v>
      </c>
      <c r="D447" s="2">
        <v>378</v>
      </c>
      <c r="E447" s="1">
        <v>7.2</v>
      </c>
      <c r="F447" s="2">
        <v>1859</v>
      </c>
      <c r="G447" s="2">
        <v>61</v>
      </c>
      <c r="H447" s="2">
        <v>1318</v>
      </c>
      <c r="I447" s="2">
        <v>58</v>
      </c>
      <c r="J447" s="3" t="s">
        <v>13</v>
      </c>
      <c r="K447" s="2" t="s">
        <v>29</v>
      </c>
    </row>
    <row r="448" spans="1:11" x14ac:dyDescent="0.3">
      <c r="A448" s="2">
        <v>447</v>
      </c>
      <c r="B448" s="3" t="s">
        <v>14</v>
      </c>
      <c r="C448" t="s">
        <v>12</v>
      </c>
      <c r="D448" s="2">
        <v>546</v>
      </c>
      <c r="E448" s="1">
        <v>8.8000000000000007</v>
      </c>
      <c r="F448" s="2">
        <v>2852</v>
      </c>
      <c r="G448" s="2">
        <v>81</v>
      </c>
      <c r="H448" s="2">
        <v>1641</v>
      </c>
      <c r="I448" s="2">
        <v>24</v>
      </c>
      <c r="J448" s="3" t="s">
        <v>13</v>
      </c>
      <c r="K448" s="2" t="s">
        <v>30</v>
      </c>
    </row>
    <row r="449" spans="1:11" x14ac:dyDescent="0.3">
      <c r="A449" s="2">
        <v>448</v>
      </c>
      <c r="B449" s="3" t="s">
        <v>19</v>
      </c>
      <c r="C449" t="s">
        <v>12</v>
      </c>
      <c r="D449" s="2">
        <v>234</v>
      </c>
      <c r="E449" s="1">
        <v>5.2</v>
      </c>
      <c r="F449" s="2">
        <v>1604</v>
      </c>
      <c r="G449" s="2">
        <v>58</v>
      </c>
      <c r="H449" s="2">
        <v>919</v>
      </c>
      <c r="I449" s="2">
        <v>58</v>
      </c>
      <c r="J449" s="3" t="s">
        <v>13</v>
      </c>
      <c r="K449" s="2" t="s">
        <v>28</v>
      </c>
    </row>
    <row r="450" spans="1:11" x14ac:dyDescent="0.3">
      <c r="A450" s="2">
        <v>449</v>
      </c>
      <c r="B450" s="3" t="s">
        <v>19</v>
      </c>
      <c r="C450" t="s">
        <v>12</v>
      </c>
      <c r="D450" s="2">
        <v>152</v>
      </c>
      <c r="E450" s="1">
        <v>3</v>
      </c>
      <c r="F450" s="2">
        <v>617</v>
      </c>
      <c r="G450" s="2">
        <v>22</v>
      </c>
      <c r="H450" s="2">
        <v>306</v>
      </c>
      <c r="I450" s="2">
        <v>22</v>
      </c>
      <c r="J450" s="3" t="s">
        <v>15</v>
      </c>
      <c r="K450" s="2" t="s">
        <v>27</v>
      </c>
    </row>
    <row r="451" spans="1:11" x14ac:dyDescent="0.3">
      <c r="A451" s="2">
        <v>450</v>
      </c>
      <c r="B451" s="3" t="s">
        <v>11</v>
      </c>
      <c r="C451" t="s">
        <v>12</v>
      </c>
      <c r="D451" s="2">
        <v>34</v>
      </c>
      <c r="E451" s="1">
        <v>1.2</v>
      </c>
      <c r="F451" s="2">
        <v>518</v>
      </c>
      <c r="G451" s="2">
        <v>10</v>
      </c>
      <c r="H451" s="2">
        <v>170</v>
      </c>
      <c r="I451" s="2">
        <v>20</v>
      </c>
      <c r="J451" s="3" t="s">
        <v>15</v>
      </c>
      <c r="K451" s="2" t="s">
        <v>26</v>
      </c>
    </row>
    <row r="452" spans="1:11" x14ac:dyDescent="0.3">
      <c r="A452" s="2">
        <v>451</v>
      </c>
      <c r="B452" s="3" t="s">
        <v>19</v>
      </c>
      <c r="C452" t="s">
        <v>12</v>
      </c>
      <c r="D452" s="2">
        <v>179</v>
      </c>
      <c r="E452" s="1">
        <v>3.5</v>
      </c>
      <c r="F452" s="2">
        <v>1114</v>
      </c>
      <c r="G452" s="2">
        <v>30</v>
      </c>
      <c r="H452" s="2">
        <v>466</v>
      </c>
      <c r="I452" s="2">
        <v>56</v>
      </c>
      <c r="J452" s="3" t="s">
        <v>13</v>
      </c>
      <c r="K452" s="2" t="s">
        <v>27</v>
      </c>
    </row>
    <row r="453" spans="1:11" x14ac:dyDescent="0.3">
      <c r="A453" s="2">
        <v>452</v>
      </c>
      <c r="B453" s="3" t="s">
        <v>14</v>
      </c>
      <c r="C453" t="s">
        <v>12</v>
      </c>
      <c r="D453" s="2">
        <v>591</v>
      </c>
      <c r="E453" s="1">
        <v>11.8</v>
      </c>
      <c r="F453" s="2">
        <v>2953</v>
      </c>
      <c r="G453" s="2">
        <v>92</v>
      </c>
      <c r="H453" s="2">
        <v>1903</v>
      </c>
      <c r="I453" s="2">
        <v>52</v>
      </c>
      <c r="J453" s="3" t="s">
        <v>13</v>
      </c>
      <c r="K453" s="2" t="s">
        <v>30</v>
      </c>
    </row>
    <row r="454" spans="1:11" x14ac:dyDescent="0.3">
      <c r="A454" s="2">
        <v>453</v>
      </c>
      <c r="B454" s="3" t="s">
        <v>19</v>
      </c>
      <c r="C454" t="s">
        <v>12</v>
      </c>
      <c r="D454" s="2">
        <v>120</v>
      </c>
      <c r="E454" s="1">
        <v>3.3</v>
      </c>
      <c r="F454" s="2">
        <v>734</v>
      </c>
      <c r="G454" s="2">
        <v>35</v>
      </c>
      <c r="H454" s="2">
        <v>583</v>
      </c>
      <c r="I454" s="2">
        <v>26</v>
      </c>
      <c r="J454" s="3" t="s">
        <v>13</v>
      </c>
      <c r="K454" s="2" t="s">
        <v>27</v>
      </c>
    </row>
    <row r="455" spans="1:11" x14ac:dyDescent="0.3">
      <c r="A455" s="2">
        <v>454</v>
      </c>
      <c r="B455" s="3" t="s">
        <v>11</v>
      </c>
      <c r="C455" t="s">
        <v>12</v>
      </c>
      <c r="D455" s="2">
        <v>88</v>
      </c>
      <c r="E455" s="1">
        <v>1.3</v>
      </c>
      <c r="F455" s="2">
        <v>557</v>
      </c>
      <c r="G455" s="2">
        <v>13</v>
      </c>
      <c r="H455" s="2">
        <v>164</v>
      </c>
      <c r="I455" s="2">
        <v>43</v>
      </c>
      <c r="J455" s="3" t="s">
        <v>13</v>
      </c>
      <c r="K455" s="2" t="s">
        <v>26</v>
      </c>
    </row>
    <row r="456" spans="1:11" x14ac:dyDescent="0.3">
      <c r="A456" s="2">
        <v>455</v>
      </c>
      <c r="B456" s="3" t="s">
        <v>17</v>
      </c>
      <c r="C456" t="s">
        <v>18</v>
      </c>
      <c r="D456" s="2">
        <v>143</v>
      </c>
      <c r="E456" s="1">
        <v>3.9</v>
      </c>
      <c r="F456" s="2">
        <v>1160</v>
      </c>
      <c r="G456" s="2">
        <v>24</v>
      </c>
      <c r="H456" s="2">
        <v>398</v>
      </c>
      <c r="I456" s="2">
        <v>45</v>
      </c>
      <c r="J456" s="3" t="s">
        <v>13</v>
      </c>
      <c r="K456" s="2" t="s">
        <v>27</v>
      </c>
    </row>
    <row r="457" spans="1:11" x14ac:dyDescent="0.3">
      <c r="A457" s="2">
        <v>456</v>
      </c>
      <c r="B457" s="3" t="s">
        <v>17</v>
      </c>
      <c r="C457" t="s">
        <v>18</v>
      </c>
      <c r="D457" s="2">
        <v>74</v>
      </c>
      <c r="E457" s="1">
        <v>1.6</v>
      </c>
      <c r="F457" s="2">
        <v>436</v>
      </c>
      <c r="G457" s="2">
        <v>13</v>
      </c>
      <c r="H457" s="2">
        <v>182</v>
      </c>
      <c r="I457" s="2">
        <v>27</v>
      </c>
      <c r="J457" s="3" t="s">
        <v>15</v>
      </c>
      <c r="K457" s="2" t="s">
        <v>26</v>
      </c>
    </row>
    <row r="458" spans="1:11" x14ac:dyDescent="0.3">
      <c r="A458" s="2">
        <v>457</v>
      </c>
      <c r="B458" s="3" t="s">
        <v>17</v>
      </c>
      <c r="C458" t="s">
        <v>18</v>
      </c>
      <c r="D458" s="2">
        <v>74</v>
      </c>
      <c r="E458" s="1">
        <v>1.6</v>
      </c>
      <c r="F458" s="2">
        <v>587</v>
      </c>
      <c r="G458" s="2">
        <v>15</v>
      </c>
      <c r="H458" s="2">
        <v>275</v>
      </c>
      <c r="I458" s="2">
        <v>27</v>
      </c>
      <c r="J458" s="3" t="s">
        <v>15</v>
      </c>
      <c r="K458" s="2" t="s">
        <v>26</v>
      </c>
    </row>
    <row r="459" spans="1:11" x14ac:dyDescent="0.3">
      <c r="A459" s="2">
        <v>458</v>
      </c>
      <c r="B459" s="3" t="s">
        <v>14</v>
      </c>
      <c r="C459" t="s">
        <v>12</v>
      </c>
      <c r="D459" s="2">
        <v>234</v>
      </c>
      <c r="E459" s="1">
        <v>4.7</v>
      </c>
      <c r="F459" s="2">
        <v>1707</v>
      </c>
      <c r="G459" s="2">
        <v>55</v>
      </c>
      <c r="H459" s="2">
        <v>871</v>
      </c>
      <c r="I459" s="2">
        <v>46</v>
      </c>
      <c r="J459" s="3" t="s">
        <v>13</v>
      </c>
      <c r="K459" s="2" t="s">
        <v>28</v>
      </c>
    </row>
    <row r="460" spans="1:11" x14ac:dyDescent="0.3">
      <c r="A460" s="2">
        <v>459</v>
      </c>
      <c r="B460" s="3" t="s">
        <v>17</v>
      </c>
      <c r="C460" t="s">
        <v>18</v>
      </c>
      <c r="D460" s="2">
        <v>56</v>
      </c>
      <c r="E460" s="1">
        <v>1</v>
      </c>
      <c r="F460" s="2">
        <v>547</v>
      </c>
      <c r="G460" s="2">
        <v>10</v>
      </c>
      <c r="H460" s="2">
        <v>142</v>
      </c>
      <c r="I460" s="2">
        <v>58</v>
      </c>
      <c r="J460" s="3" t="s">
        <v>15</v>
      </c>
      <c r="K460" s="2" t="s">
        <v>26</v>
      </c>
    </row>
    <row r="461" spans="1:11" x14ac:dyDescent="0.3">
      <c r="A461" s="2">
        <v>460</v>
      </c>
      <c r="B461" s="3" t="s">
        <v>14</v>
      </c>
      <c r="C461" t="s">
        <v>12</v>
      </c>
      <c r="D461" s="2">
        <v>174</v>
      </c>
      <c r="E461" s="1">
        <v>2.4</v>
      </c>
      <c r="F461" s="2">
        <v>639</v>
      </c>
      <c r="G461" s="2">
        <v>37</v>
      </c>
      <c r="H461" s="2">
        <v>545</v>
      </c>
      <c r="I461" s="2">
        <v>50</v>
      </c>
      <c r="J461" s="3" t="s">
        <v>13</v>
      </c>
      <c r="K461" s="2" t="s">
        <v>27</v>
      </c>
    </row>
    <row r="462" spans="1:11" x14ac:dyDescent="0.3">
      <c r="A462" s="2">
        <v>461</v>
      </c>
      <c r="B462" s="3" t="s">
        <v>19</v>
      </c>
      <c r="C462" t="s">
        <v>12</v>
      </c>
      <c r="D462" s="2">
        <v>523</v>
      </c>
      <c r="E462" s="1">
        <v>9</v>
      </c>
      <c r="F462" s="2">
        <v>2696</v>
      </c>
      <c r="G462" s="2">
        <v>91</v>
      </c>
      <c r="H462" s="2">
        <v>1561</v>
      </c>
      <c r="I462" s="2">
        <v>20</v>
      </c>
      <c r="J462" s="3" t="s">
        <v>15</v>
      </c>
      <c r="K462" s="2" t="s">
        <v>30</v>
      </c>
    </row>
    <row r="463" spans="1:11" x14ac:dyDescent="0.3">
      <c r="A463" s="2">
        <v>462</v>
      </c>
      <c r="B463" s="3" t="s">
        <v>19</v>
      </c>
      <c r="C463" t="s">
        <v>12</v>
      </c>
      <c r="D463" s="2">
        <v>123</v>
      </c>
      <c r="E463" s="1">
        <v>3.3</v>
      </c>
      <c r="F463" s="2">
        <v>938</v>
      </c>
      <c r="G463" s="2">
        <v>36</v>
      </c>
      <c r="H463" s="2">
        <v>438</v>
      </c>
      <c r="I463" s="2">
        <v>55</v>
      </c>
      <c r="J463" s="3" t="s">
        <v>13</v>
      </c>
      <c r="K463" s="2" t="s">
        <v>27</v>
      </c>
    </row>
    <row r="464" spans="1:11" x14ac:dyDescent="0.3">
      <c r="A464" s="2">
        <v>463</v>
      </c>
      <c r="B464" s="3" t="s">
        <v>19</v>
      </c>
      <c r="C464" t="s">
        <v>12</v>
      </c>
      <c r="D464" s="2">
        <v>216</v>
      </c>
      <c r="E464" s="1">
        <v>5.9</v>
      </c>
      <c r="F464" s="2">
        <v>1789</v>
      </c>
      <c r="G464" s="2">
        <v>54</v>
      </c>
      <c r="H464" s="2">
        <v>987</v>
      </c>
      <c r="I464" s="2">
        <v>55</v>
      </c>
      <c r="J464" s="3" t="s">
        <v>13</v>
      </c>
      <c r="K464" s="2" t="s">
        <v>28</v>
      </c>
    </row>
    <row r="465" spans="1:11" x14ac:dyDescent="0.3">
      <c r="A465" s="2">
        <v>464</v>
      </c>
      <c r="B465" s="3" t="s">
        <v>17</v>
      </c>
      <c r="C465" t="s">
        <v>18</v>
      </c>
      <c r="D465" s="2">
        <v>290</v>
      </c>
      <c r="E465" s="1">
        <v>4.5999999999999996</v>
      </c>
      <c r="F465" s="2">
        <v>1694</v>
      </c>
      <c r="G465" s="2">
        <v>50</v>
      </c>
      <c r="H465" s="2">
        <v>809</v>
      </c>
      <c r="I465" s="2">
        <v>23</v>
      </c>
      <c r="J465" s="3" t="s">
        <v>13</v>
      </c>
      <c r="K465" s="2" t="s">
        <v>28</v>
      </c>
    </row>
    <row r="466" spans="1:11" x14ac:dyDescent="0.3">
      <c r="A466" s="2">
        <v>465</v>
      </c>
      <c r="B466" s="3" t="s">
        <v>16</v>
      </c>
      <c r="C466" t="s">
        <v>12</v>
      </c>
      <c r="D466" s="2">
        <v>68</v>
      </c>
      <c r="E466" s="1">
        <v>1.3</v>
      </c>
      <c r="F466" s="2">
        <v>583</v>
      </c>
      <c r="G466" s="2">
        <v>10</v>
      </c>
      <c r="H466" s="2">
        <v>281</v>
      </c>
      <c r="I466" s="2">
        <v>26</v>
      </c>
      <c r="J466" s="3" t="s">
        <v>15</v>
      </c>
      <c r="K466" s="2" t="s">
        <v>26</v>
      </c>
    </row>
    <row r="467" spans="1:11" x14ac:dyDescent="0.3">
      <c r="A467" s="2">
        <v>466</v>
      </c>
      <c r="B467" s="3" t="s">
        <v>14</v>
      </c>
      <c r="C467" t="s">
        <v>12</v>
      </c>
      <c r="D467" s="2">
        <v>265</v>
      </c>
      <c r="E467" s="1">
        <v>4.8</v>
      </c>
      <c r="F467" s="2">
        <v>1770</v>
      </c>
      <c r="G467" s="2">
        <v>51</v>
      </c>
      <c r="H467" s="2">
        <v>723</v>
      </c>
      <c r="I467" s="2">
        <v>55</v>
      </c>
      <c r="J467" s="3" t="s">
        <v>15</v>
      </c>
      <c r="K467" s="2" t="s">
        <v>28</v>
      </c>
    </row>
    <row r="468" spans="1:11" x14ac:dyDescent="0.3">
      <c r="A468" s="2">
        <v>467</v>
      </c>
      <c r="B468" s="3" t="s">
        <v>19</v>
      </c>
      <c r="C468" t="s">
        <v>12</v>
      </c>
      <c r="D468" s="2">
        <v>414</v>
      </c>
      <c r="E468" s="1">
        <v>7.3</v>
      </c>
      <c r="F468" s="2">
        <v>2349</v>
      </c>
      <c r="G468" s="2">
        <v>75</v>
      </c>
      <c r="H468" s="2">
        <v>1092</v>
      </c>
      <c r="I468" s="2">
        <v>51</v>
      </c>
      <c r="J468" s="3" t="s">
        <v>13</v>
      </c>
      <c r="K468" s="2" t="s">
        <v>29</v>
      </c>
    </row>
    <row r="469" spans="1:11" x14ac:dyDescent="0.3">
      <c r="A469" s="2">
        <v>468</v>
      </c>
      <c r="B469" s="3" t="s">
        <v>11</v>
      </c>
      <c r="C469" t="s">
        <v>12</v>
      </c>
      <c r="D469" s="2">
        <v>238</v>
      </c>
      <c r="E469" s="1">
        <v>4</v>
      </c>
      <c r="F469" s="2">
        <v>1414</v>
      </c>
      <c r="G469" s="2">
        <v>47</v>
      </c>
      <c r="H469" s="2">
        <v>661</v>
      </c>
      <c r="I469" s="2">
        <v>41</v>
      </c>
      <c r="J469" s="3" t="s">
        <v>15</v>
      </c>
      <c r="K469" s="2" t="s">
        <v>28</v>
      </c>
    </row>
    <row r="470" spans="1:11" x14ac:dyDescent="0.3">
      <c r="A470" s="2">
        <v>469</v>
      </c>
      <c r="B470" s="3" t="s">
        <v>16</v>
      </c>
      <c r="C470" t="s">
        <v>12</v>
      </c>
      <c r="D470" s="2">
        <v>429</v>
      </c>
      <c r="E470" s="1">
        <v>7.5</v>
      </c>
      <c r="F470" s="2">
        <v>1921</v>
      </c>
      <c r="G470" s="2">
        <v>61</v>
      </c>
      <c r="H470" s="2">
        <v>1102</v>
      </c>
      <c r="I470" s="2">
        <v>46</v>
      </c>
      <c r="J470" s="3" t="s">
        <v>13</v>
      </c>
      <c r="K470" s="2" t="s">
        <v>29</v>
      </c>
    </row>
    <row r="471" spans="1:11" x14ac:dyDescent="0.3">
      <c r="A471" s="2">
        <v>470</v>
      </c>
      <c r="B471" s="3" t="s">
        <v>16</v>
      </c>
      <c r="C471" t="s">
        <v>12</v>
      </c>
      <c r="D471" s="2">
        <v>39</v>
      </c>
      <c r="E471" s="1">
        <v>1.9</v>
      </c>
      <c r="F471" s="2">
        <v>541</v>
      </c>
      <c r="G471" s="2">
        <v>16</v>
      </c>
      <c r="H471" s="2">
        <v>294</v>
      </c>
      <c r="I471" s="2">
        <v>37</v>
      </c>
      <c r="J471" s="3" t="s">
        <v>13</v>
      </c>
      <c r="K471" s="2" t="s">
        <v>26</v>
      </c>
    </row>
    <row r="472" spans="1:11" x14ac:dyDescent="0.3">
      <c r="A472" s="2">
        <v>471</v>
      </c>
      <c r="B472" s="3" t="s">
        <v>19</v>
      </c>
      <c r="C472" t="s">
        <v>12</v>
      </c>
      <c r="D472" s="2">
        <v>248</v>
      </c>
      <c r="E472" s="1">
        <v>4.5999999999999996</v>
      </c>
      <c r="F472" s="2">
        <v>1396</v>
      </c>
      <c r="G472" s="2">
        <v>52</v>
      </c>
      <c r="H472" s="2">
        <v>883</v>
      </c>
      <c r="I472" s="2">
        <v>40</v>
      </c>
      <c r="J472" s="3" t="s">
        <v>13</v>
      </c>
      <c r="K472" s="2" t="s">
        <v>28</v>
      </c>
    </row>
    <row r="473" spans="1:11" x14ac:dyDescent="0.3">
      <c r="A473" s="2">
        <v>472</v>
      </c>
      <c r="B473" s="3" t="s">
        <v>16</v>
      </c>
      <c r="C473" t="s">
        <v>12</v>
      </c>
      <c r="D473" s="2">
        <v>541</v>
      </c>
      <c r="E473" s="1">
        <v>9.4</v>
      </c>
      <c r="F473" s="2">
        <v>2452</v>
      </c>
      <c r="G473" s="2">
        <v>93</v>
      </c>
      <c r="H473" s="2">
        <v>1811</v>
      </c>
      <c r="I473" s="2">
        <v>53</v>
      </c>
      <c r="J473" s="3" t="s">
        <v>15</v>
      </c>
      <c r="K473" s="2" t="s">
        <v>30</v>
      </c>
    </row>
    <row r="474" spans="1:11" x14ac:dyDescent="0.3">
      <c r="A474" s="2">
        <v>473</v>
      </c>
      <c r="B474" s="3" t="s">
        <v>16</v>
      </c>
      <c r="C474" t="s">
        <v>12</v>
      </c>
      <c r="D474" s="2">
        <v>139</v>
      </c>
      <c r="E474" s="1">
        <v>3</v>
      </c>
      <c r="F474" s="2">
        <v>697</v>
      </c>
      <c r="G474" s="2">
        <v>37</v>
      </c>
      <c r="H474" s="2">
        <v>513</v>
      </c>
      <c r="I474" s="2">
        <v>26</v>
      </c>
      <c r="J474" s="3" t="s">
        <v>15</v>
      </c>
      <c r="K474" s="2" t="s">
        <v>27</v>
      </c>
    </row>
    <row r="475" spans="1:11" x14ac:dyDescent="0.3">
      <c r="A475" s="2">
        <v>474</v>
      </c>
      <c r="B475" s="3" t="s">
        <v>17</v>
      </c>
      <c r="C475" t="s">
        <v>18</v>
      </c>
      <c r="D475" s="2">
        <v>289</v>
      </c>
      <c r="E475" s="1">
        <v>5</v>
      </c>
      <c r="F475" s="2">
        <v>1625</v>
      </c>
      <c r="G475" s="2">
        <v>45</v>
      </c>
      <c r="H475" s="2">
        <v>687</v>
      </c>
      <c r="I475" s="2">
        <v>29</v>
      </c>
      <c r="J475" s="3" t="s">
        <v>13</v>
      </c>
      <c r="K475" s="2" t="s">
        <v>28</v>
      </c>
    </row>
    <row r="476" spans="1:11" x14ac:dyDescent="0.3">
      <c r="A476" s="2">
        <v>475</v>
      </c>
      <c r="B476" s="3" t="s">
        <v>16</v>
      </c>
      <c r="C476" t="s">
        <v>12</v>
      </c>
      <c r="D476" s="2">
        <v>210</v>
      </c>
      <c r="E476" s="1">
        <v>4.9000000000000004</v>
      </c>
      <c r="F476" s="2">
        <v>1657</v>
      </c>
      <c r="G476" s="2">
        <v>55</v>
      </c>
      <c r="H476" s="2">
        <v>765</v>
      </c>
      <c r="I476" s="2">
        <v>49</v>
      </c>
      <c r="J476" s="3" t="s">
        <v>15</v>
      </c>
      <c r="K476" s="2" t="s">
        <v>28</v>
      </c>
    </row>
    <row r="477" spans="1:11" x14ac:dyDescent="0.3">
      <c r="A477" s="2">
        <v>476</v>
      </c>
      <c r="B477" s="3" t="s">
        <v>19</v>
      </c>
      <c r="C477" t="s">
        <v>12</v>
      </c>
      <c r="D477" s="2">
        <v>412</v>
      </c>
      <c r="E477" s="1">
        <v>6.2</v>
      </c>
      <c r="F477" s="2">
        <v>2201</v>
      </c>
      <c r="G477" s="2">
        <v>68</v>
      </c>
      <c r="H477" s="2">
        <v>1085</v>
      </c>
      <c r="I477" s="2">
        <v>54</v>
      </c>
      <c r="J477" s="3" t="s">
        <v>15</v>
      </c>
      <c r="K477" s="2" t="s">
        <v>29</v>
      </c>
    </row>
    <row r="478" spans="1:11" x14ac:dyDescent="0.3">
      <c r="A478" s="2">
        <v>477</v>
      </c>
      <c r="B478" s="3" t="s">
        <v>11</v>
      </c>
      <c r="C478" t="s">
        <v>12</v>
      </c>
      <c r="D478" s="2">
        <v>318</v>
      </c>
      <c r="E478" s="1">
        <v>6.6</v>
      </c>
      <c r="F478" s="2">
        <v>2089</v>
      </c>
      <c r="G478" s="2">
        <v>77</v>
      </c>
      <c r="H478" s="2">
        <v>1126</v>
      </c>
      <c r="I478" s="2">
        <v>49</v>
      </c>
      <c r="J478" s="3" t="s">
        <v>15</v>
      </c>
      <c r="K478" s="2" t="s">
        <v>29</v>
      </c>
    </row>
    <row r="479" spans="1:11" x14ac:dyDescent="0.3">
      <c r="A479" s="2">
        <v>478</v>
      </c>
      <c r="B479" s="3" t="s">
        <v>17</v>
      </c>
      <c r="C479" t="s">
        <v>18</v>
      </c>
      <c r="D479" s="2">
        <v>258</v>
      </c>
      <c r="E479" s="1">
        <v>4.2</v>
      </c>
      <c r="F479" s="2">
        <v>1315</v>
      </c>
      <c r="G479" s="2">
        <v>44</v>
      </c>
      <c r="H479" s="2">
        <v>762</v>
      </c>
      <c r="I479" s="2">
        <v>59</v>
      </c>
      <c r="J479" s="3" t="s">
        <v>15</v>
      </c>
      <c r="K479" s="2" t="s">
        <v>28</v>
      </c>
    </row>
    <row r="480" spans="1:11" x14ac:dyDescent="0.3">
      <c r="A480" s="2">
        <v>479</v>
      </c>
      <c r="B480" s="3" t="s">
        <v>14</v>
      </c>
      <c r="C480" t="s">
        <v>12</v>
      </c>
      <c r="D480" s="2">
        <v>258</v>
      </c>
      <c r="E480" s="1">
        <v>4.3</v>
      </c>
      <c r="F480" s="2">
        <v>1759</v>
      </c>
      <c r="G480" s="2">
        <v>59</v>
      </c>
      <c r="H480" s="2">
        <v>718</v>
      </c>
      <c r="I480" s="2">
        <v>41</v>
      </c>
      <c r="J480" s="3" t="s">
        <v>15</v>
      </c>
      <c r="K480" s="2" t="s">
        <v>28</v>
      </c>
    </row>
    <row r="481" spans="1:11" x14ac:dyDescent="0.3">
      <c r="A481" s="2">
        <v>480</v>
      </c>
      <c r="B481" s="3" t="s">
        <v>19</v>
      </c>
      <c r="C481" t="s">
        <v>12</v>
      </c>
      <c r="D481" s="2">
        <v>189</v>
      </c>
      <c r="E481" s="1">
        <v>4.8</v>
      </c>
      <c r="F481" s="2">
        <v>1681</v>
      </c>
      <c r="G481" s="2">
        <v>59</v>
      </c>
      <c r="H481" s="2">
        <v>795</v>
      </c>
      <c r="I481" s="2">
        <v>57</v>
      </c>
      <c r="J481" s="3" t="s">
        <v>13</v>
      </c>
      <c r="K481" s="2" t="s">
        <v>28</v>
      </c>
    </row>
    <row r="482" spans="1:11" x14ac:dyDescent="0.3">
      <c r="A482" s="2">
        <v>481</v>
      </c>
      <c r="B482" s="3" t="s">
        <v>17</v>
      </c>
      <c r="C482" t="s">
        <v>18</v>
      </c>
      <c r="D482" s="2">
        <v>155</v>
      </c>
      <c r="E482" s="1">
        <v>2.4</v>
      </c>
      <c r="F482" s="2">
        <v>954</v>
      </c>
      <c r="G482" s="2">
        <v>39</v>
      </c>
      <c r="H482" s="2">
        <v>441</v>
      </c>
      <c r="I482" s="2">
        <v>51</v>
      </c>
      <c r="J482" s="3" t="s">
        <v>13</v>
      </c>
      <c r="K482" s="2" t="s">
        <v>27</v>
      </c>
    </row>
    <row r="483" spans="1:11" x14ac:dyDescent="0.3">
      <c r="A483" s="2">
        <v>482</v>
      </c>
      <c r="B483" s="3" t="s">
        <v>19</v>
      </c>
      <c r="C483" t="s">
        <v>12</v>
      </c>
      <c r="D483" s="2">
        <v>528</v>
      </c>
      <c r="E483" s="1">
        <v>10.4</v>
      </c>
      <c r="F483" s="2">
        <v>2717</v>
      </c>
      <c r="G483" s="2">
        <v>87</v>
      </c>
      <c r="H483" s="2">
        <v>2140</v>
      </c>
      <c r="I483" s="2">
        <v>34</v>
      </c>
      <c r="J483" s="3" t="s">
        <v>13</v>
      </c>
      <c r="K483" s="2" t="s">
        <v>30</v>
      </c>
    </row>
    <row r="484" spans="1:11" x14ac:dyDescent="0.3">
      <c r="A484" s="2">
        <v>483</v>
      </c>
      <c r="B484" s="3" t="s">
        <v>17</v>
      </c>
      <c r="C484" t="s">
        <v>18</v>
      </c>
      <c r="D484" s="2">
        <v>549</v>
      </c>
      <c r="E484" s="1">
        <v>11.1</v>
      </c>
      <c r="F484" s="2">
        <v>2851</v>
      </c>
      <c r="G484" s="2">
        <v>87</v>
      </c>
      <c r="H484" s="2">
        <v>1814</v>
      </c>
      <c r="I484" s="2">
        <v>56</v>
      </c>
      <c r="J484" s="3" t="s">
        <v>13</v>
      </c>
      <c r="K484" s="2" t="s">
        <v>30</v>
      </c>
    </row>
    <row r="485" spans="1:11" x14ac:dyDescent="0.3">
      <c r="A485" s="2">
        <v>484</v>
      </c>
      <c r="B485" s="3" t="s">
        <v>16</v>
      </c>
      <c r="C485" t="s">
        <v>12</v>
      </c>
      <c r="D485" s="2">
        <v>78</v>
      </c>
      <c r="E485" s="1">
        <v>1.6</v>
      </c>
      <c r="F485" s="2">
        <v>470</v>
      </c>
      <c r="G485" s="2">
        <v>18</v>
      </c>
      <c r="H485" s="2">
        <v>230</v>
      </c>
      <c r="I485" s="2">
        <v>49</v>
      </c>
      <c r="J485" s="3" t="s">
        <v>15</v>
      </c>
      <c r="K485" s="2" t="s">
        <v>26</v>
      </c>
    </row>
    <row r="486" spans="1:11" x14ac:dyDescent="0.3">
      <c r="A486" s="2">
        <v>485</v>
      </c>
      <c r="B486" s="3" t="s">
        <v>17</v>
      </c>
      <c r="C486" t="s">
        <v>18</v>
      </c>
      <c r="D486" s="2">
        <v>444</v>
      </c>
      <c r="E486" s="1">
        <v>6</v>
      </c>
      <c r="F486" s="2">
        <v>1873</v>
      </c>
      <c r="G486" s="2">
        <v>61</v>
      </c>
      <c r="H486" s="2">
        <v>1093</v>
      </c>
      <c r="I486" s="2">
        <v>39</v>
      </c>
      <c r="J486" s="3" t="s">
        <v>15</v>
      </c>
      <c r="K486" s="2" t="s">
        <v>29</v>
      </c>
    </row>
    <row r="487" spans="1:11" x14ac:dyDescent="0.3">
      <c r="A487" s="2">
        <v>486</v>
      </c>
      <c r="B487" s="3" t="s">
        <v>16</v>
      </c>
      <c r="C487" t="s">
        <v>12</v>
      </c>
      <c r="D487" s="2">
        <v>80</v>
      </c>
      <c r="E487" s="1">
        <v>1.1000000000000001</v>
      </c>
      <c r="F487" s="2">
        <v>417</v>
      </c>
      <c r="G487" s="2">
        <v>18</v>
      </c>
      <c r="H487" s="2">
        <v>298</v>
      </c>
      <c r="I487" s="2">
        <v>36</v>
      </c>
      <c r="J487" s="3" t="s">
        <v>13</v>
      </c>
      <c r="K487" s="2" t="s">
        <v>26</v>
      </c>
    </row>
    <row r="488" spans="1:11" x14ac:dyDescent="0.3">
      <c r="A488" s="2">
        <v>487</v>
      </c>
      <c r="B488" s="3" t="s">
        <v>17</v>
      </c>
      <c r="C488" t="s">
        <v>18</v>
      </c>
      <c r="D488" s="2">
        <v>131</v>
      </c>
      <c r="E488" s="1">
        <v>3.8</v>
      </c>
      <c r="F488" s="2">
        <v>739</v>
      </c>
      <c r="G488" s="2">
        <v>34</v>
      </c>
      <c r="H488" s="2">
        <v>330</v>
      </c>
      <c r="I488" s="2">
        <v>57</v>
      </c>
      <c r="J488" s="3" t="s">
        <v>15</v>
      </c>
      <c r="K488" s="2" t="s">
        <v>27</v>
      </c>
    </row>
    <row r="489" spans="1:11" x14ac:dyDescent="0.3">
      <c r="A489" s="2">
        <v>488</v>
      </c>
      <c r="B489" s="3" t="s">
        <v>17</v>
      </c>
      <c r="C489" t="s">
        <v>18</v>
      </c>
      <c r="D489" s="2">
        <v>228</v>
      </c>
      <c r="E489" s="1">
        <v>4.4000000000000004</v>
      </c>
      <c r="F489" s="2">
        <v>1734</v>
      </c>
      <c r="G489" s="2">
        <v>46</v>
      </c>
      <c r="H489" s="2">
        <v>804</v>
      </c>
      <c r="I489" s="2">
        <v>57</v>
      </c>
      <c r="J489" s="3" t="s">
        <v>15</v>
      </c>
      <c r="K489" s="2" t="s">
        <v>28</v>
      </c>
    </row>
    <row r="490" spans="1:11" x14ac:dyDescent="0.3">
      <c r="A490" s="2">
        <v>489</v>
      </c>
      <c r="B490" s="3" t="s">
        <v>16</v>
      </c>
      <c r="C490" t="s">
        <v>12</v>
      </c>
      <c r="D490" s="2">
        <v>416</v>
      </c>
      <c r="E490" s="1">
        <v>7.3</v>
      </c>
      <c r="F490" s="2">
        <v>1882</v>
      </c>
      <c r="G490" s="2">
        <v>62</v>
      </c>
      <c r="H490" s="2">
        <v>1333</v>
      </c>
      <c r="I490" s="2">
        <v>32</v>
      </c>
      <c r="J490" s="3" t="s">
        <v>15</v>
      </c>
      <c r="K490" s="2" t="s">
        <v>29</v>
      </c>
    </row>
    <row r="491" spans="1:11" x14ac:dyDescent="0.3">
      <c r="A491" s="2">
        <v>490</v>
      </c>
      <c r="B491" s="3" t="s">
        <v>11</v>
      </c>
      <c r="C491" t="s">
        <v>12</v>
      </c>
      <c r="D491" s="2">
        <v>586</v>
      </c>
      <c r="E491" s="1">
        <v>9.3000000000000007</v>
      </c>
      <c r="F491" s="2">
        <v>2403</v>
      </c>
      <c r="G491" s="2">
        <v>94</v>
      </c>
      <c r="H491" s="2">
        <v>2332</v>
      </c>
      <c r="I491" s="2">
        <v>21</v>
      </c>
      <c r="J491" s="3" t="s">
        <v>13</v>
      </c>
      <c r="K491" s="2" t="s">
        <v>30</v>
      </c>
    </row>
    <row r="492" spans="1:11" x14ac:dyDescent="0.3">
      <c r="A492" s="2">
        <v>491</v>
      </c>
      <c r="B492" s="3" t="s">
        <v>11</v>
      </c>
      <c r="C492" t="s">
        <v>12</v>
      </c>
      <c r="D492" s="2">
        <v>416</v>
      </c>
      <c r="E492" s="1">
        <v>6.1</v>
      </c>
      <c r="F492" s="2">
        <v>2279</v>
      </c>
      <c r="G492" s="2">
        <v>71</v>
      </c>
      <c r="H492" s="2">
        <v>1096</v>
      </c>
      <c r="I492" s="2">
        <v>47</v>
      </c>
      <c r="J492" s="3" t="s">
        <v>13</v>
      </c>
      <c r="K492" s="2" t="s">
        <v>29</v>
      </c>
    </row>
    <row r="493" spans="1:11" x14ac:dyDescent="0.3">
      <c r="A493" s="2">
        <v>492</v>
      </c>
      <c r="B493" s="3" t="s">
        <v>17</v>
      </c>
      <c r="C493" t="s">
        <v>18</v>
      </c>
      <c r="D493" s="2">
        <v>152</v>
      </c>
      <c r="E493" s="1">
        <v>3.7</v>
      </c>
      <c r="F493" s="2">
        <v>948</v>
      </c>
      <c r="G493" s="2">
        <v>22</v>
      </c>
      <c r="H493" s="2">
        <v>507</v>
      </c>
      <c r="I493" s="2">
        <v>53</v>
      </c>
      <c r="J493" s="3" t="s">
        <v>15</v>
      </c>
      <c r="K493" s="2" t="s">
        <v>27</v>
      </c>
    </row>
    <row r="494" spans="1:11" x14ac:dyDescent="0.3">
      <c r="A494" s="2">
        <v>493</v>
      </c>
      <c r="B494" s="3" t="s">
        <v>16</v>
      </c>
      <c r="C494" t="s">
        <v>12</v>
      </c>
      <c r="D494" s="2">
        <v>87</v>
      </c>
      <c r="E494" s="1">
        <v>1.5</v>
      </c>
      <c r="F494" s="2">
        <v>594</v>
      </c>
      <c r="G494" s="2">
        <v>19</v>
      </c>
      <c r="H494" s="2">
        <v>198</v>
      </c>
      <c r="I494" s="2">
        <v>36</v>
      </c>
      <c r="J494" s="3" t="s">
        <v>15</v>
      </c>
      <c r="K494" s="2" t="s">
        <v>26</v>
      </c>
    </row>
    <row r="495" spans="1:11" x14ac:dyDescent="0.3">
      <c r="A495" s="2">
        <v>494</v>
      </c>
      <c r="B495" s="3" t="s">
        <v>14</v>
      </c>
      <c r="C495" t="s">
        <v>12</v>
      </c>
      <c r="D495" s="2">
        <v>329</v>
      </c>
      <c r="E495" s="1">
        <v>6.8</v>
      </c>
      <c r="F495" s="2">
        <v>1892</v>
      </c>
      <c r="G495" s="2">
        <v>69</v>
      </c>
      <c r="H495" s="2">
        <v>1383</v>
      </c>
      <c r="I495" s="2">
        <v>23</v>
      </c>
      <c r="J495" s="3" t="s">
        <v>13</v>
      </c>
      <c r="K495" s="2" t="s">
        <v>29</v>
      </c>
    </row>
    <row r="496" spans="1:11" x14ac:dyDescent="0.3">
      <c r="A496" s="2">
        <v>495</v>
      </c>
      <c r="B496" s="3" t="s">
        <v>19</v>
      </c>
      <c r="C496" t="s">
        <v>12</v>
      </c>
      <c r="D496" s="2">
        <v>107</v>
      </c>
      <c r="E496" s="1">
        <v>2.5</v>
      </c>
      <c r="F496" s="2">
        <v>1176</v>
      </c>
      <c r="G496" s="2">
        <v>24</v>
      </c>
      <c r="H496" s="2">
        <v>545</v>
      </c>
      <c r="I496" s="2">
        <v>29</v>
      </c>
      <c r="J496" s="3" t="s">
        <v>15</v>
      </c>
      <c r="K496" s="2" t="s">
        <v>27</v>
      </c>
    </row>
    <row r="497" spans="1:11" x14ac:dyDescent="0.3">
      <c r="A497" s="2">
        <v>496</v>
      </c>
      <c r="B497" s="3" t="s">
        <v>11</v>
      </c>
      <c r="C497" t="s">
        <v>12</v>
      </c>
      <c r="D497" s="2">
        <v>493</v>
      </c>
      <c r="E497" s="1">
        <v>10.9</v>
      </c>
      <c r="F497" s="2">
        <v>2928</v>
      </c>
      <c r="G497" s="2">
        <v>88</v>
      </c>
      <c r="H497" s="2">
        <v>2116</v>
      </c>
      <c r="I497" s="2">
        <v>57</v>
      </c>
      <c r="J497" s="3" t="s">
        <v>13</v>
      </c>
      <c r="K497" s="2" t="s">
        <v>30</v>
      </c>
    </row>
    <row r="498" spans="1:11" x14ac:dyDescent="0.3">
      <c r="A498" s="2">
        <v>497</v>
      </c>
      <c r="B498" s="3" t="s">
        <v>17</v>
      </c>
      <c r="C498" t="s">
        <v>18</v>
      </c>
      <c r="D498" s="2">
        <v>182</v>
      </c>
      <c r="E498" s="1">
        <v>4.8</v>
      </c>
      <c r="F498" s="2">
        <v>1500</v>
      </c>
      <c r="G498" s="2">
        <v>51</v>
      </c>
      <c r="H498" s="2">
        <v>807</v>
      </c>
      <c r="I498" s="2">
        <v>43</v>
      </c>
      <c r="J498" s="3" t="s">
        <v>15</v>
      </c>
      <c r="K498" s="2" t="s">
        <v>28</v>
      </c>
    </row>
    <row r="499" spans="1:11" x14ac:dyDescent="0.3">
      <c r="A499" s="2">
        <v>498</v>
      </c>
      <c r="B499" s="3" t="s">
        <v>17</v>
      </c>
      <c r="C499" t="s">
        <v>18</v>
      </c>
      <c r="D499" s="2">
        <v>102</v>
      </c>
      <c r="E499" s="1">
        <v>2.9</v>
      </c>
      <c r="F499" s="2">
        <v>918</v>
      </c>
      <c r="G499" s="2">
        <v>37</v>
      </c>
      <c r="H499" s="2">
        <v>362</v>
      </c>
      <c r="I499" s="2">
        <v>20</v>
      </c>
      <c r="J499" s="3" t="s">
        <v>15</v>
      </c>
      <c r="K499" s="2" t="s">
        <v>27</v>
      </c>
    </row>
    <row r="500" spans="1:11" x14ac:dyDescent="0.3">
      <c r="A500" s="2">
        <v>499</v>
      </c>
      <c r="B500" s="3" t="s">
        <v>11</v>
      </c>
      <c r="C500" t="s">
        <v>12</v>
      </c>
      <c r="D500" s="2">
        <v>274</v>
      </c>
      <c r="E500" s="1">
        <v>4.5</v>
      </c>
      <c r="F500" s="2">
        <v>1356</v>
      </c>
      <c r="G500" s="2">
        <v>54</v>
      </c>
      <c r="H500" s="2">
        <v>869</v>
      </c>
      <c r="I500" s="2">
        <v>53</v>
      </c>
      <c r="J500" s="3" t="s">
        <v>13</v>
      </c>
      <c r="K500" s="2" t="s">
        <v>28</v>
      </c>
    </row>
    <row r="501" spans="1:11" x14ac:dyDescent="0.3">
      <c r="A501" s="2">
        <v>500</v>
      </c>
      <c r="B501" s="3" t="s">
        <v>17</v>
      </c>
      <c r="C501" t="s">
        <v>18</v>
      </c>
      <c r="D501" s="2">
        <v>143</v>
      </c>
      <c r="E501" s="1">
        <v>3.6</v>
      </c>
      <c r="F501" s="2">
        <v>988</v>
      </c>
      <c r="G501" s="2">
        <v>26</v>
      </c>
      <c r="H501" s="2">
        <v>504</v>
      </c>
      <c r="I501" s="2">
        <v>45</v>
      </c>
      <c r="J501" s="3" t="s">
        <v>15</v>
      </c>
      <c r="K501" s="2" t="s">
        <v>27</v>
      </c>
    </row>
    <row r="502" spans="1:11" x14ac:dyDescent="0.3">
      <c r="A502" s="2">
        <v>501</v>
      </c>
      <c r="B502" s="3" t="s">
        <v>11</v>
      </c>
      <c r="C502" t="s">
        <v>12</v>
      </c>
      <c r="D502" s="2">
        <v>66</v>
      </c>
      <c r="E502" s="1">
        <v>1.3</v>
      </c>
      <c r="F502" s="2">
        <v>369</v>
      </c>
      <c r="G502" s="2">
        <v>14</v>
      </c>
      <c r="H502" s="2">
        <v>195</v>
      </c>
      <c r="I502" s="2">
        <v>32</v>
      </c>
      <c r="J502" s="3" t="s">
        <v>13</v>
      </c>
      <c r="K502" s="2" t="s">
        <v>26</v>
      </c>
    </row>
    <row r="503" spans="1:11" x14ac:dyDescent="0.3">
      <c r="A503" s="2">
        <v>502</v>
      </c>
      <c r="B503" s="3" t="s">
        <v>16</v>
      </c>
      <c r="C503" t="s">
        <v>12</v>
      </c>
      <c r="D503" s="2">
        <v>420</v>
      </c>
      <c r="E503" s="1">
        <v>7.7</v>
      </c>
      <c r="F503" s="2">
        <v>2017</v>
      </c>
      <c r="G503" s="2">
        <v>74</v>
      </c>
      <c r="H503" s="2">
        <v>1187</v>
      </c>
      <c r="I503" s="2">
        <v>24</v>
      </c>
      <c r="J503" s="3" t="s">
        <v>15</v>
      </c>
      <c r="K503" s="2" t="s">
        <v>29</v>
      </c>
    </row>
    <row r="504" spans="1:11" x14ac:dyDescent="0.3">
      <c r="A504" s="2">
        <v>503</v>
      </c>
      <c r="B504" s="3" t="s">
        <v>16</v>
      </c>
      <c r="C504" t="s">
        <v>12</v>
      </c>
      <c r="D504" s="2">
        <v>582</v>
      </c>
      <c r="E504" s="1">
        <v>8.4</v>
      </c>
      <c r="F504" s="2">
        <v>2664</v>
      </c>
      <c r="G504" s="2">
        <v>91</v>
      </c>
      <c r="H504" s="2">
        <v>2493</v>
      </c>
      <c r="I504" s="2">
        <v>55</v>
      </c>
      <c r="J504" s="3" t="s">
        <v>15</v>
      </c>
      <c r="K504" s="2" t="s">
        <v>30</v>
      </c>
    </row>
    <row r="505" spans="1:11" x14ac:dyDescent="0.3">
      <c r="A505" s="2">
        <v>504</v>
      </c>
      <c r="B505" s="3" t="s">
        <v>11</v>
      </c>
      <c r="C505" t="s">
        <v>12</v>
      </c>
      <c r="D505" s="2">
        <v>200</v>
      </c>
      <c r="E505" s="1">
        <v>5.8</v>
      </c>
      <c r="F505" s="2">
        <v>1291</v>
      </c>
      <c r="G505" s="2">
        <v>50</v>
      </c>
      <c r="H505" s="2">
        <v>965</v>
      </c>
      <c r="I505" s="2">
        <v>52</v>
      </c>
      <c r="J505" s="3" t="s">
        <v>13</v>
      </c>
      <c r="K505" s="2" t="s">
        <v>28</v>
      </c>
    </row>
    <row r="506" spans="1:11" x14ac:dyDescent="0.3">
      <c r="A506" s="2">
        <v>505</v>
      </c>
      <c r="B506" s="3" t="s">
        <v>11</v>
      </c>
      <c r="C506" t="s">
        <v>12</v>
      </c>
      <c r="D506" s="2">
        <v>493</v>
      </c>
      <c r="E506" s="1">
        <v>8.5</v>
      </c>
      <c r="F506" s="2">
        <v>2859</v>
      </c>
      <c r="G506" s="2">
        <v>99</v>
      </c>
      <c r="H506" s="2">
        <v>2450</v>
      </c>
      <c r="I506" s="2">
        <v>47</v>
      </c>
      <c r="J506" s="3" t="s">
        <v>13</v>
      </c>
      <c r="K506" s="2" t="s">
        <v>30</v>
      </c>
    </row>
    <row r="507" spans="1:11" x14ac:dyDescent="0.3">
      <c r="A507" s="2">
        <v>506</v>
      </c>
      <c r="B507" s="3" t="s">
        <v>19</v>
      </c>
      <c r="C507" t="s">
        <v>12</v>
      </c>
      <c r="D507" s="2">
        <v>348</v>
      </c>
      <c r="E507" s="1">
        <v>6.6</v>
      </c>
      <c r="F507" s="2">
        <v>2398</v>
      </c>
      <c r="G507" s="2">
        <v>66</v>
      </c>
      <c r="H507" s="2">
        <v>1415</v>
      </c>
      <c r="I507" s="2">
        <v>49</v>
      </c>
      <c r="J507" s="3" t="s">
        <v>15</v>
      </c>
      <c r="K507" s="2" t="s">
        <v>29</v>
      </c>
    </row>
    <row r="508" spans="1:11" x14ac:dyDescent="0.3">
      <c r="A508" s="2">
        <v>507</v>
      </c>
      <c r="B508" s="3" t="s">
        <v>16</v>
      </c>
      <c r="C508" t="s">
        <v>12</v>
      </c>
      <c r="D508" s="2">
        <v>238</v>
      </c>
      <c r="E508" s="1">
        <v>5.0999999999999996</v>
      </c>
      <c r="F508" s="2">
        <v>1408</v>
      </c>
      <c r="G508" s="2">
        <v>45</v>
      </c>
      <c r="H508" s="2">
        <v>941</v>
      </c>
      <c r="I508" s="2">
        <v>27</v>
      </c>
      <c r="J508" s="3" t="s">
        <v>13</v>
      </c>
      <c r="K508" s="2" t="s">
        <v>28</v>
      </c>
    </row>
    <row r="509" spans="1:11" x14ac:dyDescent="0.3">
      <c r="A509" s="2">
        <v>508</v>
      </c>
      <c r="B509" s="3" t="s">
        <v>16</v>
      </c>
      <c r="C509" t="s">
        <v>12</v>
      </c>
      <c r="D509" s="2">
        <v>33</v>
      </c>
      <c r="E509" s="1">
        <v>2</v>
      </c>
      <c r="F509" s="2">
        <v>318</v>
      </c>
      <c r="G509" s="2">
        <v>11</v>
      </c>
      <c r="H509" s="2">
        <v>173</v>
      </c>
      <c r="I509" s="2">
        <v>42</v>
      </c>
      <c r="J509" s="3" t="s">
        <v>15</v>
      </c>
      <c r="K509" s="2" t="s">
        <v>26</v>
      </c>
    </row>
    <row r="510" spans="1:11" x14ac:dyDescent="0.3">
      <c r="A510" s="2">
        <v>509</v>
      </c>
      <c r="B510" s="3" t="s">
        <v>11</v>
      </c>
      <c r="C510" t="s">
        <v>12</v>
      </c>
      <c r="D510" s="2">
        <v>267</v>
      </c>
      <c r="E510" s="1">
        <v>5.9</v>
      </c>
      <c r="F510" s="2">
        <v>1740</v>
      </c>
      <c r="G510" s="2">
        <v>45</v>
      </c>
      <c r="H510" s="2">
        <v>791</v>
      </c>
      <c r="I510" s="2">
        <v>22</v>
      </c>
      <c r="J510" s="3" t="s">
        <v>13</v>
      </c>
      <c r="K510" s="2" t="s">
        <v>28</v>
      </c>
    </row>
    <row r="511" spans="1:11" x14ac:dyDescent="0.3">
      <c r="A511" s="2">
        <v>510</v>
      </c>
      <c r="B511" s="3" t="s">
        <v>17</v>
      </c>
      <c r="C511" t="s">
        <v>18</v>
      </c>
      <c r="D511" s="2">
        <v>492</v>
      </c>
      <c r="E511" s="1">
        <v>10</v>
      </c>
      <c r="F511" s="2">
        <v>2513</v>
      </c>
      <c r="G511" s="2">
        <v>90</v>
      </c>
      <c r="H511" s="2">
        <v>1968</v>
      </c>
      <c r="I511" s="2">
        <v>31</v>
      </c>
      <c r="J511" s="3" t="s">
        <v>13</v>
      </c>
      <c r="K511" s="2" t="s">
        <v>30</v>
      </c>
    </row>
    <row r="512" spans="1:11" x14ac:dyDescent="0.3">
      <c r="A512" s="2">
        <v>511</v>
      </c>
      <c r="B512" s="3" t="s">
        <v>11</v>
      </c>
      <c r="C512" t="s">
        <v>12</v>
      </c>
      <c r="D512" s="2">
        <v>241</v>
      </c>
      <c r="E512" s="1">
        <v>5.3</v>
      </c>
      <c r="F512" s="2">
        <v>1767</v>
      </c>
      <c r="G512" s="2">
        <v>58</v>
      </c>
      <c r="H512" s="2">
        <v>976</v>
      </c>
      <c r="I512" s="2">
        <v>38</v>
      </c>
      <c r="J512" s="3" t="s">
        <v>15</v>
      </c>
      <c r="K512" s="2" t="s">
        <v>28</v>
      </c>
    </row>
    <row r="513" spans="1:11" x14ac:dyDescent="0.3">
      <c r="A513" s="2">
        <v>512</v>
      </c>
      <c r="B513" s="3" t="s">
        <v>19</v>
      </c>
      <c r="C513" t="s">
        <v>12</v>
      </c>
      <c r="D513" s="2">
        <v>567</v>
      </c>
      <c r="E513" s="1">
        <v>10.8</v>
      </c>
      <c r="F513" s="2">
        <v>2911</v>
      </c>
      <c r="G513" s="2">
        <v>89</v>
      </c>
      <c r="H513" s="2">
        <v>1682</v>
      </c>
      <c r="I513" s="2">
        <v>39</v>
      </c>
      <c r="J513" s="3" t="s">
        <v>13</v>
      </c>
      <c r="K513" s="2" t="s">
        <v>30</v>
      </c>
    </row>
    <row r="514" spans="1:11" x14ac:dyDescent="0.3">
      <c r="A514" s="2">
        <v>513</v>
      </c>
      <c r="B514" s="3" t="s">
        <v>19</v>
      </c>
      <c r="C514" t="s">
        <v>12</v>
      </c>
      <c r="D514" s="2">
        <v>36</v>
      </c>
      <c r="E514" s="1">
        <v>1.6</v>
      </c>
      <c r="F514" s="2">
        <v>442</v>
      </c>
      <c r="G514" s="2">
        <v>17</v>
      </c>
      <c r="H514" s="2">
        <v>249</v>
      </c>
      <c r="I514" s="2">
        <v>34</v>
      </c>
      <c r="J514" s="3" t="s">
        <v>13</v>
      </c>
      <c r="K514" s="2" t="s">
        <v>26</v>
      </c>
    </row>
    <row r="515" spans="1:11" x14ac:dyDescent="0.3">
      <c r="A515" s="2">
        <v>514</v>
      </c>
      <c r="B515" s="3" t="s">
        <v>14</v>
      </c>
      <c r="C515" t="s">
        <v>12</v>
      </c>
      <c r="D515" s="2">
        <v>110</v>
      </c>
      <c r="E515" s="1">
        <v>3.4</v>
      </c>
      <c r="F515" s="2">
        <v>975</v>
      </c>
      <c r="G515" s="2">
        <v>31</v>
      </c>
      <c r="H515" s="2">
        <v>507</v>
      </c>
      <c r="I515" s="2">
        <v>57</v>
      </c>
      <c r="J515" s="3" t="s">
        <v>15</v>
      </c>
      <c r="K515" s="2" t="s">
        <v>27</v>
      </c>
    </row>
    <row r="516" spans="1:11" x14ac:dyDescent="0.3">
      <c r="A516" s="2">
        <v>515</v>
      </c>
      <c r="B516" s="3" t="s">
        <v>19</v>
      </c>
      <c r="C516" t="s">
        <v>12</v>
      </c>
      <c r="D516" s="2">
        <v>466</v>
      </c>
      <c r="E516" s="1">
        <v>7.1</v>
      </c>
      <c r="F516" s="2">
        <v>1984</v>
      </c>
      <c r="G516" s="2">
        <v>73</v>
      </c>
      <c r="H516" s="2">
        <v>1461</v>
      </c>
      <c r="I516" s="2">
        <v>54</v>
      </c>
      <c r="J516" s="3" t="s">
        <v>13</v>
      </c>
      <c r="K516" s="2" t="s">
        <v>29</v>
      </c>
    </row>
    <row r="517" spans="1:11" x14ac:dyDescent="0.3">
      <c r="A517" s="2">
        <v>516</v>
      </c>
      <c r="B517" s="3" t="s">
        <v>14</v>
      </c>
      <c r="C517" t="s">
        <v>12</v>
      </c>
      <c r="D517" s="2">
        <v>126</v>
      </c>
      <c r="E517" s="1">
        <v>2.2000000000000002</v>
      </c>
      <c r="F517" s="2">
        <v>1187</v>
      </c>
      <c r="G517" s="2">
        <v>28</v>
      </c>
      <c r="H517" s="2">
        <v>599</v>
      </c>
      <c r="I517" s="2">
        <v>25</v>
      </c>
      <c r="J517" s="3" t="s">
        <v>13</v>
      </c>
      <c r="K517" s="2" t="s">
        <v>27</v>
      </c>
    </row>
    <row r="518" spans="1:11" x14ac:dyDescent="0.3">
      <c r="A518" s="2">
        <v>517</v>
      </c>
      <c r="B518" s="3" t="s">
        <v>16</v>
      </c>
      <c r="C518" t="s">
        <v>12</v>
      </c>
      <c r="D518" s="2">
        <v>120</v>
      </c>
      <c r="E518" s="1">
        <v>3.8</v>
      </c>
      <c r="F518" s="2">
        <v>940</v>
      </c>
      <c r="G518" s="2">
        <v>36</v>
      </c>
      <c r="H518" s="2">
        <v>535</v>
      </c>
      <c r="I518" s="2">
        <v>44</v>
      </c>
      <c r="J518" s="3" t="s">
        <v>13</v>
      </c>
      <c r="K518" s="2" t="s">
        <v>27</v>
      </c>
    </row>
    <row r="519" spans="1:11" x14ac:dyDescent="0.3">
      <c r="A519" s="2">
        <v>518</v>
      </c>
      <c r="B519" s="3" t="s">
        <v>17</v>
      </c>
      <c r="C519" t="s">
        <v>18</v>
      </c>
      <c r="D519" s="2">
        <v>64</v>
      </c>
      <c r="E519" s="1">
        <v>1.2</v>
      </c>
      <c r="F519" s="2">
        <v>592</v>
      </c>
      <c r="G519" s="2">
        <v>19</v>
      </c>
      <c r="H519" s="2">
        <v>218</v>
      </c>
      <c r="I519" s="2">
        <v>25</v>
      </c>
      <c r="J519" s="3" t="s">
        <v>13</v>
      </c>
      <c r="K519" s="2" t="s">
        <v>26</v>
      </c>
    </row>
    <row r="520" spans="1:11" x14ac:dyDescent="0.3">
      <c r="A520" s="2">
        <v>519</v>
      </c>
      <c r="B520" s="3" t="s">
        <v>14</v>
      </c>
      <c r="C520" t="s">
        <v>12</v>
      </c>
      <c r="D520" s="2">
        <v>574</v>
      </c>
      <c r="E520" s="1">
        <v>8.5</v>
      </c>
      <c r="F520" s="2">
        <v>2780</v>
      </c>
      <c r="G520" s="2">
        <v>87</v>
      </c>
      <c r="H520" s="2">
        <v>1809</v>
      </c>
      <c r="I520" s="2">
        <v>34</v>
      </c>
      <c r="J520" s="3" t="s">
        <v>15</v>
      </c>
      <c r="K520" s="2" t="s">
        <v>30</v>
      </c>
    </row>
    <row r="521" spans="1:11" x14ac:dyDescent="0.3">
      <c r="A521" s="2">
        <v>520</v>
      </c>
      <c r="B521" s="3" t="s">
        <v>14</v>
      </c>
      <c r="C521" t="s">
        <v>12</v>
      </c>
      <c r="D521" s="2">
        <v>119</v>
      </c>
      <c r="E521" s="1">
        <v>2.2000000000000002</v>
      </c>
      <c r="F521" s="2">
        <v>1123</v>
      </c>
      <c r="G521" s="2">
        <v>22</v>
      </c>
      <c r="H521" s="2">
        <v>371</v>
      </c>
      <c r="I521" s="2">
        <v>51</v>
      </c>
      <c r="J521" s="3" t="s">
        <v>13</v>
      </c>
      <c r="K521" s="2" t="s">
        <v>27</v>
      </c>
    </row>
    <row r="522" spans="1:11" x14ac:dyDescent="0.3">
      <c r="A522" s="2">
        <v>521</v>
      </c>
      <c r="B522" s="3" t="s">
        <v>14</v>
      </c>
      <c r="C522" t="s">
        <v>12</v>
      </c>
      <c r="D522" s="2">
        <v>350</v>
      </c>
      <c r="E522" s="1">
        <v>6.5</v>
      </c>
      <c r="F522" s="2">
        <v>2364</v>
      </c>
      <c r="G522" s="2">
        <v>75</v>
      </c>
      <c r="H522" s="2">
        <v>1485</v>
      </c>
      <c r="I522" s="2">
        <v>20</v>
      </c>
      <c r="J522" s="3" t="s">
        <v>13</v>
      </c>
      <c r="K522" s="2" t="s">
        <v>29</v>
      </c>
    </row>
    <row r="523" spans="1:11" x14ac:dyDescent="0.3">
      <c r="A523" s="2">
        <v>522</v>
      </c>
      <c r="B523" s="3" t="s">
        <v>11</v>
      </c>
      <c r="C523" t="s">
        <v>12</v>
      </c>
      <c r="D523" s="2">
        <v>69</v>
      </c>
      <c r="E523" s="1">
        <v>1.1000000000000001</v>
      </c>
      <c r="F523" s="2">
        <v>535</v>
      </c>
      <c r="G523" s="2">
        <v>17</v>
      </c>
      <c r="H523" s="2">
        <v>250</v>
      </c>
      <c r="I523" s="2">
        <v>25</v>
      </c>
      <c r="J523" s="3" t="s">
        <v>13</v>
      </c>
      <c r="K523" s="2" t="s">
        <v>26</v>
      </c>
    </row>
    <row r="524" spans="1:11" x14ac:dyDescent="0.3">
      <c r="A524" s="2">
        <v>523</v>
      </c>
      <c r="B524" s="3" t="s">
        <v>16</v>
      </c>
      <c r="C524" t="s">
        <v>12</v>
      </c>
      <c r="D524" s="2">
        <v>438</v>
      </c>
      <c r="E524" s="1">
        <v>6.5</v>
      </c>
      <c r="F524" s="2">
        <v>1849</v>
      </c>
      <c r="G524" s="2">
        <v>64</v>
      </c>
      <c r="H524" s="2">
        <v>1125</v>
      </c>
      <c r="I524" s="2">
        <v>49</v>
      </c>
      <c r="J524" s="3" t="s">
        <v>15</v>
      </c>
      <c r="K524" s="2" t="s">
        <v>29</v>
      </c>
    </row>
    <row r="525" spans="1:11" x14ac:dyDescent="0.3">
      <c r="A525" s="2">
        <v>524</v>
      </c>
      <c r="B525" s="3" t="s">
        <v>19</v>
      </c>
      <c r="C525" t="s">
        <v>12</v>
      </c>
      <c r="D525" s="2">
        <v>506</v>
      </c>
      <c r="E525" s="1">
        <v>11.2</v>
      </c>
      <c r="F525" s="2">
        <v>2623</v>
      </c>
      <c r="G525" s="2">
        <v>98</v>
      </c>
      <c r="H525" s="2">
        <v>2460</v>
      </c>
      <c r="I525" s="2">
        <v>48</v>
      </c>
      <c r="J525" s="3" t="s">
        <v>13</v>
      </c>
      <c r="K525" s="2" t="s">
        <v>30</v>
      </c>
    </row>
    <row r="526" spans="1:11" x14ac:dyDescent="0.3">
      <c r="A526" s="2">
        <v>525</v>
      </c>
      <c r="B526" s="3" t="s">
        <v>19</v>
      </c>
      <c r="C526" t="s">
        <v>12</v>
      </c>
      <c r="D526" s="2">
        <v>272</v>
      </c>
      <c r="E526" s="1">
        <v>5.2</v>
      </c>
      <c r="F526" s="2">
        <v>1390</v>
      </c>
      <c r="G526" s="2">
        <v>45</v>
      </c>
      <c r="H526" s="2">
        <v>792</v>
      </c>
      <c r="I526" s="2">
        <v>57</v>
      </c>
      <c r="J526" s="3" t="s">
        <v>15</v>
      </c>
      <c r="K526" s="2" t="s">
        <v>28</v>
      </c>
    </row>
    <row r="527" spans="1:11" x14ac:dyDescent="0.3">
      <c r="A527" s="2">
        <v>526</v>
      </c>
      <c r="B527" s="3" t="s">
        <v>19</v>
      </c>
      <c r="C527" t="s">
        <v>12</v>
      </c>
      <c r="D527" s="2">
        <v>224</v>
      </c>
      <c r="E527" s="1">
        <v>4.5</v>
      </c>
      <c r="F527" s="2">
        <v>1646</v>
      </c>
      <c r="G527" s="2">
        <v>57</v>
      </c>
      <c r="H527" s="2">
        <v>665</v>
      </c>
      <c r="I527" s="2">
        <v>59</v>
      </c>
      <c r="J527" s="3" t="s">
        <v>13</v>
      </c>
      <c r="K527" s="2" t="s">
        <v>28</v>
      </c>
    </row>
    <row r="528" spans="1:11" x14ac:dyDescent="0.3">
      <c r="A528" s="2">
        <v>527</v>
      </c>
      <c r="B528" s="3" t="s">
        <v>11</v>
      </c>
      <c r="C528" t="s">
        <v>12</v>
      </c>
      <c r="D528" s="2">
        <v>99</v>
      </c>
      <c r="E528" s="1">
        <v>2.4</v>
      </c>
      <c r="F528" s="2">
        <v>689</v>
      </c>
      <c r="G528" s="2">
        <v>36</v>
      </c>
      <c r="H528" s="2">
        <v>318</v>
      </c>
      <c r="I528" s="2">
        <v>29</v>
      </c>
      <c r="J528" s="3" t="s">
        <v>15</v>
      </c>
      <c r="K528" s="2" t="s">
        <v>27</v>
      </c>
    </row>
    <row r="529" spans="1:11" x14ac:dyDescent="0.3">
      <c r="A529" s="2">
        <v>528</v>
      </c>
      <c r="B529" s="3" t="s">
        <v>17</v>
      </c>
      <c r="C529" t="s">
        <v>18</v>
      </c>
      <c r="D529" s="2">
        <v>44</v>
      </c>
      <c r="E529" s="1">
        <v>1.2</v>
      </c>
      <c r="F529" s="2">
        <v>466</v>
      </c>
      <c r="G529" s="2">
        <v>10</v>
      </c>
      <c r="H529" s="2">
        <v>131</v>
      </c>
      <c r="I529" s="2">
        <v>57</v>
      </c>
      <c r="J529" s="3" t="s">
        <v>15</v>
      </c>
      <c r="K529" s="2" t="s">
        <v>26</v>
      </c>
    </row>
    <row r="530" spans="1:11" x14ac:dyDescent="0.3">
      <c r="A530" s="2">
        <v>529</v>
      </c>
      <c r="B530" s="3" t="s">
        <v>11</v>
      </c>
      <c r="C530" t="s">
        <v>12</v>
      </c>
      <c r="D530" s="2">
        <v>175</v>
      </c>
      <c r="E530" s="1">
        <v>3</v>
      </c>
      <c r="F530" s="2">
        <v>801</v>
      </c>
      <c r="G530" s="2">
        <v>32</v>
      </c>
      <c r="H530" s="2">
        <v>338</v>
      </c>
      <c r="I530" s="2">
        <v>24</v>
      </c>
      <c r="J530" s="3" t="s">
        <v>13</v>
      </c>
      <c r="K530" s="2" t="s">
        <v>27</v>
      </c>
    </row>
    <row r="531" spans="1:11" x14ac:dyDescent="0.3">
      <c r="A531" s="2">
        <v>530</v>
      </c>
      <c r="B531" s="3" t="s">
        <v>11</v>
      </c>
      <c r="C531" t="s">
        <v>12</v>
      </c>
      <c r="D531" s="2">
        <v>228</v>
      </c>
      <c r="E531" s="1">
        <v>4.8</v>
      </c>
      <c r="F531" s="2">
        <v>1639</v>
      </c>
      <c r="G531" s="2">
        <v>47</v>
      </c>
      <c r="H531" s="2">
        <v>796</v>
      </c>
      <c r="I531" s="2">
        <v>42</v>
      </c>
      <c r="J531" s="3" t="s">
        <v>15</v>
      </c>
      <c r="K531" s="2" t="s">
        <v>28</v>
      </c>
    </row>
    <row r="532" spans="1:11" x14ac:dyDescent="0.3">
      <c r="A532" s="2">
        <v>531</v>
      </c>
      <c r="B532" s="3" t="s">
        <v>16</v>
      </c>
      <c r="C532" t="s">
        <v>12</v>
      </c>
      <c r="D532" s="2">
        <v>589</v>
      </c>
      <c r="E532" s="1">
        <v>11.8</v>
      </c>
      <c r="F532" s="2">
        <v>2629</v>
      </c>
      <c r="G532" s="2">
        <v>86</v>
      </c>
      <c r="H532" s="2">
        <v>2479</v>
      </c>
      <c r="I532" s="2">
        <v>43</v>
      </c>
      <c r="J532" s="3" t="s">
        <v>15</v>
      </c>
      <c r="K532" s="2" t="s">
        <v>30</v>
      </c>
    </row>
    <row r="533" spans="1:11" x14ac:dyDescent="0.3">
      <c r="A533" s="2">
        <v>532</v>
      </c>
      <c r="B533" s="3" t="s">
        <v>14</v>
      </c>
      <c r="C533" t="s">
        <v>12</v>
      </c>
      <c r="D533" s="2">
        <v>339</v>
      </c>
      <c r="E533" s="1">
        <v>7.9</v>
      </c>
      <c r="F533" s="2">
        <v>1987</v>
      </c>
      <c r="G533" s="2">
        <v>66</v>
      </c>
      <c r="H533" s="2">
        <v>1191</v>
      </c>
      <c r="I533" s="2">
        <v>47</v>
      </c>
      <c r="J533" s="3" t="s">
        <v>13</v>
      </c>
      <c r="K533" s="2" t="s">
        <v>29</v>
      </c>
    </row>
    <row r="534" spans="1:11" x14ac:dyDescent="0.3">
      <c r="A534" s="2">
        <v>533</v>
      </c>
      <c r="B534" s="3" t="s">
        <v>17</v>
      </c>
      <c r="C534" t="s">
        <v>18</v>
      </c>
      <c r="D534" s="2">
        <v>431</v>
      </c>
      <c r="E534" s="1">
        <v>6.4</v>
      </c>
      <c r="F534" s="2">
        <v>2206</v>
      </c>
      <c r="G534" s="2">
        <v>66</v>
      </c>
      <c r="H534" s="2">
        <v>1200</v>
      </c>
      <c r="I534" s="2">
        <v>23</v>
      </c>
      <c r="J534" s="3" t="s">
        <v>15</v>
      </c>
      <c r="K534" s="2" t="s">
        <v>29</v>
      </c>
    </row>
    <row r="535" spans="1:11" x14ac:dyDescent="0.3">
      <c r="A535" s="2">
        <v>534</v>
      </c>
      <c r="B535" s="3" t="s">
        <v>16</v>
      </c>
      <c r="C535" t="s">
        <v>12</v>
      </c>
      <c r="D535" s="2">
        <v>190</v>
      </c>
      <c r="E535" s="1">
        <v>4.7</v>
      </c>
      <c r="F535" s="2">
        <v>1276</v>
      </c>
      <c r="G535" s="2">
        <v>57</v>
      </c>
      <c r="H535" s="2">
        <v>915</v>
      </c>
      <c r="I535" s="2">
        <v>22</v>
      </c>
      <c r="J535" s="3" t="s">
        <v>15</v>
      </c>
      <c r="K535" s="2" t="s">
        <v>28</v>
      </c>
    </row>
    <row r="536" spans="1:11" x14ac:dyDescent="0.3">
      <c r="A536" s="2">
        <v>535</v>
      </c>
      <c r="B536" s="3" t="s">
        <v>14</v>
      </c>
      <c r="C536" t="s">
        <v>12</v>
      </c>
      <c r="D536" s="2">
        <v>389</v>
      </c>
      <c r="E536" s="1">
        <v>6.1</v>
      </c>
      <c r="F536" s="2">
        <v>2087</v>
      </c>
      <c r="G536" s="2">
        <v>67</v>
      </c>
      <c r="H536" s="2">
        <v>1383</v>
      </c>
      <c r="I536" s="2">
        <v>30</v>
      </c>
      <c r="J536" s="3" t="s">
        <v>13</v>
      </c>
      <c r="K536" s="2" t="s">
        <v>29</v>
      </c>
    </row>
    <row r="537" spans="1:11" x14ac:dyDescent="0.3">
      <c r="A537" s="2">
        <v>536</v>
      </c>
      <c r="B537" s="3" t="s">
        <v>19</v>
      </c>
      <c r="C537" t="s">
        <v>12</v>
      </c>
      <c r="D537" s="2">
        <v>139</v>
      </c>
      <c r="E537" s="1">
        <v>3.3</v>
      </c>
      <c r="F537" s="2">
        <v>937</v>
      </c>
      <c r="G537" s="2">
        <v>24</v>
      </c>
      <c r="H537" s="2">
        <v>573</v>
      </c>
      <c r="I537" s="2">
        <v>25</v>
      </c>
      <c r="J537" s="3" t="s">
        <v>15</v>
      </c>
      <c r="K537" s="2" t="s">
        <v>27</v>
      </c>
    </row>
    <row r="538" spans="1:11" x14ac:dyDescent="0.3">
      <c r="A538" s="2">
        <v>537</v>
      </c>
      <c r="B538" s="3" t="s">
        <v>19</v>
      </c>
      <c r="C538" t="s">
        <v>12</v>
      </c>
      <c r="D538" s="2">
        <v>289</v>
      </c>
      <c r="E538" s="1">
        <v>5.9</v>
      </c>
      <c r="F538" s="2">
        <v>1528</v>
      </c>
      <c r="G538" s="2">
        <v>48</v>
      </c>
      <c r="H538" s="2">
        <v>915</v>
      </c>
      <c r="I538" s="2">
        <v>30</v>
      </c>
      <c r="J538" s="3" t="s">
        <v>13</v>
      </c>
      <c r="K538" s="2" t="s">
        <v>28</v>
      </c>
    </row>
    <row r="539" spans="1:11" x14ac:dyDescent="0.3">
      <c r="A539" s="2">
        <v>538</v>
      </c>
      <c r="B539" s="3" t="s">
        <v>19</v>
      </c>
      <c r="C539" t="s">
        <v>12</v>
      </c>
      <c r="D539" s="2">
        <v>593</v>
      </c>
      <c r="E539" s="1">
        <v>11.1</v>
      </c>
      <c r="F539" s="2">
        <v>2672</v>
      </c>
      <c r="G539" s="2">
        <v>82</v>
      </c>
      <c r="H539" s="2">
        <v>2258</v>
      </c>
      <c r="I539" s="2">
        <v>34</v>
      </c>
      <c r="J539" s="3" t="s">
        <v>15</v>
      </c>
      <c r="K539" s="2" t="s">
        <v>30</v>
      </c>
    </row>
    <row r="540" spans="1:11" x14ac:dyDescent="0.3">
      <c r="A540" s="2">
        <v>539</v>
      </c>
      <c r="B540" s="3" t="s">
        <v>11</v>
      </c>
      <c r="C540" t="s">
        <v>12</v>
      </c>
      <c r="D540" s="2">
        <v>576</v>
      </c>
      <c r="E540" s="1">
        <v>9.5</v>
      </c>
      <c r="F540" s="2">
        <v>2638</v>
      </c>
      <c r="G540" s="2">
        <v>98</v>
      </c>
      <c r="H540" s="2">
        <v>2281</v>
      </c>
      <c r="I540" s="2">
        <v>38</v>
      </c>
      <c r="J540" s="3" t="s">
        <v>15</v>
      </c>
      <c r="K540" s="2" t="s">
        <v>30</v>
      </c>
    </row>
    <row r="541" spans="1:11" x14ac:dyDescent="0.3">
      <c r="A541" s="2">
        <v>540</v>
      </c>
      <c r="B541" s="3" t="s">
        <v>14</v>
      </c>
      <c r="C541" t="s">
        <v>12</v>
      </c>
      <c r="D541" s="2">
        <v>592</v>
      </c>
      <c r="E541" s="1">
        <v>9.4</v>
      </c>
      <c r="F541" s="2">
        <v>2867</v>
      </c>
      <c r="G541" s="2">
        <v>95</v>
      </c>
      <c r="H541" s="2">
        <v>1701</v>
      </c>
      <c r="I541" s="2">
        <v>27</v>
      </c>
      <c r="J541" s="3" t="s">
        <v>15</v>
      </c>
      <c r="K541" s="2" t="s">
        <v>30</v>
      </c>
    </row>
    <row r="542" spans="1:11" x14ac:dyDescent="0.3">
      <c r="A542" s="2">
        <v>541</v>
      </c>
      <c r="B542" s="3" t="s">
        <v>17</v>
      </c>
      <c r="C542" t="s">
        <v>18</v>
      </c>
      <c r="D542" s="2">
        <v>567</v>
      </c>
      <c r="E542" s="1">
        <v>10.5</v>
      </c>
      <c r="F542" s="2">
        <v>2817</v>
      </c>
      <c r="G542" s="2">
        <v>89</v>
      </c>
      <c r="H542" s="2">
        <v>2194</v>
      </c>
      <c r="I542" s="2">
        <v>52</v>
      </c>
      <c r="J542" s="3" t="s">
        <v>13</v>
      </c>
      <c r="K542" s="2" t="s">
        <v>30</v>
      </c>
    </row>
    <row r="543" spans="1:11" x14ac:dyDescent="0.3">
      <c r="A543" s="2">
        <v>542</v>
      </c>
      <c r="B543" s="3" t="s">
        <v>17</v>
      </c>
      <c r="C543" t="s">
        <v>18</v>
      </c>
      <c r="D543" s="2">
        <v>170</v>
      </c>
      <c r="E543" s="1">
        <v>2.5</v>
      </c>
      <c r="F543" s="2">
        <v>740</v>
      </c>
      <c r="G543" s="2">
        <v>21</v>
      </c>
      <c r="H543" s="2">
        <v>537</v>
      </c>
      <c r="I543" s="2">
        <v>25</v>
      </c>
      <c r="J543" s="3" t="s">
        <v>15</v>
      </c>
      <c r="K543" s="2" t="s">
        <v>27</v>
      </c>
    </row>
    <row r="544" spans="1:11" x14ac:dyDescent="0.3">
      <c r="A544" s="2">
        <v>543</v>
      </c>
      <c r="B544" s="3" t="s">
        <v>11</v>
      </c>
      <c r="C544" t="s">
        <v>12</v>
      </c>
      <c r="D544" s="2">
        <v>242</v>
      </c>
      <c r="E544" s="1">
        <v>5.4</v>
      </c>
      <c r="F544" s="2">
        <v>1307</v>
      </c>
      <c r="G544" s="2">
        <v>48</v>
      </c>
      <c r="H544" s="2">
        <v>642</v>
      </c>
      <c r="I544" s="2">
        <v>28</v>
      </c>
      <c r="J544" s="3" t="s">
        <v>13</v>
      </c>
      <c r="K544" s="2" t="s">
        <v>28</v>
      </c>
    </row>
    <row r="545" spans="1:11" x14ac:dyDescent="0.3">
      <c r="A545" s="2">
        <v>544</v>
      </c>
      <c r="B545" s="3" t="s">
        <v>19</v>
      </c>
      <c r="C545" t="s">
        <v>12</v>
      </c>
      <c r="D545" s="2">
        <v>275</v>
      </c>
      <c r="E545" s="1">
        <v>5.5</v>
      </c>
      <c r="F545" s="2">
        <v>1616</v>
      </c>
      <c r="G545" s="2">
        <v>48</v>
      </c>
      <c r="H545" s="2">
        <v>656</v>
      </c>
      <c r="I545" s="2">
        <v>55</v>
      </c>
      <c r="J545" s="3" t="s">
        <v>13</v>
      </c>
      <c r="K545" s="2" t="s">
        <v>28</v>
      </c>
    </row>
    <row r="546" spans="1:11" x14ac:dyDescent="0.3">
      <c r="A546" s="2">
        <v>545</v>
      </c>
      <c r="B546" s="3" t="s">
        <v>11</v>
      </c>
      <c r="C546" t="s">
        <v>12</v>
      </c>
      <c r="D546" s="2">
        <v>544</v>
      </c>
      <c r="E546" s="1">
        <v>9.6999999999999993</v>
      </c>
      <c r="F546" s="2">
        <v>2633</v>
      </c>
      <c r="G546" s="2">
        <v>97</v>
      </c>
      <c r="H546" s="2">
        <v>1727</v>
      </c>
      <c r="I546" s="2">
        <v>28</v>
      </c>
      <c r="J546" s="3" t="s">
        <v>15</v>
      </c>
      <c r="K546" s="2" t="s">
        <v>30</v>
      </c>
    </row>
    <row r="547" spans="1:11" x14ac:dyDescent="0.3">
      <c r="A547" s="2">
        <v>546</v>
      </c>
      <c r="B547" s="3" t="s">
        <v>14</v>
      </c>
      <c r="C547" t="s">
        <v>12</v>
      </c>
      <c r="D547" s="2">
        <v>50</v>
      </c>
      <c r="E547" s="1">
        <v>2</v>
      </c>
      <c r="F547" s="2">
        <v>362</v>
      </c>
      <c r="G547" s="2">
        <v>17</v>
      </c>
      <c r="H547" s="2">
        <v>182</v>
      </c>
      <c r="I547" s="2">
        <v>34</v>
      </c>
      <c r="J547" s="3" t="s">
        <v>15</v>
      </c>
      <c r="K547" s="2" t="s">
        <v>26</v>
      </c>
    </row>
    <row r="548" spans="1:11" x14ac:dyDescent="0.3">
      <c r="A548" s="2">
        <v>547</v>
      </c>
      <c r="B548" s="3" t="s">
        <v>14</v>
      </c>
      <c r="C548" t="s">
        <v>12</v>
      </c>
      <c r="D548" s="2">
        <v>236</v>
      </c>
      <c r="E548" s="1">
        <v>4.5999999999999996</v>
      </c>
      <c r="F548" s="2">
        <v>1750</v>
      </c>
      <c r="G548" s="2">
        <v>45</v>
      </c>
      <c r="H548" s="2">
        <v>971</v>
      </c>
      <c r="I548" s="2">
        <v>21</v>
      </c>
      <c r="J548" s="3" t="s">
        <v>15</v>
      </c>
      <c r="K548" s="2" t="s">
        <v>28</v>
      </c>
    </row>
    <row r="549" spans="1:11" x14ac:dyDescent="0.3">
      <c r="A549" s="2">
        <v>548</v>
      </c>
      <c r="B549" s="3" t="s">
        <v>17</v>
      </c>
      <c r="C549" t="s">
        <v>18</v>
      </c>
      <c r="D549" s="2">
        <v>139</v>
      </c>
      <c r="E549" s="1">
        <v>2.6</v>
      </c>
      <c r="F549" s="2">
        <v>658</v>
      </c>
      <c r="G549" s="2">
        <v>33</v>
      </c>
      <c r="H549" s="2">
        <v>358</v>
      </c>
      <c r="I549" s="2">
        <v>58</v>
      </c>
      <c r="J549" s="3" t="s">
        <v>15</v>
      </c>
      <c r="K549" s="2" t="s">
        <v>27</v>
      </c>
    </row>
    <row r="550" spans="1:11" x14ac:dyDescent="0.3">
      <c r="A550" s="2">
        <v>549</v>
      </c>
      <c r="B550" s="3" t="s">
        <v>11</v>
      </c>
      <c r="C550" t="s">
        <v>12</v>
      </c>
      <c r="D550" s="2">
        <v>383</v>
      </c>
      <c r="E550" s="1">
        <v>6.6</v>
      </c>
      <c r="F550" s="2">
        <v>2155</v>
      </c>
      <c r="G550" s="2">
        <v>74</v>
      </c>
      <c r="H550" s="2">
        <v>1360</v>
      </c>
      <c r="I550" s="2">
        <v>45</v>
      </c>
      <c r="J550" s="3" t="s">
        <v>13</v>
      </c>
      <c r="K550" s="2" t="s">
        <v>29</v>
      </c>
    </row>
    <row r="551" spans="1:11" x14ac:dyDescent="0.3">
      <c r="A551" s="2">
        <v>550</v>
      </c>
      <c r="B551" s="3" t="s">
        <v>19</v>
      </c>
      <c r="C551" t="s">
        <v>12</v>
      </c>
      <c r="D551" s="2">
        <v>172</v>
      </c>
      <c r="E551" s="1">
        <v>4</v>
      </c>
      <c r="F551" s="2">
        <v>1047</v>
      </c>
      <c r="G551" s="2">
        <v>32</v>
      </c>
      <c r="H551" s="2">
        <v>508</v>
      </c>
      <c r="I551" s="2">
        <v>21</v>
      </c>
      <c r="J551" s="3" t="s">
        <v>15</v>
      </c>
      <c r="K551" s="2" t="s">
        <v>27</v>
      </c>
    </row>
    <row r="552" spans="1:11" x14ac:dyDescent="0.3">
      <c r="A552" s="2">
        <v>551</v>
      </c>
      <c r="B552" s="3" t="s">
        <v>16</v>
      </c>
      <c r="C552" t="s">
        <v>12</v>
      </c>
      <c r="D552" s="2">
        <v>455</v>
      </c>
      <c r="E552" s="1">
        <v>6.2</v>
      </c>
      <c r="F552" s="2">
        <v>1984</v>
      </c>
      <c r="G552" s="2">
        <v>72</v>
      </c>
      <c r="H552" s="2">
        <v>1287</v>
      </c>
      <c r="I552" s="2">
        <v>42</v>
      </c>
      <c r="J552" s="3" t="s">
        <v>13</v>
      </c>
      <c r="K552" s="2" t="s">
        <v>29</v>
      </c>
    </row>
    <row r="553" spans="1:11" x14ac:dyDescent="0.3">
      <c r="A553" s="2">
        <v>552</v>
      </c>
      <c r="B553" s="3" t="s">
        <v>19</v>
      </c>
      <c r="C553" t="s">
        <v>12</v>
      </c>
      <c r="D553" s="2">
        <v>157</v>
      </c>
      <c r="E553" s="1">
        <v>2.5</v>
      </c>
      <c r="F553" s="2">
        <v>1110</v>
      </c>
      <c r="G553" s="2">
        <v>30</v>
      </c>
      <c r="H553" s="2">
        <v>373</v>
      </c>
      <c r="I553" s="2">
        <v>37</v>
      </c>
      <c r="J553" s="3" t="s">
        <v>15</v>
      </c>
      <c r="K553" s="2" t="s">
        <v>27</v>
      </c>
    </row>
    <row r="554" spans="1:11" x14ac:dyDescent="0.3">
      <c r="A554" s="2">
        <v>553</v>
      </c>
      <c r="B554" s="3" t="s">
        <v>17</v>
      </c>
      <c r="C554" t="s">
        <v>18</v>
      </c>
      <c r="D554" s="2">
        <v>173</v>
      </c>
      <c r="E554" s="1">
        <v>3.8</v>
      </c>
      <c r="F554" s="2">
        <v>605</v>
      </c>
      <c r="G554" s="2">
        <v>23</v>
      </c>
      <c r="H554" s="2">
        <v>583</v>
      </c>
      <c r="I554" s="2">
        <v>32</v>
      </c>
      <c r="J554" s="3" t="s">
        <v>13</v>
      </c>
      <c r="K554" s="2" t="s">
        <v>27</v>
      </c>
    </row>
    <row r="555" spans="1:11" x14ac:dyDescent="0.3">
      <c r="A555" s="2">
        <v>554</v>
      </c>
      <c r="B555" s="3" t="s">
        <v>19</v>
      </c>
      <c r="C555" t="s">
        <v>12</v>
      </c>
      <c r="D555" s="2">
        <v>405</v>
      </c>
      <c r="E555" s="1">
        <v>7.3</v>
      </c>
      <c r="F555" s="2">
        <v>2082</v>
      </c>
      <c r="G555" s="2">
        <v>75</v>
      </c>
      <c r="H555" s="2">
        <v>1162</v>
      </c>
      <c r="I555" s="2">
        <v>37</v>
      </c>
      <c r="J555" s="3" t="s">
        <v>15</v>
      </c>
      <c r="K555" s="2" t="s">
        <v>29</v>
      </c>
    </row>
    <row r="556" spans="1:11" x14ac:dyDescent="0.3">
      <c r="A556" s="2">
        <v>555</v>
      </c>
      <c r="B556" s="3" t="s">
        <v>17</v>
      </c>
      <c r="C556" t="s">
        <v>18</v>
      </c>
      <c r="D556" s="2">
        <v>387</v>
      </c>
      <c r="E556" s="1">
        <v>6.6</v>
      </c>
      <c r="F556" s="2">
        <v>2168</v>
      </c>
      <c r="G556" s="2">
        <v>61</v>
      </c>
      <c r="H556" s="2">
        <v>1246</v>
      </c>
      <c r="I556" s="2">
        <v>19</v>
      </c>
      <c r="J556" s="3" t="s">
        <v>15</v>
      </c>
      <c r="K556" s="2" t="s">
        <v>29</v>
      </c>
    </row>
    <row r="557" spans="1:11" x14ac:dyDescent="0.3">
      <c r="A557" s="2">
        <v>556</v>
      </c>
      <c r="B557" s="3" t="s">
        <v>16</v>
      </c>
      <c r="C557" t="s">
        <v>12</v>
      </c>
      <c r="D557" s="2">
        <v>201</v>
      </c>
      <c r="E557" s="1">
        <v>4.9000000000000004</v>
      </c>
      <c r="F557" s="2">
        <v>1633</v>
      </c>
      <c r="G557" s="2">
        <v>41</v>
      </c>
      <c r="H557" s="2">
        <v>972</v>
      </c>
      <c r="I557" s="2">
        <v>32</v>
      </c>
      <c r="J557" s="3" t="s">
        <v>15</v>
      </c>
      <c r="K557" s="2" t="s">
        <v>28</v>
      </c>
    </row>
    <row r="558" spans="1:11" x14ac:dyDescent="0.3">
      <c r="A558" s="2">
        <v>557</v>
      </c>
      <c r="B558" s="3" t="s">
        <v>17</v>
      </c>
      <c r="C558" t="s">
        <v>18</v>
      </c>
      <c r="D558" s="2">
        <v>142</v>
      </c>
      <c r="E558" s="1">
        <v>3.5</v>
      </c>
      <c r="F558" s="2">
        <v>625</v>
      </c>
      <c r="G558" s="2">
        <v>25</v>
      </c>
      <c r="H558" s="2">
        <v>370</v>
      </c>
      <c r="I558" s="2">
        <v>40</v>
      </c>
      <c r="J558" s="3" t="s">
        <v>15</v>
      </c>
      <c r="K558" s="2" t="s">
        <v>27</v>
      </c>
    </row>
    <row r="559" spans="1:11" x14ac:dyDescent="0.3">
      <c r="A559" s="2">
        <v>558</v>
      </c>
      <c r="B559" s="3" t="s">
        <v>19</v>
      </c>
      <c r="C559" t="s">
        <v>12</v>
      </c>
      <c r="D559" s="2">
        <v>198</v>
      </c>
      <c r="E559" s="1">
        <v>4.2</v>
      </c>
      <c r="F559" s="2">
        <v>1392</v>
      </c>
      <c r="G559" s="2">
        <v>43</v>
      </c>
      <c r="H559" s="2">
        <v>640</v>
      </c>
      <c r="I559" s="2">
        <v>27</v>
      </c>
      <c r="J559" s="3" t="s">
        <v>13</v>
      </c>
      <c r="K559" s="2" t="s">
        <v>28</v>
      </c>
    </row>
    <row r="560" spans="1:11" x14ac:dyDescent="0.3">
      <c r="A560" s="2">
        <v>559</v>
      </c>
      <c r="B560" s="3" t="s">
        <v>11</v>
      </c>
      <c r="C560" t="s">
        <v>12</v>
      </c>
      <c r="D560" s="2">
        <v>361</v>
      </c>
      <c r="E560" s="1">
        <v>7.6</v>
      </c>
      <c r="F560" s="2">
        <v>2037</v>
      </c>
      <c r="G560" s="2">
        <v>65</v>
      </c>
      <c r="H560" s="2">
        <v>1056</v>
      </c>
      <c r="I560" s="2">
        <v>55</v>
      </c>
      <c r="J560" s="3" t="s">
        <v>13</v>
      </c>
      <c r="K560" s="2" t="s">
        <v>29</v>
      </c>
    </row>
    <row r="561" spans="1:11" x14ac:dyDescent="0.3">
      <c r="A561" s="2">
        <v>560</v>
      </c>
      <c r="B561" s="3" t="s">
        <v>14</v>
      </c>
      <c r="C561" t="s">
        <v>12</v>
      </c>
      <c r="D561" s="2">
        <v>553</v>
      </c>
      <c r="E561" s="1">
        <v>11.6</v>
      </c>
      <c r="F561" s="2">
        <v>2914</v>
      </c>
      <c r="G561" s="2">
        <v>81</v>
      </c>
      <c r="H561" s="2">
        <v>1860</v>
      </c>
      <c r="I561" s="2">
        <v>47</v>
      </c>
      <c r="J561" s="3" t="s">
        <v>13</v>
      </c>
      <c r="K561" s="2" t="s">
        <v>30</v>
      </c>
    </row>
    <row r="562" spans="1:11" x14ac:dyDescent="0.3">
      <c r="A562" s="2">
        <v>561</v>
      </c>
      <c r="B562" s="3" t="s">
        <v>19</v>
      </c>
      <c r="C562" t="s">
        <v>12</v>
      </c>
      <c r="D562" s="2">
        <v>408</v>
      </c>
      <c r="E562" s="1">
        <v>6.2</v>
      </c>
      <c r="F562" s="2">
        <v>2245</v>
      </c>
      <c r="G562" s="2">
        <v>69</v>
      </c>
      <c r="H562" s="2">
        <v>1103</v>
      </c>
      <c r="I562" s="2">
        <v>38</v>
      </c>
      <c r="J562" s="3" t="s">
        <v>15</v>
      </c>
      <c r="K562" s="2" t="s">
        <v>29</v>
      </c>
    </row>
    <row r="563" spans="1:11" x14ac:dyDescent="0.3">
      <c r="A563" s="2">
        <v>562</v>
      </c>
      <c r="B563" s="3" t="s">
        <v>16</v>
      </c>
      <c r="C563" t="s">
        <v>12</v>
      </c>
      <c r="D563" s="2">
        <v>121</v>
      </c>
      <c r="E563" s="1">
        <v>2.1</v>
      </c>
      <c r="F563" s="2">
        <v>1188</v>
      </c>
      <c r="G563" s="2">
        <v>21</v>
      </c>
      <c r="H563" s="2">
        <v>578</v>
      </c>
      <c r="I563" s="2">
        <v>18</v>
      </c>
      <c r="J563" s="3" t="s">
        <v>13</v>
      </c>
      <c r="K563" s="2" t="s">
        <v>27</v>
      </c>
    </row>
    <row r="564" spans="1:11" x14ac:dyDescent="0.3">
      <c r="A564" s="2">
        <v>563</v>
      </c>
      <c r="B564" s="3" t="s">
        <v>11</v>
      </c>
      <c r="C564" t="s">
        <v>12</v>
      </c>
      <c r="D564" s="2">
        <v>71</v>
      </c>
      <c r="E564" s="1">
        <v>1.4</v>
      </c>
      <c r="F564" s="2">
        <v>508</v>
      </c>
      <c r="G564" s="2">
        <v>15</v>
      </c>
      <c r="H564" s="2">
        <v>265</v>
      </c>
      <c r="I564" s="2">
        <v>33</v>
      </c>
      <c r="J564" s="3" t="s">
        <v>15</v>
      </c>
      <c r="K564" s="2" t="s">
        <v>26</v>
      </c>
    </row>
    <row r="565" spans="1:11" x14ac:dyDescent="0.3">
      <c r="A565" s="2">
        <v>564</v>
      </c>
      <c r="B565" s="3" t="s">
        <v>17</v>
      </c>
      <c r="C565" t="s">
        <v>18</v>
      </c>
      <c r="D565" s="2">
        <v>46</v>
      </c>
      <c r="E565" s="1">
        <v>1.6</v>
      </c>
      <c r="F565" s="2">
        <v>440</v>
      </c>
      <c r="G565" s="2">
        <v>10</v>
      </c>
      <c r="H565" s="2">
        <v>265</v>
      </c>
      <c r="I565" s="2">
        <v>31</v>
      </c>
      <c r="J565" s="3" t="s">
        <v>13</v>
      </c>
      <c r="K565" s="2" t="s">
        <v>26</v>
      </c>
    </row>
    <row r="566" spans="1:11" x14ac:dyDescent="0.3">
      <c r="A566" s="2">
        <v>565</v>
      </c>
      <c r="B566" s="3" t="s">
        <v>16</v>
      </c>
      <c r="C566" t="s">
        <v>12</v>
      </c>
      <c r="D566" s="2">
        <v>290</v>
      </c>
      <c r="E566" s="1">
        <v>4.4000000000000004</v>
      </c>
      <c r="F566" s="2">
        <v>1272</v>
      </c>
      <c r="G566" s="2">
        <v>55</v>
      </c>
      <c r="H566" s="2">
        <v>910</v>
      </c>
      <c r="I566" s="2">
        <v>44</v>
      </c>
      <c r="J566" s="3" t="s">
        <v>13</v>
      </c>
      <c r="K566" s="2" t="s">
        <v>28</v>
      </c>
    </row>
    <row r="567" spans="1:11" x14ac:dyDescent="0.3">
      <c r="A567" s="2">
        <v>566</v>
      </c>
      <c r="B567" s="3" t="s">
        <v>19</v>
      </c>
      <c r="C567" t="s">
        <v>12</v>
      </c>
      <c r="D567" s="2">
        <v>60</v>
      </c>
      <c r="E567" s="1">
        <v>1.3</v>
      </c>
      <c r="F567" s="2">
        <v>462</v>
      </c>
      <c r="G567" s="2">
        <v>15</v>
      </c>
      <c r="H567" s="2">
        <v>296</v>
      </c>
      <c r="I567" s="2">
        <v>40</v>
      </c>
      <c r="J567" s="3" t="s">
        <v>13</v>
      </c>
      <c r="K567" s="2" t="s">
        <v>26</v>
      </c>
    </row>
    <row r="568" spans="1:11" x14ac:dyDescent="0.3">
      <c r="A568" s="2">
        <v>567</v>
      </c>
      <c r="B568" s="3" t="s">
        <v>11</v>
      </c>
      <c r="C568" t="s">
        <v>12</v>
      </c>
      <c r="D568" s="2">
        <v>116</v>
      </c>
      <c r="E568" s="1">
        <v>3.9</v>
      </c>
      <c r="F568" s="2">
        <v>1132</v>
      </c>
      <c r="G568" s="2">
        <v>26</v>
      </c>
      <c r="H568" s="2">
        <v>498</v>
      </c>
      <c r="I568" s="2">
        <v>35</v>
      </c>
      <c r="J568" s="3" t="s">
        <v>15</v>
      </c>
      <c r="K568" s="2" t="s">
        <v>27</v>
      </c>
    </row>
    <row r="569" spans="1:11" x14ac:dyDescent="0.3">
      <c r="A569" s="2">
        <v>568</v>
      </c>
      <c r="B569" s="3" t="s">
        <v>14</v>
      </c>
      <c r="C569" t="s">
        <v>12</v>
      </c>
      <c r="D569" s="2">
        <v>86</v>
      </c>
      <c r="E569" s="1">
        <v>1.7</v>
      </c>
      <c r="F569" s="2">
        <v>312</v>
      </c>
      <c r="G569" s="2">
        <v>16</v>
      </c>
      <c r="H569" s="2">
        <v>227</v>
      </c>
      <c r="I569" s="2">
        <v>32</v>
      </c>
      <c r="J569" s="3" t="s">
        <v>13</v>
      </c>
      <c r="K569" s="2" t="s">
        <v>26</v>
      </c>
    </row>
    <row r="570" spans="1:11" x14ac:dyDescent="0.3">
      <c r="A570" s="2">
        <v>569</v>
      </c>
      <c r="B570" s="3" t="s">
        <v>11</v>
      </c>
      <c r="C570" t="s">
        <v>12</v>
      </c>
      <c r="D570" s="2">
        <v>291</v>
      </c>
      <c r="E570" s="1">
        <v>5.3</v>
      </c>
      <c r="F570" s="2">
        <v>1537</v>
      </c>
      <c r="G570" s="2">
        <v>43</v>
      </c>
      <c r="H570" s="2">
        <v>700</v>
      </c>
      <c r="I570" s="2">
        <v>49</v>
      </c>
      <c r="J570" s="3" t="s">
        <v>15</v>
      </c>
      <c r="K570" s="2" t="s">
        <v>28</v>
      </c>
    </row>
    <row r="571" spans="1:11" x14ac:dyDescent="0.3">
      <c r="A571" s="2">
        <v>570</v>
      </c>
      <c r="B571" s="3" t="s">
        <v>11</v>
      </c>
      <c r="C571" t="s">
        <v>12</v>
      </c>
      <c r="D571" s="2">
        <v>404</v>
      </c>
      <c r="E571" s="1">
        <v>6.6</v>
      </c>
      <c r="F571" s="2">
        <v>2181</v>
      </c>
      <c r="G571" s="2">
        <v>77</v>
      </c>
      <c r="H571" s="2">
        <v>1327</v>
      </c>
      <c r="I571" s="2">
        <v>18</v>
      </c>
      <c r="J571" s="3" t="s">
        <v>13</v>
      </c>
      <c r="K571" s="2" t="s">
        <v>29</v>
      </c>
    </row>
    <row r="572" spans="1:11" x14ac:dyDescent="0.3">
      <c r="A572" s="2">
        <v>571</v>
      </c>
      <c r="B572" s="3" t="s">
        <v>14</v>
      </c>
      <c r="C572" t="s">
        <v>12</v>
      </c>
      <c r="D572" s="2">
        <v>441</v>
      </c>
      <c r="E572" s="1">
        <v>7.1</v>
      </c>
      <c r="F572" s="2">
        <v>1928</v>
      </c>
      <c r="G572" s="2">
        <v>74</v>
      </c>
      <c r="H572" s="2">
        <v>1421</v>
      </c>
      <c r="I572" s="2">
        <v>57</v>
      </c>
      <c r="J572" s="3" t="s">
        <v>13</v>
      </c>
      <c r="K572" s="2" t="s">
        <v>29</v>
      </c>
    </row>
    <row r="573" spans="1:11" x14ac:dyDescent="0.3">
      <c r="A573" s="2">
        <v>572</v>
      </c>
      <c r="B573" s="3" t="s">
        <v>11</v>
      </c>
      <c r="C573" t="s">
        <v>12</v>
      </c>
      <c r="D573" s="2">
        <v>444</v>
      </c>
      <c r="E573" s="1">
        <v>6.1</v>
      </c>
      <c r="F573" s="2">
        <v>2229</v>
      </c>
      <c r="G573" s="2">
        <v>73</v>
      </c>
      <c r="H573" s="2">
        <v>1194</v>
      </c>
      <c r="I573" s="2">
        <v>25</v>
      </c>
      <c r="J573" s="3" t="s">
        <v>15</v>
      </c>
      <c r="K573" s="2" t="s">
        <v>29</v>
      </c>
    </row>
    <row r="574" spans="1:11" x14ac:dyDescent="0.3">
      <c r="A574" s="2">
        <v>573</v>
      </c>
      <c r="B574" s="3" t="s">
        <v>14</v>
      </c>
      <c r="C574" t="s">
        <v>12</v>
      </c>
      <c r="D574" s="2">
        <v>211</v>
      </c>
      <c r="E574" s="1">
        <v>5.9</v>
      </c>
      <c r="F574" s="2">
        <v>1757</v>
      </c>
      <c r="G574" s="2">
        <v>42</v>
      </c>
      <c r="H574" s="2">
        <v>864</v>
      </c>
      <c r="I574" s="2">
        <v>56</v>
      </c>
      <c r="J574" s="3" t="s">
        <v>15</v>
      </c>
      <c r="K574" s="2" t="s">
        <v>28</v>
      </c>
    </row>
    <row r="575" spans="1:11" x14ac:dyDescent="0.3">
      <c r="A575" s="2">
        <v>574</v>
      </c>
      <c r="B575" s="3" t="s">
        <v>19</v>
      </c>
      <c r="C575" t="s">
        <v>12</v>
      </c>
      <c r="D575" s="2">
        <v>537</v>
      </c>
      <c r="E575" s="1">
        <v>9.1</v>
      </c>
      <c r="F575" s="2">
        <v>2858</v>
      </c>
      <c r="G575" s="2">
        <v>86</v>
      </c>
      <c r="H575" s="2">
        <v>2158</v>
      </c>
      <c r="I575" s="2">
        <v>22</v>
      </c>
      <c r="J575" s="3" t="s">
        <v>13</v>
      </c>
      <c r="K575" s="2" t="s">
        <v>30</v>
      </c>
    </row>
    <row r="576" spans="1:11" x14ac:dyDescent="0.3">
      <c r="A576" s="2">
        <v>575</v>
      </c>
      <c r="B576" s="3" t="s">
        <v>16</v>
      </c>
      <c r="C576" t="s">
        <v>12</v>
      </c>
      <c r="D576" s="2">
        <v>519</v>
      </c>
      <c r="E576" s="1">
        <v>10.9</v>
      </c>
      <c r="F576" s="2">
        <v>2571</v>
      </c>
      <c r="G576" s="2">
        <v>93</v>
      </c>
      <c r="H576" s="2">
        <v>2163</v>
      </c>
      <c r="I576" s="2">
        <v>47</v>
      </c>
      <c r="J576" s="3" t="s">
        <v>15</v>
      </c>
      <c r="K576" s="2" t="s">
        <v>30</v>
      </c>
    </row>
    <row r="577" spans="1:11" x14ac:dyDescent="0.3">
      <c r="A577" s="2">
        <v>576</v>
      </c>
      <c r="B577" s="3" t="s">
        <v>19</v>
      </c>
      <c r="C577" t="s">
        <v>12</v>
      </c>
      <c r="D577" s="2">
        <v>94</v>
      </c>
      <c r="E577" s="1">
        <v>3.5</v>
      </c>
      <c r="F577" s="2">
        <v>606</v>
      </c>
      <c r="G577" s="2">
        <v>30</v>
      </c>
      <c r="H577" s="2">
        <v>446</v>
      </c>
      <c r="I577" s="2">
        <v>49</v>
      </c>
      <c r="J577" s="3" t="s">
        <v>13</v>
      </c>
      <c r="K577" s="2" t="s">
        <v>27</v>
      </c>
    </row>
    <row r="578" spans="1:11" x14ac:dyDescent="0.3">
      <c r="A578" s="2">
        <v>577</v>
      </c>
      <c r="B578" s="3" t="s">
        <v>11</v>
      </c>
      <c r="C578" t="s">
        <v>12</v>
      </c>
      <c r="D578" s="2">
        <v>554</v>
      </c>
      <c r="E578" s="1">
        <v>10.3</v>
      </c>
      <c r="F578" s="2">
        <v>2776</v>
      </c>
      <c r="G578" s="2">
        <v>83</v>
      </c>
      <c r="H578" s="2">
        <v>1606</v>
      </c>
      <c r="I578" s="2">
        <v>34</v>
      </c>
      <c r="J578" s="3" t="s">
        <v>15</v>
      </c>
      <c r="K578" s="2" t="s">
        <v>30</v>
      </c>
    </row>
    <row r="579" spans="1:11" x14ac:dyDescent="0.3">
      <c r="A579" s="2">
        <v>578</v>
      </c>
      <c r="B579" s="3" t="s">
        <v>17</v>
      </c>
      <c r="C579" t="s">
        <v>18</v>
      </c>
      <c r="D579" s="2">
        <v>381</v>
      </c>
      <c r="E579" s="1">
        <v>7.5</v>
      </c>
      <c r="F579" s="2">
        <v>2216</v>
      </c>
      <c r="G579" s="2">
        <v>66</v>
      </c>
      <c r="H579" s="2">
        <v>1291</v>
      </c>
      <c r="I579" s="2">
        <v>37</v>
      </c>
      <c r="J579" s="3" t="s">
        <v>15</v>
      </c>
      <c r="K579" s="2" t="s">
        <v>29</v>
      </c>
    </row>
    <row r="580" spans="1:11" x14ac:dyDescent="0.3">
      <c r="A580" s="2">
        <v>579</v>
      </c>
      <c r="B580" s="3" t="s">
        <v>14</v>
      </c>
      <c r="C580" t="s">
        <v>12</v>
      </c>
      <c r="D580" s="2">
        <v>257</v>
      </c>
      <c r="E580" s="1">
        <v>6</v>
      </c>
      <c r="F580" s="2">
        <v>1715</v>
      </c>
      <c r="G580" s="2">
        <v>49</v>
      </c>
      <c r="H580" s="2">
        <v>916</v>
      </c>
      <c r="I580" s="2">
        <v>40</v>
      </c>
      <c r="J580" s="3" t="s">
        <v>15</v>
      </c>
      <c r="K580" s="2" t="s">
        <v>28</v>
      </c>
    </row>
    <row r="581" spans="1:11" x14ac:dyDescent="0.3">
      <c r="A581" s="2">
        <v>580</v>
      </c>
      <c r="B581" s="3" t="s">
        <v>19</v>
      </c>
      <c r="C581" t="s">
        <v>12</v>
      </c>
      <c r="D581" s="2">
        <v>47</v>
      </c>
      <c r="E581" s="1">
        <v>1.1000000000000001</v>
      </c>
      <c r="F581" s="2">
        <v>532</v>
      </c>
      <c r="G581" s="2">
        <v>18</v>
      </c>
      <c r="H581" s="2">
        <v>122</v>
      </c>
      <c r="I581" s="2">
        <v>36</v>
      </c>
      <c r="J581" s="3" t="s">
        <v>13</v>
      </c>
      <c r="K581" s="2" t="s">
        <v>26</v>
      </c>
    </row>
    <row r="582" spans="1:11" x14ac:dyDescent="0.3">
      <c r="A582" s="2">
        <v>581</v>
      </c>
      <c r="B582" s="3" t="s">
        <v>17</v>
      </c>
      <c r="C582" t="s">
        <v>18</v>
      </c>
      <c r="D582" s="2">
        <v>527</v>
      </c>
      <c r="E582" s="1">
        <v>10</v>
      </c>
      <c r="F582" s="2">
        <v>2430</v>
      </c>
      <c r="G582" s="2">
        <v>82</v>
      </c>
      <c r="H582" s="2">
        <v>1737</v>
      </c>
      <c r="I582" s="2">
        <v>27</v>
      </c>
      <c r="J582" s="3" t="s">
        <v>15</v>
      </c>
      <c r="K582" s="2" t="s">
        <v>30</v>
      </c>
    </row>
    <row r="583" spans="1:11" x14ac:dyDescent="0.3">
      <c r="A583" s="2">
        <v>582</v>
      </c>
      <c r="B583" s="3" t="s">
        <v>19</v>
      </c>
      <c r="C583" t="s">
        <v>12</v>
      </c>
      <c r="D583" s="2">
        <v>148</v>
      </c>
      <c r="E583" s="1">
        <v>2.7</v>
      </c>
      <c r="F583" s="2">
        <v>625</v>
      </c>
      <c r="G583" s="2">
        <v>34</v>
      </c>
      <c r="H583" s="2">
        <v>416</v>
      </c>
      <c r="I583" s="2">
        <v>27</v>
      </c>
      <c r="J583" s="3" t="s">
        <v>13</v>
      </c>
      <c r="K583" s="2" t="s">
        <v>27</v>
      </c>
    </row>
    <row r="584" spans="1:11" x14ac:dyDescent="0.3">
      <c r="A584" s="2">
        <v>583</v>
      </c>
      <c r="B584" s="3" t="s">
        <v>17</v>
      </c>
      <c r="C584" t="s">
        <v>18</v>
      </c>
      <c r="D584" s="2">
        <v>191</v>
      </c>
      <c r="E584" s="1">
        <v>5.7</v>
      </c>
      <c r="F584" s="2">
        <v>1414</v>
      </c>
      <c r="G584" s="2">
        <v>53</v>
      </c>
      <c r="H584" s="2">
        <v>991</v>
      </c>
      <c r="I584" s="2">
        <v>19</v>
      </c>
      <c r="J584" s="3" t="s">
        <v>15</v>
      </c>
      <c r="K584" s="2" t="s">
        <v>28</v>
      </c>
    </row>
    <row r="585" spans="1:11" x14ac:dyDescent="0.3">
      <c r="A585" s="2">
        <v>584</v>
      </c>
      <c r="B585" s="3" t="s">
        <v>11</v>
      </c>
      <c r="C585" t="s">
        <v>12</v>
      </c>
      <c r="D585" s="2">
        <v>71</v>
      </c>
      <c r="E585" s="1">
        <v>1.9</v>
      </c>
      <c r="F585" s="2">
        <v>571</v>
      </c>
      <c r="G585" s="2">
        <v>10</v>
      </c>
      <c r="H585" s="2">
        <v>117</v>
      </c>
      <c r="I585" s="2">
        <v>43</v>
      </c>
      <c r="J585" s="3" t="s">
        <v>15</v>
      </c>
      <c r="K585" s="2" t="s">
        <v>26</v>
      </c>
    </row>
    <row r="586" spans="1:11" x14ac:dyDescent="0.3">
      <c r="A586" s="2">
        <v>585</v>
      </c>
      <c r="B586" s="3" t="s">
        <v>14</v>
      </c>
      <c r="C586" t="s">
        <v>12</v>
      </c>
      <c r="D586" s="2">
        <v>73</v>
      </c>
      <c r="E586" s="1">
        <v>1.3</v>
      </c>
      <c r="F586" s="2">
        <v>538</v>
      </c>
      <c r="G586" s="2">
        <v>19</v>
      </c>
      <c r="H586" s="2">
        <v>175</v>
      </c>
      <c r="I586" s="2">
        <v>30</v>
      </c>
      <c r="J586" s="3" t="s">
        <v>15</v>
      </c>
      <c r="K586" s="2" t="s">
        <v>26</v>
      </c>
    </row>
    <row r="587" spans="1:11" x14ac:dyDescent="0.3">
      <c r="A587" s="2">
        <v>586</v>
      </c>
      <c r="B587" s="3" t="s">
        <v>14</v>
      </c>
      <c r="C587" t="s">
        <v>12</v>
      </c>
      <c r="D587" s="2">
        <v>149</v>
      </c>
      <c r="E587" s="1">
        <v>3.1</v>
      </c>
      <c r="F587" s="2">
        <v>1191</v>
      </c>
      <c r="G587" s="2">
        <v>28</v>
      </c>
      <c r="H587" s="2">
        <v>563</v>
      </c>
      <c r="I587" s="2">
        <v>29</v>
      </c>
      <c r="J587" s="3" t="s">
        <v>13</v>
      </c>
      <c r="K587" s="2" t="s">
        <v>27</v>
      </c>
    </row>
    <row r="588" spans="1:11" x14ac:dyDescent="0.3">
      <c r="A588" s="2">
        <v>587</v>
      </c>
      <c r="B588" s="3" t="s">
        <v>16</v>
      </c>
      <c r="C588" t="s">
        <v>12</v>
      </c>
      <c r="D588" s="2">
        <v>197</v>
      </c>
      <c r="E588" s="1">
        <v>4.4000000000000004</v>
      </c>
      <c r="F588" s="2">
        <v>1665</v>
      </c>
      <c r="G588" s="2">
        <v>44</v>
      </c>
      <c r="H588" s="2">
        <v>608</v>
      </c>
      <c r="I588" s="2">
        <v>43</v>
      </c>
      <c r="J588" s="3" t="s">
        <v>15</v>
      </c>
      <c r="K588" s="2" t="s">
        <v>28</v>
      </c>
    </row>
    <row r="589" spans="1:11" x14ac:dyDescent="0.3">
      <c r="A589" s="2">
        <v>588</v>
      </c>
      <c r="B589" s="3" t="s">
        <v>19</v>
      </c>
      <c r="C589" t="s">
        <v>12</v>
      </c>
      <c r="D589" s="2">
        <v>328</v>
      </c>
      <c r="E589" s="1">
        <v>6.1</v>
      </c>
      <c r="F589" s="2">
        <v>1975</v>
      </c>
      <c r="G589" s="2">
        <v>72</v>
      </c>
      <c r="H589" s="2">
        <v>1101</v>
      </c>
      <c r="I589" s="2">
        <v>24</v>
      </c>
      <c r="J589" s="3" t="s">
        <v>13</v>
      </c>
      <c r="K589" s="2" t="s">
        <v>29</v>
      </c>
    </row>
    <row r="590" spans="1:11" x14ac:dyDescent="0.3">
      <c r="A590" s="2">
        <v>589</v>
      </c>
      <c r="B590" s="3" t="s">
        <v>14</v>
      </c>
      <c r="C590" t="s">
        <v>12</v>
      </c>
      <c r="D590" s="2">
        <v>424</v>
      </c>
      <c r="E590" s="1">
        <v>7.5</v>
      </c>
      <c r="F590" s="2">
        <v>1995</v>
      </c>
      <c r="G590" s="2">
        <v>75</v>
      </c>
      <c r="H590" s="2">
        <v>1228</v>
      </c>
      <c r="I590" s="2">
        <v>36</v>
      </c>
      <c r="J590" s="3" t="s">
        <v>13</v>
      </c>
      <c r="K590" s="2" t="s">
        <v>29</v>
      </c>
    </row>
    <row r="591" spans="1:11" x14ac:dyDescent="0.3">
      <c r="A591" s="2">
        <v>590</v>
      </c>
      <c r="B591" s="3" t="s">
        <v>19</v>
      </c>
      <c r="C591" t="s">
        <v>12</v>
      </c>
      <c r="D591" s="2">
        <v>111</v>
      </c>
      <c r="E591" s="1">
        <v>3.6</v>
      </c>
      <c r="F591" s="2">
        <v>627</v>
      </c>
      <c r="G591" s="2">
        <v>26</v>
      </c>
      <c r="H591" s="2">
        <v>464</v>
      </c>
      <c r="I591" s="2">
        <v>39</v>
      </c>
      <c r="J591" s="3" t="s">
        <v>15</v>
      </c>
      <c r="K591" s="2" t="s">
        <v>27</v>
      </c>
    </row>
    <row r="592" spans="1:11" x14ac:dyDescent="0.3">
      <c r="A592" s="2">
        <v>591</v>
      </c>
      <c r="B592" s="3" t="s">
        <v>19</v>
      </c>
      <c r="C592" t="s">
        <v>12</v>
      </c>
      <c r="D592" s="2">
        <v>159</v>
      </c>
      <c r="E592" s="1">
        <v>3.7</v>
      </c>
      <c r="F592" s="2">
        <v>630</v>
      </c>
      <c r="G592" s="2">
        <v>33</v>
      </c>
      <c r="H592" s="2">
        <v>575</v>
      </c>
      <c r="I592" s="2">
        <v>30</v>
      </c>
      <c r="J592" s="3" t="s">
        <v>13</v>
      </c>
      <c r="K592" s="2" t="s">
        <v>27</v>
      </c>
    </row>
    <row r="593" spans="1:11" x14ac:dyDescent="0.3">
      <c r="A593" s="2">
        <v>592</v>
      </c>
      <c r="B593" s="3" t="s">
        <v>11</v>
      </c>
      <c r="C593" t="s">
        <v>12</v>
      </c>
      <c r="D593" s="2">
        <v>580</v>
      </c>
      <c r="E593" s="1">
        <v>11.5</v>
      </c>
      <c r="F593" s="2">
        <v>2767</v>
      </c>
      <c r="G593" s="2">
        <v>84</v>
      </c>
      <c r="H593" s="2">
        <v>2341</v>
      </c>
      <c r="I593" s="2">
        <v>36</v>
      </c>
      <c r="J593" s="3" t="s">
        <v>15</v>
      </c>
      <c r="K593" s="2" t="s">
        <v>30</v>
      </c>
    </row>
    <row r="594" spans="1:11" x14ac:dyDescent="0.3">
      <c r="A594" s="2">
        <v>593</v>
      </c>
      <c r="B594" s="3" t="s">
        <v>19</v>
      </c>
      <c r="C594" t="s">
        <v>12</v>
      </c>
      <c r="D594" s="2">
        <v>379</v>
      </c>
      <c r="E594" s="1">
        <v>7.7</v>
      </c>
      <c r="F594" s="2">
        <v>1809</v>
      </c>
      <c r="G594" s="2">
        <v>64</v>
      </c>
      <c r="H594" s="2">
        <v>1050</v>
      </c>
      <c r="I594" s="2">
        <v>22</v>
      </c>
      <c r="J594" s="3" t="s">
        <v>15</v>
      </c>
      <c r="K594" s="2" t="s">
        <v>29</v>
      </c>
    </row>
    <row r="595" spans="1:11" x14ac:dyDescent="0.3">
      <c r="A595" s="2">
        <v>594</v>
      </c>
      <c r="B595" s="3" t="s">
        <v>19</v>
      </c>
      <c r="C595" t="s">
        <v>12</v>
      </c>
      <c r="D595" s="2">
        <v>217</v>
      </c>
      <c r="E595" s="1">
        <v>4.2</v>
      </c>
      <c r="F595" s="2">
        <v>1500</v>
      </c>
      <c r="G595" s="2">
        <v>42</v>
      </c>
      <c r="H595" s="2">
        <v>677</v>
      </c>
      <c r="I595" s="2">
        <v>26</v>
      </c>
      <c r="J595" s="3" t="s">
        <v>15</v>
      </c>
      <c r="K595" s="2" t="s">
        <v>28</v>
      </c>
    </row>
    <row r="596" spans="1:11" x14ac:dyDescent="0.3">
      <c r="A596" s="2">
        <v>595</v>
      </c>
      <c r="B596" s="3" t="s">
        <v>16</v>
      </c>
      <c r="C596" t="s">
        <v>12</v>
      </c>
      <c r="D596" s="2">
        <v>447</v>
      </c>
      <c r="E596" s="1">
        <v>6.3</v>
      </c>
      <c r="F596" s="2">
        <v>1959</v>
      </c>
      <c r="G596" s="2">
        <v>63</v>
      </c>
      <c r="H596" s="2">
        <v>1441</v>
      </c>
      <c r="I596" s="2">
        <v>48</v>
      </c>
      <c r="J596" s="3" t="s">
        <v>13</v>
      </c>
      <c r="K596" s="2" t="s">
        <v>29</v>
      </c>
    </row>
    <row r="597" spans="1:11" x14ac:dyDescent="0.3">
      <c r="A597" s="2">
        <v>596</v>
      </c>
      <c r="B597" s="3" t="s">
        <v>14</v>
      </c>
      <c r="C597" t="s">
        <v>12</v>
      </c>
      <c r="D597" s="2">
        <v>512</v>
      </c>
      <c r="E597" s="1">
        <v>10.5</v>
      </c>
      <c r="F597" s="2">
        <v>2538</v>
      </c>
      <c r="G597" s="2">
        <v>82</v>
      </c>
      <c r="H597" s="2">
        <v>1694</v>
      </c>
      <c r="I597" s="2">
        <v>41</v>
      </c>
      <c r="J597" s="3" t="s">
        <v>13</v>
      </c>
      <c r="K597" s="2" t="s">
        <v>30</v>
      </c>
    </row>
    <row r="598" spans="1:11" x14ac:dyDescent="0.3">
      <c r="A598" s="2">
        <v>597</v>
      </c>
      <c r="B598" s="3" t="s">
        <v>16</v>
      </c>
      <c r="C598" t="s">
        <v>12</v>
      </c>
      <c r="D598" s="2">
        <v>511</v>
      </c>
      <c r="E598" s="1">
        <v>10.8</v>
      </c>
      <c r="F598" s="2">
        <v>2529</v>
      </c>
      <c r="G598" s="2">
        <v>91</v>
      </c>
      <c r="H598" s="2">
        <v>2387</v>
      </c>
      <c r="I598" s="2">
        <v>21</v>
      </c>
      <c r="J598" s="3" t="s">
        <v>13</v>
      </c>
      <c r="K598" s="2" t="s">
        <v>30</v>
      </c>
    </row>
    <row r="599" spans="1:11" x14ac:dyDescent="0.3">
      <c r="A599" s="2">
        <v>598</v>
      </c>
      <c r="B599" s="3" t="s">
        <v>14</v>
      </c>
      <c r="C599" t="s">
        <v>12</v>
      </c>
      <c r="D599" s="2">
        <v>140</v>
      </c>
      <c r="E599" s="1">
        <v>2.5</v>
      </c>
      <c r="F599" s="2">
        <v>825</v>
      </c>
      <c r="G599" s="2">
        <v>31</v>
      </c>
      <c r="H599" s="2">
        <v>347</v>
      </c>
      <c r="I599" s="2">
        <v>59</v>
      </c>
      <c r="J599" s="3" t="s">
        <v>13</v>
      </c>
      <c r="K599" s="2" t="s">
        <v>27</v>
      </c>
    </row>
    <row r="600" spans="1:11" x14ac:dyDescent="0.3">
      <c r="A600" s="2">
        <v>599</v>
      </c>
      <c r="B600" s="3" t="s">
        <v>19</v>
      </c>
      <c r="C600" t="s">
        <v>12</v>
      </c>
      <c r="D600" s="2">
        <v>114</v>
      </c>
      <c r="E600" s="1">
        <v>3</v>
      </c>
      <c r="F600" s="2">
        <v>1131</v>
      </c>
      <c r="G600" s="2">
        <v>31</v>
      </c>
      <c r="H600" s="2">
        <v>596</v>
      </c>
      <c r="I600" s="2">
        <v>28</v>
      </c>
      <c r="J600" s="3" t="s">
        <v>13</v>
      </c>
      <c r="K600" s="2" t="s">
        <v>27</v>
      </c>
    </row>
    <row r="601" spans="1:11" x14ac:dyDescent="0.3">
      <c r="A601" s="2">
        <v>600</v>
      </c>
      <c r="B601" s="3" t="s">
        <v>19</v>
      </c>
      <c r="C601" t="s">
        <v>12</v>
      </c>
      <c r="D601" s="2">
        <v>192</v>
      </c>
      <c r="E601" s="1">
        <v>4.3</v>
      </c>
      <c r="F601" s="2">
        <v>1382</v>
      </c>
      <c r="G601" s="2">
        <v>42</v>
      </c>
      <c r="H601" s="2">
        <v>905</v>
      </c>
      <c r="I601" s="2">
        <v>47</v>
      </c>
      <c r="J601" s="3" t="s">
        <v>15</v>
      </c>
      <c r="K601" s="2" t="s">
        <v>28</v>
      </c>
    </row>
    <row r="602" spans="1:11" x14ac:dyDescent="0.3">
      <c r="A602" s="2">
        <v>601</v>
      </c>
      <c r="B602" s="3" t="s">
        <v>17</v>
      </c>
      <c r="C602" t="s">
        <v>18</v>
      </c>
      <c r="D602" s="2">
        <v>325</v>
      </c>
      <c r="E602" s="1">
        <v>6</v>
      </c>
      <c r="F602" s="2">
        <v>2244</v>
      </c>
      <c r="G602" s="2">
        <v>70</v>
      </c>
      <c r="H602" s="2">
        <v>1296</v>
      </c>
      <c r="I602" s="2">
        <v>30</v>
      </c>
      <c r="J602" s="3" t="s">
        <v>15</v>
      </c>
      <c r="K602" s="2" t="s">
        <v>29</v>
      </c>
    </row>
    <row r="603" spans="1:11" x14ac:dyDescent="0.3">
      <c r="A603" s="2">
        <v>602</v>
      </c>
      <c r="B603" s="3" t="s">
        <v>14</v>
      </c>
      <c r="C603" t="s">
        <v>12</v>
      </c>
      <c r="D603" s="2">
        <v>83</v>
      </c>
      <c r="E603" s="1">
        <v>1.2</v>
      </c>
      <c r="F603" s="2">
        <v>545</v>
      </c>
      <c r="G603" s="2">
        <v>15</v>
      </c>
      <c r="H603" s="2">
        <v>284</v>
      </c>
      <c r="I603" s="2">
        <v>44</v>
      </c>
      <c r="J603" s="3" t="s">
        <v>13</v>
      </c>
      <c r="K603" s="2" t="s">
        <v>26</v>
      </c>
    </row>
    <row r="604" spans="1:11" x14ac:dyDescent="0.3">
      <c r="A604" s="2">
        <v>603</v>
      </c>
      <c r="B604" s="3" t="s">
        <v>14</v>
      </c>
      <c r="C604" t="s">
        <v>12</v>
      </c>
      <c r="D604" s="2">
        <v>122</v>
      </c>
      <c r="E604" s="1">
        <v>3</v>
      </c>
      <c r="F604" s="2">
        <v>922</v>
      </c>
      <c r="G604" s="2">
        <v>32</v>
      </c>
      <c r="H604" s="2">
        <v>373</v>
      </c>
      <c r="I604" s="2">
        <v>43</v>
      </c>
      <c r="J604" s="3" t="s">
        <v>13</v>
      </c>
      <c r="K604" s="2" t="s">
        <v>27</v>
      </c>
    </row>
    <row r="605" spans="1:11" x14ac:dyDescent="0.3">
      <c r="A605" s="2">
        <v>604</v>
      </c>
      <c r="B605" s="3" t="s">
        <v>14</v>
      </c>
      <c r="C605" t="s">
        <v>12</v>
      </c>
      <c r="D605" s="2">
        <v>138</v>
      </c>
      <c r="E605" s="1">
        <v>2.1</v>
      </c>
      <c r="F605" s="2">
        <v>660</v>
      </c>
      <c r="G605" s="2">
        <v>22</v>
      </c>
      <c r="H605" s="2">
        <v>424</v>
      </c>
      <c r="I605" s="2">
        <v>41</v>
      </c>
      <c r="J605" s="3" t="s">
        <v>15</v>
      </c>
      <c r="K605" s="2" t="s">
        <v>27</v>
      </c>
    </row>
    <row r="606" spans="1:11" x14ac:dyDescent="0.3">
      <c r="A606" s="2">
        <v>605</v>
      </c>
      <c r="B606" s="3" t="s">
        <v>14</v>
      </c>
      <c r="C606" t="s">
        <v>12</v>
      </c>
      <c r="D606" s="2">
        <v>182</v>
      </c>
      <c r="E606" s="1">
        <v>5.3</v>
      </c>
      <c r="F606" s="2">
        <v>1278</v>
      </c>
      <c r="G606" s="2">
        <v>42</v>
      </c>
      <c r="H606" s="2">
        <v>885</v>
      </c>
      <c r="I606" s="2">
        <v>54</v>
      </c>
      <c r="J606" s="3" t="s">
        <v>15</v>
      </c>
      <c r="K606" s="2" t="s">
        <v>28</v>
      </c>
    </row>
    <row r="607" spans="1:11" x14ac:dyDescent="0.3">
      <c r="A607" s="2">
        <v>606</v>
      </c>
      <c r="B607" s="3" t="s">
        <v>14</v>
      </c>
      <c r="C607" t="s">
        <v>12</v>
      </c>
      <c r="D607" s="2">
        <v>425</v>
      </c>
      <c r="E607" s="1">
        <v>6</v>
      </c>
      <c r="F607" s="2">
        <v>1928</v>
      </c>
      <c r="G607" s="2">
        <v>72</v>
      </c>
      <c r="H607" s="2">
        <v>1150</v>
      </c>
      <c r="I607" s="2">
        <v>53</v>
      </c>
      <c r="J607" s="3" t="s">
        <v>15</v>
      </c>
      <c r="K607" s="2" t="s">
        <v>29</v>
      </c>
    </row>
    <row r="608" spans="1:11" x14ac:dyDescent="0.3">
      <c r="A608" s="2">
        <v>607</v>
      </c>
      <c r="B608" s="3" t="s">
        <v>14</v>
      </c>
      <c r="C608" t="s">
        <v>12</v>
      </c>
      <c r="D608" s="2">
        <v>580</v>
      </c>
      <c r="E608" s="1">
        <v>10.4</v>
      </c>
      <c r="F608" s="2">
        <v>2496</v>
      </c>
      <c r="G608" s="2">
        <v>81</v>
      </c>
      <c r="H608" s="2">
        <v>2441</v>
      </c>
      <c r="I608" s="2">
        <v>37</v>
      </c>
      <c r="J608" s="3" t="s">
        <v>15</v>
      </c>
      <c r="K608" s="2" t="s">
        <v>30</v>
      </c>
    </row>
    <row r="609" spans="1:11" x14ac:dyDescent="0.3">
      <c r="A609" s="2">
        <v>608</v>
      </c>
      <c r="B609" s="3" t="s">
        <v>16</v>
      </c>
      <c r="C609" t="s">
        <v>12</v>
      </c>
      <c r="D609" s="2">
        <v>203</v>
      </c>
      <c r="E609" s="1">
        <v>4</v>
      </c>
      <c r="F609" s="2">
        <v>1323</v>
      </c>
      <c r="G609" s="2">
        <v>56</v>
      </c>
      <c r="H609" s="2">
        <v>787</v>
      </c>
      <c r="I609" s="2">
        <v>21</v>
      </c>
      <c r="J609" s="3" t="s">
        <v>13</v>
      </c>
      <c r="K609" s="2" t="s">
        <v>28</v>
      </c>
    </row>
    <row r="610" spans="1:11" x14ac:dyDescent="0.3">
      <c r="A610" s="2">
        <v>609</v>
      </c>
      <c r="B610" s="3" t="s">
        <v>16</v>
      </c>
      <c r="C610" t="s">
        <v>12</v>
      </c>
      <c r="D610" s="2">
        <v>258</v>
      </c>
      <c r="E610" s="1">
        <v>4.9000000000000004</v>
      </c>
      <c r="F610" s="2">
        <v>1596</v>
      </c>
      <c r="G610" s="2">
        <v>56</v>
      </c>
      <c r="H610" s="2">
        <v>937</v>
      </c>
      <c r="I610" s="2">
        <v>40</v>
      </c>
      <c r="J610" s="3" t="s">
        <v>15</v>
      </c>
      <c r="K610" s="2" t="s">
        <v>28</v>
      </c>
    </row>
    <row r="611" spans="1:11" x14ac:dyDescent="0.3">
      <c r="A611" s="2">
        <v>610</v>
      </c>
      <c r="B611" s="3" t="s">
        <v>17</v>
      </c>
      <c r="C611" t="s">
        <v>18</v>
      </c>
      <c r="D611" s="2">
        <v>551</v>
      </c>
      <c r="E611" s="1">
        <v>8.5</v>
      </c>
      <c r="F611" s="2">
        <v>2927</v>
      </c>
      <c r="G611" s="2">
        <v>92</v>
      </c>
      <c r="H611" s="2">
        <v>1901</v>
      </c>
      <c r="I611" s="2">
        <v>51</v>
      </c>
      <c r="J611" s="3" t="s">
        <v>13</v>
      </c>
      <c r="K611" s="2" t="s">
        <v>30</v>
      </c>
    </row>
    <row r="612" spans="1:11" x14ac:dyDescent="0.3">
      <c r="A612" s="2">
        <v>611</v>
      </c>
      <c r="B612" s="3" t="s">
        <v>17</v>
      </c>
      <c r="C612" t="s">
        <v>18</v>
      </c>
      <c r="D612" s="2">
        <v>507</v>
      </c>
      <c r="E612" s="1">
        <v>9.6</v>
      </c>
      <c r="F612" s="2">
        <v>2606</v>
      </c>
      <c r="G612" s="2">
        <v>95</v>
      </c>
      <c r="H612" s="2">
        <v>1543</v>
      </c>
      <c r="I612" s="2">
        <v>48</v>
      </c>
      <c r="J612" s="3" t="s">
        <v>13</v>
      </c>
      <c r="K612" s="2" t="s">
        <v>30</v>
      </c>
    </row>
    <row r="613" spans="1:11" x14ac:dyDescent="0.3">
      <c r="A613" s="2">
        <v>612</v>
      </c>
      <c r="B613" s="3" t="s">
        <v>16</v>
      </c>
      <c r="C613" t="s">
        <v>12</v>
      </c>
      <c r="D613" s="2">
        <v>57</v>
      </c>
      <c r="E613" s="1">
        <v>1.3</v>
      </c>
      <c r="F613" s="2">
        <v>489</v>
      </c>
      <c r="G613" s="2">
        <v>16</v>
      </c>
      <c r="H613" s="2">
        <v>131</v>
      </c>
      <c r="I613" s="2">
        <v>37</v>
      </c>
      <c r="J613" s="3" t="s">
        <v>13</v>
      </c>
      <c r="K613" s="2" t="s">
        <v>26</v>
      </c>
    </row>
    <row r="614" spans="1:11" x14ac:dyDescent="0.3">
      <c r="A614" s="2">
        <v>613</v>
      </c>
      <c r="B614" s="3" t="s">
        <v>16</v>
      </c>
      <c r="C614" t="s">
        <v>12</v>
      </c>
      <c r="D614" s="2">
        <v>553</v>
      </c>
      <c r="E614" s="1">
        <v>10.199999999999999</v>
      </c>
      <c r="F614" s="2">
        <v>2911</v>
      </c>
      <c r="G614" s="2">
        <v>82</v>
      </c>
      <c r="H614" s="2">
        <v>2441</v>
      </c>
      <c r="I614" s="2">
        <v>44</v>
      </c>
      <c r="J614" s="3" t="s">
        <v>13</v>
      </c>
      <c r="K614" s="2" t="s">
        <v>30</v>
      </c>
    </row>
    <row r="615" spans="1:11" x14ac:dyDescent="0.3">
      <c r="A615" s="2">
        <v>614</v>
      </c>
      <c r="B615" s="3" t="s">
        <v>11</v>
      </c>
      <c r="C615" t="s">
        <v>12</v>
      </c>
      <c r="D615" s="2">
        <v>49</v>
      </c>
      <c r="E615" s="1">
        <v>1.1000000000000001</v>
      </c>
      <c r="F615" s="2">
        <v>395</v>
      </c>
      <c r="G615" s="2">
        <v>16</v>
      </c>
      <c r="H615" s="2">
        <v>153</v>
      </c>
      <c r="I615" s="2">
        <v>46</v>
      </c>
      <c r="J615" s="3" t="s">
        <v>15</v>
      </c>
      <c r="K615" s="2" t="s">
        <v>26</v>
      </c>
    </row>
    <row r="616" spans="1:11" x14ac:dyDescent="0.3">
      <c r="A616" s="2">
        <v>615</v>
      </c>
      <c r="B616" s="3" t="s">
        <v>19</v>
      </c>
      <c r="C616" t="s">
        <v>12</v>
      </c>
      <c r="D616" s="2">
        <v>106</v>
      </c>
      <c r="E616" s="1">
        <v>4</v>
      </c>
      <c r="F616" s="2">
        <v>1158</v>
      </c>
      <c r="G616" s="2">
        <v>23</v>
      </c>
      <c r="H616" s="2">
        <v>493</v>
      </c>
      <c r="I616" s="2">
        <v>18</v>
      </c>
      <c r="J616" s="3" t="s">
        <v>13</v>
      </c>
      <c r="K616" s="2" t="s">
        <v>27</v>
      </c>
    </row>
    <row r="617" spans="1:11" x14ac:dyDescent="0.3">
      <c r="A617" s="2">
        <v>616</v>
      </c>
      <c r="B617" s="3" t="s">
        <v>11</v>
      </c>
      <c r="C617" t="s">
        <v>12</v>
      </c>
      <c r="D617" s="2">
        <v>119</v>
      </c>
      <c r="E617" s="1">
        <v>3.7</v>
      </c>
      <c r="F617" s="2">
        <v>608</v>
      </c>
      <c r="G617" s="2">
        <v>36</v>
      </c>
      <c r="H617" s="2">
        <v>461</v>
      </c>
      <c r="I617" s="2">
        <v>52</v>
      </c>
      <c r="J617" s="3" t="s">
        <v>13</v>
      </c>
      <c r="K617" s="2" t="s">
        <v>27</v>
      </c>
    </row>
    <row r="618" spans="1:11" x14ac:dyDescent="0.3">
      <c r="A618" s="2">
        <v>617</v>
      </c>
      <c r="B618" s="3" t="s">
        <v>14</v>
      </c>
      <c r="C618" t="s">
        <v>12</v>
      </c>
      <c r="D618" s="2">
        <v>288</v>
      </c>
      <c r="E618" s="1">
        <v>5.4</v>
      </c>
      <c r="F618" s="2">
        <v>1476</v>
      </c>
      <c r="G618" s="2">
        <v>49</v>
      </c>
      <c r="H618" s="2">
        <v>767</v>
      </c>
      <c r="I618" s="2">
        <v>36</v>
      </c>
      <c r="J618" s="3" t="s">
        <v>15</v>
      </c>
      <c r="K618" s="2" t="s">
        <v>28</v>
      </c>
    </row>
    <row r="619" spans="1:11" x14ac:dyDescent="0.3">
      <c r="A619" s="2">
        <v>618</v>
      </c>
      <c r="B619" s="3" t="s">
        <v>11</v>
      </c>
      <c r="C619" t="s">
        <v>12</v>
      </c>
      <c r="D619" s="2">
        <v>225</v>
      </c>
      <c r="E619" s="1">
        <v>5.6</v>
      </c>
      <c r="F619" s="2">
        <v>1388</v>
      </c>
      <c r="G619" s="2">
        <v>55</v>
      </c>
      <c r="H619" s="2">
        <v>965</v>
      </c>
      <c r="I619" s="2">
        <v>36</v>
      </c>
      <c r="J619" s="3" t="s">
        <v>15</v>
      </c>
      <c r="K619" s="2" t="s">
        <v>28</v>
      </c>
    </row>
    <row r="620" spans="1:11" x14ac:dyDescent="0.3">
      <c r="A620" s="2">
        <v>619</v>
      </c>
      <c r="B620" s="3" t="s">
        <v>14</v>
      </c>
      <c r="C620" t="s">
        <v>12</v>
      </c>
      <c r="D620" s="2">
        <v>342</v>
      </c>
      <c r="E620" s="1">
        <v>7</v>
      </c>
      <c r="F620" s="2">
        <v>1826</v>
      </c>
      <c r="G620" s="2">
        <v>71</v>
      </c>
      <c r="H620" s="2">
        <v>1077</v>
      </c>
      <c r="I620" s="2">
        <v>26</v>
      </c>
      <c r="J620" s="3" t="s">
        <v>15</v>
      </c>
      <c r="K620" s="2" t="s">
        <v>29</v>
      </c>
    </row>
    <row r="621" spans="1:11" x14ac:dyDescent="0.3">
      <c r="A621" s="2">
        <v>620</v>
      </c>
      <c r="B621" s="3" t="s">
        <v>19</v>
      </c>
      <c r="C621" t="s">
        <v>12</v>
      </c>
      <c r="D621" s="2">
        <v>292</v>
      </c>
      <c r="E621" s="1">
        <v>4.2</v>
      </c>
      <c r="F621" s="2">
        <v>1407</v>
      </c>
      <c r="G621" s="2">
        <v>54</v>
      </c>
      <c r="H621" s="2">
        <v>867</v>
      </c>
      <c r="I621" s="2">
        <v>59</v>
      </c>
      <c r="J621" s="3" t="s">
        <v>13</v>
      </c>
      <c r="K621" s="2" t="s">
        <v>28</v>
      </c>
    </row>
    <row r="622" spans="1:11" x14ac:dyDescent="0.3">
      <c r="A622" s="2">
        <v>621</v>
      </c>
      <c r="B622" s="3" t="s">
        <v>17</v>
      </c>
      <c r="C622" t="s">
        <v>18</v>
      </c>
      <c r="D622" s="2">
        <v>218</v>
      </c>
      <c r="E622" s="1">
        <v>5</v>
      </c>
      <c r="F622" s="2">
        <v>1475</v>
      </c>
      <c r="G622" s="2">
        <v>46</v>
      </c>
      <c r="H622" s="2">
        <v>972</v>
      </c>
      <c r="I622" s="2">
        <v>59</v>
      </c>
      <c r="J622" s="3" t="s">
        <v>15</v>
      </c>
      <c r="K622" s="2" t="s">
        <v>28</v>
      </c>
    </row>
    <row r="623" spans="1:11" x14ac:dyDescent="0.3">
      <c r="A623" s="2">
        <v>622</v>
      </c>
      <c r="B623" s="3" t="s">
        <v>11</v>
      </c>
      <c r="C623" t="s">
        <v>12</v>
      </c>
      <c r="D623" s="2">
        <v>64</v>
      </c>
      <c r="E623" s="1">
        <v>1.8</v>
      </c>
      <c r="F623" s="2">
        <v>351</v>
      </c>
      <c r="G623" s="2">
        <v>15</v>
      </c>
      <c r="H623" s="2">
        <v>274</v>
      </c>
      <c r="I623" s="2">
        <v>56</v>
      </c>
      <c r="J623" s="3" t="s">
        <v>13</v>
      </c>
      <c r="K623" s="2" t="s">
        <v>26</v>
      </c>
    </row>
    <row r="624" spans="1:11" x14ac:dyDescent="0.3">
      <c r="A624" s="2">
        <v>623</v>
      </c>
      <c r="B624" s="3" t="s">
        <v>16</v>
      </c>
      <c r="C624" t="s">
        <v>12</v>
      </c>
      <c r="D624" s="2">
        <v>453</v>
      </c>
      <c r="E624" s="1">
        <v>7.4</v>
      </c>
      <c r="F624" s="2">
        <v>2363</v>
      </c>
      <c r="G624" s="2">
        <v>65</v>
      </c>
      <c r="H624" s="2">
        <v>1046</v>
      </c>
      <c r="I624" s="2">
        <v>41</v>
      </c>
      <c r="J624" s="3" t="s">
        <v>15</v>
      </c>
      <c r="K624" s="2" t="s">
        <v>29</v>
      </c>
    </row>
    <row r="625" spans="1:11" x14ac:dyDescent="0.3">
      <c r="A625" s="2">
        <v>624</v>
      </c>
      <c r="B625" s="3" t="s">
        <v>14</v>
      </c>
      <c r="C625" t="s">
        <v>12</v>
      </c>
      <c r="D625" s="2">
        <v>42</v>
      </c>
      <c r="E625" s="1">
        <v>1.8</v>
      </c>
      <c r="F625" s="2">
        <v>417</v>
      </c>
      <c r="G625" s="2">
        <v>15</v>
      </c>
      <c r="H625" s="2">
        <v>284</v>
      </c>
      <c r="I625" s="2">
        <v>21</v>
      </c>
      <c r="J625" s="3" t="s">
        <v>13</v>
      </c>
      <c r="K625" s="2" t="s">
        <v>26</v>
      </c>
    </row>
    <row r="626" spans="1:11" x14ac:dyDescent="0.3">
      <c r="A626" s="2">
        <v>625</v>
      </c>
      <c r="B626" s="3" t="s">
        <v>19</v>
      </c>
      <c r="C626" t="s">
        <v>12</v>
      </c>
      <c r="D626" s="2">
        <v>36</v>
      </c>
      <c r="E626" s="1">
        <v>1.5</v>
      </c>
      <c r="F626" s="2">
        <v>310</v>
      </c>
      <c r="G626" s="2">
        <v>15</v>
      </c>
      <c r="H626" s="2">
        <v>272</v>
      </c>
      <c r="I626" s="2">
        <v>45</v>
      </c>
      <c r="J626" s="3" t="s">
        <v>13</v>
      </c>
      <c r="K626" s="2" t="s">
        <v>26</v>
      </c>
    </row>
    <row r="627" spans="1:11" x14ac:dyDescent="0.3">
      <c r="A627" s="2">
        <v>626</v>
      </c>
      <c r="B627" s="3" t="s">
        <v>14</v>
      </c>
      <c r="C627" t="s">
        <v>12</v>
      </c>
      <c r="D627" s="2">
        <v>55</v>
      </c>
      <c r="E627" s="1">
        <v>1.8</v>
      </c>
      <c r="F627" s="2">
        <v>328</v>
      </c>
      <c r="G627" s="2">
        <v>12</v>
      </c>
      <c r="H627" s="2">
        <v>196</v>
      </c>
      <c r="I627" s="2">
        <v>31</v>
      </c>
      <c r="J627" s="3" t="s">
        <v>15</v>
      </c>
      <c r="K627" s="2" t="s">
        <v>26</v>
      </c>
    </row>
    <row r="628" spans="1:11" x14ac:dyDescent="0.3">
      <c r="A628" s="2">
        <v>627</v>
      </c>
      <c r="B628" s="3" t="s">
        <v>17</v>
      </c>
      <c r="C628" t="s">
        <v>18</v>
      </c>
      <c r="D628" s="2">
        <v>210</v>
      </c>
      <c r="E628" s="1">
        <v>5</v>
      </c>
      <c r="F628" s="2">
        <v>1614</v>
      </c>
      <c r="G628" s="2">
        <v>53</v>
      </c>
      <c r="H628" s="2">
        <v>679</v>
      </c>
      <c r="I628" s="2">
        <v>55</v>
      </c>
      <c r="J628" s="3" t="s">
        <v>15</v>
      </c>
      <c r="K628" s="2" t="s">
        <v>28</v>
      </c>
    </row>
    <row r="629" spans="1:11" x14ac:dyDescent="0.3">
      <c r="A629" s="2">
        <v>628</v>
      </c>
      <c r="B629" s="3" t="s">
        <v>17</v>
      </c>
      <c r="C629" t="s">
        <v>18</v>
      </c>
      <c r="D629" s="2">
        <v>227</v>
      </c>
      <c r="E629" s="1">
        <v>5.2</v>
      </c>
      <c r="F629" s="2">
        <v>1446</v>
      </c>
      <c r="G629" s="2">
        <v>46</v>
      </c>
      <c r="H629" s="2">
        <v>920</v>
      </c>
      <c r="I629" s="2">
        <v>59</v>
      </c>
      <c r="J629" s="3" t="s">
        <v>13</v>
      </c>
      <c r="K629" s="2" t="s">
        <v>28</v>
      </c>
    </row>
    <row r="630" spans="1:11" x14ac:dyDescent="0.3">
      <c r="A630" s="2">
        <v>629</v>
      </c>
      <c r="B630" s="3" t="s">
        <v>16</v>
      </c>
      <c r="C630" t="s">
        <v>12</v>
      </c>
      <c r="D630" s="2">
        <v>47</v>
      </c>
      <c r="E630" s="1">
        <v>1.2</v>
      </c>
      <c r="F630" s="2">
        <v>437</v>
      </c>
      <c r="G630" s="2">
        <v>18</v>
      </c>
      <c r="H630" s="2">
        <v>234</v>
      </c>
      <c r="I630" s="2">
        <v>55</v>
      </c>
      <c r="J630" s="3" t="s">
        <v>13</v>
      </c>
      <c r="K630" s="2" t="s">
        <v>26</v>
      </c>
    </row>
    <row r="631" spans="1:11" x14ac:dyDescent="0.3">
      <c r="A631" s="2">
        <v>630</v>
      </c>
      <c r="B631" s="3" t="s">
        <v>17</v>
      </c>
      <c r="C631" t="s">
        <v>18</v>
      </c>
      <c r="D631" s="2">
        <v>461</v>
      </c>
      <c r="E631" s="1">
        <v>6.3</v>
      </c>
      <c r="F631" s="2">
        <v>1988</v>
      </c>
      <c r="G631" s="2">
        <v>62</v>
      </c>
      <c r="H631" s="2">
        <v>1004</v>
      </c>
      <c r="I631" s="2">
        <v>21</v>
      </c>
      <c r="J631" s="3" t="s">
        <v>13</v>
      </c>
      <c r="K631" s="2" t="s">
        <v>29</v>
      </c>
    </row>
    <row r="632" spans="1:11" x14ac:dyDescent="0.3">
      <c r="A632" s="2">
        <v>631</v>
      </c>
      <c r="B632" s="3" t="s">
        <v>11</v>
      </c>
      <c r="C632" t="s">
        <v>12</v>
      </c>
      <c r="D632" s="2">
        <v>94</v>
      </c>
      <c r="E632" s="1">
        <v>3.1</v>
      </c>
      <c r="F632" s="2">
        <v>1078</v>
      </c>
      <c r="G632" s="2">
        <v>38</v>
      </c>
      <c r="H632" s="2">
        <v>489</v>
      </c>
      <c r="I632" s="2">
        <v>25</v>
      </c>
      <c r="J632" s="3" t="s">
        <v>13</v>
      </c>
      <c r="K632" s="2" t="s">
        <v>27</v>
      </c>
    </row>
    <row r="633" spans="1:11" x14ac:dyDescent="0.3">
      <c r="A633" s="2">
        <v>632</v>
      </c>
      <c r="B633" s="3" t="s">
        <v>19</v>
      </c>
      <c r="C633" t="s">
        <v>12</v>
      </c>
      <c r="D633" s="2">
        <v>216</v>
      </c>
      <c r="E633" s="1">
        <v>5.0999999999999996</v>
      </c>
      <c r="F633" s="2">
        <v>1483</v>
      </c>
      <c r="G633" s="2">
        <v>54</v>
      </c>
      <c r="H633" s="2">
        <v>977</v>
      </c>
      <c r="I633" s="2">
        <v>45</v>
      </c>
      <c r="J633" s="3" t="s">
        <v>15</v>
      </c>
      <c r="K633" s="2" t="s">
        <v>28</v>
      </c>
    </row>
    <row r="634" spans="1:11" x14ac:dyDescent="0.3">
      <c r="A634" s="2">
        <v>633</v>
      </c>
      <c r="B634" s="3" t="s">
        <v>17</v>
      </c>
      <c r="C634" t="s">
        <v>18</v>
      </c>
      <c r="D634" s="2">
        <v>496</v>
      </c>
      <c r="E634" s="1">
        <v>10.199999999999999</v>
      </c>
      <c r="F634" s="2">
        <v>2587</v>
      </c>
      <c r="G634" s="2">
        <v>84</v>
      </c>
      <c r="H634" s="2">
        <v>1921</v>
      </c>
      <c r="I634" s="2">
        <v>56</v>
      </c>
      <c r="J634" s="3" t="s">
        <v>15</v>
      </c>
      <c r="K634" s="2" t="s">
        <v>30</v>
      </c>
    </row>
    <row r="635" spans="1:11" x14ac:dyDescent="0.3">
      <c r="A635" s="2">
        <v>634</v>
      </c>
      <c r="B635" s="3" t="s">
        <v>14</v>
      </c>
      <c r="C635" t="s">
        <v>12</v>
      </c>
      <c r="D635" s="2">
        <v>138</v>
      </c>
      <c r="E635" s="1">
        <v>3.2</v>
      </c>
      <c r="F635" s="2">
        <v>1142</v>
      </c>
      <c r="G635" s="2">
        <v>31</v>
      </c>
      <c r="H635" s="2">
        <v>366</v>
      </c>
      <c r="I635" s="2">
        <v>29</v>
      </c>
      <c r="J635" s="3" t="s">
        <v>15</v>
      </c>
      <c r="K635" s="2" t="s">
        <v>27</v>
      </c>
    </row>
    <row r="636" spans="1:11" x14ac:dyDescent="0.3">
      <c r="A636" s="2">
        <v>635</v>
      </c>
      <c r="B636" s="3" t="s">
        <v>17</v>
      </c>
      <c r="C636" t="s">
        <v>18</v>
      </c>
      <c r="D636" s="2">
        <v>318</v>
      </c>
      <c r="E636" s="1">
        <v>6.6</v>
      </c>
      <c r="F636" s="2">
        <v>2055</v>
      </c>
      <c r="G636" s="2">
        <v>67</v>
      </c>
      <c r="H636" s="2">
        <v>1253</v>
      </c>
      <c r="I636" s="2">
        <v>43</v>
      </c>
      <c r="J636" s="3" t="s">
        <v>13</v>
      </c>
      <c r="K636" s="2" t="s">
        <v>29</v>
      </c>
    </row>
    <row r="637" spans="1:11" x14ac:dyDescent="0.3">
      <c r="A637" s="2">
        <v>636</v>
      </c>
      <c r="B637" s="3" t="s">
        <v>19</v>
      </c>
      <c r="C637" t="s">
        <v>12</v>
      </c>
      <c r="D637" s="2">
        <v>96</v>
      </c>
      <c r="E637" s="1">
        <v>3.4</v>
      </c>
      <c r="F637" s="2">
        <v>1198</v>
      </c>
      <c r="G637" s="2">
        <v>39</v>
      </c>
      <c r="H637" s="2">
        <v>401</v>
      </c>
      <c r="I637" s="2">
        <v>48</v>
      </c>
      <c r="J637" s="3" t="s">
        <v>15</v>
      </c>
      <c r="K637" s="2" t="s">
        <v>27</v>
      </c>
    </row>
    <row r="638" spans="1:11" x14ac:dyDescent="0.3">
      <c r="A638" s="2">
        <v>637</v>
      </c>
      <c r="B638" s="3" t="s">
        <v>14</v>
      </c>
      <c r="C638" t="s">
        <v>12</v>
      </c>
      <c r="D638" s="2">
        <v>510</v>
      </c>
      <c r="E638" s="1">
        <v>10.7</v>
      </c>
      <c r="F638" s="2">
        <v>2433</v>
      </c>
      <c r="G638" s="2">
        <v>90</v>
      </c>
      <c r="H638" s="2">
        <v>1729</v>
      </c>
      <c r="I638" s="2">
        <v>47</v>
      </c>
      <c r="J638" s="3" t="s">
        <v>13</v>
      </c>
      <c r="K638" s="2" t="s">
        <v>30</v>
      </c>
    </row>
    <row r="639" spans="1:11" x14ac:dyDescent="0.3">
      <c r="A639" s="2">
        <v>638</v>
      </c>
      <c r="B639" s="3" t="s">
        <v>16</v>
      </c>
      <c r="C639" t="s">
        <v>12</v>
      </c>
      <c r="D639" s="2">
        <v>83</v>
      </c>
      <c r="E639" s="1">
        <v>1.1000000000000001</v>
      </c>
      <c r="F639" s="2">
        <v>546</v>
      </c>
      <c r="G639" s="2">
        <v>10</v>
      </c>
      <c r="H639" s="2">
        <v>289</v>
      </c>
      <c r="I639" s="2">
        <v>32</v>
      </c>
      <c r="J639" s="3" t="s">
        <v>15</v>
      </c>
      <c r="K639" s="2" t="s">
        <v>26</v>
      </c>
    </row>
    <row r="640" spans="1:11" x14ac:dyDescent="0.3">
      <c r="A640" s="2">
        <v>639</v>
      </c>
      <c r="B640" s="3" t="s">
        <v>11</v>
      </c>
      <c r="C640" t="s">
        <v>12</v>
      </c>
      <c r="D640" s="2">
        <v>417</v>
      </c>
      <c r="E640" s="1">
        <v>6.2</v>
      </c>
      <c r="F640" s="2">
        <v>2074</v>
      </c>
      <c r="G640" s="2">
        <v>63</v>
      </c>
      <c r="H640" s="2">
        <v>1135</v>
      </c>
      <c r="I640" s="2">
        <v>35</v>
      </c>
      <c r="J640" s="3" t="s">
        <v>15</v>
      </c>
      <c r="K640" s="2" t="s">
        <v>29</v>
      </c>
    </row>
    <row r="641" spans="1:11" x14ac:dyDescent="0.3">
      <c r="A641" s="2">
        <v>640</v>
      </c>
      <c r="B641" s="3" t="s">
        <v>11</v>
      </c>
      <c r="C641" t="s">
        <v>12</v>
      </c>
      <c r="D641" s="2">
        <v>538</v>
      </c>
      <c r="E641" s="1">
        <v>9.8000000000000007</v>
      </c>
      <c r="F641" s="2">
        <v>2778</v>
      </c>
      <c r="G641" s="2">
        <v>91</v>
      </c>
      <c r="H641" s="2">
        <v>2080</v>
      </c>
      <c r="I641" s="2">
        <v>35</v>
      </c>
      <c r="J641" s="3" t="s">
        <v>15</v>
      </c>
      <c r="K641" s="2" t="s">
        <v>30</v>
      </c>
    </row>
    <row r="642" spans="1:11" x14ac:dyDescent="0.3">
      <c r="A642" s="2">
        <v>641</v>
      </c>
      <c r="B642" s="3" t="s">
        <v>19</v>
      </c>
      <c r="C642" t="s">
        <v>12</v>
      </c>
      <c r="D642" s="2">
        <v>63</v>
      </c>
      <c r="E642" s="1">
        <v>1.8</v>
      </c>
      <c r="F642" s="2">
        <v>321</v>
      </c>
      <c r="G642" s="2">
        <v>11</v>
      </c>
      <c r="H642" s="2">
        <v>271</v>
      </c>
      <c r="I642" s="2">
        <v>42</v>
      </c>
      <c r="J642" s="3" t="s">
        <v>13</v>
      </c>
      <c r="K642" s="2" t="s">
        <v>26</v>
      </c>
    </row>
    <row r="643" spans="1:11" x14ac:dyDescent="0.3">
      <c r="A643" s="2">
        <v>642</v>
      </c>
      <c r="B643" s="3" t="s">
        <v>14</v>
      </c>
      <c r="C643" t="s">
        <v>12</v>
      </c>
      <c r="D643" s="2">
        <v>50</v>
      </c>
      <c r="E643" s="1">
        <v>1.4</v>
      </c>
      <c r="F643" s="2">
        <v>443</v>
      </c>
      <c r="G643" s="2">
        <v>16</v>
      </c>
      <c r="H643" s="2">
        <v>255</v>
      </c>
      <c r="I643" s="2">
        <v>26</v>
      </c>
      <c r="J643" s="3" t="s">
        <v>15</v>
      </c>
      <c r="K643" s="2" t="s">
        <v>26</v>
      </c>
    </row>
    <row r="644" spans="1:11" x14ac:dyDescent="0.3">
      <c r="A644" s="2">
        <v>643</v>
      </c>
      <c r="B644" s="3" t="s">
        <v>11</v>
      </c>
      <c r="C644" t="s">
        <v>12</v>
      </c>
      <c r="D644" s="2">
        <v>502</v>
      </c>
      <c r="E644" s="1">
        <v>8.1999999999999993</v>
      </c>
      <c r="F644" s="2">
        <v>2597</v>
      </c>
      <c r="G644" s="2">
        <v>90</v>
      </c>
      <c r="H644" s="2">
        <v>1553</v>
      </c>
      <c r="I644" s="2">
        <v>27</v>
      </c>
      <c r="J644" s="3" t="s">
        <v>13</v>
      </c>
      <c r="K644" s="2" t="s">
        <v>30</v>
      </c>
    </row>
    <row r="645" spans="1:11" x14ac:dyDescent="0.3">
      <c r="A645" s="2">
        <v>644</v>
      </c>
      <c r="B645" s="3" t="s">
        <v>14</v>
      </c>
      <c r="C645" t="s">
        <v>12</v>
      </c>
      <c r="D645" s="2">
        <v>105</v>
      </c>
      <c r="E645" s="1">
        <v>3.3</v>
      </c>
      <c r="F645" s="2">
        <v>723</v>
      </c>
      <c r="G645" s="2">
        <v>35</v>
      </c>
      <c r="H645" s="2">
        <v>566</v>
      </c>
      <c r="I645" s="2">
        <v>46</v>
      </c>
      <c r="J645" s="3" t="s">
        <v>13</v>
      </c>
      <c r="K645" s="2" t="s">
        <v>27</v>
      </c>
    </row>
    <row r="646" spans="1:11" x14ac:dyDescent="0.3">
      <c r="A646" s="2">
        <v>645</v>
      </c>
      <c r="B646" s="3" t="s">
        <v>11</v>
      </c>
      <c r="C646" t="s">
        <v>12</v>
      </c>
      <c r="D646" s="2">
        <v>186</v>
      </c>
      <c r="E646" s="1">
        <v>4.8</v>
      </c>
      <c r="F646" s="2">
        <v>1494</v>
      </c>
      <c r="G646" s="2">
        <v>53</v>
      </c>
      <c r="H646" s="2">
        <v>949</v>
      </c>
      <c r="I646" s="2">
        <v>20</v>
      </c>
      <c r="J646" s="3" t="s">
        <v>15</v>
      </c>
      <c r="K646" s="2" t="s">
        <v>28</v>
      </c>
    </row>
    <row r="647" spans="1:11" x14ac:dyDescent="0.3">
      <c r="A647" s="2">
        <v>646</v>
      </c>
      <c r="B647" s="3" t="s">
        <v>16</v>
      </c>
      <c r="C647" t="s">
        <v>12</v>
      </c>
      <c r="D647" s="2">
        <v>174</v>
      </c>
      <c r="E647" s="1">
        <v>2.9</v>
      </c>
      <c r="F647" s="2">
        <v>1197</v>
      </c>
      <c r="G647" s="2">
        <v>23</v>
      </c>
      <c r="H647" s="2">
        <v>345</v>
      </c>
      <c r="I647" s="2">
        <v>20</v>
      </c>
      <c r="J647" s="3" t="s">
        <v>15</v>
      </c>
      <c r="K647" s="2" t="s">
        <v>27</v>
      </c>
    </row>
    <row r="648" spans="1:11" x14ac:dyDescent="0.3">
      <c r="A648" s="2">
        <v>647</v>
      </c>
      <c r="B648" s="3" t="s">
        <v>19</v>
      </c>
      <c r="C648" t="s">
        <v>12</v>
      </c>
      <c r="D648" s="2">
        <v>89</v>
      </c>
      <c r="E648" s="1">
        <v>1.3</v>
      </c>
      <c r="F648" s="2">
        <v>314</v>
      </c>
      <c r="G648" s="2">
        <v>16</v>
      </c>
      <c r="H648" s="2">
        <v>201</v>
      </c>
      <c r="I648" s="2">
        <v>58</v>
      </c>
      <c r="J648" s="3" t="s">
        <v>15</v>
      </c>
      <c r="K648" s="2" t="s">
        <v>26</v>
      </c>
    </row>
    <row r="649" spans="1:11" x14ac:dyDescent="0.3">
      <c r="A649" s="2">
        <v>648</v>
      </c>
      <c r="B649" s="3" t="s">
        <v>17</v>
      </c>
      <c r="C649" t="s">
        <v>18</v>
      </c>
      <c r="D649" s="2">
        <v>66</v>
      </c>
      <c r="E649" s="1">
        <v>1.5</v>
      </c>
      <c r="F649" s="2">
        <v>565</v>
      </c>
      <c r="G649" s="2">
        <v>17</v>
      </c>
      <c r="H649" s="2">
        <v>283</v>
      </c>
      <c r="I649" s="2">
        <v>42</v>
      </c>
      <c r="J649" s="3" t="s">
        <v>15</v>
      </c>
      <c r="K649" s="2" t="s">
        <v>26</v>
      </c>
    </row>
    <row r="650" spans="1:11" x14ac:dyDescent="0.3">
      <c r="A650" s="2">
        <v>649</v>
      </c>
      <c r="B650" s="3" t="s">
        <v>17</v>
      </c>
      <c r="C650" t="s">
        <v>18</v>
      </c>
      <c r="D650" s="2">
        <v>389</v>
      </c>
      <c r="E650" s="1">
        <v>6.3</v>
      </c>
      <c r="F650" s="2">
        <v>2294</v>
      </c>
      <c r="G650" s="2">
        <v>76</v>
      </c>
      <c r="H650" s="2">
        <v>1334</v>
      </c>
      <c r="I650" s="2">
        <v>53</v>
      </c>
      <c r="J650" s="3" t="s">
        <v>13</v>
      </c>
      <c r="K650" s="2" t="s">
        <v>29</v>
      </c>
    </row>
    <row r="651" spans="1:11" x14ac:dyDescent="0.3">
      <c r="A651" s="2">
        <v>650</v>
      </c>
      <c r="B651" s="3" t="s">
        <v>16</v>
      </c>
      <c r="C651" t="s">
        <v>12</v>
      </c>
      <c r="D651" s="2">
        <v>186</v>
      </c>
      <c r="E651" s="1">
        <v>5.4</v>
      </c>
      <c r="F651" s="2">
        <v>1627</v>
      </c>
      <c r="G651" s="2">
        <v>58</v>
      </c>
      <c r="H651" s="2">
        <v>790</v>
      </c>
      <c r="I651" s="2">
        <v>31</v>
      </c>
      <c r="J651" s="3" t="s">
        <v>15</v>
      </c>
      <c r="K651" s="2" t="s">
        <v>28</v>
      </c>
    </row>
    <row r="652" spans="1:11" x14ac:dyDescent="0.3">
      <c r="A652" s="2">
        <v>651</v>
      </c>
      <c r="B652" s="3" t="s">
        <v>11</v>
      </c>
      <c r="C652" t="s">
        <v>12</v>
      </c>
      <c r="D652" s="2">
        <v>149</v>
      </c>
      <c r="E652" s="1">
        <v>2</v>
      </c>
      <c r="F652" s="2">
        <v>1041</v>
      </c>
      <c r="G652" s="2">
        <v>39</v>
      </c>
      <c r="H652" s="2">
        <v>356</v>
      </c>
      <c r="I652" s="2">
        <v>49</v>
      </c>
      <c r="J652" s="3" t="s">
        <v>13</v>
      </c>
      <c r="K652" s="2" t="s">
        <v>27</v>
      </c>
    </row>
    <row r="653" spans="1:11" x14ac:dyDescent="0.3">
      <c r="A653" s="2">
        <v>652</v>
      </c>
      <c r="B653" s="3" t="s">
        <v>17</v>
      </c>
      <c r="C653" t="s">
        <v>18</v>
      </c>
      <c r="D653" s="2">
        <v>69</v>
      </c>
      <c r="E653" s="1">
        <v>1.7</v>
      </c>
      <c r="F653" s="2">
        <v>519</v>
      </c>
      <c r="G653" s="2">
        <v>10</v>
      </c>
      <c r="H653" s="2">
        <v>167</v>
      </c>
      <c r="I653" s="2">
        <v>51</v>
      </c>
      <c r="J653" s="3" t="s">
        <v>15</v>
      </c>
      <c r="K653" s="2" t="s">
        <v>26</v>
      </c>
    </row>
    <row r="654" spans="1:11" x14ac:dyDescent="0.3">
      <c r="A654" s="2">
        <v>653</v>
      </c>
      <c r="B654" s="3" t="s">
        <v>16</v>
      </c>
      <c r="C654" t="s">
        <v>12</v>
      </c>
      <c r="D654" s="2">
        <v>206</v>
      </c>
      <c r="E654" s="1">
        <v>5.2</v>
      </c>
      <c r="F654" s="2">
        <v>1632</v>
      </c>
      <c r="G654" s="2">
        <v>47</v>
      </c>
      <c r="H654" s="2">
        <v>694</v>
      </c>
      <c r="I654" s="2">
        <v>30</v>
      </c>
      <c r="J654" s="3" t="s">
        <v>13</v>
      </c>
      <c r="K654" s="2" t="s">
        <v>28</v>
      </c>
    </row>
    <row r="655" spans="1:11" x14ac:dyDescent="0.3">
      <c r="A655" s="2">
        <v>654</v>
      </c>
      <c r="B655" s="3" t="s">
        <v>19</v>
      </c>
      <c r="C655" t="s">
        <v>12</v>
      </c>
      <c r="D655" s="2">
        <v>49</v>
      </c>
      <c r="E655" s="1">
        <v>1.2</v>
      </c>
      <c r="F655" s="2">
        <v>365</v>
      </c>
      <c r="G655" s="2">
        <v>19</v>
      </c>
      <c r="H655" s="2">
        <v>144</v>
      </c>
      <c r="I655" s="2">
        <v>29</v>
      </c>
      <c r="J655" s="3" t="s">
        <v>13</v>
      </c>
      <c r="K655" s="2" t="s">
        <v>26</v>
      </c>
    </row>
    <row r="656" spans="1:11" x14ac:dyDescent="0.3">
      <c r="A656" s="2">
        <v>655</v>
      </c>
      <c r="B656" s="3" t="s">
        <v>11</v>
      </c>
      <c r="C656" t="s">
        <v>12</v>
      </c>
      <c r="D656" s="2">
        <v>594</v>
      </c>
      <c r="E656" s="1">
        <v>10.5</v>
      </c>
      <c r="F656" s="2">
        <v>2839</v>
      </c>
      <c r="G656" s="2">
        <v>91</v>
      </c>
      <c r="H656" s="2">
        <v>1647</v>
      </c>
      <c r="I656" s="2">
        <v>56</v>
      </c>
      <c r="J656" s="3" t="s">
        <v>13</v>
      </c>
      <c r="K656" s="2" t="s">
        <v>30</v>
      </c>
    </row>
    <row r="657" spans="1:11" x14ac:dyDescent="0.3">
      <c r="A657" s="2">
        <v>656</v>
      </c>
      <c r="B657" s="3" t="s">
        <v>11</v>
      </c>
      <c r="C657" t="s">
        <v>12</v>
      </c>
      <c r="D657" s="2">
        <v>104</v>
      </c>
      <c r="E657" s="1">
        <v>3.7</v>
      </c>
      <c r="F657" s="2">
        <v>1028</v>
      </c>
      <c r="G657" s="2">
        <v>29</v>
      </c>
      <c r="H657" s="2">
        <v>493</v>
      </c>
      <c r="I657" s="2">
        <v>39</v>
      </c>
      <c r="J657" s="3" t="s">
        <v>13</v>
      </c>
      <c r="K657" s="2" t="s">
        <v>27</v>
      </c>
    </row>
    <row r="658" spans="1:11" x14ac:dyDescent="0.3">
      <c r="A658" s="2">
        <v>657</v>
      </c>
      <c r="B658" s="3" t="s">
        <v>11</v>
      </c>
      <c r="C658" t="s">
        <v>12</v>
      </c>
      <c r="D658" s="2">
        <v>262</v>
      </c>
      <c r="E658" s="1">
        <v>5.6</v>
      </c>
      <c r="F658" s="2">
        <v>1489</v>
      </c>
      <c r="G658" s="2">
        <v>59</v>
      </c>
      <c r="H658" s="2">
        <v>628</v>
      </c>
      <c r="I658" s="2">
        <v>54</v>
      </c>
      <c r="J658" s="3" t="s">
        <v>15</v>
      </c>
      <c r="K658" s="2" t="s">
        <v>28</v>
      </c>
    </row>
    <row r="659" spans="1:11" x14ac:dyDescent="0.3">
      <c r="A659" s="2">
        <v>658</v>
      </c>
      <c r="B659" s="3" t="s">
        <v>16</v>
      </c>
      <c r="C659" t="s">
        <v>12</v>
      </c>
      <c r="D659" s="2">
        <v>278</v>
      </c>
      <c r="E659" s="1">
        <v>5.3</v>
      </c>
      <c r="F659" s="2">
        <v>1368</v>
      </c>
      <c r="G659" s="2">
        <v>56</v>
      </c>
      <c r="H659" s="2">
        <v>894</v>
      </c>
      <c r="I659" s="2">
        <v>40</v>
      </c>
      <c r="J659" s="3" t="s">
        <v>15</v>
      </c>
      <c r="K659" s="2" t="s">
        <v>28</v>
      </c>
    </row>
    <row r="660" spans="1:11" x14ac:dyDescent="0.3">
      <c r="A660" s="2">
        <v>659</v>
      </c>
      <c r="B660" s="3" t="s">
        <v>16</v>
      </c>
      <c r="C660" t="s">
        <v>12</v>
      </c>
      <c r="D660" s="2">
        <v>463</v>
      </c>
      <c r="E660" s="1">
        <v>6.8</v>
      </c>
      <c r="F660" s="2">
        <v>2358</v>
      </c>
      <c r="G660" s="2">
        <v>68</v>
      </c>
      <c r="H660" s="2">
        <v>1236</v>
      </c>
      <c r="I660" s="2">
        <v>43</v>
      </c>
      <c r="J660" s="3" t="s">
        <v>15</v>
      </c>
      <c r="K660" s="2" t="s">
        <v>29</v>
      </c>
    </row>
    <row r="661" spans="1:11" x14ac:dyDescent="0.3">
      <c r="A661" s="2">
        <v>660</v>
      </c>
      <c r="B661" s="3" t="s">
        <v>16</v>
      </c>
      <c r="C661" t="s">
        <v>12</v>
      </c>
      <c r="D661" s="2">
        <v>505</v>
      </c>
      <c r="E661" s="1">
        <v>9.6</v>
      </c>
      <c r="F661" s="2">
        <v>2464</v>
      </c>
      <c r="G661" s="2">
        <v>91</v>
      </c>
      <c r="H661" s="2">
        <v>2375</v>
      </c>
      <c r="I661" s="2">
        <v>35</v>
      </c>
      <c r="J661" s="3" t="s">
        <v>13</v>
      </c>
      <c r="K661" s="2" t="s">
        <v>30</v>
      </c>
    </row>
    <row r="662" spans="1:11" x14ac:dyDescent="0.3">
      <c r="A662" s="2">
        <v>661</v>
      </c>
      <c r="B662" s="3" t="s">
        <v>11</v>
      </c>
      <c r="C662" t="s">
        <v>12</v>
      </c>
      <c r="D662" s="2">
        <v>50</v>
      </c>
      <c r="E662" s="1">
        <v>1.5</v>
      </c>
      <c r="F662" s="2">
        <v>387</v>
      </c>
      <c r="G662" s="2">
        <v>12</v>
      </c>
      <c r="H662" s="2">
        <v>146</v>
      </c>
      <c r="I662" s="2">
        <v>59</v>
      </c>
      <c r="J662" s="3" t="s">
        <v>13</v>
      </c>
      <c r="K662" s="2" t="s">
        <v>26</v>
      </c>
    </row>
    <row r="663" spans="1:11" x14ac:dyDescent="0.3">
      <c r="A663" s="2">
        <v>662</v>
      </c>
      <c r="B663" s="3" t="s">
        <v>16</v>
      </c>
      <c r="C663" t="s">
        <v>12</v>
      </c>
      <c r="D663" s="2">
        <v>138</v>
      </c>
      <c r="E663" s="1">
        <v>3.1</v>
      </c>
      <c r="F663" s="2">
        <v>947</v>
      </c>
      <c r="G663" s="2">
        <v>29</v>
      </c>
      <c r="H663" s="2">
        <v>545</v>
      </c>
      <c r="I663" s="2">
        <v>48</v>
      </c>
      <c r="J663" s="3" t="s">
        <v>13</v>
      </c>
      <c r="K663" s="2" t="s">
        <v>27</v>
      </c>
    </row>
    <row r="664" spans="1:11" x14ac:dyDescent="0.3">
      <c r="A664" s="2">
        <v>663</v>
      </c>
      <c r="B664" s="3" t="s">
        <v>16</v>
      </c>
      <c r="C664" t="s">
        <v>12</v>
      </c>
      <c r="D664" s="2">
        <v>130</v>
      </c>
      <c r="E664" s="1">
        <v>3.2</v>
      </c>
      <c r="F664" s="2">
        <v>1189</v>
      </c>
      <c r="G664" s="2">
        <v>37</v>
      </c>
      <c r="H664" s="2">
        <v>448</v>
      </c>
      <c r="I664" s="2">
        <v>45</v>
      </c>
      <c r="J664" s="3" t="s">
        <v>13</v>
      </c>
      <c r="K664" s="2" t="s">
        <v>27</v>
      </c>
    </row>
    <row r="665" spans="1:11" x14ac:dyDescent="0.3">
      <c r="A665" s="2">
        <v>664</v>
      </c>
      <c r="B665" s="3" t="s">
        <v>11</v>
      </c>
      <c r="C665" t="s">
        <v>12</v>
      </c>
      <c r="D665" s="2">
        <v>469</v>
      </c>
      <c r="E665" s="1">
        <v>6.4</v>
      </c>
      <c r="F665" s="2">
        <v>1858</v>
      </c>
      <c r="G665" s="2">
        <v>78</v>
      </c>
      <c r="H665" s="2">
        <v>1297</v>
      </c>
      <c r="I665" s="2">
        <v>55</v>
      </c>
      <c r="J665" s="3" t="s">
        <v>15</v>
      </c>
      <c r="K665" s="2" t="s">
        <v>29</v>
      </c>
    </row>
    <row r="666" spans="1:11" x14ac:dyDescent="0.3">
      <c r="A666" s="2">
        <v>665</v>
      </c>
      <c r="B666" s="3" t="s">
        <v>16</v>
      </c>
      <c r="C666" t="s">
        <v>12</v>
      </c>
      <c r="D666" s="2">
        <v>555</v>
      </c>
      <c r="E666" s="1">
        <v>10.3</v>
      </c>
      <c r="F666" s="2">
        <v>2568</v>
      </c>
      <c r="G666" s="2">
        <v>83</v>
      </c>
      <c r="H666" s="2">
        <v>2003</v>
      </c>
      <c r="I666" s="2">
        <v>52</v>
      </c>
      <c r="J666" s="3" t="s">
        <v>13</v>
      </c>
      <c r="K666" s="2" t="s">
        <v>30</v>
      </c>
    </row>
    <row r="667" spans="1:11" x14ac:dyDescent="0.3">
      <c r="A667" s="2">
        <v>666</v>
      </c>
      <c r="B667" s="3" t="s">
        <v>17</v>
      </c>
      <c r="C667" t="s">
        <v>18</v>
      </c>
      <c r="D667" s="2">
        <v>198</v>
      </c>
      <c r="E667" s="1">
        <v>5.4</v>
      </c>
      <c r="F667" s="2">
        <v>1544</v>
      </c>
      <c r="G667" s="2">
        <v>53</v>
      </c>
      <c r="H667" s="2">
        <v>635</v>
      </c>
      <c r="I667" s="2">
        <v>53</v>
      </c>
      <c r="J667" s="3" t="s">
        <v>13</v>
      </c>
      <c r="K667" s="2" t="s">
        <v>28</v>
      </c>
    </row>
    <row r="668" spans="1:11" x14ac:dyDescent="0.3">
      <c r="A668" s="2">
        <v>667</v>
      </c>
      <c r="B668" s="3" t="s">
        <v>19</v>
      </c>
      <c r="C668" t="s">
        <v>12</v>
      </c>
      <c r="D668" s="2">
        <v>529</v>
      </c>
      <c r="E668" s="1">
        <v>11.4</v>
      </c>
      <c r="F668" s="2">
        <v>2891</v>
      </c>
      <c r="G668" s="2">
        <v>82</v>
      </c>
      <c r="H668" s="2">
        <v>1845</v>
      </c>
      <c r="I668" s="2">
        <v>46</v>
      </c>
      <c r="J668" s="3" t="s">
        <v>13</v>
      </c>
      <c r="K668" s="2" t="s">
        <v>30</v>
      </c>
    </row>
    <row r="669" spans="1:11" x14ac:dyDescent="0.3">
      <c r="A669" s="2">
        <v>668</v>
      </c>
      <c r="B669" s="3" t="s">
        <v>19</v>
      </c>
      <c r="C669" t="s">
        <v>12</v>
      </c>
      <c r="D669" s="2">
        <v>205</v>
      </c>
      <c r="E669" s="1">
        <v>5.5</v>
      </c>
      <c r="F669" s="2">
        <v>1699</v>
      </c>
      <c r="G669" s="2">
        <v>49</v>
      </c>
      <c r="H669" s="2">
        <v>729</v>
      </c>
      <c r="I669" s="2">
        <v>36</v>
      </c>
      <c r="J669" s="3" t="s">
        <v>13</v>
      </c>
      <c r="K669" s="2" t="s">
        <v>28</v>
      </c>
    </row>
    <row r="670" spans="1:11" x14ac:dyDescent="0.3">
      <c r="A670" s="2">
        <v>669</v>
      </c>
      <c r="B670" s="3" t="s">
        <v>17</v>
      </c>
      <c r="C670" t="s">
        <v>18</v>
      </c>
      <c r="D670" s="2">
        <v>170</v>
      </c>
      <c r="E670" s="1">
        <v>2.4</v>
      </c>
      <c r="F670" s="2">
        <v>1039</v>
      </c>
      <c r="G670" s="2">
        <v>38</v>
      </c>
      <c r="H670" s="2">
        <v>334</v>
      </c>
      <c r="I670" s="2">
        <v>23</v>
      </c>
      <c r="J670" s="3" t="s">
        <v>13</v>
      </c>
      <c r="K670" s="2" t="s">
        <v>27</v>
      </c>
    </row>
    <row r="671" spans="1:11" x14ac:dyDescent="0.3">
      <c r="A671" s="2">
        <v>670</v>
      </c>
      <c r="B671" s="3" t="s">
        <v>19</v>
      </c>
      <c r="C671" t="s">
        <v>12</v>
      </c>
      <c r="D671" s="2">
        <v>160</v>
      </c>
      <c r="E671" s="1">
        <v>3.2</v>
      </c>
      <c r="F671" s="2">
        <v>648</v>
      </c>
      <c r="G671" s="2">
        <v>31</v>
      </c>
      <c r="H671" s="2">
        <v>339</v>
      </c>
      <c r="I671" s="2">
        <v>27</v>
      </c>
      <c r="J671" s="3" t="s">
        <v>15</v>
      </c>
      <c r="K671" s="2" t="s">
        <v>27</v>
      </c>
    </row>
    <row r="672" spans="1:11" x14ac:dyDescent="0.3">
      <c r="A672" s="2">
        <v>671</v>
      </c>
      <c r="B672" s="3" t="s">
        <v>17</v>
      </c>
      <c r="C672" t="s">
        <v>18</v>
      </c>
      <c r="D672" s="2">
        <v>81</v>
      </c>
      <c r="E672" s="1">
        <v>1.6</v>
      </c>
      <c r="F672" s="2">
        <v>387</v>
      </c>
      <c r="G672" s="2">
        <v>13</v>
      </c>
      <c r="H672" s="2">
        <v>224</v>
      </c>
      <c r="I672" s="2">
        <v>48</v>
      </c>
      <c r="J672" s="3" t="s">
        <v>13</v>
      </c>
      <c r="K672" s="2" t="s">
        <v>26</v>
      </c>
    </row>
    <row r="673" spans="1:11" x14ac:dyDescent="0.3">
      <c r="A673" s="2">
        <v>672</v>
      </c>
      <c r="B673" s="3" t="s">
        <v>11</v>
      </c>
      <c r="C673" t="s">
        <v>12</v>
      </c>
      <c r="D673" s="2">
        <v>468</v>
      </c>
      <c r="E673" s="1">
        <v>7.3</v>
      </c>
      <c r="F673" s="2">
        <v>1937</v>
      </c>
      <c r="G673" s="2">
        <v>64</v>
      </c>
      <c r="H673" s="2">
        <v>1209</v>
      </c>
      <c r="I673" s="2">
        <v>22</v>
      </c>
      <c r="J673" s="3" t="s">
        <v>13</v>
      </c>
      <c r="K673" s="2" t="s">
        <v>29</v>
      </c>
    </row>
    <row r="674" spans="1:11" x14ac:dyDescent="0.3">
      <c r="A674" s="2">
        <v>673</v>
      </c>
      <c r="B674" s="3" t="s">
        <v>16</v>
      </c>
      <c r="C674" t="s">
        <v>12</v>
      </c>
      <c r="D674" s="2">
        <v>500</v>
      </c>
      <c r="E674" s="1">
        <v>11.2</v>
      </c>
      <c r="F674" s="2">
        <v>2925</v>
      </c>
      <c r="G674" s="2">
        <v>84</v>
      </c>
      <c r="H674" s="2">
        <v>2438</v>
      </c>
      <c r="I674" s="2">
        <v>27</v>
      </c>
      <c r="J674" s="3" t="s">
        <v>13</v>
      </c>
      <c r="K674" s="2" t="s">
        <v>30</v>
      </c>
    </row>
    <row r="675" spans="1:11" x14ac:dyDescent="0.3">
      <c r="A675" s="2">
        <v>674</v>
      </c>
      <c r="B675" s="3" t="s">
        <v>11</v>
      </c>
      <c r="C675" t="s">
        <v>12</v>
      </c>
      <c r="D675" s="2">
        <v>37</v>
      </c>
      <c r="E675" s="1">
        <v>1.6</v>
      </c>
      <c r="F675" s="2">
        <v>490</v>
      </c>
      <c r="G675" s="2">
        <v>18</v>
      </c>
      <c r="H675" s="2">
        <v>216</v>
      </c>
      <c r="I675" s="2">
        <v>52</v>
      </c>
      <c r="J675" s="3" t="s">
        <v>13</v>
      </c>
      <c r="K675" s="2" t="s">
        <v>26</v>
      </c>
    </row>
    <row r="676" spans="1:11" x14ac:dyDescent="0.3">
      <c r="A676" s="2">
        <v>675</v>
      </c>
      <c r="B676" s="3" t="s">
        <v>16</v>
      </c>
      <c r="C676" t="s">
        <v>12</v>
      </c>
      <c r="D676" s="2">
        <v>522</v>
      </c>
      <c r="E676" s="1">
        <v>11.4</v>
      </c>
      <c r="F676" s="2">
        <v>2776</v>
      </c>
      <c r="G676" s="2">
        <v>93</v>
      </c>
      <c r="H676" s="2">
        <v>1768</v>
      </c>
      <c r="I676" s="2">
        <v>27</v>
      </c>
      <c r="J676" s="3" t="s">
        <v>15</v>
      </c>
      <c r="K676" s="2" t="s">
        <v>30</v>
      </c>
    </row>
    <row r="677" spans="1:11" x14ac:dyDescent="0.3">
      <c r="A677" s="2">
        <v>676</v>
      </c>
      <c r="B677" s="3" t="s">
        <v>16</v>
      </c>
      <c r="C677" t="s">
        <v>12</v>
      </c>
      <c r="D677" s="2">
        <v>81</v>
      </c>
      <c r="E677" s="1">
        <v>1.5</v>
      </c>
      <c r="F677" s="2">
        <v>545</v>
      </c>
      <c r="G677" s="2">
        <v>17</v>
      </c>
      <c r="H677" s="2">
        <v>159</v>
      </c>
      <c r="I677" s="2">
        <v>40</v>
      </c>
      <c r="J677" s="3" t="s">
        <v>13</v>
      </c>
      <c r="K677" s="2" t="s">
        <v>26</v>
      </c>
    </row>
    <row r="678" spans="1:11" x14ac:dyDescent="0.3">
      <c r="A678" s="2">
        <v>677</v>
      </c>
      <c r="B678" s="3" t="s">
        <v>14</v>
      </c>
      <c r="C678" t="s">
        <v>12</v>
      </c>
      <c r="D678" s="2">
        <v>141</v>
      </c>
      <c r="E678" s="1">
        <v>3.8</v>
      </c>
      <c r="F678" s="2">
        <v>689</v>
      </c>
      <c r="G678" s="2">
        <v>38</v>
      </c>
      <c r="H678" s="2">
        <v>576</v>
      </c>
      <c r="I678" s="2">
        <v>34</v>
      </c>
      <c r="J678" s="3" t="s">
        <v>13</v>
      </c>
      <c r="K678" s="2" t="s">
        <v>27</v>
      </c>
    </row>
    <row r="679" spans="1:11" x14ac:dyDescent="0.3">
      <c r="A679" s="2">
        <v>678</v>
      </c>
      <c r="B679" s="3" t="s">
        <v>19</v>
      </c>
      <c r="C679" t="s">
        <v>12</v>
      </c>
      <c r="D679" s="2">
        <v>115</v>
      </c>
      <c r="E679" s="1">
        <v>3.5</v>
      </c>
      <c r="F679" s="2">
        <v>706</v>
      </c>
      <c r="G679" s="2">
        <v>26</v>
      </c>
      <c r="H679" s="2">
        <v>495</v>
      </c>
      <c r="I679" s="2">
        <v>52</v>
      </c>
      <c r="J679" s="3" t="s">
        <v>15</v>
      </c>
      <c r="K679" s="2" t="s">
        <v>27</v>
      </c>
    </row>
    <row r="680" spans="1:11" x14ac:dyDescent="0.3">
      <c r="A680" s="2">
        <v>679</v>
      </c>
      <c r="B680" s="3" t="s">
        <v>11</v>
      </c>
      <c r="C680" t="s">
        <v>12</v>
      </c>
      <c r="D680" s="2">
        <v>298</v>
      </c>
      <c r="E680" s="1">
        <v>4.5999999999999996</v>
      </c>
      <c r="F680" s="2">
        <v>1525</v>
      </c>
      <c r="G680" s="2">
        <v>59</v>
      </c>
      <c r="H680" s="2">
        <v>814</v>
      </c>
      <c r="I680" s="2">
        <v>36</v>
      </c>
      <c r="J680" s="3" t="s">
        <v>15</v>
      </c>
      <c r="K680" s="2" t="s">
        <v>28</v>
      </c>
    </row>
    <row r="681" spans="1:11" x14ac:dyDescent="0.3">
      <c r="A681" s="2">
        <v>680</v>
      </c>
      <c r="B681" s="3" t="s">
        <v>17</v>
      </c>
      <c r="C681" t="s">
        <v>18</v>
      </c>
      <c r="D681" s="2">
        <v>33</v>
      </c>
      <c r="E681" s="1">
        <v>1.8</v>
      </c>
      <c r="F681" s="2">
        <v>334</v>
      </c>
      <c r="G681" s="2">
        <v>16</v>
      </c>
      <c r="H681" s="2">
        <v>113</v>
      </c>
      <c r="I681" s="2">
        <v>36</v>
      </c>
      <c r="J681" s="3" t="s">
        <v>15</v>
      </c>
      <c r="K681" s="2" t="s">
        <v>26</v>
      </c>
    </row>
    <row r="682" spans="1:11" x14ac:dyDescent="0.3">
      <c r="A682" s="2">
        <v>681</v>
      </c>
      <c r="B682" s="3" t="s">
        <v>11</v>
      </c>
      <c r="C682" t="s">
        <v>12</v>
      </c>
      <c r="D682" s="2">
        <v>307</v>
      </c>
      <c r="E682" s="1">
        <v>6.1</v>
      </c>
      <c r="F682" s="2">
        <v>2105</v>
      </c>
      <c r="G682" s="2">
        <v>76</v>
      </c>
      <c r="H682" s="2">
        <v>1111</v>
      </c>
      <c r="I682" s="2">
        <v>25</v>
      </c>
      <c r="J682" s="3" t="s">
        <v>15</v>
      </c>
      <c r="K682" s="2" t="s">
        <v>29</v>
      </c>
    </row>
    <row r="683" spans="1:11" x14ac:dyDescent="0.3">
      <c r="A683" s="2">
        <v>682</v>
      </c>
      <c r="B683" s="3" t="s">
        <v>16</v>
      </c>
      <c r="C683" t="s">
        <v>12</v>
      </c>
      <c r="D683" s="2">
        <v>380</v>
      </c>
      <c r="E683" s="1">
        <v>7.6</v>
      </c>
      <c r="F683" s="2">
        <v>2354</v>
      </c>
      <c r="G683" s="2">
        <v>77</v>
      </c>
      <c r="H683" s="2">
        <v>1191</v>
      </c>
      <c r="I683" s="2">
        <v>30</v>
      </c>
      <c r="J683" s="3" t="s">
        <v>13</v>
      </c>
      <c r="K683" s="2" t="s">
        <v>29</v>
      </c>
    </row>
    <row r="684" spans="1:11" x14ac:dyDescent="0.3">
      <c r="A684" s="2">
        <v>683</v>
      </c>
      <c r="B684" s="3" t="s">
        <v>16</v>
      </c>
      <c r="C684" t="s">
        <v>12</v>
      </c>
      <c r="D684" s="2">
        <v>190</v>
      </c>
      <c r="E684" s="1">
        <v>5.5</v>
      </c>
      <c r="F684" s="2">
        <v>1718</v>
      </c>
      <c r="G684" s="2">
        <v>58</v>
      </c>
      <c r="H684" s="2">
        <v>815</v>
      </c>
      <c r="I684" s="2">
        <v>42</v>
      </c>
      <c r="J684" s="3" t="s">
        <v>13</v>
      </c>
      <c r="K684" s="2" t="s">
        <v>28</v>
      </c>
    </row>
    <row r="685" spans="1:11" x14ac:dyDescent="0.3">
      <c r="A685" s="2">
        <v>684</v>
      </c>
      <c r="B685" s="3" t="s">
        <v>19</v>
      </c>
      <c r="C685" t="s">
        <v>12</v>
      </c>
      <c r="D685" s="2">
        <v>75</v>
      </c>
      <c r="E685" s="1">
        <v>1.6</v>
      </c>
      <c r="F685" s="2">
        <v>325</v>
      </c>
      <c r="G685" s="2">
        <v>12</v>
      </c>
      <c r="H685" s="2">
        <v>225</v>
      </c>
      <c r="I685" s="2">
        <v>45</v>
      </c>
      <c r="J685" s="3" t="s">
        <v>13</v>
      </c>
      <c r="K685" s="2" t="s">
        <v>26</v>
      </c>
    </row>
    <row r="686" spans="1:11" x14ac:dyDescent="0.3">
      <c r="A686" s="2">
        <v>685</v>
      </c>
      <c r="B686" s="3" t="s">
        <v>11</v>
      </c>
      <c r="C686" t="s">
        <v>12</v>
      </c>
      <c r="D686" s="2">
        <v>218</v>
      </c>
      <c r="E686" s="1">
        <v>4</v>
      </c>
      <c r="F686" s="2">
        <v>1221</v>
      </c>
      <c r="G686" s="2">
        <v>47</v>
      </c>
      <c r="H686" s="2">
        <v>822</v>
      </c>
      <c r="I686" s="2">
        <v>25</v>
      </c>
      <c r="J686" s="3" t="s">
        <v>13</v>
      </c>
      <c r="K686" s="2" t="s">
        <v>28</v>
      </c>
    </row>
    <row r="687" spans="1:11" x14ac:dyDescent="0.3">
      <c r="A687" s="2">
        <v>686</v>
      </c>
      <c r="B687" s="3" t="s">
        <v>16</v>
      </c>
      <c r="C687" t="s">
        <v>12</v>
      </c>
      <c r="D687" s="2">
        <v>412</v>
      </c>
      <c r="E687" s="1">
        <v>6.6</v>
      </c>
      <c r="F687" s="2">
        <v>1859</v>
      </c>
      <c r="G687" s="2">
        <v>67</v>
      </c>
      <c r="H687" s="2">
        <v>1393</v>
      </c>
      <c r="I687" s="2">
        <v>18</v>
      </c>
      <c r="J687" s="3" t="s">
        <v>13</v>
      </c>
      <c r="K687" s="2" t="s">
        <v>29</v>
      </c>
    </row>
    <row r="688" spans="1:11" x14ac:dyDescent="0.3">
      <c r="A688" s="2">
        <v>687</v>
      </c>
      <c r="B688" s="3" t="s">
        <v>11</v>
      </c>
      <c r="C688" t="s">
        <v>12</v>
      </c>
      <c r="D688" s="2">
        <v>335</v>
      </c>
      <c r="E688" s="1">
        <v>7.7</v>
      </c>
      <c r="F688" s="2">
        <v>2037</v>
      </c>
      <c r="G688" s="2">
        <v>68</v>
      </c>
      <c r="H688" s="2">
        <v>1007</v>
      </c>
      <c r="I688" s="2">
        <v>18</v>
      </c>
      <c r="J688" s="3" t="s">
        <v>13</v>
      </c>
      <c r="K688" s="2" t="s">
        <v>29</v>
      </c>
    </row>
    <row r="689" spans="1:11" x14ac:dyDescent="0.3">
      <c r="A689" s="2">
        <v>688</v>
      </c>
      <c r="B689" s="3" t="s">
        <v>14</v>
      </c>
      <c r="C689" t="s">
        <v>12</v>
      </c>
      <c r="D689" s="2">
        <v>387</v>
      </c>
      <c r="E689" s="1">
        <v>6.3</v>
      </c>
      <c r="F689" s="2">
        <v>2098</v>
      </c>
      <c r="G689" s="2">
        <v>61</v>
      </c>
      <c r="H689" s="2">
        <v>1178</v>
      </c>
      <c r="I689" s="2">
        <v>54</v>
      </c>
      <c r="J689" s="3" t="s">
        <v>13</v>
      </c>
      <c r="K689" s="2" t="s">
        <v>29</v>
      </c>
    </row>
    <row r="690" spans="1:11" x14ac:dyDescent="0.3">
      <c r="A690" s="2">
        <v>689</v>
      </c>
      <c r="B690" s="3" t="s">
        <v>11</v>
      </c>
      <c r="C690" t="s">
        <v>12</v>
      </c>
      <c r="D690" s="2">
        <v>261</v>
      </c>
      <c r="E690" s="1">
        <v>4.9000000000000004</v>
      </c>
      <c r="F690" s="2">
        <v>1589</v>
      </c>
      <c r="G690" s="2">
        <v>56</v>
      </c>
      <c r="H690" s="2">
        <v>824</v>
      </c>
      <c r="I690" s="2">
        <v>52</v>
      </c>
      <c r="J690" s="3" t="s">
        <v>15</v>
      </c>
      <c r="K690" s="2" t="s">
        <v>28</v>
      </c>
    </row>
    <row r="691" spans="1:11" x14ac:dyDescent="0.3">
      <c r="A691" s="2">
        <v>690</v>
      </c>
      <c r="B691" s="3" t="s">
        <v>19</v>
      </c>
      <c r="C691" t="s">
        <v>12</v>
      </c>
      <c r="D691" s="2">
        <v>541</v>
      </c>
      <c r="E691" s="1">
        <v>9.5</v>
      </c>
      <c r="F691" s="2">
        <v>2424</v>
      </c>
      <c r="G691" s="2">
        <v>98</v>
      </c>
      <c r="H691" s="2">
        <v>1550</v>
      </c>
      <c r="I691" s="2">
        <v>32</v>
      </c>
      <c r="J691" s="3" t="s">
        <v>13</v>
      </c>
      <c r="K691" s="2" t="s">
        <v>30</v>
      </c>
    </row>
    <row r="692" spans="1:11" x14ac:dyDescent="0.3">
      <c r="A692" s="2">
        <v>691</v>
      </c>
      <c r="B692" s="3" t="s">
        <v>11</v>
      </c>
      <c r="C692" t="s">
        <v>12</v>
      </c>
      <c r="D692" s="2">
        <v>195</v>
      </c>
      <c r="E692" s="1">
        <v>5.7</v>
      </c>
      <c r="F692" s="2">
        <v>1447</v>
      </c>
      <c r="G692" s="2">
        <v>48</v>
      </c>
      <c r="H692" s="2">
        <v>679</v>
      </c>
      <c r="I692" s="2">
        <v>30</v>
      </c>
      <c r="J692" s="3" t="s">
        <v>13</v>
      </c>
      <c r="K692" s="2" t="s">
        <v>28</v>
      </c>
    </row>
    <row r="693" spans="1:11" x14ac:dyDescent="0.3">
      <c r="A693" s="2">
        <v>692</v>
      </c>
      <c r="B693" s="3" t="s">
        <v>17</v>
      </c>
      <c r="C693" t="s">
        <v>18</v>
      </c>
      <c r="D693" s="2">
        <v>178</v>
      </c>
      <c r="E693" s="1">
        <v>4</v>
      </c>
      <c r="F693" s="2">
        <v>856</v>
      </c>
      <c r="G693" s="2">
        <v>37</v>
      </c>
      <c r="H693" s="2">
        <v>569</v>
      </c>
      <c r="I693" s="2">
        <v>51</v>
      </c>
      <c r="J693" s="3" t="s">
        <v>15</v>
      </c>
      <c r="K693" s="2" t="s">
        <v>27</v>
      </c>
    </row>
    <row r="694" spans="1:11" x14ac:dyDescent="0.3">
      <c r="A694" s="2">
        <v>693</v>
      </c>
      <c r="B694" s="3" t="s">
        <v>16</v>
      </c>
      <c r="C694" t="s">
        <v>12</v>
      </c>
      <c r="D694" s="2">
        <v>378</v>
      </c>
      <c r="E694" s="1">
        <v>6.7</v>
      </c>
      <c r="F694" s="2">
        <v>1898</v>
      </c>
      <c r="G694" s="2">
        <v>78</v>
      </c>
      <c r="H694" s="2">
        <v>1455</v>
      </c>
      <c r="I694" s="2">
        <v>48</v>
      </c>
      <c r="J694" s="3" t="s">
        <v>15</v>
      </c>
      <c r="K694" s="2" t="s">
        <v>29</v>
      </c>
    </row>
    <row r="695" spans="1:11" x14ac:dyDescent="0.3">
      <c r="A695" s="2">
        <v>694</v>
      </c>
      <c r="B695" s="3" t="s">
        <v>16</v>
      </c>
      <c r="C695" t="s">
        <v>12</v>
      </c>
      <c r="D695" s="2">
        <v>505</v>
      </c>
      <c r="E695" s="1">
        <v>8.6</v>
      </c>
      <c r="F695" s="2">
        <v>2792</v>
      </c>
      <c r="G695" s="2">
        <v>82</v>
      </c>
      <c r="H695" s="2">
        <v>1709</v>
      </c>
      <c r="I695" s="2">
        <v>31</v>
      </c>
      <c r="J695" s="3" t="s">
        <v>13</v>
      </c>
      <c r="K695" s="2" t="s">
        <v>30</v>
      </c>
    </row>
    <row r="696" spans="1:11" x14ac:dyDescent="0.3">
      <c r="A696" s="2">
        <v>695</v>
      </c>
      <c r="B696" s="3" t="s">
        <v>19</v>
      </c>
      <c r="C696" t="s">
        <v>12</v>
      </c>
      <c r="D696" s="2">
        <v>564</v>
      </c>
      <c r="E696" s="1">
        <v>9.6999999999999993</v>
      </c>
      <c r="F696" s="2">
        <v>2422</v>
      </c>
      <c r="G696" s="2">
        <v>83</v>
      </c>
      <c r="H696" s="2">
        <v>1985</v>
      </c>
      <c r="I696" s="2">
        <v>34</v>
      </c>
      <c r="J696" s="3" t="s">
        <v>15</v>
      </c>
      <c r="K696" s="2" t="s">
        <v>30</v>
      </c>
    </row>
    <row r="697" spans="1:11" x14ac:dyDescent="0.3">
      <c r="A697" s="2">
        <v>696</v>
      </c>
      <c r="B697" s="3" t="s">
        <v>17</v>
      </c>
      <c r="C697" t="s">
        <v>18</v>
      </c>
      <c r="D697" s="2">
        <v>92</v>
      </c>
      <c r="E697" s="1">
        <v>3.9</v>
      </c>
      <c r="F697" s="2">
        <v>1082</v>
      </c>
      <c r="G697" s="2">
        <v>26</v>
      </c>
      <c r="H697" s="2">
        <v>381</v>
      </c>
      <c r="I697" s="2">
        <v>22</v>
      </c>
      <c r="J697" s="3" t="s">
        <v>13</v>
      </c>
      <c r="K697" s="2" t="s">
        <v>27</v>
      </c>
    </row>
    <row r="698" spans="1:11" x14ac:dyDescent="0.3">
      <c r="A698" s="2">
        <v>697</v>
      </c>
      <c r="B698" s="3" t="s">
        <v>16</v>
      </c>
      <c r="C698" t="s">
        <v>12</v>
      </c>
      <c r="D698" s="2">
        <v>316</v>
      </c>
      <c r="E698" s="1">
        <v>6.8</v>
      </c>
      <c r="F698" s="2">
        <v>1965</v>
      </c>
      <c r="G698" s="2">
        <v>68</v>
      </c>
      <c r="H698" s="2">
        <v>1201</v>
      </c>
      <c r="I698" s="2">
        <v>59</v>
      </c>
      <c r="J698" s="3" t="s">
        <v>13</v>
      </c>
      <c r="K698" s="2" t="s">
        <v>29</v>
      </c>
    </row>
    <row r="699" spans="1:11" x14ac:dyDescent="0.3">
      <c r="A699" s="2">
        <v>698</v>
      </c>
      <c r="B699" s="3" t="s">
        <v>11</v>
      </c>
      <c r="C699" t="s">
        <v>12</v>
      </c>
      <c r="D699" s="2">
        <v>99</v>
      </c>
      <c r="E699" s="1">
        <v>3.1</v>
      </c>
      <c r="F699" s="2">
        <v>942</v>
      </c>
      <c r="G699" s="2">
        <v>22</v>
      </c>
      <c r="H699" s="2">
        <v>457</v>
      </c>
      <c r="I699" s="2">
        <v>50</v>
      </c>
      <c r="J699" s="3" t="s">
        <v>15</v>
      </c>
      <c r="K699" s="2" t="s">
        <v>27</v>
      </c>
    </row>
    <row r="700" spans="1:11" x14ac:dyDescent="0.3">
      <c r="A700" s="2">
        <v>699</v>
      </c>
      <c r="B700" s="3" t="s">
        <v>19</v>
      </c>
      <c r="C700" t="s">
        <v>12</v>
      </c>
      <c r="D700" s="2">
        <v>62</v>
      </c>
      <c r="E700" s="1">
        <v>1.7</v>
      </c>
      <c r="F700" s="2">
        <v>431</v>
      </c>
      <c r="G700" s="2">
        <v>13</v>
      </c>
      <c r="H700" s="2">
        <v>224</v>
      </c>
      <c r="I700" s="2">
        <v>44</v>
      </c>
      <c r="J700" s="3" t="s">
        <v>13</v>
      </c>
      <c r="K700" s="2" t="s">
        <v>26</v>
      </c>
    </row>
    <row r="701" spans="1:11" x14ac:dyDescent="0.3">
      <c r="A701" s="2">
        <v>700</v>
      </c>
      <c r="B701" s="3" t="s">
        <v>14</v>
      </c>
      <c r="C701" t="s">
        <v>12</v>
      </c>
      <c r="D701" s="2">
        <v>212</v>
      </c>
      <c r="E701" s="1">
        <v>5.4</v>
      </c>
      <c r="F701" s="2">
        <v>1306</v>
      </c>
      <c r="G701" s="2">
        <v>49</v>
      </c>
      <c r="H701" s="2">
        <v>828</v>
      </c>
      <c r="I701" s="2">
        <v>23</v>
      </c>
      <c r="J701" s="3" t="s">
        <v>15</v>
      </c>
      <c r="K701" s="2" t="s">
        <v>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D a t a M a s h u p   x m l n s = " h t t p : / / s c h e m a s . m i c r o s o f t . c o m / D a t a M a s h u p " > A A A A A B U D A A B Q S w M E F A A C A A g A I E r 8 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C B K / 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S v x a K I p H u A 4 A A A A R A A A A E w A c A E Z v c m 1 1 b G F z L 1 N l Y 3 R p b 2 4 x L m 0 g o h g A K K A U A A A A A A A A A A A A A A A A A A A A A A A A A A A A K 0 5 N L s n M z 1 M I h t C G 1 g B Q S w E C L Q A U A A I A C A A g S v x a W 4 D m Z K U A A A D 3 A A A A E g A A A A A A A A A A A A A A A A A A A A A A Q 2 9 u Z m l n L 1 B h Y 2 t h Z 2 U u e G 1 s U E s B A i 0 A F A A C A A g A I E r 8 W g / K 6 a u k A A A A 6 Q A A A B M A A A A A A A A A A A A A A A A A 8 Q A A A F t D b 2 5 0 Z W 5 0 X 1 R 5 c G V z X S 5 4 b W x Q S w E C L Q A U A A I A C A A g S v 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G Z 9 d S H 6 S J l N m i 5 U 0 J N W w a 4 A A A A A A g A A A A A A E G Y A A A A B A A A g A A A A 8 I r x Q E n Z K R 8 m 4 J y c D a q J H P U v R C i 7 p + v I x o E z N 8 u I d m 4 A A A A A D o A A A A A C A A A g A A A A P q A 1 d f K a + z X D W X S D Q l 6 N I L G u M W w 6 5 2 C X J 8 W 9 S l V t d f x Q A A A A u W G A U J x 4 o l Y x o G g W 1 s L P I x l g d g 2 T d B N 8 i 3 e g X y s e n D K j j I j l 3 i l b e y a c n 7 O H q H B W f Z u w t L o F Z p u c I + r D w l 3 r v L 2 Y M i K d s P i + K f G H r V y m Q 9 J A A A A A m P T s w X q 4 Y x V L n P X n 0 n Q Y u X k s 8 1 t I Z m m h Z y k u V O A p h 0 L w z I k l W Q 9 M z s 5 s / 7 C k 7 i F Y i i g w J n C 4 R w b V b N Y 1 W z y J z w = = < / 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 U s e r   B e h a v i o r   C l a s s < / K e y > < / D i a g r a m O b j e c t K e y > < D i a g r a m O b j e c t K e y > < K e y > M e a s u r e s \ C o u n t   o f   U s e r   B e h a v i o r   C l a s s \ T a g I n f o \ F o r m u l a < / K e y > < / D i a g r a m O b j e c t K e y > < D i a g r a m O b j e c t K e y > < K e y > M e a s u r e s \ C o u n t   o f   U s e r   B e h a v i o r   C l a s s \ T a g I n f o \ V a l u e < / K e y > < / D i a g r a m O b j e c t K e y > < D i a g r a m O b j e c t K e y > < K e y > M e a s u r e s \ S u m   o f   S c r e e n   O n   T i m e   ( h o u r s / d a y ) < / K e y > < / D i a g r a m O b j e c t K e y > < D i a g r a m O b j e c t K e y > < K e y > M e a s u r e s \ S u m   o f   S c r e e n   O n   T i m e   ( h o u r s / d a y ) \ T a g I n f o \ F o r m u l a < / K e y > < / D i a g r a m O b j e c t K e y > < D i a g r a m O b j e c t K e y > < K e y > M e a s u r e s \ S u m   o f   S c r e e n   O n   T i m e   ( h o u r s / d a y ) \ T a g I n f o \ V a l u e < / K e y > < / D i a g r a m O b j e c t K e y > < D i a g r a m O b j e c t K e y > < K e y > M e a s u r e s \ A v e r a g e   o f   S c r e e n   O n   T i m e   ( h o u r s / d a y ) < / K e y > < / D i a g r a m O b j e c t K e y > < D i a g r a m O b j e c t K e y > < K e y > M e a s u r e s \ A v e r a g e   o f   S c r e e n   O n   T i m e   ( h o u r s / d a y ) \ T a g I n f o \ F o r m u l a < / K e y > < / D i a g r a m O b j e c t K e y > < D i a g r a m O b j e c t K e y > < K e y > M e a s u r e s \ A v e r a g e   o f   S c r e e n   O n   T i m e   ( h o u r s / d a y ) \ T a g I n f o \ V a l u e < / K e y > < / D i a g r a m O b j e c t K e y > < D i a g r a m O b j e c t K e y > < K e y > M e a s u r e s \ S u m   o f   A p p   U s a g e   T i m e   ( m i n / d a y ) < / K e y > < / D i a g r a m O b j e c t K e y > < D i a g r a m O b j e c t K e y > < K e y > M e a s u r e s \ S u m   o f   A p p   U s a g e   T i m e   ( m i n / d a y ) \ T a g I n f o \ F o r m u l a < / K e y > < / D i a g r a m O b j e c t K e y > < D i a g r a m O b j e c t K e y > < K e y > M e a s u r e s \ S u m   o f   A p p   U s a g e   T i m e   ( m i n / d a y ) \ T a g I n f o \ V a l u e < / K e y > < / D i a g r a m O b j e c t K e y > < D i a g r a m O b j e c t K e y > < K e y > M e a s u r e s \ A v e r a g e   o f   A p p   U s a g e   T i m e   ( m i n / d a y ) < / K e y > < / D i a g r a m O b j e c t K e y > < D i a g r a m O b j e c t K e y > < K e y > M e a s u r e s \ A v e r a g e   o f   A p p   U s a g e   T i m e   ( m i n / d a y ) \ T a g I n f o \ F o r m u l a < / K e y > < / D i a g r a m O b j e c t K e y > < D i a g r a m O b j e c t K e y > < K e y > M e a s u r e s \ A v e r a g e   o f   A p p   U s a g e   T i m e   ( m i n / d a y ) \ T a g I n f o \ V a l u e < / K e y > < / D i a g r a m O b j e c t K e y > < D i a g r a m O b j e c t K e y > < K e y > M e a s u r e s \ M a x   o f   S c r e e n   O n   T i m e   ( h o u r s / d a y ) < / K e y > < / D i a g r a m O b j e c t K e y > < D i a g r a m O b j e c t K e y > < K e y > M e a s u r e s \ M a x   o f   S c r e e n   O n   T i m e   ( h o u r s / d a y ) \ T a g I n f o \ F o r m u l a < / K e y > < / D i a g r a m O b j e c t K e y > < D i a g r a m O b j e c t K e y > < K e y > M e a s u r e s \ M a x   o f   S c r e e n   O n   T i m e   ( h o u r s / d a y ) \ T a g I n f o \ V a l u e < / K e y > < / D i a g r a m O b j e c t K e y > < D i a g r a m O b j e c t K e y > < K e y > M e a s u r e s \ A v g   A p p   M i n < / K e y > < / D i a g r a m O b j e c t K e y > < D i a g r a m O b j e c t K e y > < K e y > M e a s u r e s \ A v g   A p p   M i n \ T a g I n f o \ F o r m u l a < / K e y > < / D i a g r a m O b j e c t K e y > < D i a g r a m O b j e c t K e y > < K e y > M e a s u r e s \ A v g   A p p   M i n \ T a g I n f o \ V a l u e < / K e y > < / D i a g r a m O b j e c t K e y > < D i a g r a m O b j e c t K e y > < K e y > M e a s u r e s \ A v g   A p p   H o u r < / K e y > < / D i a g r a m O b j e c t K e y > < D i a g r a m O b j e c t K e y > < K e y > M e a s u r e s \ A v g   A p p   H o u r \ T a g I n f o \ F o r m u l a < / K e y > < / D i a g r a m O b j e c t K e y > < D i a g r a m O b j e c t K e y > < K e y > M e a s u r e s \ A v g   A p p   H o u r \ T a g I n f o \ V a l u e < / K e y > < / D i a g r a m O b j e c t K e y > < D i a g r a m O b j e c t K e y > < K e y > M e a s u r e s \ A v g   B a t t e r y   D r a i n < / K e y > < / D i a g r a m O b j e c t K e y > < D i a g r a m O b j e c t K e y > < K e y > M e a s u r e s \ A v g   B a t t e r y   D r a i n \ T a g I n f o \ F o r m u l a < / K e y > < / D i a g r a m O b j e c t K e y > < D i a g r a m O b j e c t K e y > < K e y > M e a s u r e s \ A v g   B a t t e r y   D r a i n \ T a g I n f o \ V a l u e < / K e y > < / D i a g r a m O b j e c t K e y > < D i a g r a m O b j e c t K e y > < K e y > M e a s u r e s \ A v g   D a t a   U s a g e < / K e y > < / D i a g r a m O b j e c t K e y > < D i a g r a m O b j e c t K e y > < K e y > M e a s u r e s \ A v g   D a t a   U s a g e \ T a g I n f o \ F o r m u l a < / K e y > < / D i a g r a m O b j e c t K e y > < D i a g r a m O b j e c t K e y > < K e y > M e a s u r e s \ A v g   D a t a   U s a g e \ T a g I n f o \ V a l u e < / K e y > < / D i a g r a m O b j e c t K e y > < D i a g r a m O b j e c t K e y > < K e y > M e a s u r e s \ A v g   U s e r   A g e < / K e y > < / D i a g r a m O b j e c t K e y > < D i a g r a m O b j e c t K e y > < K e y > M e a s u r e s \ A v g   U s e r   A g e \ T a g I n f o \ F o r m u l a < / K e y > < / D i a g r a m O b j e c t K e y > < D i a g r a m O b j e c t K e y > < K e y > M e a s u r e s \ A v g   U s e r   A g e \ T a g I n f o \ V a l u e < / K e y > < / D i a g r a m O b j e c t K e y > < D i a g r a m O b j e c t K e y > < K e y > M e a s u r e s \ M o d e l s   C o u n t < / K e y > < / D i a g r a m O b j e c t K e y > < D i a g r a m O b j e c t K e y > < K e y > M e a s u r e s \ M o d e l s   C o u n t \ T a g I n f o \ F o r m u l a < / K e y > < / D i a g r a m O b j e c t K e y > < D i a g r a m O b j e c t K e y > < K e y > M e a s u r e s \ M o d e l s   C o u n t \ T a g I n f o \ V a l u e < / K e y > < / D i a g r a m O b j e c t K e y > < D i a g r a m O b j e c t K e y > < K e y > M e a s u r e s \ S u m   A p p s   I n s t a l l e d < / K e y > < / D i a g r a m O b j e c t K e y > < D i a g r a m O b j e c t K e y > < K e y > M e a s u r e s \ S u m   A p p s   I n s t a l l e d \ T a g I n f o \ F o r m u l a < / K e y > < / D i a g r a m O b j e c t K e y > < D i a g r a m O b j e c t K e y > < K e y > M e a s u r e s \ S u m   A p p s   I n s t a l l e d \ T a g I n f o \ V a l u e < / K e y > < / D i a g r a m O b j e c t K e y > < D i a g r a m O b j e c t K e y > < K e y > C o l u m n s \ U s e r   I D < / K e y > < / D i a g r a m O b j e c t K e y > < D i a g r a m O b j e c t K e y > < K e y > C o l u m n s \ D e v i c e   M o d e l < / K e y > < / D i a g r a m O b j e c t K e y > < D i a g r a m O b j e c t K e y > < K e y > C o l u m n s \ O p e r a t i n g   S y s t e m < / K e y > < / D i a g r a m O b j e c t K e y > < D i a g r a m O b j e c t K e y > < K e y > C o l u m n s \ A p p   U s a g e   T i m e   ( m i n / d a y ) < / K e y > < / D i a g r a m O b j e c t K e y > < D i a g r a m O b j e c t K e y > < K e y > C o l u m n s \ S c r e e n   O n   T i m e   ( h o u r s / d a y ) < / K e y > < / D i a g r a m O b j e c t K e y > < D i a g r a m O b j e c t K e y > < K e y > C o l u m n s \ B a t t e r y   D r a i n   ( m A h / d a y ) < / K e y > < / D i a g r a m O b j e c t K e y > < D i a g r a m O b j e c t K e y > < K e y > C o l u m n s \ N u m b e r   o f   A p p s   I n s t a l l e d < / K e y > < / D i a g r a m O b j e c t K e y > < D i a g r a m O b j e c t K e y > < K e y > C o l u m n s \ D a t a   U s a g e   ( M B / d a y ) < / K e y > < / D i a g r a m O b j e c t K e y > < D i a g r a m O b j e c t K e y > < K e y > C o l u m n s \ A g e < / K e y > < / D i a g r a m O b j e c t K e y > < D i a g r a m O b j e c t K e y > < K e y > C o l u m n s \ G e n d e r < / K e y > < / D i a g r a m O b j e c t K e y > < D i a g r a m O b j e c t K e y > < K e y > C o l u m n s \ U s e r   B e h a v i o r   C l a s s < / K e y > < / D i a g r a m O b j e c t K e y > < D i a g r a m O b j e c t K e y > < K e y > C o l u m n s \ A p p   U s a g e   T i m e   ( H o u r s / D a y ) < / 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 U s e r   B e h a v i o r   C l a s s & g t ; - & l t ; M e a s u r e s \ U s e r   B e h a v i o r   C l a s s & g t ; < / K e y > < / D i a g r a m O b j e c t K e y > < D i a g r a m O b j e c t K e y > < K e y > L i n k s \ & l t ; C o l u m n s \ C o u n t   o f   U s e r   B e h a v i o r   C l a s s & g t ; - & l t ; M e a s u r e s \ U s e r   B e h a v i o r   C l a s s & g t ; \ C O L U M N < / K e y > < / D i a g r a m O b j e c t K e y > < D i a g r a m O b j e c t K e y > < K e y > L i n k s \ & l t ; C o l u m n s \ C o u n t   o f   U s e r   B e h a v i o r   C l a s s & g t ; - & l t ; M e a s u r e s \ U s e r   B e h a v i o r   C l a s s & g t ; \ M E A S U R E < / K e y > < / D i a g r a m O b j e c t K e y > < D i a g r a m O b j e c t K e y > < K e y > L i n k s \ & l t ; C o l u m n s \ S u m   o f   S c r e e n   O n   T i m e   ( h o u r s / d a y ) & g t ; - & l t ; M e a s u r e s \ S c r e e n   O n   T i m e   ( h o u r s / d a y ) & g t ; < / K e y > < / D i a g r a m O b j e c t K e y > < D i a g r a m O b j e c t K e y > < K e y > L i n k s \ & l t ; C o l u m n s \ S u m   o f   S c r e e n   O n   T i m e   ( h o u r s / d a y ) & g t ; - & l t ; M e a s u r e s \ S c r e e n   O n   T i m e   ( h o u r s / d a y ) & g t ; \ C O L U M N < / K e y > < / D i a g r a m O b j e c t K e y > < D i a g r a m O b j e c t K e y > < K e y > L i n k s \ & l t ; C o l u m n s \ S u m   o f   S c r e e n   O n   T i m e   ( h o u r s / d a y ) & g t ; - & l t ; M e a s u r e s \ S c r e e n   O n   T i m e   ( h o u r s / d a y ) & g t ; \ M E A S U R E < / K e y > < / D i a g r a m O b j e c t K e y > < D i a g r a m O b j e c t K e y > < K e y > L i n k s \ & l t ; C o l u m n s \ A v e r a g e   o f   S c r e e n   O n   T i m e   ( h o u r s / d a y ) & g t ; - & l t ; M e a s u r e s \ S c r e e n   O n   T i m e   ( h o u r s / d a y ) & g t ; < / K e y > < / D i a g r a m O b j e c t K e y > < D i a g r a m O b j e c t K e y > < K e y > L i n k s \ & l t ; C o l u m n s \ A v e r a g e   o f   S c r e e n   O n   T i m e   ( h o u r s / d a y ) & g t ; - & l t ; M e a s u r e s \ S c r e e n   O n   T i m e   ( h o u r s / d a y ) & g t ; \ C O L U M N < / K e y > < / D i a g r a m O b j e c t K e y > < D i a g r a m O b j e c t K e y > < K e y > L i n k s \ & l t ; C o l u m n s \ A v e r a g e   o f   S c r e e n   O n   T i m e   ( h o u r s / d a y ) & g t ; - & l t ; M e a s u r e s \ S c r e e n   O n   T i m e   ( h o u r s / d a y ) & g t ; \ M E A S U R E < / K e y > < / D i a g r a m O b j e c t K e y > < D i a g r a m O b j e c t K e y > < K e y > L i n k s \ & l t ; C o l u m n s \ S u m   o f   A p p   U s a g e   T i m e   ( m i n / d a y ) & g t ; - & l t ; M e a s u r e s \ A p p   U s a g e   T i m e   ( m i n / d a y ) & g t ; < / K e y > < / D i a g r a m O b j e c t K e y > < D i a g r a m O b j e c t K e y > < K e y > L i n k s \ & l t ; C o l u m n s \ S u m   o f   A p p   U s a g e   T i m e   ( m i n / d a y ) & g t ; - & l t ; M e a s u r e s \ A p p   U s a g e   T i m e   ( m i n / d a y ) & g t ; \ C O L U M N < / K e y > < / D i a g r a m O b j e c t K e y > < D i a g r a m O b j e c t K e y > < K e y > L i n k s \ & l t ; C o l u m n s \ S u m   o f   A p p   U s a g e   T i m e   ( m i n / d a y ) & g t ; - & l t ; M e a s u r e s \ A p p   U s a g e   T i m e   ( m i n / d a y ) & g t ; \ M E A S U R E < / K e y > < / D i a g r a m O b j e c t K e y > < D i a g r a m O b j e c t K e y > < K e y > L i n k s \ & l t ; C o l u m n s \ A v e r a g e   o f   A p p   U s a g e   T i m e   ( m i n / d a y ) & g t ; - & l t ; M e a s u r e s \ A p p   U s a g e   T i m e   ( m i n / d a y ) & g t ; < / K e y > < / D i a g r a m O b j e c t K e y > < D i a g r a m O b j e c t K e y > < K e y > L i n k s \ & l t ; C o l u m n s \ A v e r a g e   o f   A p p   U s a g e   T i m e   ( m i n / d a y ) & g t ; - & l t ; M e a s u r e s \ A p p   U s a g e   T i m e   ( m i n / d a y ) & g t ; \ C O L U M N < / K e y > < / D i a g r a m O b j e c t K e y > < D i a g r a m O b j e c t K e y > < K e y > L i n k s \ & l t ; C o l u m n s \ A v e r a g e   o f   A p p   U s a g e   T i m e   ( m i n / d a y ) & g t ; - & l t ; M e a s u r e s \ A p p   U s a g e   T i m e   ( m i n / d a y ) & g t ; \ M E A S U R E < / K e y > < / D i a g r a m O b j e c t K e y > < D i a g r a m O b j e c t K e y > < K e y > L i n k s \ & l t ; C o l u m n s \ M a x   o f   S c r e e n   O n   T i m e   ( h o u r s / d a y ) & g t ; - & l t ; M e a s u r e s \ S c r e e n   O n   T i m e   ( h o u r s / d a y ) & g t ; < / K e y > < / D i a g r a m O b j e c t K e y > < D i a g r a m O b j e c t K e y > < K e y > L i n k s \ & l t ; C o l u m n s \ M a x   o f   S c r e e n   O n   T i m e   ( h o u r s / d a y ) & g t ; - & l t ; M e a s u r e s \ S c r e e n   O n   T i m e   ( h o u r s / d a y ) & g t ; \ C O L U M N < / K e y > < / D i a g r a m O b j e c t K e y > < D i a g r a m O b j e c t K e y > < K e y > L i n k s \ & l t ; C o l u m n s \ M a x   o f   S c r e e n   O n   T i m e   ( h o u r s / d a y ) & g t ; - & l t ; M e a s u r e s \ S c r e e n   O n   T i m e   ( h o u r s / d a y ) & g t ; \ M E A S U R E 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 5 < / F o c u s R o w > < S e l e c t i o n E n d R o w > 5 < / S e l e c t i o n E n d R o w > < 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 8 < / 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 8 < / 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 U s e r   B e h a v i o r   C l a s s < / K e y > < / a : K e y > < a : V a l u e   i : t y p e = " M e a s u r e G r i d N o d e V i e w S t a t e " > < C o l u m n > 1 0 < / C o l u m n > < L a y e d O u t > t r u e < / L a y e d O u t > < W a s U I I n v i s i b l e > t r u e < / W a s U I I n v i s i b l e > < / a : V a l u e > < / a : K e y V a l u e O f D i a g r a m O b j e c t K e y a n y T y p e z b w N T n L X > < a : K e y V a l u e O f D i a g r a m O b j e c t K e y a n y T y p e z b w N T n L X > < a : K e y > < K e y > M e a s u r e s \ C o u n t   o f   U s e r   B e h a v i o r   C l a s s \ T a g I n f o \ F o r m u l a < / K e y > < / a : K e y > < a : V a l u e   i : t y p e = " M e a s u r e G r i d V i e w S t a t e I D i a g r a m T a g A d d i t i o n a l I n f o " / > < / a : K e y V a l u e O f D i a g r a m O b j e c t K e y a n y T y p e z b w N T n L X > < a : K e y V a l u e O f D i a g r a m O b j e c t K e y a n y T y p e z b w N T n L X > < a : K e y > < K e y > M e a s u r e s \ C o u n t   o f   U s e r   B e h a v i o r   C l a s s \ T a g I n f o \ V a l u e < / K e y > < / a : K e y > < a : V a l u e   i : t y p e = " M e a s u r e G r i d V i e w S t a t e I D i a g r a m T a g A d d i t i o n a l I n f o " / > < / a : K e y V a l u e O f D i a g r a m O b j e c t K e y a n y T y p e z b w N T n L X > < a : K e y V a l u e O f D i a g r a m O b j e c t K e y a n y T y p e z b w N T n L X > < a : K e y > < K e y > M e a s u r e s \ S u m   o f   S c r e e n   O n   T i m e   ( h o u r s / d a y ) < / K e y > < / a : K e y > < a : V a l u e   i : t y p e = " M e a s u r e G r i d N o d e V i e w S t a t e " > < C o l u m n > 4 < / C o l u m n > < L a y e d O u t > t r u e < / L a y e d O u t > < W a s U I I n v i s i b l e > t r u e < / W a s U I I n v i s i b l e > < / a : V a l u e > < / a : K e y V a l u e O f D i a g r a m O b j e c t K e y a n y T y p e z b w N T n L X > < a : K e y V a l u e O f D i a g r a m O b j e c t K e y a n y T y p e z b w N T n L X > < a : K e y > < K e y > M e a s u r e s \ S u m   o f   S c r e e n   O n   T i m e   ( h o u r s / d a y ) \ T a g I n f o \ F o r m u l a < / K e y > < / a : K e y > < a : V a l u e   i : t y p e = " M e a s u r e G r i d V i e w S t a t e I D i a g r a m T a g A d d i t i o n a l I n f o " / > < / a : K e y V a l u e O f D i a g r a m O b j e c t K e y a n y T y p e z b w N T n L X > < a : K e y V a l u e O f D i a g r a m O b j e c t K e y a n y T y p e z b w N T n L X > < a : K e y > < K e y > M e a s u r e s \ S u m   o f   S c r e e n   O n   T i m e   ( h o u r s / d a y ) \ T a g I n f o \ V a l u e < / K e y > < / a : K e y > < a : V a l u e   i : t y p e = " M e a s u r e G r i d V i e w S t a t e I D i a g r a m T a g A d d i t i o n a l I n f o " / > < / a : K e y V a l u e O f D i a g r a m O b j e c t K e y a n y T y p e z b w N T n L X > < a : K e y V a l u e O f D i a g r a m O b j e c t K e y a n y T y p e z b w N T n L X > < a : K e y > < K e y > M e a s u r e s \ A v e r a g e   o f   S c r e e n   O n   T i m e   ( h o u r s / d a y ) < / K e y > < / a : K e y > < a : V a l u e   i : t y p e = " M e a s u r e G r i d N o d e V i e w S t a t e " > < C o l u m n > 4 < / C o l u m n > < L a y e d O u t > t r u e < / L a y e d O u t > < W a s U I I n v i s i b l e > t r u e < / W a s U I I n v i s i b l e > < / a : V a l u e > < / a : K e y V a l u e O f D i a g r a m O b j e c t K e y a n y T y p e z b w N T n L X > < a : K e y V a l u e O f D i a g r a m O b j e c t K e y a n y T y p e z b w N T n L X > < a : K e y > < K e y > M e a s u r e s \ A v e r a g e   o f   S c r e e n   O n   T i m e   ( h o u r s / d a y ) \ T a g I n f o \ F o r m u l a < / K e y > < / a : K e y > < a : V a l u e   i : t y p e = " M e a s u r e G r i d V i e w S t a t e I D i a g r a m T a g A d d i t i o n a l I n f o " / > < / a : K e y V a l u e O f D i a g r a m O b j e c t K e y a n y T y p e z b w N T n L X > < a : K e y V a l u e O f D i a g r a m O b j e c t K e y a n y T y p e z b w N T n L X > < a : K e y > < K e y > M e a s u r e s \ A v e r a g e   o f   S c r e e n   O n   T i m e   ( h o u r s / d a y ) \ T a g I n f o \ V a l u e < / K e y > < / a : K e y > < a : V a l u e   i : t y p e = " M e a s u r e G r i d V i e w S t a t e I D i a g r a m T a g A d d i t i o n a l I n f o " / > < / a : K e y V a l u e O f D i a g r a m O b j e c t K e y a n y T y p e z b w N T n L X > < a : K e y V a l u e O f D i a g r a m O b j e c t K e y a n y T y p e z b w N T n L X > < a : K e y > < K e y > M e a s u r e s \ S u m   o f   A p p   U s a g e   T i m e   ( m i n / d a y ) < / K e y > < / a : K e y > < a : V a l u e   i : t y p e = " M e a s u r e G r i d N o d e V i e w S t a t e " > < C o l u m n > 3 < / C o l u m n > < L a y e d O u t > t r u e < / L a y e d O u t > < W a s U I I n v i s i b l e > t r u e < / W a s U I I n v i s i b l e > < / a : V a l u e > < / a : K e y V a l u e O f D i a g r a m O b j e c t K e y a n y T y p e z b w N T n L X > < a : K e y V a l u e O f D i a g r a m O b j e c t K e y a n y T y p e z b w N T n L X > < a : K e y > < K e y > M e a s u r e s \ S u m   o f   A p p   U s a g e   T i m e   ( m i n / d a y ) \ T a g I n f o \ F o r m u l a < / K e y > < / a : K e y > < a : V a l u e   i : t y p e = " M e a s u r e G r i d V i e w S t a t e I D i a g r a m T a g A d d i t i o n a l I n f o " / > < / a : K e y V a l u e O f D i a g r a m O b j e c t K e y a n y T y p e z b w N T n L X > < a : K e y V a l u e O f D i a g r a m O b j e c t K e y a n y T y p e z b w N T n L X > < a : K e y > < K e y > M e a s u r e s \ S u m   o f   A p p   U s a g e   T i m e   ( m i n / d a y ) \ T a g I n f o \ V a l u e < / K e y > < / a : K e y > < a : V a l u e   i : t y p e = " M e a s u r e G r i d V i e w S t a t e I D i a g r a m T a g A d d i t i o n a l I n f o " / > < / a : K e y V a l u e O f D i a g r a m O b j e c t K e y a n y T y p e z b w N T n L X > < a : K e y V a l u e O f D i a g r a m O b j e c t K e y a n y T y p e z b w N T n L X > < a : K e y > < K e y > M e a s u r e s \ A v e r a g e   o f   A p p   U s a g e   T i m e   ( m i n / d a y ) < / K e y > < / a : K e y > < a : V a l u e   i : t y p e = " M e a s u r e G r i d N o d e V i e w S t a t e " > < C o l u m n > 3 < / C o l u m n > < L a y e d O u t > t r u e < / L a y e d O u t > < W a s U I I n v i s i b l e > t r u e < / W a s U I I n v i s i b l e > < / a : V a l u e > < / a : K e y V a l u e O f D i a g r a m O b j e c t K e y a n y T y p e z b w N T n L X > < a : K e y V a l u e O f D i a g r a m O b j e c t K e y a n y T y p e z b w N T n L X > < a : K e y > < K e y > M e a s u r e s \ A v e r a g e   o f   A p p   U s a g e   T i m e   ( m i n / d a y ) \ T a g I n f o \ F o r m u l a < / K e y > < / a : K e y > < a : V a l u e   i : t y p e = " M e a s u r e G r i d V i e w S t a t e I D i a g r a m T a g A d d i t i o n a l I n f o " / > < / a : K e y V a l u e O f D i a g r a m O b j e c t K e y a n y T y p e z b w N T n L X > < a : K e y V a l u e O f D i a g r a m O b j e c t K e y a n y T y p e z b w N T n L X > < a : K e y > < K e y > M e a s u r e s \ A v e r a g e   o f   A p p   U s a g e   T i m e   ( m i n / d a y ) \ T a g I n f o \ V a l u e < / K e y > < / a : K e y > < a : V a l u e   i : t y p e = " M e a s u r e G r i d V i e w S t a t e I D i a g r a m T a g A d d i t i o n a l I n f o " / > < / a : K e y V a l u e O f D i a g r a m O b j e c t K e y a n y T y p e z b w N T n L X > < a : K e y V a l u e O f D i a g r a m O b j e c t K e y a n y T y p e z b w N T n L X > < a : K e y > < K e y > M e a s u r e s \ M a x   o f   S c r e e n   O n   T i m e   ( h o u r s / d a y ) < / K e y > < / a : K e y > < a : V a l u e   i : t y p e = " M e a s u r e G r i d N o d e V i e w S t a t e " > < C o l u m n > 4 < / C o l u m n > < L a y e d O u t > t r u e < / L a y e d O u t > < W a s U I I n v i s i b l e > t r u e < / W a s U I I n v i s i b l e > < / a : V a l u e > < / a : K e y V a l u e O f D i a g r a m O b j e c t K e y a n y T y p e z b w N T n L X > < a : K e y V a l u e O f D i a g r a m O b j e c t K e y a n y T y p e z b w N T n L X > < a : K e y > < K e y > M e a s u r e s \ M a x   o f   S c r e e n   O n   T i m e   ( h o u r s / d a y ) \ T a g I n f o \ F o r m u l a < / K e y > < / a : K e y > < a : V a l u e   i : t y p e = " M e a s u r e G r i d V i e w S t a t e I D i a g r a m T a g A d d i t i o n a l I n f o " / > < / a : K e y V a l u e O f D i a g r a m O b j e c t K e y a n y T y p e z b w N T n L X > < a : K e y V a l u e O f D i a g r a m O b j e c t K e y a n y T y p e z b w N T n L X > < a : K e y > < K e y > M e a s u r e s \ M a x   o f   S c r e e n   O n   T i m e   ( h o u r s / d a y ) \ T a g I n f o \ V a l u e < / K e y > < / a : K e y > < a : V a l u e   i : t y p e = " M e a s u r e G r i d V i e w S t a t e I D i a g r a m T a g A d d i t i o n a l I n f o " / > < / a : K e y V a l u e O f D i a g r a m O b j e c t K e y a n y T y p e z b w N T n L X > < a : K e y V a l u e O f D i a g r a m O b j e c t K e y a n y T y p e z b w N T n L X > < a : K e y > < K e y > M e a s u r e s \ A v g   A p p   M i n < / K e y > < / a : K e y > < a : V a l u e   i : t y p e = " M e a s u r e G r i d N o d e V i e w S t a t e " > < L a y e d O u t > t r u e < / L a y e d O u t > < / a : V a l u e > < / a : K e y V a l u e O f D i a g r a m O b j e c t K e y a n y T y p e z b w N T n L X > < a : K e y V a l u e O f D i a g r a m O b j e c t K e y a n y T y p e z b w N T n L X > < a : K e y > < K e y > M e a s u r e s \ A v g   A p p   M i n \ T a g I n f o \ F o r m u l a < / K e y > < / a : K e y > < a : V a l u e   i : t y p e = " M e a s u r e G r i d V i e w S t a t e I D i a g r a m T a g A d d i t i o n a l I n f o " / > < / a : K e y V a l u e O f D i a g r a m O b j e c t K e y a n y T y p e z b w N T n L X > < a : K e y V a l u e O f D i a g r a m O b j e c t K e y a n y T y p e z b w N T n L X > < a : K e y > < K e y > M e a s u r e s \ A v g   A p p   M i n \ T a g I n f o \ V a l u e < / K e y > < / a : K e y > < a : V a l u e   i : t y p e = " M e a s u r e G r i d V i e w S t a t e I D i a g r a m T a g A d d i t i o n a l I n f o " / > < / a : K e y V a l u e O f D i a g r a m O b j e c t K e y a n y T y p e z b w N T n L X > < a : K e y V a l u e O f D i a g r a m O b j e c t K e y a n y T y p e z b w N T n L X > < a : K e y > < K e y > M e a s u r e s \ A v g   A p p   H o u r < / K e y > < / a : K e y > < a : V a l u e   i : t y p e = " M e a s u r e G r i d N o d e V i e w S t a t e " > < L a y e d O u t > t r u e < / L a y e d O u t > < R o w > 1 < / R o w > < / a : V a l u e > < / a : K e y V a l u e O f D i a g r a m O b j e c t K e y a n y T y p e z b w N T n L X > < a : K e y V a l u e O f D i a g r a m O b j e c t K e y a n y T y p e z b w N T n L X > < a : K e y > < K e y > M e a s u r e s \ A v g   A p p   H o u r \ T a g I n f o \ F o r m u l a < / K e y > < / a : K e y > < a : V a l u e   i : t y p e = " M e a s u r e G r i d V i e w S t a t e I D i a g r a m T a g A d d i t i o n a l I n f o " / > < / a : K e y V a l u e O f D i a g r a m O b j e c t K e y a n y T y p e z b w N T n L X > < a : K e y V a l u e O f D i a g r a m O b j e c t K e y a n y T y p e z b w N T n L X > < a : K e y > < K e y > M e a s u r e s \ A v g   A p p   H o u r \ T a g I n f o \ V a l u e < / K e y > < / a : K e y > < a : V a l u e   i : t y p e = " M e a s u r e G r i d V i e w S t a t e I D i a g r a m T a g A d d i t i o n a l I n f o " / > < / a : K e y V a l u e O f D i a g r a m O b j e c t K e y a n y T y p e z b w N T n L X > < a : K e y V a l u e O f D i a g r a m O b j e c t K e y a n y T y p e z b w N T n L X > < a : K e y > < K e y > M e a s u r e s \ A v g   B a t t e r y   D r a i n < / K e y > < / a : K e y > < a : V a l u e   i : t y p e = " M e a s u r e G r i d N o d e V i e w S t a t e " > < L a y e d O u t > t r u e < / L a y e d O u t > < R o w > 2 < / R o w > < / a : V a l u e > < / a : K e y V a l u e O f D i a g r a m O b j e c t K e y a n y T y p e z b w N T n L X > < a : K e y V a l u e O f D i a g r a m O b j e c t K e y a n y T y p e z b w N T n L X > < a : K e y > < K e y > M e a s u r e s \ A v g   B a t t e r y   D r a i n \ T a g I n f o \ F o r m u l a < / K e y > < / a : K e y > < a : V a l u e   i : t y p e = " M e a s u r e G r i d V i e w S t a t e I D i a g r a m T a g A d d i t i o n a l I n f o " / > < / a : K e y V a l u e O f D i a g r a m O b j e c t K e y a n y T y p e z b w N T n L X > < a : K e y V a l u e O f D i a g r a m O b j e c t K e y a n y T y p e z b w N T n L X > < a : K e y > < K e y > M e a s u r e s \ A v g   B a t t e r y   D r a i n \ T a g I n f o \ V a l u e < / K e y > < / a : K e y > < a : V a l u e   i : t y p e = " M e a s u r e G r i d V i e w S t a t e I D i a g r a m T a g A d d i t i o n a l I n f o " / > < / a : K e y V a l u e O f D i a g r a m O b j e c t K e y a n y T y p e z b w N T n L X > < a : K e y V a l u e O f D i a g r a m O b j e c t K e y a n y T y p e z b w N T n L X > < a : K e y > < K e y > M e a s u r e s \ A v g   D a t a   U s a g e < / K e y > < / a : K e y > < a : V a l u e   i : t y p e = " M e a s u r e G r i d N o d e V i e w S t a t e " > < L a y e d O u t > t r u e < / L a y e d O u t > < R o w > 3 < / R o w > < / a : V a l u e > < / a : K e y V a l u e O f D i a g r a m O b j e c t K e y a n y T y p e z b w N T n L X > < a : K e y V a l u e O f D i a g r a m O b j e c t K e y a n y T y p e z b w N T n L X > < a : K e y > < K e y > M e a s u r e s \ A v g   D a t a   U s a g e \ T a g I n f o \ F o r m u l a < / K e y > < / a : K e y > < a : V a l u e   i : t y p e = " M e a s u r e G r i d V i e w S t a t e I D i a g r a m T a g A d d i t i o n a l I n f o " / > < / a : K e y V a l u e O f D i a g r a m O b j e c t K e y a n y T y p e z b w N T n L X > < a : K e y V a l u e O f D i a g r a m O b j e c t K e y a n y T y p e z b w N T n L X > < a : K e y > < K e y > M e a s u r e s \ A v g   D a t a   U s a g e \ T a g I n f o \ V a l u e < / K e y > < / a : K e y > < a : V a l u e   i : t y p e = " M e a s u r e G r i d V i e w S t a t e I D i a g r a m T a g A d d i t i o n a l I n f o " / > < / a : K e y V a l u e O f D i a g r a m O b j e c t K e y a n y T y p e z b w N T n L X > < a : K e y V a l u e O f D i a g r a m O b j e c t K e y a n y T y p e z b w N T n L X > < a : K e y > < K e y > M e a s u r e s \ A v g   U s e r   A g e < / K e y > < / a : K e y > < a : V a l u e   i : t y p e = " M e a s u r e G r i d N o d e V i e w S t a t e " > < L a y e d O u t > t r u e < / L a y e d O u t > < R o w > 4 < / R o w > < / a : V a l u e > < / a : K e y V a l u e O f D i a g r a m O b j e c t K e y a n y T y p e z b w N T n L X > < a : K e y V a l u e O f D i a g r a m O b j e c t K e y a n y T y p e z b w N T n L X > < a : K e y > < K e y > M e a s u r e s \ A v g   U s e r   A g e \ T a g I n f o \ F o r m u l a < / K e y > < / a : K e y > < a : V a l u e   i : t y p e = " M e a s u r e G r i d V i e w S t a t e I D i a g r a m T a g A d d i t i o n a l I n f o " / > < / a : K e y V a l u e O f D i a g r a m O b j e c t K e y a n y T y p e z b w N T n L X > < a : K e y V a l u e O f D i a g r a m O b j e c t K e y a n y T y p e z b w N T n L X > < a : K e y > < K e y > M e a s u r e s \ A v g   U s e r   A g e \ T a g I n f o \ V a l u e < / K e y > < / a : K e y > < a : V a l u e   i : t y p e = " M e a s u r e G r i d V i e w S t a t e I D i a g r a m T a g A d d i t i o n a l I n f o " / > < / a : K e y V a l u e O f D i a g r a m O b j e c t K e y a n y T y p e z b w N T n L X > < a : K e y V a l u e O f D i a g r a m O b j e c t K e y a n y T y p e z b w N T n L X > < a : K e y > < K e y > M e a s u r e s \ M o d e l s   C o u n t < / K e y > < / a : K e y > < a : V a l u e   i : t y p e = " M e a s u r e G r i d N o d e V i e w S t a t e " > < L a y e d O u t > t r u e < / L a y e d O u t > < R o w > 6 < / R o w > < / a : V a l u e > < / a : K e y V a l u e O f D i a g r a m O b j e c t K e y a n y T y p e z b w N T n L X > < a : K e y V a l u e O f D i a g r a m O b j e c t K e y a n y T y p e z b w N T n L X > < a : K e y > < K e y > M e a s u r e s \ M o d e l s   C o u n t \ T a g I n f o \ F o r m u l a < / K e y > < / a : K e y > < a : V a l u e   i : t y p e = " M e a s u r e G r i d V i e w S t a t e I D i a g r a m T a g A d d i t i o n a l I n f o " / > < / a : K e y V a l u e O f D i a g r a m O b j e c t K e y a n y T y p e z b w N T n L X > < a : K e y V a l u e O f D i a g r a m O b j e c t K e y a n y T y p e z b w N T n L X > < a : K e y > < K e y > M e a s u r e s \ M o d e l s   C o u n t \ T a g I n f o \ V a l u e < / K e y > < / a : K e y > < a : V a l u e   i : t y p e = " M e a s u r e G r i d V i e w S t a t e I D i a g r a m T a g A d d i t i o n a l I n f o " / > < / a : K e y V a l u e O f D i a g r a m O b j e c t K e y a n y T y p e z b w N T n L X > < a : K e y V a l u e O f D i a g r a m O b j e c t K e y a n y T y p e z b w N T n L X > < a : K e y > < K e y > M e a s u r e s \ S u m   A p p s   I n s t a l l e d < / K e y > < / a : K e y > < a : V a l u e   i : t y p e = " M e a s u r e G r i d N o d e V i e w S t a t e " > < L a y e d O u t > t r u e < / L a y e d O u t > < R o w > 5 < / R o w > < / a : V a l u e > < / a : K e y V a l u e O f D i a g r a m O b j e c t K e y a n y T y p e z b w N T n L X > < a : K e y V a l u e O f D i a g r a m O b j e c t K e y a n y T y p e z b w N T n L X > < a : K e y > < K e y > M e a s u r e s \ S u m   A p p s   I n s t a l l e d \ T a g I n f o \ F o r m u l a < / K e y > < / a : K e y > < a : V a l u e   i : t y p e = " M e a s u r e G r i d V i e w S t a t e I D i a g r a m T a g A d d i t i o n a l I n f o " / > < / a : K e y V a l u e O f D i a g r a m O b j e c t K e y a n y T y p e z b w N T n L X > < a : K e y V a l u e O f D i a g r a m O b j e c t K e y a n y T y p e z b w N T n L X > < a : K e y > < K e y > M e a s u r e s \ S u m   A p p s   I n s t a l l e d \ T a g I n f o \ V a l u e < / K e y > < / a : K e y > < a : V a l u e   i : t y p e = " M e a s u r e G r i d V i e w S t a t e I D i a g r a m T a g A d d i t i o n a l I n f o " / > < / a : K e y V a l u e O f D i a g r a m O b j e c t K e y a n y T y p e z b w N T n L X > < a : K e y V a l u e O f D i a g r a m O b j e c t K e y a n y T y p e z b w N T n L X > < a : K e y > < K e y > C o l u m n s \ U s e r   I D < / K e y > < / a : K e y > < a : V a l u e   i : t y p e = " M e a s u r e G r i d N o d e V i e w S t a t e " > < L a y e d O u t > t r u e < / L a y e d O u t > < / a : V a l u e > < / a : K e y V a l u e O f D i a g r a m O b j e c t K e y a n y T y p e z b w N T n L X > < a : K e y V a l u e O f D i a g r a m O b j e c t K e y a n y T y p e z b w N T n L X > < a : K e y > < K e y > C o l u m n s \ D e v i c e   M o d e l < / K e y > < / a : K e y > < a : V a l u e   i : t y p e = " M e a s u r e G r i d N o d e V i e w S t a t e " > < C o l u m n > 1 < / C o l u m n > < L a y e d O u t > t r u e < / L a y e d O u t > < / a : V a l u e > < / a : K e y V a l u e O f D i a g r a m O b j e c t K e y a n y T y p e z b w N T n L X > < a : K e y V a l u e O f D i a g r a m O b j e c t K e y a n y T y p e z b w N T n L X > < a : K e y > < K e y > C o l u m n s \ O p e r a t i n g   S y s t e m < / K e y > < / a : K e y > < a : V a l u e   i : t y p e = " M e a s u r e G r i d N o d e V i e w S t a t e " > < C o l u m n > 2 < / C o l u m n > < L a y e d O u t > t r u e < / L a y e d O u t > < / a : V a l u e > < / a : K e y V a l u e O f D i a g r a m O b j e c t K e y a n y T y p e z b w N T n L X > < a : K e y V a l u e O f D i a g r a m O b j e c t K e y a n y T y p e z b w N T n L X > < a : K e y > < K e y > C o l u m n s \ A p p   U s a g e   T i m e   ( m i n / d a y ) < / K e y > < / a : K e y > < a : V a l u e   i : t y p e = " M e a s u r e G r i d N o d e V i e w S t a t e " > < C o l u m n > 3 < / C o l u m n > < L a y e d O u t > t r u e < / L a y e d O u t > < / a : V a l u e > < / a : K e y V a l u e O f D i a g r a m O b j e c t K e y a n y T y p e z b w N T n L X > < a : K e y V a l u e O f D i a g r a m O b j e c t K e y a n y T y p e z b w N T n L X > < a : K e y > < K e y > C o l u m n s \ S c r e e n   O n   T i m e   ( h o u r s / d a y ) < / K e y > < / a : K e y > < a : V a l u e   i : t y p e = " M e a s u r e G r i d N o d e V i e w S t a t e " > < C o l u m n > 4 < / C o l u m n > < L a y e d O u t > t r u e < / L a y e d O u t > < / a : V a l u e > < / a : K e y V a l u e O f D i a g r a m O b j e c t K e y a n y T y p e z b w N T n L X > < a : K e y V a l u e O f D i a g r a m O b j e c t K e y a n y T y p e z b w N T n L X > < a : K e y > < K e y > C o l u m n s \ B a t t e r y   D r a i n   ( m A h / d a y ) < / K e y > < / a : K e y > < a : V a l u e   i : t y p e = " M e a s u r e G r i d N o d e V i e w S t a t e " > < C o l u m n > 5 < / C o l u m n > < L a y e d O u t > t r u e < / L a y e d O u t > < / a : V a l u e > < / a : K e y V a l u e O f D i a g r a m O b j e c t K e y a n y T y p e z b w N T n L X > < a : K e y V a l u e O f D i a g r a m O b j e c t K e y a n y T y p e z b w N T n L X > < a : K e y > < K e y > C o l u m n s \ N u m b e r   o f   A p p s   I n s t a l l e d < / K e y > < / a : K e y > < a : V a l u e   i : t y p e = " M e a s u r e G r i d N o d e V i e w S t a t e " > < C o l u m n > 6 < / C o l u m n > < L a y e d O u t > t r u e < / L a y e d O u t > < / a : V a l u e > < / a : K e y V a l u e O f D i a g r a m O b j e c t K e y a n y T y p e z b w N T n L X > < a : K e y V a l u e O f D i a g r a m O b j e c t K e y a n y T y p e z b w N T n L X > < a : K e y > < K e y > C o l u m n s \ D a t a   U s a g e   ( M B / d a y ) < / K e y > < / a : K e y > < a : V a l u e   i : t y p e = " M e a s u r e G r i d N o d e V i e w S t a t e " > < C o l u m n > 7 < / 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 C o l u m n s \ G e n d e r < / K e y > < / a : K e y > < a : V a l u e   i : t y p e = " M e a s u r e G r i d N o d e V i e w S t a t e " > < C o l u m n > 9 < / C o l u m n > < L a y e d O u t > t r u e < / L a y e d O u t > < / a : V a l u e > < / a : K e y V a l u e O f D i a g r a m O b j e c t K e y a n y T y p e z b w N T n L X > < a : K e y V a l u e O f D i a g r a m O b j e c t K e y a n y T y p e z b w N T n L X > < a : K e y > < K e y > C o l u m n s \ U s e r   B e h a v i o r   C l a s s < / K e y > < / a : K e y > < a : V a l u e   i : t y p e = " M e a s u r e G r i d N o d e V i e w S t a t e " > < C o l u m n > 1 0 < / C o l u m n > < L a y e d O u t > t r u e < / L a y e d O u t > < / a : V a l u e > < / a : K e y V a l u e O f D i a g r a m O b j e c t K e y a n y T y p e z b w N T n L X > < a : K e y V a l u e O f D i a g r a m O b j e c t K e y a n y T y p e z b w N T n L X > < a : K e y > < K e y > C o l u m n s \ A p p   U s a g e   T i m e   ( H o u r s / D a y ) < / K e y > < / a : K e y > < a : V a l u e   i : t y p e = " M e a s u r e G r i d N o d e V i e w S t a t e " > < C o l u m n > 1 1 < / 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 U s e r   B e h a v i o r   C l a s s & g t ; - & l t ; M e a s u r e s \ U s e r   B e h a v i o r   C l a s s & g t ; < / K e y > < / a : K e y > < a : V a l u e   i : t y p e = " M e a s u r e G r i d V i e w S t a t e I D i a g r a m L i n k " / > < / a : K e y V a l u e O f D i a g r a m O b j e c t K e y a n y T y p e z b w N T n L X > < a : K e y V a l u e O f D i a g r a m O b j e c t K e y a n y T y p e z b w N T n L X > < a : K e y > < K e y > L i n k s \ & l t ; C o l u m n s \ C o u n t   o f   U s e r   B e h a v i o r   C l a s s & g t ; - & l t ; M e a s u r e s \ U s e r   B e h a v i o r   C l a s s & g t ; \ C O L U M N < / K e y > < / a : K e y > < a : V a l u e   i : t y p e = " M e a s u r e G r i d V i e w S t a t e I D i a g r a m L i n k E n d p o i n t " / > < / a : K e y V a l u e O f D i a g r a m O b j e c t K e y a n y T y p e z b w N T n L X > < a : K e y V a l u e O f D i a g r a m O b j e c t K e y a n y T y p e z b w N T n L X > < a : K e y > < K e y > L i n k s \ & l t ; C o l u m n s \ C o u n t   o f   U s e r   B e h a v i o r   C l a s s & g t ; - & l t ; M e a s u r e s \ U s e r   B e h a v i o r   C l a s s & g t ; \ M E A S U R E < / K e y > < / a : K e y > < a : V a l u e   i : t y p e = " M e a s u r e G r i d V i e w S t a t e I D i a g r a m L i n k E n d p o i n t " / > < / a : K e y V a l u e O f D i a g r a m O b j e c t K e y a n y T y p e z b w N T n L X > < a : K e y V a l u e O f D i a g r a m O b j e c t K e y a n y T y p e z b w N T n L X > < a : K e y > < K e y > L i n k s \ & l t ; C o l u m n s \ S u m   o f   S c r e e n   O n   T i m e   ( h o u r s / d a y ) & g t ; - & l t ; M e a s u r e s \ S c r e e n   O n   T i m e   ( h o u r s / d a y ) & g t ; < / K e y > < / a : K e y > < a : V a l u e   i : t y p e = " M e a s u r e G r i d V i e w S t a t e I D i a g r a m L i n k " / > < / a : K e y V a l u e O f D i a g r a m O b j e c t K e y a n y T y p e z b w N T n L X > < a : K e y V a l u e O f D i a g r a m O b j e c t K e y a n y T y p e z b w N T n L X > < a : K e y > < K e y > L i n k s \ & l t ; C o l u m n s \ S u m   o f   S c r e e n   O n   T i m e   ( h o u r s / d a y ) & g t ; - & l t ; M e a s u r e s \ S c r e e n   O n   T i m e   ( h o u r s / d a y ) & g t ; \ C O L U M N < / K e y > < / a : K e y > < a : V a l u e   i : t y p e = " M e a s u r e G r i d V i e w S t a t e I D i a g r a m L i n k E n d p o i n t " / > < / a : K e y V a l u e O f D i a g r a m O b j e c t K e y a n y T y p e z b w N T n L X > < a : K e y V a l u e O f D i a g r a m O b j e c t K e y a n y T y p e z b w N T n L X > < a : K e y > < K e y > L i n k s \ & l t ; C o l u m n s \ S u m   o f   S c r e e n   O n   T i m e   ( h o u r s / d a y ) & g t ; - & l t ; M e a s u r e s \ S c r e e n   O n   T i m e   ( h o u r s / d a y ) & g t ; \ M E A S U R E < / K e y > < / a : K e y > < a : V a l u e   i : t y p e = " M e a s u r e G r i d V i e w S t a t e I D i a g r a m L i n k E n d p o i n t " / > < / a : K e y V a l u e O f D i a g r a m O b j e c t K e y a n y T y p e z b w N T n L X > < a : K e y V a l u e O f D i a g r a m O b j e c t K e y a n y T y p e z b w N T n L X > < a : K e y > < K e y > L i n k s \ & l t ; C o l u m n s \ A v e r a g e   o f   S c r e e n   O n   T i m e   ( h o u r s / d a y ) & g t ; - & l t ; M e a s u r e s \ S c r e e n   O n   T i m e   ( h o u r s / d a y ) & g t ; < / K e y > < / a : K e y > < a : V a l u e   i : t y p e = " M e a s u r e G r i d V i e w S t a t e I D i a g r a m L i n k " / > < / a : K e y V a l u e O f D i a g r a m O b j e c t K e y a n y T y p e z b w N T n L X > < a : K e y V a l u e O f D i a g r a m O b j e c t K e y a n y T y p e z b w N T n L X > < a : K e y > < K e y > L i n k s \ & l t ; C o l u m n s \ A v e r a g e   o f   S c r e e n   O n   T i m e   ( h o u r s / d a y ) & g t ; - & l t ; M e a s u r e s \ S c r e e n   O n   T i m e   ( h o u r s / d a y ) & g t ; \ C O L U M N < / K e y > < / a : K e y > < a : V a l u e   i : t y p e = " M e a s u r e G r i d V i e w S t a t e I D i a g r a m L i n k E n d p o i n t " / > < / a : K e y V a l u e O f D i a g r a m O b j e c t K e y a n y T y p e z b w N T n L X > < a : K e y V a l u e O f D i a g r a m O b j e c t K e y a n y T y p e z b w N T n L X > < a : K e y > < K e y > L i n k s \ & l t ; C o l u m n s \ A v e r a g e   o f   S c r e e n   O n   T i m e   ( h o u r s / d a y ) & g t ; - & l t ; M e a s u r e s \ S c r e e n   O n   T i m e   ( h o u r s / d a y ) & g t ; \ M E A S U R E < / K e y > < / a : K e y > < a : V a l u e   i : t y p e = " M e a s u r e G r i d V i e w S t a t e I D i a g r a m L i n k E n d p o i n t " / > < / a : K e y V a l u e O f D i a g r a m O b j e c t K e y a n y T y p e z b w N T n L X > < a : K e y V a l u e O f D i a g r a m O b j e c t K e y a n y T y p e z b w N T n L X > < a : K e y > < K e y > L i n k s \ & l t ; C o l u m n s \ S u m   o f   A p p   U s a g e   T i m e   ( m i n / d a y ) & g t ; - & l t ; M e a s u r e s \ A p p   U s a g e   T i m e   ( m i n / d a y ) & g t ; < / K e y > < / a : K e y > < a : V a l u e   i : t y p e = " M e a s u r e G r i d V i e w S t a t e I D i a g r a m L i n k " / > < / a : K e y V a l u e O f D i a g r a m O b j e c t K e y a n y T y p e z b w N T n L X > < a : K e y V a l u e O f D i a g r a m O b j e c t K e y a n y T y p e z b w N T n L X > < a : K e y > < K e y > L i n k s \ & l t ; C o l u m n s \ S u m   o f   A p p   U s a g e   T i m e   ( m i n / d a y ) & g t ; - & l t ; M e a s u r e s \ A p p   U s a g e   T i m e   ( m i n / d a y ) & g t ; \ C O L U M N < / K e y > < / a : K e y > < a : V a l u e   i : t y p e = " M e a s u r e G r i d V i e w S t a t e I D i a g r a m L i n k E n d p o i n t " / > < / a : K e y V a l u e O f D i a g r a m O b j e c t K e y a n y T y p e z b w N T n L X > < a : K e y V a l u e O f D i a g r a m O b j e c t K e y a n y T y p e z b w N T n L X > < a : K e y > < K e y > L i n k s \ & l t ; C o l u m n s \ S u m   o f   A p p   U s a g e   T i m e   ( m i n / d a y ) & g t ; - & l t ; M e a s u r e s \ A p p   U s a g e   T i m e   ( m i n / d a y ) & g t ; \ M E A S U R E < / K e y > < / a : K e y > < a : V a l u e   i : t y p e = " M e a s u r e G r i d V i e w S t a t e I D i a g r a m L i n k E n d p o i n t " / > < / a : K e y V a l u e O f D i a g r a m O b j e c t K e y a n y T y p e z b w N T n L X > < a : K e y V a l u e O f D i a g r a m O b j e c t K e y a n y T y p e z b w N T n L X > < a : K e y > < K e y > L i n k s \ & l t ; C o l u m n s \ A v e r a g e   o f   A p p   U s a g e   T i m e   ( m i n / d a y ) & g t ; - & l t ; M e a s u r e s \ A p p   U s a g e   T i m e   ( m i n / d a y ) & g t ; < / K e y > < / a : K e y > < a : V a l u e   i : t y p e = " M e a s u r e G r i d V i e w S t a t e I D i a g r a m L i n k " / > < / a : K e y V a l u e O f D i a g r a m O b j e c t K e y a n y T y p e z b w N T n L X > < a : K e y V a l u e O f D i a g r a m O b j e c t K e y a n y T y p e z b w N T n L X > < a : K e y > < K e y > L i n k s \ & l t ; C o l u m n s \ A v e r a g e   o f   A p p   U s a g e   T i m e   ( m i n / d a y ) & g t ; - & l t ; M e a s u r e s \ A p p   U s a g e   T i m e   ( m i n / d a y ) & g t ; \ C O L U M N < / K e y > < / a : K e y > < a : V a l u e   i : t y p e = " M e a s u r e G r i d V i e w S t a t e I D i a g r a m L i n k E n d p o i n t " / > < / a : K e y V a l u e O f D i a g r a m O b j e c t K e y a n y T y p e z b w N T n L X > < a : K e y V a l u e O f D i a g r a m O b j e c t K e y a n y T y p e z b w N T n L X > < a : K e y > < K e y > L i n k s \ & l t ; C o l u m n s \ A v e r a g e   o f   A p p   U s a g e   T i m e   ( m i n / d a y ) & g t ; - & l t ; M e a s u r e s \ A p p   U s a g e   T i m e   ( m i n / d a y ) & g t ; \ M E A S U R E < / K e y > < / a : K e y > < a : V a l u e   i : t y p e = " M e a s u r e G r i d V i e w S t a t e I D i a g r a m L i n k E n d p o i n t " / > < / a : K e y V a l u e O f D i a g r a m O b j e c t K e y a n y T y p e z b w N T n L X > < a : K e y V a l u e O f D i a g r a m O b j e c t K e y a n y T y p e z b w N T n L X > < a : K e y > < K e y > L i n k s \ & l t ; C o l u m n s \ M a x   o f   S c r e e n   O n   T i m e   ( h o u r s / d a y ) & g t ; - & l t ; M e a s u r e s \ S c r e e n   O n   T i m e   ( h o u r s / d a y ) & g t ; < / K e y > < / a : K e y > < a : V a l u e   i : t y p e = " M e a s u r e G r i d V i e w S t a t e I D i a g r a m L i n k " / > < / a : K e y V a l u e O f D i a g r a m O b j e c t K e y a n y T y p e z b w N T n L X > < a : K e y V a l u e O f D i a g r a m O b j e c t K e y a n y T y p e z b w N T n L X > < a : K e y > < K e y > L i n k s \ & l t ; C o l u m n s \ M a x   o f   S c r e e n   O n   T i m e   ( h o u r s / d a y ) & g t ; - & l t ; M e a s u r e s \ S c r e e n   O n   T i m e   ( h o u r s / d a y ) & g t ; \ C O L U M N < / K e y > < / a : K e y > < a : V a l u e   i : t y p e = " M e a s u r e G r i d V i e w S t a t e I D i a g r a m L i n k E n d p o i n t " / > < / a : K e y V a l u e O f D i a g r a m O b j e c t K e y a n y T y p e z b w N T n L X > < a : K e y V a l u e O f D i a g r a m O b j e c t K e y a n y T y p e z b w N T n L X > < a : K e y > < K e y > L i n k s \ & l t ; C o l u m n s \ M a x   o f   S c r e e n   O n   T i m e   ( h o u r s / d a y ) & g t ; - & l t ; M e a s u r e s \ S c r e e n   O n   T i m e   ( h o u r s / d a y ) & g t ; \ M E A S U R E 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5 7 1 8 0 8 2 e - 3 c f 2 - 4 2 7 c - 9 1 8 2 - a 7 2 0 7 f 5 6 9 8 6 7 " > < C u s t o m C o n t e n t > < ! [ C D A T A [ < ? x m l   v e r s i o n = " 1 . 0 "   e n c o d i n g = " u t f - 1 6 " ? > < S e t t i n g s > < C a l c u l a t e d F i e l d s > < i t e m > < M e a s u r e N a m e > A v g   A p p   M i n < / M e a s u r e N a m e > < D i s p l a y N a m e > A v g   A p p   M i n < / D i s p l a y N a m e > < V i s i b l e > F a l s e < / V i s i b l e > < / i t e m > < i t e m > < M e a s u r e N a m e > A v g   A p p   H o u r < / M e a s u r e N a m e > < D i s p l a y N a m e > A v g   A p p   H o u r < / D i s p l a y N a m e > < V i s i b l e > F a l s e < / V i s i b l e > < / i t e m > < i t e m > < M e a s u r e N a m e > A v g   B a t t e r y   D r a i n < / M e a s u r e N a m e > < D i s p l a y N a m e > A v g   B a t t e r y   D r a i n < / D i s p l a y N a m e > < V i s i b l e > F a l s e < / V i s i b l e > < / i t e m > < i t e m > < M e a s u r e N a m e > A v g   D a t a   U s a g e < / M e a s u r e N a m e > < D i s p l a y N a m e > A v g   D a t a   U s a g e < / D i s p l a y N a m e > < V i s i b l e > F a l s e < / V i s i b l e > < / i t e m > < i t e m > < M e a s u r e N a m e > A v g   U s e r   A g e < / M e a s u r e N a m e > < D i s p l a y N a m e > A v g   U s e r   A g e < / D i s p l a y N a m e > < V i s i b l e > F a l s e < / V i s i b l e > < / i t e m > < i t e m > < M e a s u r e N a m e > M o d e l s   C o u n t < / M e a s u r e N a m e > < D i s p l a y N a m e > M o d e l s   C o u n t < / D i s p l a y N a m e > < V i s i b l e > F a l s e < / V i s i b l e > < / i t e m > < i t e m > < M e a s u r e N a m e > A V G   A p p s   I n s t a l l e d < / M e a s u r e N a m e > < D i s p l a y N a m e > A V G   A p p s   I n s t a l l e d < / D i s p l a y N a m e > < V i s i b l e > F a l s e < / V i s i b l e > < / i t e m > < / C a l c u l a t e d F i e l d s > < S A H o s t H a s h > 0 < / S A H o s t H a s h > < G e m i n i F i e l d L i s t V i s i b l e > T r u e < / G e m i n i F i e l d L i s t V i s i b l e > < / S e t t i n g s > ] ] > < / C u s t o m C o n t e n t > < / G e m i n i > 
</file>

<file path=customXml/item14.xml>��< ? x m l   v e r s i o n = " 1 . 0 "   e n c o d i n g = " U T F - 1 6 " ? > < G e m i n i   x m l n s = " h t t p : / / g e m i n i / p i v o t c u s t o m i z a t i o n / 6 8 8 0 9 2 c 7 - b c 9 d - 4 1 e b - b 5 2 6 - 7 3 d c d c 3 e 5 1 6 6 " > < C u s t o m C o n t e n t > < ! [ C D A T A [ < ? x m l   v e r s i o n = " 1 . 0 "   e n c o d i n g = " u t f - 1 6 " ? > < S e t t i n g s > < C a l c u l a t e d F i e l d s > < i t e m > < M e a s u r e N a m e > A v g   A p p   M i n < / M e a s u r e N a m e > < D i s p l a y N a m e > A v g   A p p   M i n < / D i s p l a y N a m e > < V i s i b l e > F a l s e < / V i s i b l e > < / i t e m > < i t e m > < M e a s u r e N a m e > A v g   A p p   H o u r < / M e a s u r e N a m e > < D i s p l a y N a m e > A v g   A p p   H o u r < / D i s p l a y N a m e > < V i s i b l e > F a l s e < / V i s i b l e > < / i t e m > < i t e m > < M e a s u r e N a m e > A v g   B a t t e r y   D r a i n < / M e a s u r e N a m e > < D i s p l a y N a m e > A v g   B a t t e r y   D r a i n < / D i s p l a y N a m e > < V i s i b l e > F a l s e < / V i s i b l e > < / i t e m > < i t e m > < M e a s u r e N a m e > A v g   D a t a   U s a g e < / M e a s u r e N a m e > < D i s p l a y N a m e > A v g   D a t a   U s a g e < / D i s p l a y N a m e > < V i s i b l e > F a l s e < / V i s i b l e > < / i t e m > < i t e m > < M e a s u r e N a m e > A v g   U s e r   A g e < / M e a s u r e N a m e > < D i s p l a y N a m e > A v g   U s e r   A g e < / D i s p l a y N a m e > < V i s i b l e > F a l s e < / V i s i b l e > < / i t e m > < i t e m > < M e a s u r e N a m e > A v g   U s e r   U s a g e < / M e a s u r e N a m e > < D i s p l a y N a m e > A v g   U s e r   U s a g e < / D i s p l a y N a m e > < V i s i b l e > F a l s e < / V i s i b l e > < / i t e m > < i t e m > < M e a s u r e N a m e > M o d e l s   C o u n t < / M e a s u r e N a m e > < D i s p l a y N a m e > M o d e l s   C o u n t < / D i s p l a y N a m e > < V i s i b l e > F a l s e < / V i s i b l e > < / i t e m > < / C a l c u l a t e d F i e l d s > < S A H o s t H a s h > 0 < / S A H o s t H a s h > < G e m i n i F i e l d L i s t V i s i b l e > T r u e < / G e m i n i F i e l d L i s t V i s i b l e > < / S e t t i n g s > ] ] > < / C u s t o m C o n t e n t > < / G e m i n i > 
</file>

<file path=customXml/item15.xml>��< ? x m l   v e r s i o n = " 1 . 0 "   e n c o d i n g = " U T F - 1 6 " ? > < G e m i n i   x m l n s = " h t t p : / / g e m i n i / p i v o t c u s t o m i z a t i o n / e 7 4 1 c a c b - f b 1 d - 4 8 9 7 - 8 3 d 7 - 6 0 d 6 3 5 7 7 f 6 9 2 " > < C u s t o m C o n t e n t > < ! [ C D A T A [ < ? x m l   v e r s i o n = " 1 . 0 "   e n c o d i n g = " u t f - 1 6 " ? > < S e t t i n g s > < C a l c u l a t e d F i e l d s > < i t e m > < M e a s u r e N a m e > A v g   A p p   M i n < / M e a s u r e N a m e > < D i s p l a y N a m e > A v g   A p p   M i n < / D i s p l a y N a m e > < V i s i b l e > F a l s e < / V i s i b l e > < / i t e m > < i t e m > < M e a s u r e N a m e > A v g   A p p   H o u r < / M e a s u r e N a m e > < D i s p l a y N a m e > A v g   A p p   H o u r < / D i s p l a y N a m e > < V i s i b l e > F a l s e < / V i s i b l e > < / i t e m > < i t e m > < M e a s u r e N a m e > A v g   B a t t e r y   D r a i n < / M e a s u r e N a m e > < D i s p l a y N a m e > A v g   B a t t e r y   D r a i n < / D i s p l a y N a m e > < V i s i b l e > F a l s e < / V i s i b l e > < / i t e m > < i t e m > < M e a s u r e N a m e > A v g   D a t a   U s a g e < / M e a s u r e N a m e > < D i s p l a y N a m e > A v g   D a t a   U s a g e < / D i s p l a y N a m e > < V i s i b l e > F a l s e < / V i s i b l e > < / i t e m > < i t e m > < M e a s u r e N a m e > A v g   U s e r   A g e < / M e a s u r e N a m e > < D i s p l a y N a m e > A v g   U s e r   A g e < / D i s p l a y N a m e > < V i s i b l e > F a l s e < / V i s i b l e > < / i t e m > < i t e m > < M e a s u r e N a m e > M o d e l s   C o u n t < / M e a s u r e N a m e > < D i s p l a y N a m e > M o d e l s   C o u n t < / D i s p l a y N a m e > < V i s i b l e > F a l s e < / V i s i b l e > < / i t e m > < i t e m > < M e a s u r e N a m e > A V G   A p p s   I n s t a l l e d < / M e a s u r e N a m e > < D i s p l a y N a m e > A V G   A p p s   I n s t a l l e d < / D i s p l a y N a m e > < V i s i b l e > F a l s e < / V i s i b l e > < / i t e m > < / C a l c u l a t e d F i e l d s > < S A H o s t H a s h > 0 < / S A H o s t H a s h > < G e m i n i F i e l d L i s t V i s i b l e > T r u e < / G e m i n i F i e l d L i s t V i s i b l e > < / S e t t i n g s > ] ] > < / C u s t o m C o n t e n t > < / G e m i n i > 
</file>

<file path=customXml/item16.xml>��< ? x m l   v e r s i o n = " 1 . 0 "   e n c o d i n g = " U T F - 1 6 " ? > < G e m i n i   x m l n s = " h t t p : / / g e m i n i / p i v o t c u s t o m i z a t i o n / 9 9 3 e a 9 d 9 - e d a 9 - 4 5 a 7 - 9 e a 0 - 9 5 b b 0 b d 5 3 a e d " > < C u s t o m C o n t e n t > < ! [ C D A T A [ < ? x m l   v e r s i o n = " 1 . 0 "   e n c o d i n g = " u t f - 1 6 " ? > < S e t t i n g s > < C a l c u l a t e d F i e l d s > < i t e m > < M e a s u r e N a m e > A v g   A p p   M i n < / M e a s u r e N a m e > < D i s p l a y N a m e > A v g   A p p   M i n < / D i s p l a y N a m e > < V i s i b l e > F a l s e < / V i s i b l e > < / i t e m > < i t e m > < M e a s u r e N a m e > A v g   A p p   H o u r < / M e a s u r e N a m e > < D i s p l a y N a m e > A v g   A p p   H o u r < / D i s p l a y N a m e > < V i s i b l e > F a l s e < / V i s i b l e > < / i t e m > < i t e m > < M e a s u r e N a m e > A v g   B a t t e r y   D r a i n < / M e a s u r e N a m e > < D i s p l a y N a m e > A v g   B a t t e r y   D r a i n < / D i s p l a y N a m e > < V i s i b l e > F a l s e < / V i s i b l e > < / i t e m > < i t e m > < M e a s u r e N a m e > A v g   D a t a   U s a g e < / M e a s u r e N a m e > < D i s p l a y N a m e > A v g   D a t a   U s a g e < / D i s p l a y N a m e > < V i s i b l e > F a l s e < / V i s i b l e > < / i t e m > < i t e m > < M e a s u r e N a m e > A v g   U s e r   A g e < / M e a s u r e N a m e > < D i s p l a y N a m e > A v g   U s e r   A g e < / D i s p l a y N a m e > < V i s i b l e > F a l s e < / V i s i b l e > < / i t e m > < i t e m > < M e a s u r e N a m e > M o d e l s   C o u n t < / M e a s u r e N a m e > < D i s p l a y N a m e > M o d e l s   C o u n t < / D i s p l a y N a m e > < V i s i b l e > F a l s e < / V i s i b l e > < / i t e m > < i t e m > < M e a s u r e N a m e > A V G   A p p s   I n s t a l l e d < / M e a s u r e N a m e > < D i s p l a y N a m e > A V G   A p p s   I n s t a l l e d < / D i s p l a y N a m e > < V i s i b l e > F a l s e < / V i s i b l e > < / i t e m > < / C a l c u l a t e d F i e l d s > < S A H o s t H a s h > 0 < / S A H o s t H a s h > < G e m i n i F i e l d L i s t V i s i b l e > T r u e < / G e m i n i F i e l d L i s t V i s i b l e > < / S e t t i n g s > ] ] > < / C u s t o m C o n t e n t > < / G e m i n i > 
</file>

<file path=customXml/item17.xml>��< ? x m l   v e r s i o n = " 1 . 0 "   e n c o d i n g = " U T F - 1 6 " ? > < G e m i n i   x m l n s = " h t t p : / / g e m i n i / p i v o t c u s t o m i z a t i o n / 4 2 0 f 5 9 2 c - 4 5 4 8 - 4 3 4 b - b 3 1 0 - 4 f 1 6 5 1 6 d 6 c d 7 " > < C u s t o m C o n t e n t > < ! [ C D A T A [ < ? x m l   v e r s i o n = " 1 . 0 "   e n c o d i n g = " u t f - 1 6 " ? > < S e t t i n g s > < C a l c u l a t e d F i e l d s > < i t e m > < M e a s u r e N a m e > A v g   A p p   M i n < / M e a s u r e N a m e > < D i s p l a y N a m e > A v g   A p p   M i n < / D i s p l a y N a m e > < V i s i b l e > F a l s e < / V i s i b l e > < / i t e m > < i t e m > < M e a s u r e N a m e > A v g   A p p   H o u r < / M e a s u r e N a m e > < D i s p l a y N a m e > A v g   A p p   H o u r < / D i s p l a y N a m e > < V i s i b l e > F a l s e < / V i s i b l e > < / i t e m > < i t e m > < M e a s u r e N a m e > A v g   B a t t e r y   D r a i n < / M e a s u r e N a m e > < D i s p l a y N a m e > A v g   B a t t e r y   D r a i n < / D i s p l a y N a m e > < V i s i b l e > F a l s e < / V i s i b l e > < / i t e m > < i t e m > < M e a s u r e N a m e > A v g   D a t a   U s a g e < / M e a s u r e N a m e > < D i s p l a y N a m e > A v g   D a t a   U s a g e < / D i s p l a y N a m e > < V i s i b l e > F a l s e < / V i s i b l e > < / i t e m > < i t e m > < M e a s u r e N a m e > A v g   U s e r   A g e < / M e a s u r e N a m e > < D i s p l a y N a m e > A v g   U s e r   A g e < / D i s p l a y N a m e > < V i s i b l e > F a l s e < / V i s i b l e > < / i t e m > < i t e m > < M e a s u r e N a m e > M o d e l s   C o u n t < / M e a s u r e N a m e > < D i s p l a y N a m e > M o d e l s   C o u n t < / D i s p l a y N a m e > < V i s i b l e > F a l s e < / V i s i b l e > < / i t e m > < i t e m > < M e a s u r e N a m e > A V G   A p p s   I n s t a l l e d < / M e a s u r e N a m e > < D i s p l a y N a m e > A V G   A p p s   I n s t a l l e d < / D i s p l a y N a m e > < V i s i b l e > F a l s e < / V i s i b l e > < / i t e m > < / C a l c u l a t e d F i e l d s > < S A H o s t H a s h > 0 < / S A H o s t H a s h > < G e m i n i F i e l d L i s t V i s i b l e > T r u e < / G e m i n i F i e l d L i s t V i s i b l e > < / S e t t i n g s > ] ] > < / C u s t o m C o n t e n t > < / G e m i n i > 
</file>

<file path=customXml/item18.xml>��< ? x m l   v e r s i o n = " 1 . 0 "   e n c o d i n g = " U T F - 1 6 " ? > < G e m i n i   x m l n s = " h t t p : / / g e m i n i / p i v o t c u s t o m i z a t i o n / b c 9 5 2 0 5 0 - 6 d 1 f - 4 5 3 9 - a 8 5 e - 3 8 c 8 e f d f 2 2 2 b " > < C u s t o m C o n t e n t > < ! [ C D A T A [ < ? x m l   v e r s i o n = " 1 . 0 "   e n c o d i n g = " u t f - 1 6 " ? > < S e t t i n g s > < C a l c u l a t e d F i e l d s > < i t e m > < M e a s u r e N a m e > A v g   A p p   M i n < / M e a s u r e N a m e > < D i s p l a y N a m e > A v g   A p p   M i n < / D i s p l a y N a m e > < V i s i b l e > F a l s e < / V i s i b l e > < / i t e m > < i t e m > < M e a s u r e N a m e > A v g   A p p   H o u r < / M e a s u r e N a m e > < D i s p l a y N a m e > A v g   A p p   H o u r < / D i s p l a y N a m e > < V i s i b l e > F a l s e < / V i s i b l e > < / i t e m > < i t e m > < M e a s u r e N a m e > A v g   B a t t e r y   D r a i n < / M e a s u r e N a m e > < D i s p l a y N a m e > A v g   B a t t e r y   D r a i n < / D i s p l a y N a m e > < V i s i b l e > F a l s e < / V i s i b l e > < / i t e m > < i t e m > < M e a s u r e N a m e > A v g   D a t a   U s a g e < / M e a s u r e N a m e > < D i s p l a y N a m e > A v g   D a t a   U s a g e < / D i s p l a y N a m e > < V i s i b l e > F a l s e < / V i s i b l e > < / i t e m > < i t e m > < M e a s u r e N a m e > A v g   U s e r   A g e < / M e a s u r e N a m e > < D i s p l a y N a m e > A v g   U s e r   A g e < / D i s p l a y N a m e > < V i s i b l e > F a l s e < / V i s i b l e > < / i t e m > < i t e m > < M e a s u r e N a m e > M o d e l s   C o u n t < / M e a s u r e N a m e > < D i s p l a y N a m e > M o d e l s   C o u n t < / D i s p l a y N a m e > < V i s i b l e > F a l s e < / V i s i b l e > < / i t e m > < / C a l c u l a t e d F i e l d s > < S A H o s t H a s h > 0 < / S A H o s t H a s h > < G e m i n i F i e l d L i s t V i s i b l e > T r u e < / G e m i n i F i e l d L i s t V i s i b l e > < / S e t t i n g s > ] ] > < / C u s t o m C o n t e n t > < / G e m i n i > 
</file>

<file path=customXml/item19.xml>��< ? x m l   v e r s i o n = " 1 . 0 "   e n c o d i n g = " U T F - 1 6 " ? > < G e m i n i   x m l n s = " h t t p : / / g e m i n i / p i v o t c u s t o m i z a t i o n / 5 2 a e 6 1 0 b - c f 8 8 - 4 0 5 3 - 9 7 2 5 - 9 a 5 5 5 0 5 a e 3 5 4 " > < C u s t o m C o n t e n t > < ! [ C D A T A [ < ? x m l   v e r s i o n = " 1 . 0 "   e n c o d i n g = " u t f - 1 6 " ? > < S e t t i n g s > < C a l c u l a t e d F i e l d s > < i t e m > < M e a s u r e N a m e > A v g   A p p   M i n < / M e a s u r e N a m e > < D i s p l a y N a m e > A v g   A p p   M i n < / D i s p l a y N a m e > < V i s i b l e > F a l s e < / V i s i b l e > < / i t e m > < i t e m > < M e a s u r e N a m e > A v g   A p p   H o u r < / M e a s u r e N a m e > < D i s p l a y N a m e > A v g   A p p   H o u r < / D i s p l a y N a m e > < V i s i b l e > F a l s e < / V i s i b l e > < / i t e m > < i t e m > < M e a s u r e N a m e > A v g   B a t t e r y   D r a i n < / M e a s u r e N a m e > < D i s p l a y N a m e > A v g   B a t t e r y   D r a i n < / D i s p l a y N a m e > < V i s i b l e > F a l s e < / V i s i b l e > < / i t e m > < i t e m > < M e a s u r e N a m e > A v g   D a t a   U s a g e < / M e a s u r e N a m e > < D i s p l a y N a m e > A v g   D a t a   U s a g e < / D i s p l a y N a m e > < V i s i b l e > F a l s e < / V i s i b l e > < / i t e m > < i t e m > < M e a s u r e N a m e > A v g   U s e r   A g e < / M e a s u r e N a m e > < D i s p l a y N a m e > A v g   U s e r   A g e < / D i s p l a y N a m e > < V i s i b l e > F a l s e < / V i s i b l e > < / i t e m > < i t e m > < M e a s u r e N a m e > M o d e l s   C o u n t < / M e a s u r e N a m e > < D i s p l a y N a m e > M o d e l s   C o u n t < / D i s p l a y N a m e > < V i s i b l e > F a l s e < / V i s i b l e > < / i t e m > < i t e m > < M e a s u r e N a m e > A V G   A p p s   I n s t a l l e d < / M e a s u r e N a m e > < D i s p l a y N a m e > A V G   A p p s   I n s t a l l e d < / 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9 d 7 7 b 6 e c - 7 7 f 9 - 4 2 f 6 - 9 c 4 f - 9 b 7 8 6 4 c 4 5 0 5 4 " > < C u s t o m C o n t e n t > < ! [ C D A T A [ < ? x m l   v e r s i o n = " 1 . 0 "   e n c o d i n g = " u t f - 1 6 " ? > < S e t t i n g s > < C a l c u l a t e d F i e l d s > < i t e m > < M e a s u r e N a m e > A v g   A p p   M i n < / M e a s u r e N a m e > < D i s p l a y N a m e > A v g   A p p   M i n < / D i s p l a y N a m e > < V i s i b l e > F a l s e < / V i s i b l e > < / i t e m > < i t e m > < M e a s u r e N a m e > A v g   A p p   H o u r < / M e a s u r e N a m e > < D i s p l a y N a m e > A v g   A p p   H o u r < / D i s p l a y N a m e > < V i s i b l e > F a l s e < / V i s i b l e > < / i t e m > < i t e m > < M e a s u r e N a m e > A v g   B a t t e r y   D r a i n < / M e a s u r e N a m e > < D i s p l a y N a m e > A v g   B a t t e r y   D r a i n < / D i s p l a y N a m e > < V i s i b l e > F a l s e < / V i s i b l e > < / i t e m > < i t e m > < M e a s u r e N a m e > A v g   D a t a   U s a g e < / M e a s u r e N a m e > < D i s p l a y N a m e > A v g   D a t a   U s a g e < / D i s p l a y N a m e > < V i s i b l e > F a l s e < / V i s i b l e > < / i t e m > < i t e m > < M e a s u r e N a m e > A v g   U s e r   A g e < / M e a s u r e N a m e > < D i s p l a y N a m e > A v g   U s e r   A g e < / D i s p l a y N a m e > < V i s i b l e > F a l s e < / V i s i b l e > < / i t e m > < i t e m > < M e a s u r e N a m e > M o d e l s   C o u n t < / M e a s u r e N a m e > < D i s p l a y N a m e > M o d e l s   C o u n t < / D i s p l a y N a m e > < V i s i b l e > F a l s e < / V i s i b l e > < / i t e m > < i t e m > < M e a s u r e N a m e > A V G   A p p s   I n s t a l l e d < / M e a s u r e N a m e > < D i s p l a y N a m e > A V G   A p p s   I n s t a l l e d < / 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 2 0 2 5 - 0 7 - 2 8 T 0 9 : 3 5 : 5 9 . 0 4 9 7 9 5 1 + 0 3 : 0 0 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 U s e r   I D < / s t r i n g > < / k e y > < v a l u e > < i n t > 3 4 9 < / i n t > < / v a l u e > < / i t e m > < i t e m > < k e y > < s t r i n g > D e v i c e   M o d e l < / s t r i n g > < / k e y > < v a l u e > < i n t > 1 4 7 < / i n t > < / v a l u e > < / i t e m > < i t e m > < k e y > < s t r i n g > O p e r a t i n g   S y s t e m < / s t r i n g > < / k e y > < v a l u e > < i n t > 1 8 1 < / i n t > < / v a l u e > < / i t e m > < i t e m > < k e y > < s t r i n g > A p p   U s a g e   T i m e   ( m i n / d a y ) < / s t r i n g > < / k e y > < v a l u e > < i n t > 2 4 6 < / i n t > < / v a l u e > < / i t e m > < i t e m > < k e y > < s t r i n g > S c r e e n   O n   T i m e   ( h o u r s / d a y ) < / s t r i n g > < / k e y > < v a l u e > < i n t > 2 5 9 < / i n t > < / v a l u e > < / i t e m > < i t e m > < k e y > < s t r i n g > B a t t e r y   D r a i n   ( m A h / d a y ) < / s t r i n g > < / k e y > < v a l u e > < i n t > 2 3 2 < / i n t > < / v a l u e > < / i t e m > < i t e m > < k e y > < s t r i n g > N u m b e r   o f   A p p s   I n s t a l l e d < / s t r i n g > < / k e y > < v a l u e > < i n t > 2 3 9 < / i n t > < / v a l u e > < / i t e m > < i t e m > < k e y > < s t r i n g > D a t a   U s a g e   ( M B / d a y ) < / s t r i n g > < / k e y > < v a l u e > < i n t > 2 0 7 < / i n t > < / v a l u e > < / i t e m > < i t e m > < k e y > < s t r i n g > A g e < / s t r i n g > < / k e y > < v a l u e > < i n t > 7 2 < / i n t > < / v a l u e > < / i t e m > < i t e m > < k e y > < s t r i n g > G e n d e r < / s t r i n g > < / k e y > < v a l u e > < i n t > 1 0 0 < / i n t > < / v a l u e > < / i t e m > < i t e m > < k e y > < s t r i n g > U s e r   B e h a v i o r   C l a s s < / s t r i n g > < / k e y > < v a l u e > < i n t > 1 9 4 < / i n t > < / v a l u e > < / i t e m > < i t e m > < k e y > < s t r i n g > A p p   U s a g e   T i m e   ( H o u r s / D a y ) < / s t r i n g > < / k e y > < v a l u e > < i n t > 1 9 9 < / i n t > < / v a l u e > < / i t e m > < / C o l u m n W i d t h s > < C o l u m n D i s p l a y I n d e x > < i t e m > < k e y > < s t r i n g > U s e r   I D < / s t r i n g > < / k e y > < v a l u e > < i n t > 0 < / i n t > < / v a l u e > < / i t e m > < i t e m > < k e y > < s t r i n g > D e v i c e   M o d e l < / s t r i n g > < / k e y > < v a l u e > < i n t > 1 < / i n t > < / v a l u e > < / i t e m > < i t e m > < k e y > < s t r i n g > O p e r a t i n g   S y s t e m < / s t r i n g > < / k e y > < v a l u e > < i n t > 2 < / i n t > < / v a l u e > < / i t e m > < i t e m > < k e y > < s t r i n g > A p p   U s a g e   T i m e   ( m i n / d a y ) < / s t r i n g > < / k e y > < v a l u e > < i n t > 3 < / i n t > < / v a l u e > < / i t e m > < i t e m > < k e y > < s t r i n g > S c r e e n   O n   T i m e   ( h o u r s / d a y ) < / s t r i n g > < / k e y > < v a l u e > < i n t > 4 < / i n t > < / v a l u e > < / i t e m > < i t e m > < k e y > < s t r i n g > B a t t e r y   D r a i n   ( m A h / d a y ) < / s t r i n g > < / k e y > < v a l u e > < i n t > 5 < / i n t > < / v a l u e > < / i t e m > < i t e m > < k e y > < s t r i n g > N u m b e r   o f   A p p s   I n s t a l l e d < / s t r i n g > < / k e y > < v a l u e > < i n t > 6 < / i n t > < / v a l u e > < / i t e m > < i t e m > < k e y > < s t r i n g > D a t a   U s a g e   ( M B / d a y ) < / s t r i n g > < / k e y > < v a l u e > < i n t > 7 < / i n t > < / v a l u e > < / i t e m > < i t e m > < k e y > < s t r i n g > A g e < / s t r i n g > < / k e y > < v a l u e > < i n t > 8 < / i n t > < / v a l u e > < / i t e m > < i t e m > < k e y > < s t r i n g > G e n d e r < / s t r i n g > < / k e y > < v a l u e > < i n t > 9 < / i n t > < / v a l u e > < / i t e m > < i t e m > < k e y > < s t r i n g > U s e r   B e h a v i o r   C l a s s < / s t r i n g > < / k e y > < v a l u e > < i n t > 1 0 < / i n t > < / v a l u e > < / i t e m > < i t e m > < k e y > < s t r i n g > A p p   U s a g e   T i m e   ( H o u r s / D a y ) < / 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T a b l e 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 C o l u m n s \ D e v i c e   M o d e l < / K e y > < / a : K e y > < a : V a l u e   i : t y p e = " T a b l e W i d g e t B a s e V i e w S t a t e " / > < / a : K e y V a l u e O f D i a g r a m O b j e c t K e y a n y T y p e z b w N T n L X > < a : K e y V a l u e O f D i a g r a m O b j e c t K e y a n y T y p e z b w N T n L X > < a : K e y > < K e y > C o l u m n s \ O p e r a t i n g   S y s t e m < / K e y > < / a : K e y > < a : V a l u e   i : t y p e = " T a b l e W i d g e t B a s e V i e w S t a t e " / > < / a : K e y V a l u e O f D i a g r a m O b j e c t K e y a n y T y p e z b w N T n L X > < a : K e y V a l u e O f D i a g r a m O b j e c t K e y a n y T y p e z b w N T n L X > < a : K e y > < K e y > C o l u m n s \ A p p   U s a g e   T i m e   ( m i n / d a y ) < / K e y > < / a : K e y > < a : V a l u e   i : t y p e = " T a b l e W i d g e t B a s e V i e w S t a t e " / > < / a : K e y V a l u e O f D i a g r a m O b j e c t K e y a n y T y p e z b w N T n L X > < a : K e y V a l u e O f D i a g r a m O b j e c t K e y a n y T y p e z b w N T n L X > < a : K e y > < K e y > C o l u m n s \ S c r e e n   O n   T i m e   ( h o u r s / d a y ) < / K e y > < / a : K e y > < a : V a l u e   i : t y p e = " T a b l e W i d g e t B a s e V i e w S t a t e " / > < / a : K e y V a l u e O f D i a g r a m O b j e c t K e y a n y T y p e z b w N T n L X > < a : K e y V a l u e O f D i a g r a m O b j e c t K e y a n y T y p e z b w N T n L X > < a : K e y > < K e y > C o l u m n s \ B a t t e r y   D r a i n   ( m A h / d a y ) < / K e y > < / a : K e y > < a : V a l u e   i : t y p e = " T a b l e W i d g e t B a s e V i e w S t a t e " / > < / a : K e y V a l u e O f D i a g r a m O b j e c t K e y a n y T y p e z b w N T n L X > < a : K e y V a l u e O f D i a g r a m O b j e c t K e y a n y T y p e z b w N T n L X > < a : K e y > < K e y > C o l u m n s \ N u m b e r   o f   A p p s   I n s t a l l e d < / K e y > < / a : K e y > < a : V a l u e   i : t y p e = " T a b l e W i d g e t B a s e V i e w S t a t e " / > < / a : K e y V a l u e O f D i a g r a m O b j e c t K e y a n y T y p e z b w N T n L X > < a : K e y V a l u e O f D i a g r a m O b j e c t K e y a n y T y p e z b w N T n L X > < a : K e y > < K e y > C o l u m n s \ D a t a   U s a g e   ( M B / d a y ) 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 C o l u m n s \ U s e r   B e h a v i o r   C l a s s < / K e y > < / a : K e y > < a : V a l u e   i : t y p e = " T a b l e W i d g e t B a s e V i e w S t a t e " / > < / a : K e y V a l u e O f D i a g r a m O b j e c t K e y a n y T y p e z b w N T n L X > < a : K e y V a l u e O f D i a g r a m O b j e c t K e y a n y T y p e z b w N T n L X > < a : K e y > < K e y > C o l u m n s \ A p p   U s a g e   T i m e   ( H o u r s / D a y ) 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0579EBC-1342-4703-99EE-2D21C8AD870D}">
  <ds:schemaRefs/>
</ds:datastoreItem>
</file>

<file path=customXml/itemProps10.xml><?xml version="1.0" encoding="utf-8"?>
<ds:datastoreItem xmlns:ds="http://schemas.openxmlformats.org/officeDocument/2006/customXml" ds:itemID="{A3471C6B-10CE-4A12-9561-6288B885C690}">
  <ds:schemaRefs/>
</ds:datastoreItem>
</file>

<file path=customXml/itemProps11.xml><?xml version="1.0" encoding="utf-8"?>
<ds:datastoreItem xmlns:ds="http://schemas.openxmlformats.org/officeDocument/2006/customXml" ds:itemID="{E64A3271-DC3C-42EF-947F-D6C66E8D7AA5}">
  <ds:schemaRefs>
    <ds:schemaRef ds:uri="http://schemas.microsoft.com/DataMashup"/>
  </ds:schemaRefs>
</ds:datastoreItem>
</file>

<file path=customXml/itemProps12.xml><?xml version="1.0" encoding="utf-8"?>
<ds:datastoreItem xmlns:ds="http://schemas.openxmlformats.org/officeDocument/2006/customXml" ds:itemID="{11CB5686-925A-4B00-B87D-C0DAC7AE2753}">
  <ds:schemaRefs/>
</ds:datastoreItem>
</file>

<file path=customXml/itemProps13.xml><?xml version="1.0" encoding="utf-8"?>
<ds:datastoreItem xmlns:ds="http://schemas.openxmlformats.org/officeDocument/2006/customXml" ds:itemID="{8F7C9A74-58A0-4763-9C84-957F44B9DC10}">
  <ds:schemaRefs/>
</ds:datastoreItem>
</file>

<file path=customXml/itemProps14.xml><?xml version="1.0" encoding="utf-8"?>
<ds:datastoreItem xmlns:ds="http://schemas.openxmlformats.org/officeDocument/2006/customXml" ds:itemID="{FA0C0715-430E-4D75-B049-AECC9E63DDFE}">
  <ds:schemaRefs/>
</ds:datastoreItem>
</file>

<file path=customXml/itemProps15.xml><?xml version="1.0" encoding="utf-8"?>
<ds:datastoreItem xmlns:ds="http://schemas.openxmlformats.org/officeDocument/2006/customXml" ds:itemID="{F1D2D5A9-DDF4-4CAB-9CA9-0E2222B8936E}">
  <ds:schemaRefs/>
</ds:datastoreItem>
</file>

<file path=customXml/itemProps16.xml><?xml version="1.0" encoding="utf-8"?>
<ds:datastoreItem xmlns:ds="http://schemas.openxmlformats.org/officeDocument/2006/customXml" ds:itemID="{C5A82815-16AB-4DEC-8BF5-E3FDE2FA7EFC}">
  <ds:schemaRefs/>
</ds:datastoreItem>
</file>

<file path=customXml/itemProps17.xml><?xml version="1.0" encoding="utf-8"?>
<ds:datastoreItem xmlns:ds="http://schemas.openxmlformats.org/officeDocument/2006/customXml" ds:itemID="{A3B943F9-3BDE-4D79-A3B7-3F05A88C5A1B}">
  <ds:schemaRefs/>
</ds:datastoreItem>
</file>

<file path=customXml/itemProps18.xml><?xml version="1.0" encoding="utf-8"?>
<ds:datastoreItem xmlns:ds="http://schemas.openxmlformats.org/officeDocument/2006/customXml" ds:itemID="{7542C397-E621-4A95-98AF-67E52E96D84D}">
  <ds:schemaRefs/>
</ds:datastoreItem>
</file>

<file path=customXml/itemProps19.xml><?xml version="1.0" encoding="utf-8"?>
<ds:datastoreItem xmlns:ds="http://schemas.openxmlformats.org/officeDocument/2006/customXml" ds:itemID="{7B3AD0C7-1121-40CB-894A-2C62568C8D3C}">
  <ds:schemaRefs/>
</ds:datastoreItem>
</file>

<file path=customXml/itemProps2.xml><?xml version="1.0" encoding="utf-8"?>
<ds:datastoreItem xmlns:ds="http://schemas.openxmlformats.org/officeDocument/2006/customXml" ds:itemID="{494D7186-FFCC-412C-97B7-1FA59C619ACE}">
  <ds:schemaRefs/>
</ds:datastoreItem>
</file>

<file path=customXml/itemProps20.xml><?xml version="1.0" encoding="utf-8"?>
<ds:datastoreItem xmlns:ds="http://schemas.openxmlformats.org/officeDocument/2006/customXml" ds:itemID="{CC4786A5-0D16-4ED2-83D3-6A87416E1375}">
  <ds:schemaRefs/>
</ds:datastoreItem>
</file>

<file path=customXml/itemProps21.xml><?xml version="1.0" encoding="utf-8"?>
<ds:datastoreItem xmlns:ds="http://schemas.openxmlformats.org/officeDocument/2006/customXml" ds:itemID="{8BCF8541-4004-486A-85C1-6F28DCF5625E}">
  <ds:schemaRefs/>
</ds:datastoreItem>
</file>

<file path=customXml/itemProps22.xml><?xml version="1.0" encoding="utf-8"?>
<ds:datastoreItem xmlns:ds="http://schemas.openxmlformats.org/officeDocument/2006/customXml" ds:itemID="{46C30DF0-C1C1-4194-90E8-81E9FEFC8838}">
  <ds:schemaRefs/>
</ds:datastoreItem>
</file>

<file path=customXml/itemProps23.xml><?xml version="1.0" encoding="utf-8"?>
<ds:datastoreItem xmlns:ds="http://schemas.openxmlformats.org/officeDocument/2006/customXml" ds:itemID="{5F9CCD2E-5094-431F-BA4F-1E5B0BCB80D6}">
  <ds:schemaRefs/>
</ds:datastoreItem>
</file>

<file path=customXml/itemProps24.xml><?xml version="1.0" encoding="utf-8"?>
<ds:datastoreItem xmlns:ds="http://schemas.openxmlformats.org/officeDocument/2006/customXml" ds:itemID="{90C8CE7B-581D-4BEF-B428-C12CEA8893B7}">
  <ds:schemaRefs/>
</ds:datastoreItem>
</file>

<file path=customXml/itemProps25.xml><?xml version="1.0" encoding="utf-8"?>
<ds:datastoreItem xmlns:ds="http://schemas.openxmlformats.org/officeDocument/2006/customXml" ds:itemID="{18466F74-AFD4-46D7-AB08-DB86A4E7A566}">
  <ds:schemaRefs/>
</ds:datastoreItem>
</file>

<file path=customXml/itemProps3.xml><?xml version="1.0" encoding="utf-8"?>
<ds:datastoreItem xmlns:ds="http://schemas.openxmlformats.org/officeDocument/2006/customXml" ds:itemID="{9CF20C87-6031-4961-BDE3-D6B186AB532C}">
  <ds:schemaRefs/>
</ds:datastoreItem>
</file>

<file path=customXml/itemProps4.xml><?xml version="1.0" encoding="utf-8"?>
<ds:datastoreItem xmlns:ds="http://schemas.openxmlformats.org/officeDocument/2006/customXml" ds:itemID="{7F15F87B-2F84-48F0-B7AD-3BCDF65BEF9C}">
  <ds:schemaRefs/>
</ds:datastoreItem>
</file>

<file path=customXml/itemProps5.xml><?xml version="1.0" encoding="utf-8"?>
<ds:datastoreItem xmlns:ds="http://schemas.openxmlformats.org/officeDocument/2006/customXml" ds:itemID="{42AD47CF-1954-48D6-97ED-EF3AD2E12B42}">
  <ds:schemaRefs/>
</ds:datastoreItem>
</file>

<file path=customXml/itemProps6.xml><?xml version="1.0" encoding="utf-8"?>
<ds:datastoreItem xmlns:ds="http://schemas.openxmlformats.org/officeDocument/2006/customXml" ds:itemID="{3EE25889-9384-4326-B09B-B1C1B1835FD1}">
  <ds:schemaRefs/>
</ds:datastoreItem>
</file>

<file path=customXml/itemProps7.xml><?xml version="1.0" encoding="utf-8"?>
<ds:datastoreItem xmlns:ds="http://schemas.openxmlformats.org/officeDocument/2006/customXml" ds:itemID="{2DD7EFFB-0A7E-4524-9F13-C4DB3DFB9373}">
  <ds:schemaRefs/>
</ds:datastoreItem>
</file>

<file path=customXml/itemProps8.xml><?xml version="1.0" encoding="utf-8"?>
<ds:datastoreItem xmlns:ds="http://schemas.openxmlformats.org/officeDocument/2006/customXml" ds:itemID="{30385B52-9563-4E40-974D-8F190D1172A1}">
  <ds:schemaRefs/>
</ds:datastoreItem>
</file>

<file path=customXml/itemProps9.xml><?xml version="1.0" encoding="utf-8"?>
<ds:datastoreItem xmlns:ds="http://schemas.openxmlformats.org/officeDocument/2006/customXml" ds:itemID="{E6966E12-CBC3-46E2-A9D9-20D6EEAB4C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User_Behavior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ali</dc:creator>
  <cp:lastModifiedBy>Hossam Ahmed</cp:lastModifiedBy>
  <dcterms:created xsi:type="dcterms:W3CDTF">2025-07-27T16:09:47Z</dcterms:created>
  <dcterms:modified xsi:type="dcterms:W3CDTF">2025-07-28T06:35:59Z</dcterms:modified>
</cp:coreProperties>
</file>