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hellowd\hw_game_unity_Delivery\Delivery\GameData\"/>
    </mc:Choice>
  </mc:AlternateContent>
  <xr:revisionPtr revIDLastSave="0" documentId="13_ncr:1_{A49C6057-744A-437A-A57F-E47DB2B757C9}" xr6:coauthVersionLast="46" xr6:coauthVersionMax="46" xr10:uidLastSave="{00000000-0000-0000-0000-000000000000}"/>
  <bookViews>
    <workbookView xWindow="-109" yWindow="-109" windowWidth="23452" windowHeight="12682" xr2:uid="{00000000-000D-0000-FFFF-FFFF00000000}"/>
  </bookViews>
  <sheets>
    <sheet name="普通任务" sheetId="1" r:id="rId1"/>
    <sheet name="主线任务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O42" i="1" l="1"/>
  <c r="N42" i="1" s="1"/>
  <c r="Q42" i="1" s="1"/>
  <c r="O43" i="1"/>
  <c r="N43" i="1" s="1"/>
  <c r="Q43" i="1" s="1"/>
  <c r="O44" i="1"/>
  <c r="N44" i="1" s="1"/>
  <c r="Q44" i="1" s="1"/>
  <c r="O45" i="1"/>
  <c r="N45" i="1" s="1"/>
  <c r="Q45" i="1" s="1"/>
  <c r="O41" i="1"/>
  <c r="N41" i="1" s="1"/>
  <c r="Q41" i="1" s="1"/>
  <c r="O40" i="1"/>
  <c r="N40" i="1" s="1"/>
  <c r="Q40" i="1" s="1"/>
  <c r="O39" i="1"/>
  <c r="N39" i="1" s="1"/>
  <c r="Q39" i="1" s="1"/>
  <c r="O38" i="1"/>
  <c r="N38" i="1" s="1"/>
  <c r="Q38" i="1" s="1"/>
  <c r="O37" i="1"/>
  <c r="N37" i="1" s="1"/>
  <c r="Q37" i="1" s="1"/>
  <c r="O36" i="1"/>
  <c r="N36" i="1" s="1"/>
  <c r="Q36" i="1" s="1"/>
  <c r="O35" i="1"/>
  <c r="N35" i="1" s="1"/>
  <c r="Q35" i="1" s="1"/>
  <c r="O34" i="1"/>
  <c r="N34" i="1"/>
  <c r="Q34" i="1" s="1"/>
  <c r="O33" i="1"/>
  <c r="N33" i="1" s="1"/>
  <c r="Q33" i="1" s="1"/>
  <c r="O32" i="1"/>
  <c r="N32" i="1" s="1"/>
  <c r="Q32" i="1" s="1"/>
  <c r="O31" i="1"/>
  <c r="N31" i="1" s="1"/>
  <c r="Q31" i="1" s="1"/>
  <c r="O30" i="1"/>
  <c r="N30" i="1" s="1"/>
  <c r="Q30" i="1" s="1"/>
  <c r="O29" i="1"/>
  <c r="N29" i="1" s="1"/>
  <c r="Q29" i="1" s="1"/>
  <c r="O28" i="1"/>
  <c r="N28" i="1"/>
  <c r="Q28" i="1" s="1"/>
  <c r="O27" i="1"/>
  <c r="N27" i="1" s="1"/>
  <c r="Q27" i="1" s="1"/>
  <c r="O26" i="1"/>
  <c r="N26" i="1" s="1"/>
  <c r="Q26" i="1" s="1"/>
  <c r="O25" i="1"/>
  <c r="N25" i="1" s="1"/>
  <c r="Q25" i="1" s="1"/>
  <c r="O24" i="1"/>
  <c r="N24" i="1" s="1"/>
  <c r="Q24" i="1" s="1"/>
  <c r="O23" i="1"/>
  <c r="N23" i="1" s="1"/>
  <c r="Q23" i="1" s="1"/>
  <c r="O22" i="1"/>
  <c r="N22" i="1" s="1"/>
  <c r="Q22" i="1" s="1"/>
  <c r="O21" i="1"/>
  <c r="N21" i="1" s="1"/>
  <c r="Q21" i="1" s="1"/>
  <c r="O20" i="1"/>
  <c r="N20" i="1" s="1"/>
  <c r="Q20" i="1" s="1"/>
  <c r="O19" i="1"/>
  <c r="N19" i="1" s="1"/>
  <c r="Q19" i="1" s="1"/>
  <c r="O18" i="1"/>
  <c r="N18" i="1"/>
  <c r="Q18" i="1" s="1"/>
  <c r="O17" i="1"/>
  <c r="N17" i="1" s="1"/>
  <c r="Q17" i="1" s="1"/>
  <c r="O16" i="1"/>
  <c r="N16" i="1" s="1"/>
  <c r="Q16" i="1" s="1"/>
  <c r="O15" i="1"/>
  <c r="N15" i="1" s="1"/>
  <c r="Q15" i="1" s="1"/>
  <c r="O14" i="1"/>
  <c r="N14" i="1" s="1"/>
  <c r="Q14" i="1" s="1"/>
  <c r="O13" i="1"/>
  <c r="N13" i="1" s="1"/>
  <c r="Q13" i="1" s="1"/>
  <c r="O12" i="1"/>
  <c r="N12" i="1"/>
  <c r="Q12" i="1" s="1"/>
  <c r="O11" i="1"/>
  <c r="N11" i="1" s="1"/>
  <c r="Q11" i="1" s="1"/>
  <c r="O10" i="1"/>
  <c r="N10" i="1" s="1"/>
  <c r="Q10" i="1" s="1"/>
  <c r="O9" i="1"/>
  <c r="N9" i="1" s="1"/>
  <c r="Q9" i="1" s="1"/>
  <c r="O8" i="1"/>
  <c r="N8" i="1" s="1"/>
  <c r="Q8" i="1" s="1"/>
  <c r="O7" i="1"/>
  <c r="N7" i="1" s="1"/>
  <c r="Q7" i="1" s="1"/>
  <c r="O6" i="1"/>
  <c r="N6" i="1" s="1"/>
  <c r="Q6" i="1" s="1"/>
  <c r="O5" i="1"/>
  <c r="N5" i="1" s="1"/>
  <c r="Q5" i="1" s="1"/>
  <c r="O4" i="1"/>
  <c r="N4" i="1" s="1"/>
  <c r="Q4" i="1" s="1"/>
  <c r="O3" i="1"/>
  <c r="N3" i="1" s="1"/>
  <c r="Q3" i="1" s="1"/>
  <c r="J37" i="1"/>
  <c r="J38" i="1"/>
  <c r="J39" i="1"/>
  <c r="J40" i="1"/>
  <c r="J41" i="1"/>
  <c r="J42" i="1"/>
  <c r="J43" i="1"/>
  <c r="J44" i="1"/>
  <c r="J45" i="1"/>
  <c r="J4" i="1" l="1"/>
  <c r="J5" i="1"/>
  <c r="J6" i="1"/>
  <c r="J9" i="1"/>
  <c r="J10" i="1"/>
  <c r="J11" i="1"/>
  <c r="J12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" i="1"/>
  <c r="J3" i="2"/>
  <c r="O41" i="2"/>
  <c r="N41" i="2"/>
  <c r="Q41" i="2" s="1"/>
  <c r="K41" i="2"/>
  <c r="J41" i="2"/>
  <c r="O40" i="2"/>
  <c r="N40" i="2"/>
  <c r="Q40" i="2" s="1"/>
  <c r="K40" i="2"/>
  <c r="J40" i="2"/>
  <c r="O39" i="2"/>
  <c r="N39" i="2" s="1"/>
  <c r="Q39" i="2" s="1"/>
  <c r="K39" i="2"/>
  <c r="J39" i="2"/>
  <c r="O38" i="2"/>
  <c r="N38" i="2"/>
  <c r="Q38" i="2" s="1"/>
  <c r="K38" i="2"/>
  <c r="J38" i="2"/>
  <c r="O37" i="2"/>
  <c r="N37" i="2"/>
  <c r="Q37" i="2" s="1"/>
  <c r="K37" i="2"/>
  <c r="J37" i="2"/>
  <c r="O36" i="2"/>
  <c r="N36" i="2"/>
  <c r="Q36" i="2" s="1"/>
  <c r="K36" i="2"/>
  <c r="J36" i="2"/>
  <c r="Q35" i="2"/>
  <c r="O35" i="2"/>
  <c r="N35" i="2"/>
  <c r="K35" i="2"/>
  <c r="J35" i="2"/>
  <c r="O34" i="2"/>
  <c r="N34" i="2" s="1"/>
  <c r="Q34" i="2" s="1"/>
  <c r="K34" i="2"/>
  <c r="J34" i="2"/>
  <c r="O33" i="2"/>
  <c r="N33" i="2"/>
  <c r="Q33" i="2" s="1"/>
  <c r="K33" i="2"/>
  <c r="J33" i="2"/>
  <c r="O32" i="2"/>
  <c r="N32" i="2" s="1"/>
  <c r="Q32" i="2" s="1"/>
  <c r="K32" i="2"/>
  <c r="J32" i="2"/>
  <c r="O31" i="2"/>
  <c r="N31" i="2" s="1"/>
  <c r="Q31" i="2" s="1"/>
  <c r="J31" i="2"/>
  <c r="K31" i="2" s="1"/>
  <c r="O30" i="2"/>
  <c r="N30" i="2"/>
  <c r="Q30" i="2" s="1"/>
  <c r="K30" i="2"/>
  <c r="J30" i="2"/>
  <c r="O29" i="2"/>
  <c r="N29" i="2"/>
  <c r="Q29" i="2" s="1"/>
  <c r="K29" i="2"/>
  <c r="J29" i="2"/>
  <c r="O28" i="2"/>
  <c r="N28" i="2"/>
  <c r="Q28" i="2" s="1"/>
  <c r="K28" i="2"/>
  <c r="J28" i="2"/>
  <c r="Q27" i="2"/>
  <c r="O27" i="2"/>
  <c r="N27" i="2"/>
  <c r="K27" i="2"/>
  <c r="J27" i="2"/>
  <c r="Q26" i="2"/>
  <c r="O26" i="2"/>
  <c r="N26" i="2"/>
  <c r="K26" i="2"/>
  <c r="J26" i="2"/>
  <c r="O25" i="2"/>
  <c r="N25" i="2"/>
  <c r="Q25" i="2" s="1"/>
  <c r="K25" i="2"/>
  <c r="J25" i="2"/>
  <c r="O24" i="2"/>
  <c r="N24" i="2" s="1"/>
  <c r="Q24" i="2" s="1"/>
  <c r="K24" i="2"/>
  <c r="J24" i="2"/>
  <c r="O23" i="2"/>
  <c r="N23" i="2" s="1"/>
  <c r="Q23" i="2" s="1"/>
  <c r="K23" i="2"/>
  <c r="J23" i="2"/>
  <c r="O22" i="2"/>
  <c r="N22" i="2"/>
  <c r="Q22" i="2" s="1"/>
  <c r="J22" i="2"/>
  <c r="K22" i="2" s="1"/>
  <c r="O21" i="2"/>
  <c r="N21" i="2"/>
  <c r="Q21" i="2" s="1"/>
  <c r="K21" i="2"/>
  <c r="J21" i="2"/>
  <c r="O20" i="2"/>
  <c r="N20" i="2"/>
  <c r="Q20" i="2" s="1"/>
  <c r="K20" i="2"/>
  <c r="J20" i="2"/>
  <c r="Q19" i="2"/>
  <c r="O19" i="2"/>
  <c r="N19" i="2"/>
  <c r="K19" i="2"/>
  <c r="J19" i="2"/>
  <c r="Q18" i="2"/>
  <c r="O18" i="2"/>
  <c r="N18" i="2"/>
  <c r="K18" i="2"/>
  <c r="J18" i="2"/>
  <c r="O17" i="2"/>
  <c r="N17" i="2"/>
  <c r="Q17" i="2" s="1"/>
  <c r="K17" i="2"/>
  <c r="J17" i="2"/>
  <c r="O16" i="2"/>
  <c r="N16" i="2" s="1"/>
  <c r="Q16" i="2" s="1"/>
  <c r="K16" i="2"/>
  <c r="J16" i="2"/>
  <c r="O15" i="2"/>
  <c r="N15" i="2" s="1"/>
  <c r="Q15" i="2" s="1"/>
  <c r="J15" i="2"/>
  <c r="K15" i="2" s="1"/>
  <c r="O14" i="2"/>
  <c r="N14" i="2"/>
  <c r="Q14" i="2" s="1"/>
  <c r="K14" i="2"/>
  <c r="J14" i="2"/>
  <c r="O13" i="2"/>
  <c r="N13" i="2"/>
  <c r="Q13" i="2" s="1"/>
  <c r="K13" i="2"/>
  <c r="J13" i="2"/>
  <c r="O12" i="2"/>
  <c r="N12" i="2"/>
  <c r="Q12" i="2" s="1"/>
  <c r="K12" i="2"/>
  <c r="J12" i="2"/>
  <c r="Q11" i="2"/>
  <c r="O11" i="2"/>
  <c r="N11" i="2"/>
  <c r="K11" i="2"/>
  <c r="J11" i="2"/>
  <c r="Q10" i="2"/>
  <c r="O10" i="2"/>
  <c r="N10" i="2"/>
  <c r="K10" i="2"/>
  <c r="J10" i="2"/>
  <c r="O9" i="2"/>
  <c r="N9" i="2"/>
  <c r="Q9" i="2" s="1"/>
  <c r="K9" i="2"/>
  <c r="J9" i="2"/>
  <c r="O8" i="2"/>
  <c r="N8" i="2" s="1"/>
  <c r="Q8" i="2" s="1"/>
  <c r="K8" i="2"/>
  <c r="J8" i="2"/>
  <c r="O7" i="2"/>
  <c r="N7" i="2" s="1"/>
  <c r="Q7" i="2" s="1"/>
  <c r="K7" i="2"/>
  <c r="J7" i="2"/>
  <c r="O6" i="2"/>
  <c r="N6" i="2"/>
  <c r="Q6" i="2" s="1"/>
  <c r="J6" i="2"/>
  <c r="K6" i="2" s="1"/>
  <c r="O5" i="2"/>
  <c r="N5" i="2"/>
  <c r="Q5" i="2" s="1"/>
  <c r="K5" i="2"/>
  <c r="J5" i="2"/>
  <c r="O4" i="2"/>
  <c r="N4" i="2"/>
  <c r="Q4" i="2" s="1"/>
  <c r="K4" i="2"/>
  <c r="J4" i="2"/>
  <c r="Q3" i="2"/>
  <c r="O3" i="2"/>
  <c r="N3" i="2"/>
  <c r="K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Game-Publish</author>
  </authors>
  <commentList>
    <comment ref="G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1：钞票
</t>
        </r>
        <r>
          <rPr>
            <sz val="9"/>
            <rFont val="宋体"/>
            <family val="3"/>
            <charset val="134"/>
          </rPr>
          <t>2：钻石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Game-Publish</author>
  </authors>
  <commentList>
    <comment ref="G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 xml:space="preserve">1：钞票
</t>
        </r>
        <r>
          <rPr>
            <sz val="9"/>
            <rFont val="宋体"/>
            <family val="3"/>
            <charset val="134"/>
          </rPr>
          <t>2：钻石</t>
        </r>
      </text>
    </comment>
  </commentList>
</comments>
</file>

<file path=xl/sharedStrings.xml><?xml version="1.0" encoding="utf-8"?>
<sst xmlns="http://schemas.openxmlformats.org/spreadsheetml/2006/main" count="216" uniqueCount="88">
  <si>
    <t>类名</t>
  </si>
  <si>
    <t>任务编号</t>
  </si>
  <si>
    <t>描述</t>
  </si>
  <si>
    <t>任务类型</t>
  </si>
  <si>
    <t>参数1</t>
  </si>
  <si>
    <t>参数2</t>
  </si>
  <si>
    <t>奖励类型</t>
  </si>
  <si>
    <t>对应城市</t>
  </si>
  <si>
    <t>奖励钞票数量</t>
  </si>
  <si>
    <t>说明文本key</t>
  </si>
  <si>
    <t>IdleTask</t>
  </si>
  <si>
    <t>Id</t>
  </si>
  <si>
    <t>Desc</t>
  </si>
  <si>
    <t>TaskType</t>
  </si>
  <si>
    <t>Parameter1</t>
  </si>
  <si>
    <t>Parameter2</t>
  </si>
  <si>
    <t>RewardType</t>
  </si>
  <si>
    <t>CityId</t>
  </si>
  <si>
    <t>Reward</t>
  </si>
  <si>
    <t>Introduce</t>
  </si>
  <si>
    <t>解锁车辆</t>
  </si>
  <si>
    <t>驿站升级</t>
  </si>
  <si>
    <t>解锁驿站</t>
  </si>
  <si>
    <t>提示文本</t>
  </si>
  <si>
    <t>IdleMainTask</t>
  </si>
  <si>
    <t>Tips</t>
  </si>
  <si>
    <t>1000,0</t>
  </si>
  <si>
    <t>糖葫芦驿站</t>
  </si>
  <si>
    <t>3000,0</t>
  </si>
  <si>
    <t>古书驿站</t>
  </si>
  <si>
    <t>5000,0</t>
  </si>
  <si>
    <t>潮玩驿站</t>
  </si>
  <si>
    <t>8000,0</t>
  </si>
  <si>
    <t>医疗驿站</t>
  </si>
  <si>
    <t>15000,0</t>
  </si>
  <si>
    <t>家禽驿站</t>
  </si>
  <si>
    <t>50000,0</t>
  </si>
  <si>
    <t>文玩驿站</t>
  </si>
  <si>
    <t>70000,0</t>
  </si>
  <si>
    <t>80000,0</t>
  </si>
  <si>
    <t>100000,0</t>
  </si>
  <si>
    <t>150000,0</t>
  </si>
  <si>
    <t>500000,0</t>
  </si>
  <si>
    <t>1000000,0</t>
  </si>
  <si>
    <t>800000,0</t>
  </si>
  <si>
    <t>5000000,0</t>
  </si>
  <si>
    <t>8000000,0</t>
  </si>
  <si>
    <t>10000000,0</t>
  </si>
  <si>
    <t>15000000,0</t>
  </si>
  <si>
    <t>50000000,0</t>
  </si>
  <si>
    <t>20000000,0</t>
  </si>
  <si>
    <t>30000000,0</t>
  </si>
  <si>
    <t>80000000,0</t>
  </si>
  <si>
    <t>10000000,1</t>
  </si>
  <si>
    <t>15000000,1</t>
  </si>
  <si>
    <t>50000000,1</t>
  </si>
  <si>
    <t>30000000,2</t>
  </si>
  <si>
    <t>10000000,2</t>
  </si>
  <si>
    <t>15000000,2</t>
  </si>
  <si>
    <t>20000000,2</t>
  </si>
  <si>
    <t>40000000,2</t>
  </si>
  <si>
    <t>60000000,2</t>
  </si>
  <si>
    <t>10000000,3</t>
  </si>
  <si>
    <t>20000000,3</t>
  </si>
  <si>
    <t>总站升级</t>
    <phoneticPr fontId="3" type="noConversion"/>
  </si>
  <si>
    <t>停车场车位升至3级</t>
    <phoneticPr fontId="3" type="noConversion"/>
  </si>
  <si>
    <t>停车场车位升至5级</t>
    <phoneticPr fontId="3" type="noConversion"/>
  </si>
  <si>
    <t>400,0</t>
  </si>
  <si>
    <t>1500,0</t>
  </si>
  <si>
    <t>4000,0</t>
  </si>
  <si>
    <t>6000,0</t>
  </si>
  <si>
    <t>10000,0</t>
  </si>
  <si>
    <t>30000,0</t>
  </si>
  <si>
    <t>60000,0</t>
  </si>
  <si>
    <t>200000,0</t>
  </si>
  <si>
    <t>300000,0</t>
  </si>
  <si>
    <t>2000000,0</t>
  </si>
  <si>
    <t>3000000,0</t>
  </si>
  <si>
    <t>4000000,0</t>
  </si>
  <si>
    <t>40000000,0</t>
  </si>
  <si>
    <t>60000000,0</t>
  </si>
  <si>
    <t>20000000,1</t>
  </si>
  <si>
    <t>40000000,1</t>
  </si>
  <si>
    <t>60000000,1</t>
  </si>
  <si>
    <t>80000000,1</t>
  </si>
  <si>
    <t>80000000,2</t>
  </si>
  <si>
    <t>大货车载量升至3级</t>
    <phoneticPr fontId="3" type="noConversion"/>
  </si>
  <si>
    <t>大货车载量升至5级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</si>
</sst>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workbookViewId="0">
      <selection activeCell="J13" sqref="J13"/>
    </sheetView>
  </sheetViews>
  <sheetFormatPr defaultColWidth="9" defaultRowHeight="14.55" x14ac:dyDescent="0.25"/>
  <cols>
    <col min="1" max="1" width="14.88671875" style="1" customWidth="1"/>
    <col min="2" max="8" width="9" style="1"/>
    <col min="9" max="9" width="12.77734375" style="3" bestFit="1" customWidth="1"/>
    <col min="10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</row>
    <row r="2" spans="1:17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3" t="s">
        <v>18</v>
      </c>
      <c r="J2" s="1" t="s">
        <v>19</v>
      </c>
    </row>
    <row r="3" spans="1:17" x14ac:dyDescent="0.25">
      <c r="B3" s="1">
        <v>1</v>
      </c>
      <c r="C3" s="1" t="s">
        <v>21</v>
      </c>
      <c r="D3" s="1">
        <v>1</v>
      </c>
      <c r="E3" s="1">
        <v>1</v>
      </c>
      <c r="F3" s="1">
        <v>25</v>
      </c>
      <c r="G3" s="1">
        <v>1</v>
      </c>
      <c r="H3" s="1">
        <v>1001</v>
      </c>
      <c r="I3" s="6" t="s">
        <v>67</v>
      </c>
      <c r="J3" s="1" t="str">
        <f>IF(D3=1,VLOOKUP($E3,主线任务!$R$3:$T$8,3,FALSE)&amp;"升至"&amp;F3&amp;"级","解锁"&amp;VLOOKUP($E3,$R$3:$T$8,3,FALSE))</f>
        <v>糖葫芦驿站升至25级</v>
      </c>
      <c r="M3">
        <v>400</v>
      </c>
      <c r="N3">
        <f t="shared" ref="N3:N41" si="0">ROUND(M3/10^O3,2)</f>
        <v>400</v>
      </c>
      <c r="O3">
        <f>IF(INT(LOG10(M3)-7)&lt;0,0,INT(LOG10(M3)-7))</f>
        <v>0</v>
      </c>
      <c r="P3"/>
      <c r="Q3" t="str">
        <f>N3&amp;","&amp;O3</f>
        <v>400,0</v>
      </c>
    </row>
    <row r="4" spans="1:17" x14ac:dyDescent="0.25">
      <c r="B4" s="1">
        <v>2</v>
      </c>
      <c r="C4" s="1" t="s">
        <v>21</v>
      </c>
      <c r="D4" s="1">
        <v>1</v>
      </c>
      <c r="E4" s="1">
        <v>1</v>
      </c>
      <c r="F4" s="1">
        <v>75</v>
      </c>
      <c r="G4" s="1">
        <v>1</v>
      </c>
      <c r="H4" s="1">
        <v>1001</v>
      </c>
      <c r="I4" s="6" t="s">
        <v>68</v>
      </c>
      <c r="J4" s="1" t="str">
        <f>IF(D4=1,VLOOKUP($E4,主线任务!$R$3:$T$8,3,FALSE)&amp;"升至"&amp;F4&amp;"级","解锁"&amp;VLOOKUP($E4,$R$3:$T$8,3,FALSE))</f>
        <v>糖葫芦驿站升至75级</v>
      </c>
      <c r="M4">
        <v>1500</v>
      </c>
      <c r="N4">
        <f t="shared" si="0"/>
        <v>1500</v>
      </c>
      <c r="O4">
        <f t="shared" ref="O4:O41" si="1">IF(INT(LOG10(M4)-7)&lt;0,0,INT(LOG10(M4)-7))</f>
        <v>0</v>
      </c>
      <c r="P4"/>
      <c r="Q4" t="str">
        <f>N4&amp;","&amp;O4</f>
        <v>1500,0</v>
      </c>
    </row>
    <row r="5" spans="1:17" x14ac:dyDescent="0.25">
      <c r="B5" s="1">
        <v>3</v>
      </c>
      <c r="C5" s="1" t="s">
        <v>21</v>
      </c>
      <c r="D5" s="1">
        <v>1</v>
      </c>
      <c r="E5" s="1">
        <v>2</v>
      </c>
      <c r="F5" s="1">
        <v>50</v>
      </c>
      <c r="G5" s="1">
        <v>1</v>
      </c>
      <c r="H5" s="1">
        <v>1001</v>
      </c>
      <c r="I5" s="6" t="s">
        <v>69</v>
      </c>
      <c r="J5" s="1" t="str">
        <f>IF(D5=1,VLOOKUP($E5,主线任务!$R$3:$T$8,3,FALSE)&amp;"升至"&amp;F5&amp;"级","解锁"&amp;VLOOKUP($E5,$R$3:$T$8,3,FALSE))</f>
        <v>古书驿站升至50级</v>
      </c>
      <c r="M5">
        <v>4000</v>
      </c>
      <c r="N5">
        <f t="shared" si="0"/>
        <v>4000</v>
      </c>
      <c r="O5">
        <f t="shared" si="1"/>
        <v>0</v>
      </c>
      <c r="P5"/>
      <c r="Q5" t="str">
        <f t="shared" ref="Q5:Q41" si="2">N5&amp;","&amp;O5</f>
        <v>4000,0</v>
      </c>
    </row>
    <row r="6" spans="1:17" x14ac:dyDescent="0.25">
      <c r="B6" s="1">
        <v>4</v>
      </c>
      <c r="C6" s="1" t="s">
        <v>21</v>
      </c>
      <c r="D6" s="1">
        <v>1</v>
      </c>
      <c r="E6" s="1">
        <v>2</v>
      </c>
      <c r="F6" s="1">
        <v>75</v>
      </c>
      <c r="G6" s="1">
        <v>1</v>
      </c>
      <c r="H6" s="1">
        <v>1001</v>
      </c>
      <c r="I6" s="6" t="s">
        <v>70</v>
      </c>
      <c r="J6" s="1" t="str">
        <f>IF(D6=1,VLOOKUP($E6,主线任务!$R$3:$T$8,3,FALSE)&amp;"升至"&amp;F6&amp;"级","解锁"&amp;VLOOKUP($E6,$R$3:$T$8,3,FALSE))</f>
        <v>古书驿站升至75级</v>
      </c>
      <c r="M6">
        <v>6000</v>
      </c>
      <c r="N6">
        <f t="shared" si="0"/>
        <v>6000</v>
      </c>
      <c r="O6">
        <f t="shared" si="1"/>
        <v>0</v>
      </c>
      <c r="P6"/>
      <c r="Q6" t="str">
        <f t="shared" si="2"/>
        <v>6000,0</v>
      </c>
    </row>
    <row r="7" spans="1:17" x14ac:dyDescent="0.25">
      <c r="B7" s="1">
        <v>5</v>
      </c>
      <c r="C7" s="5" t="s">
        <v>64</v>
      </c>
      <c r="D7" s="1">
        <v>3</v>
      </c>
      <c r="E7" s="1">
        <v>3</v>
      </c>
      <c r="F7" s="1">
        <v>0</v>
      </c>
      <c r="G7" s="1">
        <v>1</v>
      </c>
      <c r="H7" s="1">
        <v>1001</v>
      </c>
      <c r="I7" s="6" t="s">
        <v>69</v>
      </c>
      <c r="J7" s="5" t="s">
        <v>86</v>
      </c>
      <c r="M7">
        <v>4000</v>
      </c>
      <c r="N7">
        <f t="shared" si="0"/>
        <v>4000</v>
      </c>
      <c r="O7">
        <f t="shared" si="1"/>
        <v>0</v>
      </c>
      <c r="P7"/>
      <c r="Q7" t="str">
        <f t="shared" si="2"/>
        <v>4000,0</v>
      </c>
    </row>
    <row r="8" spans="1:17" x14ac:dyDescent="0.25">
      <c r="B8" s="1">
        <v>6</v>
      </c>
      <c r="C8" s="1" t="s">
        <v>20</v>
      </c>
      <c r="D8" s="1">
        <v>2</v>
      </c>
      <c r="E8" s="1">
        <v>3</v>
      </c>
      <c r="F8" s="1">
        <v>0</v>
      </c>
      <c r="G8" s="1">
        <v>1</v>
      </c>
      <c r="H8" s="1">
        <v>1001</v>
      </c>
      <c r="I8" s="6" t="s">
        <v>69</v>
      </c>
      <c r="J8" s="5" t="s">
        <v>65</v>
      </c>
      <c r="M8">
        <v>4000</v>
      </c>
      <c r="N8">
        <f t="shared" si="0"/>
        <v>4000</v>
      </c>
      <c r="O8">
        <f t="shared" si="1"/>
        <v>0</v>
      </c>
      <c r="P8"/>
      <c r="Q8" t="str">
        <f t="shared" si="2"/>
        <v>4000,0</v>
      </c>
    </row>
    <row r="9" spans="1:17" x14ac:dyDescent="0.25">
      <c r="B9" s="1">
        <v>7</v>
      </c>
      <c r="C9" s="1" t="s">
        <v>21</v>
      </c>
      <c r="D9" s="1">
        <v>1</v>
      </c>
      <c r="E9" s="1">
        <v>2</v>
      </c>
      <c r="F9" s="1">
        <v>150</v>
      </c>
      <c r="G9" s="1">
        <v>1</v>
      </c>
      <c r="H9" s="1">
        <v>1001</v>
      </c>
      <c r="I9" s="6" t="s">
        <v>71</v>
      </c>
      <c r="J9" s="1" t="str">
        <f>IF(D9=1,VLOOKUP($E9,主线任务!$R$3:$T$8,3,FALSE)&amp;"升至"&amp;F9&amp;"级","解锁"&amp;VLOOKUP($E9,$R$3:$T$8,3,FALSE))</f>
        <v>古书驿站升至150级</v>
      </c>
      <c r="M9">
        <v>10000</v>
      </c>
      <c r="N9">
        <f t="shared" si="0"/>
        <v>10000</v>
      </c>
      <c r="O9">
        <f t="shared" si="1"/>
        <v>0</v>
      </c>
      <c r="P9"/>
      <c r="Q9" t="str">
        <f t="shared" si="2"/>
        <v>10000,0</v>
      </c>
    </row>
    <row r="10" spans="1:17" x14ac:dyDescent="0.25">
      <c r="B10" s="1">
        <v>8</v>
      </c>
      <c r="C10" s="1" t="s">
        <v>21</v>
      </c>
      <c r="D10" s="1">
        <v>1</v>
      </c>
      <c r="E10" s="1">
        <v>3</v>
      </c>
      <c r="F10" s="1">
        <v>50</v>
      </c>
      <c r="G10" s="1">
        <v>1</v>
      </c>
      <c r="H10" s="1">
        <v>1001</v>
      </c>
      <c r="I10" s="6" t="s">
        <v>72</v>
      </c>
      <c r="J10" s="1" t="str">
        <f>IF(D10=1,VLOOKUP($E10,主线任务!$R$3:$T$8,3,FALSE)&amp;"升至"&amp;F10&amp;"级","解锁"&amp;VLOOKUP($E10,$R$3:$T$8,3,FALSE))</f>
        <v>潮玩驿站升至50级</v>
      </c>
      <c r="M10">
        <v>30000</v>
      </c>
      <c r="N10">
        <f t="shared" si="0"/>
        <v>30000</v>
      </c>
      <c r="O10">
        <f t="shared" si="1"/>
        <v>0</v>
      </c>
      <c r="P10"/>
      <c r="Q10" t="str">
        <f t="shared" si="2"/>
        <v>30000,0</v>
      </c>
    </row>
    <row r="11" spans="1:17" x14ac:dyDescent="0.25">
      <c r="B11" s="1">
        <v>9</v>
      </c>
      <c r="C11" s="1" t="s">
        <v>21</v>
      </c>
      <c r="D11" s="1">
        <v>1</v>
      </c>
      <c r="E11" s="1">
        <v>3</v>
      </c>
      <c r="F11" s="1">
        <v>75</v>
      </c>
      <c r="G11" s="1">
        <v>1</v>
      </c>
      <c r="H11" s="1">
        <v>1001</v>
      </c>
      <c r="I11" s="6" t="s">
        <v>73</v>
      </c>
      <c r="J11" s="1" t="str">
        <f>IF(D11=1,VLOOKUP($E11,主线任务!$R$3:$T$8,3,FALSE)&amp;"升至"&amp;F11&amp;"级","解锁"&amp;VLOOKUP($E11,$R$3:$T$8,3,FALSE))</f>
        <v>潮玩驿站升至75级</v>
      </c>
      <c r="M11">
        <v>60000</v>
      </c>
      <c r="N11">
        <f t="shared" si="0"/>
        <v>60000</v>
      </c>
      <c r="O11">
        <f t="shared" si="1"/>
        <v>0</v>
      </c>
      <c r="P11"/>
      <c r="Q11" t="str">
        <f t="shared" si="2"/>
        <v>60000,0</v>
      </c>
    </row>
    <row r="12" spans="1:17" x14ac:dyDescent="0.25">
      <c r="B12" s="1">
        <v>10</v>
      </c>
      <c r="C12" s="1" t="s">
        <v>21</v>
      </c>
      <c r="D12" s="1">
        <v>1</v>
      </c>
      <c r="E12" s="1">
        <v>3</v>
      </c>
      <c r="F12" s="1">
        <v>150</v>
      </c>
      <c r="G12" s="1">
        <v>1</v>
      </c>
      <c r="H12" s="1">
        <v>1001</v>
      </c>
      <c r="I12" s="6" t="s">
        <v>40</v>
      </c>
      <c r="J12" s="1" t="str">
        <f>IF(D12=1,VLOOKUP($E12,主线任务!$R$3:$T$8,3,FALSE)&amp;"升至"&amp;F12&amp;"级","解锁"&amp;VLOOKUP($E12,$R$3:$T$8,3,FALSE))</f>
        <v>潮玩驿站升至150级</v>
      </c>
      <c r="M12">
        <v>100000</v>
      </c>
      <c r="N12">
        <f t="shared" si="0"/>
        <v>100000</v>
      </c>
      <c r="O12">
        <f t="shared" si="1"/>
        <v>0</v>
      </c>
      <c r="P12"/>
      <c r="Q12" t="str">
        <f t="shared" si="2"/>
        <v>100000,0</v>
      </c>
    </row>
    <row r="13" spans="1:17" x14ac:dyDescent="0.25">
      <c r="B13" s="1">
        <v>11</v>
      </c>
      <c r="C13" s="5" t="s">
        <v>64</v>
      </c>
      <c r="D13" s="1">
        <v>3</v>
      </c>
      <c r="E13" s="1">
        <v>5</v>
      </c>
      <c r="F13" s="1">
        <v>0</v>
      </c>
      <c r="G13" s="1">
        <v>1</v>
      </c>
      <c r="H13" s="1">
        <v>1001</v>
      </c>
      <c r="I13" s="6" t="s">
        <v>73</v>
      </c>
      <c r="J13" s="5" t="s">
        <v>87</v>
      </c>
      <c r="M13">
        <v>60000</v>
      </c>
      <c r="N13">
        <f t="shared" si="0"/>
        <v>60000</v>
      </c>
      <c r="O13">
        <f t="shared" si="1"/>
        <v>0</v>
      </c>
      <c r="P13"/>
      <c r="Q13" t="str">
        <f t="shared" si="2"/>
        <v>60000,0</v>
      </c>
    </row>
    <row r="14" spans="1:17" x14ac:dyDescent="0.25">
      <c r="B14" s="1">
        <v>12</v>
      </c>
      <c r="C14" s="1" t="s">
        <v>20</v>
      </c>
      <c r="D14" s="1">
        <v>2</v>
      </c>
      <c r="E14" s="1">
        <v>5</v>
      </c>
      <c r="F14" s="1">
        <v>0</v>
      </c>
      <c r="G14" s="1">
        <v>1</v>
      </c>
      <c r="H14" s="1">
        <v>1001</v>
      </c>
      <c r="I14" s="6" t="s">
        <v>73</v>
      </c>
      <c r="J14" s="5" t="s">
        <v>66</v>
      </c>
      <c r="M14">
        <v>60000</v>
      </c>
      <c r="N14">
        <f t="shared" si="0"/>
        <v>60000</v>
      </c>
      <c r="O14">
        <f t="shared" si="1"/>
        <v>0</v>
      </c>
      <c r="P14"/>
      <c r="Q14" t="str">
        <f t="shared" si="2"/>
        <v>60000,0</v>
      </c>
    </row>
    <row r="15" spans="1:17" x14ac:dyDescent="0.25">
      <c r="B15" s="1">
        <v>13</v>
      </c>
      <c r="C15" s="1" t="s">
        <v>21</v>
      </c>
      <c r="D15" s="1">
        <v>1</v>
      </c>
      <c r="E15" s="1">
        <v>1</v>
      </c>
      <c r="F15" s="1">
        <v>300</v>
      </c>
      <c r="G15" s="1">
        <v>1</v>
      </c>
      <c r="H15" s="1">
        <v>1001</v>
      </c>
      <c r="I15" s="6" t="s">
        <v>40</v>
      </c>
      <c r="J15" s="1" t="str">
        <f>IF(D15=1,VLOOKUP($E15,主线任务!$R$3:$T$8,3,FALSE)&amp;"升至"&amp;F15&amp;"级","解锁"&amp;VLOOKUP($E15,$R$3:$T$8,3,FALSE))</f>
        <v>糖葫芦驿站升至300级</v>
      </c>
      <c r="M15">
        <v>100000</v>
      </c>
      <c r="N15">
        <f t="shared" si="0"/>
        <v>100000</v>
      </c>
      <c r="O15">
        <f t="shared" si="1"/>
        <v>0</v>
      </c>
      <c r="P15"/>
      <c r="Q15" t="str">
        <f t="shared" si="2"/>
        <v>100000,0</v>
      </c>
    </row>
    <row r="16" spans="1:17" x14ac:dyDescent="0.25">
      <c r="B16" s="1">
        <v>14</v>
      </c>
      <c r="C16" s="1" t="s">
        <v>21</v>
      </c>
      <c r="D16" s="1">
        <v>1</v>
      </c>
      <c r="E16" s="1">
        <v>2</v>
      </c>
      <c r="F16" s="1">
        <v>300</v>
      </c>
      <c r="G16" s="1">
        <v>1</v>
      </c>
      <c r="H16" s="1">
        <v>1001</v>
      </c>
      <c r="I16" s="6" t="s">
        <v>74</v>
      </c>
      <c r="J16" s="1" t="str">
        <f>IF(D16=1,VLOOKUP($E16,主线任务!$R$3:$T$8,3,FALSE)&amp;"升至"&amp;F16&amp;"级","解锁"&amp;VLOOKUP($E16,$R$3:$T$8,3,FALSE))</f>
        <v>古书驿站升至300级</v>
      </c>
      <c r="M16">
        <v>200000</v>
      </c>
      <c r="N16">
        <f t="shared" si="0"/>
        <v>200000</v>
      </c>
      <c r="O16">
        <f t="shared" si="1"/>
        <v>0</v>
      </c>
      <c r="P16"/>
      <c r="Q16" t="str">
        <f t="shared" si="2"/>
        <v>200000,0</v>
      </c>
    </row>
    <row r="17" spans="2:17" x14ac:dyDescent="0.25">
      <c r="B17" s="1">
        <v>15</v>
      </c>
      <c r="C17" s="1" t="s">
        <v>21</v>
      </c>
      <c r="D17" s="1">
        <v>1</v>
      </c>
      <c r="E17" s="1">
        <v>3</v>
      </c>
      <c r="F17" s="1">
        <v>300</v>
      </c>
      <c r="G17" s="1">
        <v>1</v>
      </c>
      <c r="H17" s="1">
        <v>1001</v>
      </c>
      <c r="I17" s="6" t="s">
        <v>74</v>
      </c>
      <c r="J17" s="1" t="str">
        <f>IF(D17=1,VLOOKUP($E17,主线任务!$R$3:$T$8,3,FALSE)&amp;"升至"&amp;F17&amp;"级","解锁"&amp;VLOOKUP($E17,$R$3:$T$8,3,FALSE))</f>
        <v>潮玩驿站升至300级</v>
      </c>
      <c r="M17">
        <v>200000</v>
      </c>
      <c r="N17">
        <f t="shared" si="0"/>
        <v>200000</v>
      </c>
      <c r="O17">
        <f t="shared" si="1"/>
        <v>0</v>
      </c>
      <c r="P17"/>
      <c r="Q17" t="str">
        <f t="shared" si="2"/>
        <v>200000,0</v>
      </c>
    </row>
    <row r="18" spans="2:17" x14ac:dyDescent="0.25">
      <c r="B18" s="1">
        <v>16</v>
      </c>
      <c r="C18" s="1" t="s">
        <v>21</v>
      </c>
      <c r="D18" s="1">
        <v>1</v>
      </c>
      <c r="E18" s="1">
        <v>1</v>
      </c>
      <c r="F18" s="1">
        <v>500</v>
      </c>
      <c r="G18" s="1">
        <v>1</v>
      </c>
      <c r="H18" s="1">
        <v>1001</v>
      </c>
      <c r="I18" s="6" t="s">
        <v>74</v>
      </c>
      <c r="J18" s="1" t="str">
        <f>IF(D18=1,VLOOKUP($E18,主线任务!$R$3:$T$8,3,FALSE)&amp;"升至"&amp;F18&amp;"级","解锁"&amp;VLOOKUP($E18,$R$3:$T$8,3,FALSE))</f>
        <v>糖葫芦驿站升至500级</v>
      </c>
      <c r="M18">
        <v>200000</v>
      </c>
      <c r="N18">
        <f t="shared" si="0"/>
        <v>200000</v>
      </c>
      <c r="O18">
        <f t="shared" si="1"/>
        <v>0</v>
      </c>
      <c r="P18"/>
      <c r="Q18" t="str">
        <f t="shared" si="2"/>
        <v>200000,0</v>
      </c>
    </row>
    <row r="19" spans="2:17" x14ac:dyDescent="0.25">
      <c r="B19" s="1">
        <v>17</v>
      </c>
      <c r="C19" s="1" t="s">
        <v>21</v>
      </c>
      <c r="D19" s="1">
        <v>1</v>
      </c>
      <c r="E19" s="1">
        <v>4</v>
      </c>
      <c r="F19" s="1">
        <v>50</v>
      </c>
      <c r="G19" s="1">
        <v>1</v>
      </c>
      <c r="H19" s="1">
        <v>1001</v>
      </c>
      <c r="I19" s="6" t="s">
        <v>74</v>
      </c>
      <c r="J19" s="1" t="str">
        <f>IF(D19=1,VLOOKUP($E19,主线任务!$R$3:$T$8,3,FALSE)&amp;"升至"&amp;F19&amp;"级","解锁"&amp;VLOOKUP($E19,$R$3:$T$8,3,FALSE))</f>
        <v>医疗驿站升至50级</v>
      </c>
      <c r="M19">
        <v>200000</v>
      </c>
      <c r="N19">
        <f t="shared" si="0"/>
        <v>200000</v>
      </c>
      <c r="O19">
        <f t="shared" si="1"/>
        <v>0</v>
      </c>
      <c r="P19"/>
      <c r="Q19" t="str">
        <f t="shared" si="2"/>
        <v>200000,0</v>
      </c>
    </row>
    <row r="20" spans="2:17" x14ac:dyDescent="0.25">
      <c r="B20" s="1">
        <v>18</v>
      </c>
      <c r="C20" s="1" t="s">
        <v>21</v>
      </c>
      <c r="D20" s="1">
        <v>1</v>
      </c>
      <c r="E20" s="1">
        <v>4</v>
      </c>
      <c r="F20" s="1">
        <v>75</v>
      </c>
      <c r="G20" s="1">
        <v>1</v>
      </c>
      <c r="H20" s="1">
        <v>1001</v>
      </c>
      <c r="I20" s="6" t="s">
        <v>75</v>
      </c>
      <c r="J20" s="1" t="str">
        <f>IF(D20=1,VLOOKUP($E20,主线任务!$R$3:$T$8,3,FALSE)&amp;"升至"&amp;F20&amp;"级","解锁"&amp;VLOOKUP($E20,$R$3:$T$8,3,FALSE))</f>
        <v>医疗驿站升至75级</v>
      </c>
      <c r="M20">
        <v>300000</v>
      </c>
      <c r="N20">
        <f t="shared" si="0"/>
        <v>300000</v>
      </c>
      <c r="O20">
        <f t="shared" si="1"/>
        <v>0</v>
      </c>
      <c r="P20"/>
      <c r="Q20" t="str">
        <f t="shared" si="2"/>
        <v>300000,0</v>
      </c>
    </row>
    <row r="21" spans="2:17" x14ac:dyDescent="0.25">
      <c r="B21" s="1">
        <v>19</v>
      </c>
      <c r="C21" s="1" t="s">
        <v>21</v>
      </c>
      <c r="D21" s="1">
        <v>1</v>
      </c>
      <c r="E21" s="1">
        <v>4</v>
      </c>
      <c r="F21" s="1">
        <v>150</v>
      </c>
      <c r="G21" s="1">
        <v>1</v>
      </c>
      <c r="H21" s="1">
        <v>1001</v>
      </c>
      <c r="I21" s="6" t="s">
        <v>42</v>
      </c>
      <c r="J21" s="1" t="str">
        <f>IF(D21=1,VLOOKUP($E21,主线任务!$R$3:$T$8,3,FALSE)&amp;"升至"&amp;F21&amp;"级","解锁"&amp;VLOOKUP($E21,$R$3:$T$8,3,FALSE))</f>
        <v>医疗驿站升至150级</v>
      </c>
      <c r="M21">
        <v>500000</v>
      </c>
      <c r="N21">
        <f t="shared" si="0"/>
        <v>500000</v>
      </c>
      <c r="O21">
        <f t="shared" si="1"/>
        <v>0</v>
      </c>
      <c r="P21"/>
      <c r="Q21" t="str">
        <f t="shared" si="2"/>
        <v>500000,0</v>
      </c>
    </row>
    <row r="22" spans="2:17" x14ac:dyDescent="0.25">
      <c r="B22" s="1">
        <v>20</v>
      </c>
      <c r="C22" s="1" t="s">
        <v>21</v>
      </c>
      <c r="D22" s="1">
        <v>1</v>
      </c>
      <c r="E22" s="1">
        <v>2</v>
      </c>
      <c r="F22" s="1">
        <v>500</v>
      </c>
      <c r="G22" s="1">
        <v>1</v>
      </c>
      <c r="H22" s="1">
        <v>1001</v>
      </c>
      <c r="I22" s="6" t="s">
        <v>43</v>
      </c>
      <c r="J22" s="1" t="str">
        <f>IF(D22=1,VLOOKUP($E22,主线任务!$R$3:$T$8,3,FALSE)&amp;"升至"&amp;F22&amp;"级","解锁"&amp;VLOOKUP($E22,$R$3:$T$8,3,FALSE))</f>
        <v>古书驿站升至500级</v>
      </c>
      <c r="M22">
        <v>1000000</v>
      </c>
      <c r="N22">
        <f t="shared" si="0"/>
        <v>1000000</v>
      </c>
      <c r="O22">
        <f t="shared" si="1"/>
        <v>0</v>
      </c>
      <c r="P22"/>
      <c r="Q22" t="str">
        <f t="shared" si="2"/>
        <v>1000000,0</v>
      </c>
    </row>
    <row r="23" spans="2:17" x14ac:dyDescent="0.25">
      <c r="B23" s="1">
        <v>21</v>
      </c>
      <c r="C23" s="1" t="s">
        <v>21</v>
      </c>
      <c r="D23" s="1">
        <v>1</v>
      </c>
      <c r="E23" s="1">
        <v>4</v>
      </c>
      <c r="F23" s="1">
        <v>300</v>
      </c>
      <c r="G23" s="1">
        <v>1</v>
      </c>
      <c r="H23" s="1">
        <v>1001</v>
      </c>
      <c r="I23" s="6" t="s">
        <v>76</v>
      </c>
      <c r="J23" s="1" t="str">
        <f>IF(D23=1,VLOOKUP($E23,主线任务!$R$3:$T$8,3,FALSE)&amp;"升至"&amp;F23&amp;"级","解锁"&amp;VLOOKUP($E23,$R$3:$T$8,3,FALSE))</f>
        <v>医疗驿站升至300级</v>
      </c>
      <c r="M23">
        <v>2000000</v>
      </c>
      <c r="N23">
        <f t="shared" si="0"/>
        <v>2000000</v>
      </c>
      <c r="O23">
        <f t="shared" si="1"/>
        <v>0</v>
      </c>
      <c r="P23"/>
      <c r="Q23" t="str">
        <f t="shared" si="2"/>
        <v>2000000,0</v>
      </c>
    </row>
    <row r="24" spans="2:17" x14ac:dyDescent="0.25">
      <c r="B24" s="1">
        <v>22</v>
      </c>
      <c r="C24" s="1" t="s">
        <v>21</v>
      </c>
      <c r="D24" s="1">
        <v>1</v>
      </c>
      <c r="E24" s="1">
        <v>3</v>
      </c>
      <c r="F24" s="1">
        <v>500</v>
      </c>
      <c r="G24" s="1">
        <v>1</v>
      </c>
      <c r="H24" s="1">
        <v>1001</v>
      </c>
      <c r="I24" s="6" t="s">
        <v>77</v>
      </c>
      <c r="J24" s="1" t="str">
        <f>IF(D24=1,VLOOKUP($E24,主线任务!$R$3:$T$8,3,FALSE)&amp;"升至"&amp;F24&amp;"级","解锁"&amp;VLOOKUP($E24,$R$3:$T$8,3,FALSE))</f>
        <v>潮玩驿站升至500级</v>
      </c>
      <c r="M24">
        <v>3000000</v>
      </c>
      <c r="N24">
        <f t="shared" si="0"/>
        <v>3000000</v>
      </c>
      <c r="O24">
        <f t="shared" si="1"/>
        <v>0</v>
      </c>
      <c r="P24"/>
      <c r="Q24" t="str">
        <f t="shared" si="2"/>
        <v>3000000,0</v>
      </c>
    </row>
    <row r="25" spans="2:17" x14ac:dyDescent="0.25">
      <c r="B25" s="1">
        <v>23</v>
      </c>
      <c r="C25" s="1" t="s">
        <v>21</v>
      </c>
      <c r="D25" s="1">
        <v>1</v>
      </c>
      <c r="E25" s="1">
        <v>5</v>
      </c>
      <c r="F25" s="1">
        <v>50</v>
      </c>
      <c r="G25" s="1">
        <v>1</v>
      </c>
      <c r="H25" s="1">
        <v>1001</v>
      </c>
      <c r="I25" s="6" t="s">
        <v>78</v>
      </c>
      <c r="J25" s="1" t="str">
        <f>IF(D25=1,VLOOKUP($E25,主线任务!$R$3:$T$8,3,FALSE)&amp;"升至"&amp;F25&amp;"级","解锁"&amp;VLOOKUP($E25,$R$3:$T$8,3,FALSE))</f>
        <v>家禽驿站升至50级</v>
      </c>
      <c r="M25">
        <v>4000000</v>
      </c>
      <c r="N25">
        <f t="shared" si="0"/>
        <v>4000000</v>
      </c>
      <c r="O25">
        <f t="shared" si="1"/>
        <v>0</v>
      </c>
      <c r="P25"/>
      <c r="Q25" t="str">
        <f t="shared" si="2"/>
        <v>4000000,0</v>
      </c>
    </row>
    <row r="26" spans="2:17" x14ac:dyDescent="0.25">
      <c r="B26" s="1">
        <v>24</v>
      </c>
      <c r="C26" s="1" t="s">
        <v>21</v>
      </c>
      <c r="D26" s="1">
        <v>1</v>
      </c>
      <c r="E26" s="1">
        <v>5</v>
      </c>
      <c r="F26" s="1">
        <v>75</v>
      </c>
      <c r="G26" s="1">
        <v>1</v>
      </c>
      <c r="H26" s="1">
        <v>1001</v>
      </c>
      <c r="I26" s="6" t="s">
        <v>45</v>
      </c>
      <c r="J26" s="1" t="str">
        <f>IF(D26=1,VLOOKUP($E26,主线任务!$R$3:$T$8,3,FALSE)&amp;"升至"&amp;F26&amp;"级","解锁"&amp;VLOOKUP($E26,$R$3:$T$8,3,FALSE))</f>
        <v>家禽驿站升至75级</v>
      </c>
      <c r="M26">
        <v>5000000</v>
      </c>
      <c r="N26">
        <f t="shared" si="0"/>
        <v>5000000</v>
      </c>
      <c r="O26">
        <f t="shared" si="1"/>
        <v>0</v>
      </c>
      <c r="P26"/>
      <c r="Q26" t="str">
        <f t="shared" si="2"/>
        <v>5000000,0</v>
      </c>
    </row>
    <row r="27" spans="2:17" x14ac:dyDescent="0.25">
      <c r="B27" s="1">
        <v>25</v>
      </c>
      <c r="C27" s="1" t="s">
        <v>21</v>
      </c>
      <c r="D27" s="1">
        <v>1</v>
      </c>
      <c r="E27" s="1">
        <v>5</v>
      </c>
      <c r="F27" s="1">
        <v>150</v>
      </c>
      <c r="G27" s="1">
        <v>1</v>
      </c>
      <c r="H27" s="1">
        <v>1001</v>
      </c>
      <c r="I27" s="6" t="s">
        <v>46</v>
      </c>
      <c r="J27" s="1" t="str">
        <f>IF(D27=1,VLOOKUP($E27,主线任务!$R$3:$T$8,3,FALSE)&amp;"升至"&amp;F27&amp;"级","解锁"&amp;VLOOKUP($E27,$R$3:$T$8,3,FALSE))</f>
        <v>家禽驿站升至150级</v>
      </c>
      <c r="M27">
        <v>8000000</v>
      </c>
      <c r="N27">
        <f t="shared" si="0"/>
        <v>8000000</v>
      </c>
      <c r="O27">
        <f t="shared" si="1"/>
        <v>0</v>
      </c>
      <c r="P27"/>
      <c r="Q27" t="str">
        <f t="shared" si="2"/>
        <v>8000000,0</v>
      </c>
    </row>
    <row r="28" spans="2:17" x14ac:dyDescent="0.25">
      <c r="B28" s="1">
        <v>26</v>
      </c>
      <c r="C28" s="1" t="s">
        <v>21</v>
      </c>
      <c r="D28" s="1">
        <v>1</v>
      </c>
      <c r="E28" s="1">
        <v>1</v>
      </c>
      <c r="F28" s="1">
        <v>700</v>
      </c>
      <c r="G28" s="1">
        <v>1</v>
      </c>
      <c r="H28" s="1">
        <v>1001</v>
      </c>
      <c r="I28" s="6" t="s">
        <v>47</v>
      </c>
      <c r="J28" s="1" t="str">
        <f>IF(D28=1,VLOOKUP($E28,主线任务!$R$3:$T$8,3,FALSE)&amp;"升至"&amp;F28&amp;"级","解锁"&amp;VLOOKUP($E28,$R$3:$T$8,3,FALSE))</f>
        <v>糖葫芦驿站升至700级</v>
      </c>
      <c r="M28">
        <v>10000000</v>
      </c>
      <c r="N28">
        <f t="shared" si="0"/>
        <v>10000000</v>
      </c>
      <c r="O28">
        <f t="shared" si="1"/>
        <v>0</v>
      </c>
      <c r="P28"/>
      <c r="Q28" t="str">
        <f t="shared" si="2"/>
        <v>10000000,0</v>
      </c>
    </row>
    <row r="29" spans="2:17" x14ac:dyDescent="0.25">
      <c r="B29" s="1">
        <v>27</v>
      </c>
      <c r="C29" s="1" t="s">
        <v>21</v>
      </c>
      <c r="D29" s="1">
        <v>1</v>
      </c>
      <c r="E29" s="1">
        <v>2</v>
      </c>
      <c r="F29" s="1">
        <v>700</v>
      </c>
      <c r="G29" s="1">
        <v>1</v>
      </c>
      <c r="H29" s="1">
        <v>1001</v>
      </c>
      <c r="I29" s="6" t="s">
        <v>50</v>
      </c>
      <c r="J29" s="1" t="str">
        <f>IF(D29=1,VLOOKUP($E29,主线任务!$R$3:$T$8,3,FALSE)&amp;"升至"&amp;F29&amp;"级","解锁"&amp;VLOOKUP($E29,$R$3:$T$8,3,FALSE))</f>
        <v>古书驿站升至700级</v>
      </c>
      <c r="M29">
        <v>20000000</v>
      </c>
      <c r="N29">
        <f t="shared" si="0"/>
        <v>20000000</v>
      </c>
      <c r="O29">
        <f t="shared" si="1"/>
        <v>0</v>
      </c>
      <c r="P29"/>
      <c r="Q29" t="str">
        <f t="shared" si="2"/>
        <v>20000000,0</v>
      </c>
    </row>
    <row r="30" spans="2:17" x14ac:dyDescent="0.25">
      <c r="B30" s="1">
        <v>28</v>
      </c>
      <c r="C30" s="1" t="s">
        <v>21</v>
      </c>
      <c r="D30" s="1">
        <v>1</v>
      </c>
      <c r="E30" s="1">
        <v>4</v>
      </c>
      <c r="F30" s="1">
        <v>500</v>
      </c>
      <c r="G30" s="1">
        <v>1</v>
      </c>
      <c r="H30" s="1">
        <v>1001</v>
      </c>
      <c r="I30" s="6" t="s">
        <v>51</v>
      </c>
      <c r="J30" s="1" t="str">
        <f>IF(D30=1,VLOOKUP($E30,主线任务!$R$3:$T$8,3,FALSE)&amp;"升至"&amp;F30&amp;"级","解锁"&amp;VLOOKUP($E30,$R$3:$T$8,3,FALSE))</f>
        <v>医疗驿站升至500级</v>
      </c>
      <c r="M30">
        <v>30000000</v>
      </c>
      <c r="N30">
        <f t="shared" si="0"/>
        <v>30000000</v>
      </c>
      <c r="O30">
        <f t="shared" si="1"/>
        <v>0</v>
      </c>
      <c r="P30"/>
      <c r="Q30" t="str">
        <f t="shared" si="2"/>
        <v>30000000,0</v>
      </c>
    </row>
    <row r="31" spans="2:17" x14ac:dyDescent="0.25">
      <c r="B31" s="1">
        <v>29</v>
      </c>
      <c r="C31" s="1" t="s">
        <v>21</v>
      </c>
      <c r="D31" s="1">
        <v>1</v>
      </c>
      <c r="E31" s="1">
        <v>5</v>
      </c>
      <c r="F31" s="1">
        <v>300</v>
      </c>
      <c r="G31" s="1">
        <v>1</v>
      </c>
      <c r="H31" s="1">
        <v>1001</v>
      </c>
      <c r="I31" s="6" t="s">
        <v>79</v>
      </c>
      <c r="J31" s="1" t="str">
        <f>IF(D31=1,VLOOKUP($E31,主线任务!$R$3:$T$8,3,FALSE)&amp;"升至"&amp;F31&amp;"级","解锁"&amp;VLOOKUP($E31,$R$3:$T$8,3,FALSE))</f>
        <v>家禽驿站升至300级</v>
      </c>
      <c r="M31">
        <v>40000000</v>
      </c>
      <c r="N31">
        <f t="shared" si="0"/>
        <v>40000000</v>
      </c>
      <c r="O31">
        <f t="shared" si="1"/>
        <v>0</v>
      </c>
      <c r="P31"/>
      <c r="Q31" t="str">
        <f t="shared" si="2"/>
        <v>40000000,0</v>
      </c>
    </row>
    <row r="32" spans="2:17" x14ac:dyDescent="0.25">
      <c r="B32" s="1">
        <v>30</v>
      </c>
      <c r="C32" s="1" t="s">
        <v>21</v>
      </c>
      <c r="D32" s="1">
        <v>1</v>
      </c>
      <c r="E32" s="1">
        <v>3</v>
      </c>
      <c r="F32" s="1">
        <v>700</v>
      </c>
      <c r="G32" s="1">
        <v>1</v>
      </c>
      <c r="H32" s="1">
        <v>1001</v>
      </c>
      <c r="I32" s="6" t="s">
        <v>80</v>
      </c>
      <c r="J32" s="1" t="str">
        <f>IF(D32=1,VLOOKUP($E32,主线任务!$R$3:$T$8,3,FALSE)&amp;"升至"&amp;F32&amp;"级","解锁"&amp;VLOOKUP($E32,$R$3:$T$8,3,FALSE))</f>
        <v>潮玩驿站升至700级</v>
      </c>
      <c r="M32">
        <v>60000000</v>
      </c>
      <c r="N32">
        <f t="shared" si="0"/>
        <v>60000000</v>
      </c>
      <c r="O32">
        <f t="shared" si="1"/>
        <v>0</v>
      </c>
      <c r="P32"/>
      <c r="Q32" t="str">
        <f t="shared" si="2"/>
        <v>60000000,0</v>
      </c>
    </row>
    <row r="33" spans="2:17" x14ac:dyDescent="0.25">
      <c r="B33" s="1">
        <v>31</v>
      </c>
      <c r="C33" s="1" t="s">
        <v>21</v>
      </c>
      <c r="D33" s="1">
        <v>1</v>
      </c>
      <c r="E33" s="1">
        <v>1</v>
      </c>
      <c r="F33" s="1">
        <v>900</v>
      </c>
      <c r="G33" s="1">
        <v>1</v>
      </c>
      <c r="H33" s="1">
        <v>1001</v>
      </c>
      <c r="I33" s="6" t="s">
        <v>52</v>
      </c>
      <c r="J33" s="1" t="str">
        <f>IF(D33=1,VLOOKUP($E33,主线任务!$R$3:$T$8,3,FALSE)&amp;"升至"&amp;F33&amp;"级","解锁"&amp;VLOOKUP($E33,$R$3:$T$8,3,FALSE))</f>
        <v>糖葫芦驿站升至900级</v>
      </c>
      <c r="M33">
        <v>80000000</v>
      </c>
      <c r="N33">
        <f t="shared" si="0"/>
        <v>80000000</v>
      </c>
      <c r="O33">
        <f t="shared" si="1"/>
        <v>0</v>
      </c>
      <c r="P33"/>
      <c r="Q33" t="str">
        <f t="shared" si="2"/>
        <v>80000000,0</v>
      </c>
    </row>
    <row r="34" spans="2:17" x14ac:dyDescent="0.25">
      <c r="B34" s="1">
        <v>32</v>
      </c>
      <c r="C34" s="1" t="s">
        <v>21</v>
      </c>
      <c r="D34" s="1">
        <v>1</v>
      </c>
      <c r="E34" s="1">
        <v>2</v>
      </c>
      <c r="F34" s="1">
        <v>900</v>
      </c>
      <c r="G34" s="1">
        <v>1</v>
      </c>
      <c r="H34" s="1">
        <v>1001</v>
      </c>
      <c r="I34" s="6" t="s">
        <v>53</v>
      </c>
      <c r="J34" s="1" t="str">
        <f>IF(D34=1,VLOOKUP($E34,主线任务!$R$3:$T$8,3,FALSE)&amp;"升至"&amp;F34&amp;"级","解锁"&amp;VLOOKUP($E34,$R$3:$T$8,3,FALSE))</f>
        <v>古书驿站升至900级</v>
      </c>
      <c r="M34">
        <v>100000000</v>
      </c>
      <c r="N34">
        <f t="shared" si="0"/>
        <v>10000000</v>
      </c>
      <c r="O34">
        <f t="shared" si="1"/>
        <v>1</v>
      </c>
      <c r="P34"/>
      <c r="Q34" t="str">
        <f t="shared" si="2"/>
        <v>10000000,1</v>
      </c>
    </row>
    <row r="35" spans="2:17" x14ac:dyDescent="0.25">
      <c r="B35" s="1">
        <v>33</v>
      </c>
      <c r="C35" s="1" t="s">
        <v>21</v>
      </c>
      <c r="D35" s="1">
        <v>1</v>
      </c>
      <c r="E35" s="1">
        <v>4</v>
      </c>
      <c r="F35" s="1">
        <v>700</v>
      </c>
      <c r="G35" s="1">
        <v>1</v>
      </c>
      <c r="H35" s="1">
        <v>1001</v>
      </c>
      <c r="I35" s="6" t="s">
        <v>81</v>
      </c>
      <c r="J35" s="1" t="str">
        <f>IF(D35=1,VLOOKUP($E35,主线任务!$R$3:$T$8,3,FALSE)&amp;"升至"&amp;F35&amp;"级","解锁"&amp;VLOOKUP($E35,$R$3:$T$8,3,FALSE))</f>
        <v>医疗驿站升至700级</v>
      </c>
      <c r="M35">
        <v>200000000</v>
      </c>
      <c r="N35">
        <f t="shared" si="0"/>
        <v>20000000</v>
      </c>
      <c r="O35">
        <f t="shared" si="1"/>
        <v>1</v>
      </c>
      <c r="P35"/>
      <c r="Q35" t="str">
        <f t="shared" si="2"/>
        <v>20000000,1</v>
      </c>
    </row>
    <row r="36" spans="2:17" x14ac:dyDescent="0.25">
      <c r="B36" s="1">
        <v>34</v>
      </c>
      <c r="C36" s="1" t="s">
        <v>21</v>
      </c>
      <c r="D36" s="1">
        <v>1</v>
      </c>
      <c r="E36" s="1">
        <v>6</v>
      </c>
      <c r="F36" s="1">
        <v>50</v>
      </c>
      <c r="G36" s="1">
        <v>1</v>
      </c>
      <c r="H36" s="1">
        <v>1001</v>
      </c>
      <c r="I36" s="6" t="s">
        <v>82</v>
      </c>
      <c r="J36" s="1" t="str">
        <f>IF(D36=1,VLOOKUP($E36,主线任务!$R$3:$T$8,3,FALSE)&amp;"升至"&amp;F36&amp;"级","解锁"&amp;VLOOKUP($E36,$R$3:$T$8,3,FALSE))</f>
        <v>文玩驿站升至50级</v>
      </c>
      <c r="M36">
        <v>400000000</v>
      </c>
      <c r="N36">
        <f t="shared" si="0"/>
        <v>40000000</v>
      </c>
      <c r="O36">
        <f t="shared" si="1"/>
        <v>1</v>
      </c>
      <c r="P36"/>
      <c r="Q36" t="str">
        <f t="shared" si="2"/>
        <v>40000000,1</v>
      </c>
    </row>
    <row r="37" spans="2:17" x14ac:dyDescent="0.25">
      <c r="B37" s="1">
        <v>35</v>
      </c>
      <c r="C37" s="1" t="s">
        <v>21</v>
      </c>
      <c r="D37" s="1">
        <v>1</v>
      </c>
      <c r="E37" s="1">
        <v>6</v>
      </c>
      <c r="F37" s="1">
        <v>75</v>
      </c>
      <c r="G37" s="1">
        <v>1</v>
      </c>
      <c r="H37" s="1">
        <v>1001</v>
      </c>
      <c r="I37" s="6" t="s">
        <v>83</v>
      </c>
      <c r="J37" s="1" t="str">
        <f>IF(D37=1,VLOOKUP($E37,主线任务!$R$3:$T$8,3,FALSE)&amp;"升至"&amp;F37&amp;"级","解锁"&amp;VLOOKUP($E37,$R$3:$T$8,3,FALSE))</f>
        <v>文玩驿站升至75级</v>
      </c>
      <c r="M37">
        <v>600000000</v>
      </c>
      <c r="N37">
        <f t="shared" si="0"/>
        <v>60000000</v>
      </c>
      <c r="O37">
        <f t="shared" si="1"/>
        <v>1</v>
      </c>
      <c r="P37"/>
      <c r="Q37" t="str">
        <f t="shared" si="2"/>
        <v>60000000,1</v>
      </c>
    </row>
    <row r="38" spans="2:17" x14ac:dyDescent="0.25">
      <c r="B38" s="1">
        <v>36</v>
      </c>
      <c r="C38" s="1" t="s">
        <v>21</v>
      </c>
      <c r="D38" s="1">
        <v>1</v>
      </c>
      <c r="E38" s="1">
        <v>6</v>
      </c>
      <c r="F38" s="1">
        <v>150</v>
      </c>
      <c r="G38" s="1">
        <v>1</v>
      </c>
      <c r="H38" s="1">
        <v>1001</v>
      </c>
      <c r="I38" s="6" t="s">
        <v>84</v>
      </c>
      <c r="J38" s="1" t="str">
        <f>IF(D38=1,VLOOKUP($E38,主线任务!$R$3:$T$8,3,FALSE)&amp;"升至"&amp;F38&amp;"级","解锁"&amp;VLOOKUP($E38,$R$3:$T$8,3,FALSE))</f>
        <v>文玩驿站升至150级</v>
      </c>
      <c r="M38">
        <v>800000000</v>
      </c>
      <c r="N38">
        <f t="shared" si="0"/>
        <v>80000000</v>
      </c>
      <c r="O38">
        <f t="shared" si="1"/>
        <v>1</v>
      </c>
      <c r="P38"/>
      <c r="Q38" t="str">
        <f t="shared" si="2"/>
        <v>80000000,1</v>
      </c>
    </row>
    <row r="39" spans="2:17" x14ac:dyDescent="0.25">
      <c r="B39" s="1">
        <v>37</v>
      </c>
      <c r="C39" s="1" t="s">
        <v>21</v>
      </c>
      <c r="D39" s="1">
        <v>1</v>
      </c>
      <c r="E39" s="1">
        <v>6</v>
      </c>
      <c r="F39" s="1">
        <v>300</v>
      </c>
      <c r="G39" s="1">
        <v>1</v>
      </c>
      <c r="H39" s="1">
        <v>1001</v>
      </c>
      <c r="I39" s="6" t="s">
        <v>57</v>
      </c>
      <c r="J39" s="1" t="str">
        <f>IF(D39=1,VLOOKUP($E39,主线任务!$R$3:$T$8,3,FALSE)&amp;"升至"&amp;F39&amp;"级","解锁"&amp;VLOOKUP($E39,$R$3:$T$8,3,FALSE))</f>
        <v>文玩驿站升至300级</v>
      </c>
      <c r="M39">
        <v>1000000000</v>
      </c>
      <c r="N39">
        <f t="shared" si="0"/>
        <v>10000000</v>
      </c>
      <c r="O39">
        <f t="shared" si="1"/>
        <v>2</v>
      </c>
      <c r="P39"/>
      <c r="Q39" t="str">
        <f t="shared" si="2"/>
        <v>10000000,2</v>
      </c>
    </row>
    <row r="40" spans="2:17" x14ac:dyDescent="0.25">
      <c r="B40" s="1">
        <v>38</v>
      </c>
      <c r="C40" s="1" t="s">
        <v>21</v>
      </c>
      <c r="D40" s="1">
        <v>1</v>
      </c>
      <c r="E40" s="1">
        <v>5</v>
      </c>
      <c r="F40" s="1">
        <v>500</v>
      </c>
      <c r="G40" s="1">
        <v>1</v>
      </c>
      <c r="H40" s="1">
        <v>1001</v>
      </c>
      <c r="I40" s="6" t="s">
        <v>59</v>
      </c>
      <c r="J40" s="1" t="str">
        <f>IF(D40=1,VLOOKUP($E40,主线任务!$R$3:$T$8,3,FALSE)&amp;"升至"&amp;F40&amp;"级","解锁"&amp;VLOOKUP($E40,$R$3:$T$8,3,FALSE))</f>
        <v>家禽驿站升至500级</v>
      </c>
      <c r="M40">
        <v>2000000000</v>
      </c>
      <c r="N40">
        <f t="shared" si="0"/>
        <v>20000000</v>
      </c>
      <c r="O40">
        <f t="shared" si="1"/>
        <v>2</v>
      </c>
      <c r="P40"/>
      <c r="Q40" t="str">
        <f t="shared" si="2"/>
        <v>20000000,2</v>
      </c>
    </row>
    <row r="41" spans="2:17" x14ac:dyDescent="0.25">
      <c r="B41" s="1">
        <v>39</v>
      </c>
      <c r="C41" s="1" t="s">
        <v>21</v>
      </c>
      <c r="D41" s="1">
        <v>1</v>
      </c>
      <c r="E41" s="1">
        <v>3</v>
      </c>
      <c r="F41" s="1">
        <v>900</v>
      </c>
      <c r="G41" s="1">
        <v>1</v>
      </c>
      <c r="H41" s="1">
        <v>1001</v>
      </c>
      <c r="I41" s="6" t="s">
        <v>56</v>
      </c>
      <c r="J41" s="1" t="str">
        <f>IF(D41=1,VLOOKUP($E41,主线任务!$R$3:$T$8,3,FALSE)&amp;"升至"&amp;F41&amp;"级","解锁"&amp;VLOOKUP($E41,$R$3:$T$8,3,FALSE))</f>
        <v>潮玩驿站升至900级</v>
      </c>
      <c r="M41">
        <v>3000000000</v>
      </c>
      <c r="N41">
        <f t="shared" si="0"/>
        <v>30000000</v>
      </c>
      <c r="O41">
        <f t="shared" si="1"/>
        <v>2</v>
      </c>
      <c r="P41"/>
      <c r="Q41" t="str">
        <f t="shared" si="2"/>
        <v>30000000,2</v>
      </c>
    </row>
    <row r="42" spans="2:17" x14ac:dyDescent="0.25">
      <c r="B42" s="1">
        <v>40</v>
      </c>
      <c r="C42" s="1" t="s">
        <v>21</v>
      </c>
      <c r="D42" s="1">
        <v>1</v>
      </c>
      <c r="E42" s="1">
        <v>4</v>
      </c>
      <c r="F42" s="1">
        <v>900</v>
      </c>
      <c r="G42" s="1">
        <v>1</v>
      </c>
      <c r="H42" s="1">
        <v>1001</v>
      </c>
      <c r="I42" s="6" t="s">
        <v>60</v>
      </c>
      <c r="J42" s="1" t="str">
        <f>IF(D42=1,VLOOKUP($E42,主线任务!$R$3:$T$8,3,FALSE)&amp;"升至"&amp;F42&amp;"级","解锁"&amp;VLOOKUP($E42,$R$3:$T$8,3,FALSE))</f>
        <v>医疗驿站升至900级</v>
      </c>
      <c r="M42">
        <v>4000000000</v>
      </c>
      <c r="N42">
        <f t="shared" ref="N42:N45" si="3">ROUND(M42/10^O42,2)</f>
        <v>40000000</v>
      </c>
      <c r="O42">
        <f t="shared" ref="O42:O45" si="4">IF(INT(LOG10(M42)-7)&lt;0,0,INT(LOG10(M42)-7))</f>
        <v>2</v>
      </c>
      <c r="P42"/>
      <c r="Q42" t="str">
        <f t="shared" ref="Q42:Q45" si="5">N42&amp;","&amp;O42</f>
        <v>40000000,2</v>
      </c>
    </row>
    <row r="43" spans="2:17" x14ac:dyDescent="0.25">
      <c r="B43" s="1">
        <v>41</v>
      </c>
      <c r="C43" s="1" t="s">
        <v>21</v>
      </c>
      <c r="D43" s="1">
        <v>1</v>
      </c>
      <c r="E43" s="1">
        <v>6</v>
      </c>
      <c r="F43" s="1">
        <v>500</v>
      </c>
      <c r="G43" s="1">
        <v>1</v>
      </c>
      <c r="H43" s="1">
        <v>1001</v>
      </c>
      <c r="I43" s="6" t="s">
        <v>61</v>
      </c>
      <c r="J43" s="1" t="str">
        <f>IF(D43=1,VLOOKUP($E43,主线任务!$R$3:$T$8,3,FALSE)&amp;"升至"&amp;F43&amp;"级","解锁"&amp;VLOOKUP($E43,$R$3:$T$8,3,FALSE))</f>
        <v>文玩驿站升至500级</v>
      </c>
      <c r="M43">
        <v>6000000000</v>
      </c>
      <c r="N43">
        <f t="shared" si="3"/>
        <v>60000000</v>
      </c>
      <c r="O43">
        <f t="shared" si="4"/>
        <v>2</v>
      </c>
      <c r="P43"/>
      <c r="Q43" t="str">
        <f t="shared" si="5"/>
        <v>60000000,2</v>
      </c>
    </row>
    <row r="44" spans="2:17" x14ac:dyDescent="0.25">
      <c r="B44" s="1">
        <v>42</v>
      </c>
      <c r="C44" s="1" t="s">
        <v>21</v>
      </c>
      <c r="D44" s="1">
        <v>1</v>
      </c>
      <c r="E44" s="1">
        <v>5</v>
      </c>
      <c r="F44" s="1">
        <v>700</v>
      </c>
      <c r="G44" s="1">
        <v>1</v>
      </c>
      <c r="H44" s="1">
        <v>1001</v>
      </c>
      <c r="I44" s="6" t="s">
        <v>85</v>
      </c>
      <c r="J44" s="1" t="str">
        <f>IF(D44=1,VLOOKUP($E44,主线任务!$R$3:$T$8,3,FALSE)&amp;"升至"&amp;F44&amp;"级","解锁"&amp;VLOOKUP($E44,$R$3:$T$8,3,FALSE))</f>
        <v>家禽驿站升至700级</v>
      </c>
      <c r="M44">
        <v>8000000000</v>
      </c>
      <c r="N44">
        <f t="shared" si="3"/>
        <v>80000000</v>
      </c>
      <c r="O44">
        <f t="shared" si="4"/>
        <v>2</v>
      </c>
      <c r="P44"/>
      <c r="Q44" t="str">
        <f t="shared" si="5"/>
        <v>80000000,2</v>
      </c>
    </row>
    <row r="45" spans="2:17" x14ac:dyDescent="0.25">
      <c r="B45" s="1">
        <v>43</v>
      </c>
      <c r="C45" s="1" t="s">
        <v>21</v>
      </c>
      <c r="D45" s="1">
        <v>1</v>
      </c>
      <c r="E45" s="1">
        <v>1</v>
      </c>
      <c r="F45" s="1">
        <v>1250</v>
      </c>
      <c r="G45" s="1">
        <v>1</v>
      </c>
      <c r="H45" s="1">
        <v>1001</v>
      </c>
      <c r="I45" s="6" t="s">
        <v>62</v>
      </c>
      <c r="J45" s="1" t="str">
        <f>IF(D45=1,VLOOKUP($E45,主线任务!$R$3:$T$8,3,FALSE)&amp;"升至"&amp;F45&amp;"级","解锁"&amp;VLOOKUP($E45,$R$3:$T$8,3,FALSE))</f>
        <v>糖葫芦驿站升至1250级</v>
      </c>
      <c r="M45">
        <v>10000000000</v>
      </c>
      <c r="N45">
        <f t="shared" si="3"/>
        <v>10000000</v>
      </c>
      <c r="O45">
        <f t="shared" si="4"/>
        <v>3</v>
      </c>
      <c r="P45"/>
      <c r="Q45" t="str">
        <f t="shared" si="5"/>
        <v>10000000,3</v>
      </c>
    </row>
  </sheetData>
  <phoneticPr fontId="3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"/>
  <sheetViews>
    <sheetView topLeftCell="B29" workbookViewId="0">
      <selection activeCell="M3" sqref="M3:Q41"/>
    </sheetView>
  </sheetViews>
  <sheetFormatPr defaultColWidth="9" defaultRowHeight="14.55" x14ac:dyDescent="0.25"/>
  <cols>
    <col min="1" max="1" width="13.21875" customWidth="1"/>
    <col min="9" max="9" width="12.77734375" style="2" customWidth="1"/>
    <col min="10" max="10" width="25.44140625" customWidth="1"/>
    <col min="11" max="11" width="22.6640625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23</v>
      </c>
    </row>
    <row r="2" spans="1:20" s="1" customFormat="1" x14ac:dyDescent="0.25">
      <c r="A2" s="1" t="s">
        <v>24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3" t="s">
        <v>18</v>
      </c>
      <c r="J2" s="1" t="s">
        <v>19</v>
      </c>
      <c r="K2" s="1" t="s">
        <v>25</v>
      </c>
    </row>
    <row r="3" spans="1:20" s="1" customFormat="1" x14ac:dyDescent="0.25">
      <c r="B3" s="1">
        <v>1</v>
      </c>
      <c r="C3" s="1" t="s">
        <v>21</v>
      </c>
      <c r="D3" s="1">
        <v>1</v>
      </c>
      <c r="E3" s="1">
        <v>1</v>
      </c>
      <c r="F3" s="1">
        <v>50</v>
      </c>
      <c r="G3" s="1">
        <v>1</v>
      </c>
      <c r="H3" s="1">
        <v>1001</v>
      </c>
      <c r="I3" s="3" t="s">
        <v>26</v>
      </c>
      <c r="J3" s="1" t="str">
        <f t="shared" ref="J3:J41" si="0">IF(D3=1,VLOOKUP($E3,$R$3:$T$8,3,FALSE)&amp;"升至"&amp;F3&amp;"级","解锁"&amp;VLOOKUP($E3,$R$3:$T$8,3,FALSE))</f>
        <v>糖葫芦驿站升至50级</v>
      </c>
      <c r="K3" s="1" t="str">
        <f t="shared" ref="K3:K41" si="1">IF(D3=1,VLOOKUP($E3,$R$3:$T$8,3,FALSE)&amp;"-Lv"&amp;F3,J3)</f>
        <v>糖葫芦驿站-Lv50</v>
      </c>
      <c r="M3">
        <v>1000</v>
      </c>
      <c r="N3">
        <f t="shared" ref="N3:N24" si="2">ROUND(M3/10^O3,2)</f>
        <v>1000</v>
      </c>
      <c r="O3">
        <f>IF(INT(LOG10(M3)-7)&lt;0,0,INT(LOG10(M3)-7))</f>
        <v>0</v>
      </c>
      <c r="P3"/>
      <c r="Q3" t="str">
        <f>N3&amp;","&amp;O3</f>
        <v>1000,0</v>
      </c>
      <c r="R3">
        <v>1</v>
      </c>
      <c r="S3">
        <v>1001</v>
      </c>
      <c r="T3" t="s">
        <v>27</v>
      </c>
    </row>
    <row r="4" spans="1:20" s="1" customFormat="1" x14ac:dyDescent="0.25">
      <c r="B4" s="1">
        <v>2</v>
      </c>
      <c r="C4" s="1" t="s">
        <v>21</v>
      </c>
      <c r="D4" s="1">
        <v>1</v>
      </c>
      <c r="E4" s="1">
        <v>1</v>
      </c>
      <c r="F4" s="1">
        <v>100</v>
      </c>
      <c r="G4" s="1">
        <v>1</v>
      </c>
      <c r="H4" s="1">
        <v>1001</v>
      </c>
      <c r="I4" s="3" t="s">
        <v>28</v>
      </c>
      <c r="J4" s="1" t="str">
        <f t="shared" si="0"/>
        <v>糖葫芦驿站升至100级</v>
      </c>
      <c r="K4" s="1" t="str">
        <f t="shared" si="1"/>
        <v>糖葫芦驿站-Lv100</v>
      </c>
      <c r="M4">
        <v>3000</v>
      </c>
      <c r="N4">
        <f t="shared" si="2"/>
        <v>3000</v>
      </c>
      <c r="O4">
        <f t="shared" ref="O4:O24" si="3">IF(INT(LOG10(M4)-7)&lt;0,0,INT(LOG10(M4)-7))</f>
        <v>0</v>
      </c>
      <c r="P4"/>
      <c r="Q4" t="str">
        <f>N4&amp;","&amp;O4</f>
        <v>3000,0</v>
      </c>
      <c r="R4">
        <v>2</v>
      </c>
      <c r="S4">
        <v>1001</v>
      </c>
      <c r="T4" s="4" t="s">
        <v>29</v>
      </c>
    </row>
    <row r="5" spans="1:20" s="1" customFormat="1" x14ac:dyDescent="0.25">
      <c r="B5" s="1">
        <v>3</v>
      </c>
      <c r="C5" s="1" t="s">
        <v>21</v>
      </c>
      <c r="D5" s="1">
        <v>1</v>
      </c>
      <c r="E5" s="1">
        <v>1</v>
      </c>
      <c r="F5" s="1">
        <v>150</v>
      </c>
      <c r="G5" s="1">
        <v>1</v>
      </c>
      <c r="H5" s="1">
        <v>1001</v>
      </c>
      <c r="I5" s="3" t="s">
        <v>30</v>
      </c>
      <c r="J5" s="1" t="str">
        <f t="shared" si="0"/>
        <v>糖葫芦驿站升至150级</v>
      </c>
      <c r="K5" s="1" t="str">
        <f t="shared" si="1"/>
        <v>糖葫芦驿站-Lv150</v>
      </c>
      <c r="M5">
        <v>5000</v>
      </c>
      <c r="N5">
        <f t="shared" si="2"/>
        <v>5000</v>
      </c>
      <c r="O5">
        <f t="shared" si="3"/>
        <v>0</v>
      </c>
      <c r="P5"/>
      <c r="Q5" t="str">
        <f t="shared" ref="Q5:Q24" si="4">N5&amp;","&amp;O5</f>
        <v>5000,0</v>
      </c>
      <c r="R5">
        <v>3</v>
      </c>
      <c r="S5">
        <v>1001</v>
      </c>
      <c r="T5" t="s">
        <v>31</v>
      </c>
    </row>
    <row r="6" spans="1:20" s="1" customFormat="1" x14ac:dyDescent="0.25">
      <c r="B6" s="1">
        <v>4</v>
      </c>
      <c r="C6" s="1" t="s">
        <v>22</v>
      </c>
      <c r="D6" s="1">
        <v>4</v>
      </c>
      <c r="E6" s="1">
        <v>2</v>
      </c>
      <c r="F6" s="1">
        <v>1</v>
      </c>
      <c r="G6" s="1">
        <v>1</v>
      </c>
      <c r="H6" s="1">
        <v>1001</v>
      </c>
      <c r="I6" s="3" t="s">
        <v>32</v>
      </c>
      <c r="J6" s="1" t="str">
        <f t="shared" si="0"/>
        <v>解锁古书驿站</v>
      </c>
      <c r="K6" s="1" t="str">
        <f t="shared" si="1"/>
        <v>解锁古书驿站</v>
      </c>
      <c r="M6">
        <v>8000</v>
      </c>
      <c r="N6">
        <f t="shared" si="2"/>
        <v>8000</v>
      </c>
      <c r="O6">
        <f t="shared" si="3"/>
        <v>0</v>
      </c>
      <c r="P6"/>
      <c r="Q6" t="str">
        <f t="shared" si="4"/>
        <v>8000,0</v>
      </c>
      <c r="R6">
        <v>4</v>
      </c>
      <c r="S6">
        <v>1001</v>
      </c>
      <c r="T6" s="4" t="s">
        <v>33</v>
      </c>
    </row>
    <row r="7" spans="1:20" x14ac:dyDescent="0.25">
      <c r="B7" s="1">
        <v>5</v>
      </c>
      <c r="C7" s="1" t="s">
        <v>21</v>
      </c>
      <c r="D7" s="1">
        <v>1</v>
      </c>
      <c r="E7" s="1">
        <v>2</v>
      </c>
      <c r="F7" s="1">
        <v>100</v>
      </c>
      <c r="G7" s="1">
        <v>1</v>
      </c>
      <c r="H7" s="1">
        <v>1001</v>
      </c>
      <c r="I7" s="3" t="s">
        <v>34</v>
      </c>
      <c r="J7" s="1" t="str">
        <f t="shared" si="0"/>
        <v>古书驿站升至100级</v>
      </c>
      <c r="K7" s="1" t="str">
        <f t="shared" si="1"/>
        <v>古书驿站-Lv100</v>
      </c>
      <c r="M7">
        <v>15000</v>
      </c>
      <c r="N7">
        <f t="shared" si="2"/>
        <v>15000</v>
      </c>
      <c r="O7">
        <f t="shared" si="3"/>
        <v>0</v>
      </c>
      <c r="Q7" t="str">
        <f t="shared" si="4"/>
        <v>15000,0</v>
      </c>
      <c r="R7">
        <v>5</v>
      </c>
      <c r="S7">
        <v>1001</v>
      </c>
      <c r="T7" s="4" t="s">
        <v>35</v>
      </c>
    </row>
    <row r="8" spans="1:20" x14ac:dyDescent="0.25">
      <c r="B8" s="1">
        <v>6</v>
      </c>
      <c r="C8" s="1" t="s">
        <v>21</v>
      </c>
      <c r="D8" s="1">
        <v>1</v>
      </c>
      <c r="E8" s="1">
        <v>1</v>
      </c>
      <c r="F8" s="1">
        <v>200</v>
      </c>
      <c r="G8" s="1">
        <v>1</v>
      </c>
      <c r="H8" s="1">
        <v>1001</v>
      </c>
      <c r="I8" s="3" t="s">
        <v>36</v>
      </c>
      <c r="J8" s="1" t="str">
        <f t="shared" si="0"/>
        <v>糖葫芦驿站升至200级</v>
      </c>
      <c r="K8" s="1" t="str">
        <f t="shared" si="1"/>
        <v>糖葫芦驿站-Lv200</v>
      </c>
      <c r="M8">
        <v>50000</v>
      </c>
      <c r="N8">
        <f t="shared" si="2"/>
        <v>50000</v>
      </c>
      <c r="O8">
        <f t="shared" si="3"/>
        <v>0</v>
      </c>
      <c r="Q8" t="str">
        <f t="shared" si="4"/>
        <v>50000,0</v>
      </c>
      <c r="R8">
        <v>6</v>
      </c>
      <c r="S8">
        <v>1001</v>
      </c>
      <c r="T8" s="4" t="s">
        <v>37</v>
      </c>
    </row>
    <row r="9" spans="1:20" x14ac:dyDescent="0.25">
      <c r="B9" s="1">
        <v>7</v>
      </c>
      <c r="C9" s="1" t="s">
        <v>21</v>
      </c>
      <c r="D9">
        <v>1</v>
      </c>
      <c r="E9">
        <v>2</v>
      </c>
      <c r="F9">
        <v>200</v>
      </c>
      <c r="G9" s="1">
        <v>1</v>
      </c>
      <c r="H9" s="1">
        <v>1001</v>
      </c>
      <c r="I9" s="3" t="s">
        <v>38</v>
      </c>
      <c r="J9" s="1" t="str">
        <f t="shared" si="0"/>
        <v>古书驿站升至200级</v>
      </c>
      <c r="K9" s="1" t="str">
        <f t="shared" si="1"/>
        <v>古书驿站-Lv200</v>
      </c>
      <c r="M9">
        <v>70000</v>
      </c>
      <c r="N9">
        <f t="shared" si="2"/>
        <v>70000</v>
      </c>
      <c r="O9">
        <f t="shared" si="3"/>
        <v>0</v>
      </c>
      <c r="Q9" t="str">
        <f t="shared" si="4"/>
        <v>70000,0</v>
      </c>
    </row>
    <row r="10" spans="1:20" x14ac:dyDescent="0.25">
      <c r="B10" s="1">
        <v>8</v>
      </c>
      <c r="C10" s="1" t="s">
        <v>22</v>
      </c>
      <c r="D10">
        <v>4</v>
      </c>
      <c r="E10">
        <v>3</v>
      </c>
      <c r="F10">
        <v>1</v>
      </c>
      <c r="G10" s="1">
        <v>1</v>
      </c>
      <c r="H10" s="1">
        <v>1001</v>
      </c>
      <c r="I10" s="3" t="s">
        <v>39</v>
      </c>
      <c r="J10" s="1" t="str">
        <f t="shared" si="0"/>
        <v>解锁潮玩驿站</v>
      </c>
      <c r="K10" s="1" t="str">
        <f t="shared" si="1"/>
        <v>解锁潮玩驿站</v>
      </c>
      <c r="M10">
        <v>80000</v>
      </c>
      <c r="N10">
        <f t="shared" si="2"/>
        <v>80000</v>
      </c>
      <c r="O10">
        <f t="shared" si="3"/>
        <v>0</v>
      </c>
      <c r="Q10" t="str">
        <f t="shared" si="4"/>
        <v>80000,0</v>
      </c>
    </row>
    <row r="11" spans="1:20" x14ac:dyDescent="0.25">
      <c r="B11" s="1">
        <v>9</v>
      </c>
      <c r="C11" s="1" t="s">
        <v>21</v>
      </c>
      <c r="D11">
        <v>1</v>
      </c>
      <c r="E11">
        <v>3</v>
      </c>
      <c r="F11">
        <v>100</v>
      </c>
      <c r="G11" s="1">
        <v>1</v>
      </c>
      <c r="H11" s="1">
        <v>1001</v>
      </c>
      <c r="I11" s="3" t="s">
        <v>40</v>
      </c>
      <c r="J11" s="1" t="str">
        <f t="shared" si="0"/>
        <v>潮玩驿站升至100级</v>
      </c>
      <c r="K11" s="1" t="str">
        <f t="shared" si="1"/>
        <v>潮玩驿站-Lv100</v>
      </c>
      <c r="M11">
        <v>100000</v>
      </c>
      <c r="N11">
        <f t="shared" si="2"/>
        <v>100000</v>
      </c>
      <c r="O11">
        <f t="shared" si="3"/>
        <v>0</v>
      </c>
      <c r="Q11" t="str">
        <f t="shared" si="4"/>
        <v>100000,0</v>
      </c>
    </row>
    <row r="12" spans="1:20" x14ac:dyDescent="0.25">
      <c r="B12" s="1">
        <v>10</v>
      </c>
      <c r="C12" s="1" t="s">
        <v>21</v>
      </c>
      <c r="D12">
        <v>1</v>
      </c>
      <c r="E12">
        <v>3</v>
      </c>
      <c r="F12">
        <v>200</v>
      </c>
      <c r="G12" s="1">
        <v>1</v>
      </c>
      <c r="H12" s="1">
        <v>1001</v>
      </c>
      <c r="I12" s="3" t="s">
        <v>41</v>
      </c>
      <c r="J12" s="1" t="str">
        <f t="shared" si="0"/>
        <v>潮玩驿站升至200级</v>
      </c>
      <c r="K12" s="1" t="str">
        <f t="shared" si="1"/>
        <v>潮玩驿站-Lv200</v>
      </c>
      <c r="M12">
        <v>150000</v>
      </c>
      <c r="N12">
        <f t="shared" si="2"/>
        <v>150000</v>
      </c>
      <c r="O12">
        <f t="shared" si="3"/>
        <v>0</v>
      </c>
      <c r="Q12" t="str">
        <f t="shared" si="4"/>
        <v>150000,0</v>
      </c>
    </row>
    <row r="13" spans="1:20" x14ac:dyDescent="0.25">
      <c r="B13" s="1">
        <v>11</v>
      </c>
      <c r="C13" s="1" t="s">
        <v>21</v>
      </c>
      <c r="D13">
        <v>1</v>
      </c>
      <c r="E13">
        <v>1</v>
      </c>
      <c r="F13">
        <v>400</v>
      </c>
      <c r="G13" s="1">
        <v>1</v>
      </c>
      <c r="H13" s="1">
        <v>1001</v>
      </c>
      <c r="I13" s="3" t="s">
        <v>42</v>
      </c>
      <c r="J13" s="1" t="str">
        <f t="shared" si="0"/>
        <v>糖葫芦驿站升至400级</v>
      </c>
      <c r="K13" s="1" t="str">
        <f t="shared" si="1"/>
        <v>糖葫芦驿站-Lv400</v>
      </c>
      <c r="M13">
        <v>500000</v>
      </c>
      <c r="N13">
        <f t="shared" si="2"/>
        <v>500000</v>
      </c>
      <c r="O13">
        <f t="shared" si="3"/>
        <v>0</v>
      </c>
      <c r="Q13" t="str">
        <f t="shared" si="4"/>
        <v>500000,0</v>
      </c>
    </row>
    <row r="14" spans="1:20" x14ac:dyDescent="0.25">
      <c r="B14" s="1">
        <v>12</v>
      </c>
      <c r="C14" s="1" t="s">
        <v>21</v>
      </c>
      <c r="D14">
        <v>1</v>
      </c>
      <c r="E14">
        <v>2</v>
      </c>
      <c r="F14">
        <v>400</v>
      </c>
      <c r="G14" s="1">
        <v>1</v>
      </c>
      <c r="H14" s="1">
        <v>1001</v>
      </c>
      <c r="I14" s="3" t="s">
        <v>43</v>
      </c>
      <c r="J14" s="1" t="str">
        <f t="shared" si="0"/>
        <v>古书驿站升至400级</v>
      </c>
      <c r="K14" s="1" t="str">
        <f t="shared" si="1"/>
        <v>古书驿站-Lv400</v>
      </c>
      <c r="M14">
        <v>1000000</v>
      </c>
      <c r="N14">
        <f t="shared" si="2"/>
        <v>1000000</v>
      </c>
      <c r="O14">
        <f t="shared" si="3"/>
        <v>0</v>
      </c>
      <c r="Q14" t="str">
        <f t="shared" si="4"/>
        <v>1000000,0</v>
      </c>
    </row>
    <row r="15" spans="1:20" x14ac:dyDescent="0.25">
      <c r="B15" s="1">
        <v>13</v>
      </c>
      <c r="C15" s="1" t="s">
        <v>22</v>
      </c>
      <c r="D15">
        <v>4</v>
      </c>
      <c r="E15">
        <v>4</v>
      </c>
      <c r="F15">
        <v>1</v>
      </c>
      <c r="G15" s="1">
        <v>1</v>
      </c>
      <c r="H15" s="1">
        <v>1001</v>
      </c>
      <c r="I15" s="3" t="s">
        <v>43</v>
      </c>
      <c r="J15" s="1" t="str">
        <f t="shared" si="0"/>
        <v>解锁医疗驿站</v>
      </c>
      <c r="K15" s="1" t="str">
        <f t="shared" si="1"/>
        <v>解锁医疗驿站</v>
      </c>
      <c r="M15">
        <v>1000000</v>
      </c>
      <c r="N15">
        <f t="shared" si="2"/>
        <v>1000000</v>
      </c>
      <c r="O15">
        <f t="shared" si="3"/>
        <v>0</v>
      </c>
      <c r="Q15" t="str">
        <f t="shared" si="4"/>
        <v>1000000,0</v>
      </c>
    </row>
    <row r="16" spans="1:20" x14ac:dyDescent="0.25">
      <c r="B16" s="1">
        <v>14</v>
      </c>
      <c r="C16" s="1" t="s">
        <v>21</v>
      </c>
      <c r="D16">
        <v>1</v>
      </c>
      <c r="E16">
        <v>4</v>
      </c>
      <c r="F16">
        <v>100</v>
      </c>
      <c r="G16" s="1">
        <v>1</v>
      </c>
      <c r="H16" s="1">
        <v>1001</v>
      </c>
      <c r="I16" s="2" t="s">
        <v>44</v>
      </c>
      <c r="J16" s="1" t="str">
        <f t="shared" si="0"/>
        <v>医疗驿站升至100级</v>
      </c>
      <c r="K16" s="1" t="str">
        <f t="shared" si="1"/>
        <v>医疗驿站-Lv100</v>
      </c>
      <c r="M16">
        <v>800000</v>
      </c>
      <c r="N16">
        <f t="shared" si="2"/>
        <v>800000</v>
      </c>
      <c r="O16">
        <f t="shared" si="3"/>
        <v>0</v>
      </c>
      <c r="Q16" t="str">
        <f t="shared" si="4"/>
        <v>800000,0</v>
      </c>
    </row>
    <row r="17" spans="2:17" x14ac:dyDescent="0.25">
      <c r="B17" s="1">
        <v>15</v>
      </c>
      <c r="C17" s="1" t="s">
        <v>21</v>
      </c>
      <c r="D17">
        <v>1</v>
      </c>
      <c r="E17">
        <v>4</v>
      </c>
      <c r="F17">
        <v>200</v>
      </c>
      <c r="G17" s="1">
        <v>1</v>
      </c>
      <c r="H17" s="1">
        <v>1001</v>
      </c>
      <c r="I17" s="3" t="s">
        <v>43</v>
      </c>
      <c r="J17" s="1" t="str">
        <f t="shared" si="0"/>
        <v>医疗驿站升至200级</v>
      </c>
      <c r="K17" s="1" t="str">
        <f t="shared" si="1"/>
        <v>医疗驿站-Lv200</v>
      </c>
      <c r="M17">
        <v>1000000</v>
      </c>
      <c r="N17">
        <f t="shared" si="2"/>
        <v>1000000</v>
      </c>
      <c r="O17">
        <f t="shared" si="3"/>
        <v>0</v>
      </c>
      <c r="Q17" t="str">
        <f t="shared" si="4"/>
        <v>1000000,0</v>
      </c>
    </row>
    <row r="18" spans="2:17" x14ac:dyDescent="0.25">
      <c r="B18" s="1">
        <v>16</v>
      </c>
      <c r="C18" s="1" t="s">
        <v>21</v>
      </c>
      <c r="D18">
        <v>1</v>
      </c>
      <c r="E18">
        <v>3</v>
      </c>
      <c r="F18">
        <v>400</v>
      </c>
      <c r="G18" s="1">
        <v>1</v>
      </c>
      <c r="H18" s="1">
        <v>1001</v>
      </c>
      <c r="I18" s="3" t="s">
        <v>45</v>
      </c>
      <c r="J18" s="1" t="str">
        <f t="shared" si="0"/>
        <v>潮玩驿站升至400级</v>
      </c>
      <c r="K18" s="1" t="str">
        <f t="shared" si="1"/>
        <v>潮玩驿站-Lv400</v>
      </c>
      <c r="M18">
        <v>5000000</v>
      </c>
      <c r="N18">
        <f t="shared" si="2"/>
        <v>5000000</v>
      </c>
      <c r="O18">
        <f t="shared" si="3"/>
        <v>0</v>
      </c>
      <c r="Q18" t="str">
        <f t="shared" si="4"/>
        <v>5000000,0</v>
      </c>
    </row>
    <row r="19" spans="2:17" x14ac:dyDescent="0.25">
      <c r="B19" s="1">
        <v>17</v>
      </c>
      <c r="C19" s="1" t="s">
        <v>21</v>
      </c>
      <c r="D19">
        <v>1</v>
      </c>
      <c r="E19">
        <v>4</v>
      </c>
      <c r="F19">
        <v>400</v>
      </c>
      <c r="G19" s="1">
        <v>1</v>
      </c>
      <c r="H19" s="1">
        <v>1001</v>
      </c>
      <c r="I19" s="3" t="s">
        <v>46</v>
      </c>
      <c r="J19" s="1" t="str">
        <f t="shared" si="0"/>
        <v>医疗驿站升至400级</v>
      </c>
      <c r="K19" s="1" t="str">
        <f t="shared" si="1"/>
        <v>医疗驿站-Lv400</v>
      </c>
      <c r="M19">
        <v>8000000</v>
      </c>
      <c r="N19">
        <f t="shared" si="2"/>
        <v>8000000</v>
      </c>
      <c r="O19">
        <f t="shared" si="3"/>
        <v>0</v>
      </c>
      <c r="Q19" t="str">
        <f t="shared" si="4"/>
        <v>8000000,0</v>
      </c>
    </row>
    <row r="20" spans="2:17" x14ac:dyDescent="0.25">
      <c r="B20" s="1">
        <v>18</v>
      </c>
      <c r="C20" s="1" t="s">
        <v>21</v>
      </c>
      <c r="D20">
        <v>1</v>
      </c>
      <c r="E20">
        <v>1</v>
      </c>
      <c r="F20">
        <v>600</v>
      </c>
      <c r="G20" s="1">
        <v>1</v>
      </c>
      <c r="H20" s="1">
        <v>1001</v>
      </c>
      <c r="I20" s="3" t="s">
        <v>47</v>
      </c>
      <c r="J20" s="1" t="str">
        <f t="shared" si="0"/>
        <v>糖葫芦驿站升至600级</v>
      </c>
      <c r="K20" s="1" t="str">
        <f t="shared" si="1"/>
        <v>糖葫芦驿站-Lv600</v>
      </c>
      <c r="M20">
        <v>10000000</v>
      </c>
      <c r="N20">
        <f t="shared" si="2"/>
        <v>10000000</v>
      </c>
      <c r="O20">
        <f t="shared" si="3"/>
        <v>0</v>
      </c>
      <c r="Q20" t="str">
        <f t="shared" si="4"/>
        <v>10000000,0</v>
      </c>
    </row>
    <row r="21" spans="2:17" x14ac:dyDescent="0.25">
      <c r="B21" s="1">
        <v>19</v>
      </c>
      <c r="C21" s="1" t="s">
        <v>21</v>
      </c>
      <c r="D21">
        <v>1</v>
      </c>
      <c r="E21">
        <v>2</v>
      </c>
      <c r="F21">
        <v>600</v>
      </c>
      <c r="G21" s="1">
        <v>1</v>
      </c>
      <c r="H21" s="1">
        <v>1001</v>
      </c>
      <c r="I21" s="3" t="s">
        <v>48</v>
      </c>
      <c r="J21" s="1" t="str">
        <f t="shared" si="0"/>
        <v>古书驿站升至600级</v>
      </c>
      <c r="K21" s="1" t="str">
        <f t="shared" si="1"/>
        <v>古书驿站-Lv600</v>
      </c>
      <c r="M21">
        <v>15000000</v>
      </c>
      <c r="N21">
        <f t="shared" si="2"/>
        <v>15000000</v>
      </c>
      <c r="O21">
        <f t="shared" si="3"/>
        <v>0</v>
      </c>
      <c r="Q21" t="str">
        <f t="shared" si="4"/>
        <v>15000000,0</v>
      </c>
    </row>
    <row r="22" spans="2:17" x14ac:dyDescent="0.25">
      <c r="B22" s="1">
        <v>20</v>
      </c>
      <c r="C22" s="1" t="s">
        <v>22</v>
      </c>
      <c r="D22">
        <v>4</v>
      </c>
      <c r="E22">
        <v>5</v>
      </c>
      <c r="F22">
        <v>1</v>
      </c>
      <c r="G22" s="1">
        <v>1</v>
      </c>
      <c r="H22" s="1">
        <v>1001</v>
      </c>
      <c r="I22" s="2" t="s">
        <v>49</v>
      </c>
      <c r="J22" s="1" t="str">
        <f t="shared" si="0"/>
        <v>解锁家禽驿站</v>
      </c>
      <c r="K22" s="1" t="str">
        <f t="shared" si="1"/>
        <v>解锁家禽驿站</v>
      </c>
      <c r="M22">
        <v>50000000</v>
      </c>
      <c r="N22">
        <f t="shared" si="2"/>
        <v>50000000</v>
      </c>
      <c r="O22">
        <f t="shared" si="3"/>
        <v>0</v>
      </c>
      <c r="Q22" t="str">
        <f t="shared" si="4"/>
        <v>50000000,0</v>
      </c>
    </row>
    <row r="23" spans="2:17" x14ac:dyDescent="0.25">
      <c r="B23" s="1">
        <v>21</v>
      </c>
      <c r="C23" s="1" t="s">
        <v>21</v>
      </c>
      <c r="D23">
        <v>1</v>
      </c>
      <c r="E23">
        <v>5</v>
      </c>
      <c r="F23">
        <v>100</v>
      </c>
      <c r="G23" s="1">
        <v>1</v>
      </c>
      <c r="H23" s="1">
        <v>1001</v>
      </c>
      <c r="I23" s="3" t="s">
        <v>47</v>
      </c>
      <c r="J23" s="1" t="str">
        <f t="shared" si="0"/>
        <v>家禽驿站升至100级</v>
      </c>
      <c r="K23" s="1" t="str">
        <f t="shared" si="1"/>
        <v>家禽驿站-Lv100</v>
      </c>
      <c r="M23">
        <v>10000000</v>
      </c>
      <c r="N23">
        <f t="shared" si="2"/>
        <v>10000000</v>
      </c>
      <c r="O23">
        <f t="shared" si="3"/>
        <v>0</v>
      </c>
      <c r="Q23" t="str">
        <f t="shared" si="4"/>
        <v>10000000,0</v>
      </c>
    </row>
    <row r="24" spans="2:17" x14ac:dyDescent="0.25">
      <c r="B24" s="1">
        <v>22</v>
      </c>
      <c r="C24" s="1" t="s">
        <v>21</v>
      </c>
      <c r="D24">
        <v>1</v>
      </c>
      <c r="E24">
        <v>5</v>
      </c>
      <c r="F24">
        <v>200</v>
      </c>
      <c r="G24" s="1">
        <v>1</v>
      </c>
      <c r="H24" s="1">
        <v>1001</v>
      </c>
      <c r="I24" s="3" t="s">
        <v>50</v>
      </c>
      <c r="J24" s="1" t="str">
        <f t="shared" si="0"/>
        <v>家禽驿站升至200级</v>
      </c>
      <c r="K24" s="1" t="str">
        <f t="shared" si="1"/>
        <v>家禽驿站-Lv200</v>
      </c>
      <c r="M24">
        <v>20000000</v>
      </c>
      <c r="N24">
        <f t="shared" si="2"/>
        <v>20000000</v>
      </c>
      <c r="O24">
        <f t="shared" si="3"/>
        <v>0</v>
      </c>
      <c r="Q24" t="str">
        <f t="shared" si="4"/>
        <v>20000000,0</v>
      </c>
    </row>
    <row r="25" spans="2:17" x14ac:dyDescent="0.25">
      <c r="B25" s="1">
        <v>23</v>
      </c>
      <c r="C25" s="1" t="s">
        <v>21</v>
      </c>
      <c r="D25">
        <v>1</v>
      </c>
      <c r="E25">
        <v>3</v>
      </c>
      <c r="F25">
        <v>600</v>
      </c>
      <c r="G25" s="1">
        <v>1</v>
      </c>
      <c r="H25" s="1">
        <v>1001</v>
      </c>
      <c r="I25" s="3" t="s">
        <v>51</v>
      </c>
      <c r="J25" s="1" t="str">
        <f t="shared" si="0"/>
        <v>潮玩驿站升至600级</v>
      </c>
      <c r="K25" s="1" t="str">
        <f t="shared" si="1"/>
        <v>潮玩驿站-Lv600</v>
      </c>
      <c r="M25">
        <v>30000000</v>
      </c>
      <c r="N25">
        <f t="shared" ref="N25:N41" si="5">ROUND(M25/10^O25,2)</f>
        <v>30000000</v>
      </c>
      <c r="O25">
        <f t="shared" ref="O25:O41" si="6">IF(INT(LOG10(M25)-7)&lt;0,0,INT(LOG10(M25)-7))</f>
        <v>0</v>
      </c>
      <c r="Q25" t="str">
        <f t="shared" ref="Q25:Q41" si="7">N25&amp;","&amp;O25</f>
        <v>30000000,0</v>
      </c>
    </row>
    <row r="26" spans="2:17" x14ac:dyDescent="0.25">
      <c r="B26" s="1">
        <v>24</v>
      </c>
      <c r="C26" s="1" t="s">
        <v>21</v>
      </c>
      <c r="D26">
        <v>1</v>
      </c>
      <c r="E26">
        <v>1</v>
      </c>
      <c r="F26">
        <v>800</v>
      </c>
      <c r="G26" s="1">
        <v>1</v>
      </c>
      <c r="H26" s="1">
        <v>1001</v>
      </c>
      <c r="I26" s="3" t="s">
        <v>49</v>
      </c>
      <c r="J26" s="1" t="str">
        <f t="shared" si="0"/>
        <v>糖葫芦驿站升至800级</v>
      </c>
      <c r="K26" s="1" t="str">
        <f t="shared" si="1"/>
        <v>糖葫芦驿站-Lv800</v>
      </c>
      <c r="M26">
        <v>50000000</v>
      </c>
      <c r="N26">
        <f t="shared" si="5"/>
        <v>50000000</v>
      </c>
      <c r="O26">
        <f t="shared" si="6"/>
        <v>0</v>
      </c>
      <c r="Q26" t="str">
        <f t="shared" si="7"/>
        <v>50000000,0</v>
      </c>
    </row>
    <row r="27" spans="2:17" x14ac:dyDescent="0.25">
      <c r="B27" s="1">
        <v>25</v>
      </c>
      <c r="C27" s="1" t="s">
        <v>21</v>
      </c>
      <c r="D27">
        <v>1</v>
      </c>
      <c r="E27">
        <v>2</v>
      </c>
      <c r="F27">
        <v>800</v>
      </c>
      <c r="G27" s="1">
        <v>1</v>
      </c>
      <c r="H27" s="1">
        <v>1001</v>
      </c>
      <c r="I27" s="3" t="s">
        <v>52</v>
      </c>
      <c r="J27" s="1" t="str">
        <f t="shared" si="0"/>
        <v>古书驿站升至800级</v>
      </c>
      <c r="K27" s="1" t="str">
        <f t="shared" si="1"/>
        <v>古书驿站-Lv800</v>
      </c>
      <c r="M27">
        <v>80000000</v>
      </c>
      <c r="N27">
        <f t="shared" si="5"/>
        <v>80000000</v>
      </c>
      <c r="O27">
        <f t="shared" si="6"/>
        <v>0</v>
      </c>
      <c r="Q27" t="str">
        <f t="shared" si="7"/>
        <v>80000000,0</v>
      </c>
    </row>
    <row r="28" spans="2:17" x14ac:dyDescent="0.25">
      <c r="B28" s="1">
        <v>26</v>
      </c>
      <c r="C28" s="1" t="s">
        <v>21</v>
      </c>
      <c r="D28">
        <v>1</v>
      </c>
      <c r="E28">
        <v>4</v>
      </c>
      <c r="F28">
        <v>600</v>
      </c>
      <c r="G28" s="1">
        <v>1</v>
      </c>
      <c r="H28" s="1">
        <v>1001</v>
      </c>
      <c r="I28" s="3" t="s">
        <v>53</v>
      </c>
      <c r="J28" s="1" t="str">
        <f t="shared" si="0"/>
        <v>医疗驿站升至600级</v>
      </c>
      <c r="K28" s="1" t="str">
        <f t="shared" si="1"/>
        <v>医疗驿站-Lv600</v>
      </c>
      <c r="M28">
        <v>100000000</v>
      </c>
      <c r="N28">
        <f t="shared" si="5"/>
        <v>10000000</v>
      </c>
      <c r="O28">
        <f t="shared" si="6"/>
        <v>1</v>
      </c>
      <c r="Q28" t="str">
        <f t="shared" si="7"/>
        <v>10000000,1</v>
      </c>
    </row>
    <row r="29" spans="2:17" x14ac:dyDescent="0.25">
      <c r="B29" s="1">
        <v>27</v>
      </c>
      <c r="C29" s="1" t="s">
        <v>21</v>
      </c>
      <c r="D29">
        <v>1</v>
      </c>
      <c r="E29">
        <v>5</v>
      </c>
      <c r="F29">
        <v>400</v>
      </c>
      <c r="G29" s="1">
        <v>1</v>
      </c>
      <c r="H29" s="1">
        <v>1001</v>
      </c>
      <c r="I29" s="3" t="s">
        <v>54</v>
      </c>
      <c r="J29" s="1" t="str">
        <f t="shared" si="0"/>
        <v>家禽驿站升至400级</v>
      </c>
      <c r="K29" s="1" t="str">
        <f t="shared" si="1"/>
        <v>家禽驿站-Lv400</v>
      </c>
      <c r="M29">
        <v>150000000</v>
      </c>
      <c r="N29">
        <f t="shared" si="5"/>
        <v>15000000</v>
      </c>
      <c r="O29">
        <f t="shared" si="6"/>
        <v>1</v>
      </c>
      <c r="Q29" t="str">
        <f t="shared" si="7"/>
        <v>15000000,1</v>
      </c>
    </row>
    <row r="30" spans="2:17" x14ac:dyDescent="0.25">
      <c r="B30" s="1">
        <v>28</v>
      </c>
      <c r="C30" s="1" t="s">
        <v>21</v>
      </c>
      <c r="D30">
        <v>1</v>
      </c>
      <c r="E30">
        <v>3</v>
      </c>
      <c r="F30">
        <v>800</v>
      </c>
      <c r="G30" s="1">
        <v>1</v>
      </c>
      <c r="H30" s="1">
        <v>1001</v>
      </c>
      <c r="I30" s="3" t="s">
        <v>55</v>
      </c>
      <c r="J30" s="1" t="str">
        <f t="shared" si="0"/>
        <v>潮玩驿站升至800级</v>
      </c>
      <c r="K30" s="1" t="str">
        <f t="shared" si="1"/>
        <v>潮玩驿站-Lv800</v>
      </c>
      <c r="M30">
        <v>500000000</v>
      </c>
      <c r="N30">
        <f t="shared" si="5"/>
        <v>50000000</v>
      </c>
      <c r="O30">
        <f t="shared" si="6"/>
        <v>1</v>
      </c>
      <c r="Q30" t="str">
        <f t="shared" si="7"/>
        <v>50000000,1</v>
      </c>
    </row>
    <row r="31" spans="2:17" x14ac:dyDescent="0.25">
      <c r="B31" s="1">
        <v>29</v>
      </c>
      <c r="C31" s="1" t="s">
        <v>22</v>
      </c>
      <c r="D31">
        <v>4</v>
      </c>
      <c r="E31">
        <v>6</v>
      </c>
      <c r="F31">
        <v>1</v>
      </c>
      <c r="G31" s="1">
        <v>1</v>
      </c>
      <c r="H31" s="1">
        <v>1001</v>
      </c>
      <c r="I31" s="2" t="s">
        <v>56</v>
      </c>
      <c r="J31" s="1" t="str">
        <f t="shared" si="0"/>
        <v>解锁文玩驿站</v>
      </c>
      <c r="K31" s="1" t="str">
        <f t="shared" si="1"/>
        <v>解锁文玩驿站</v>
      </c>
      <c r="M31">
        <v>3000000000</v>
      </c>
      <c r="N31">
        <f t="shared" si="5"/>
        <v>30000000</v>
      </c>
      <c r="O31">
        <f t="shared" si="6"/>
        <v>2</v>
      </c>
      <c r="Q31" t="str">
        <f t="shared" si="7"/>
        <v>30000000,2</v>
      </c>
    </row>
    <row r="32" spans="2:17" x14ac:dyDescent="0.25">
      <c r="B32" s="1">
        <v>30</v>
      </c>
      <c r="C32" s="1" t="s">
        <v>21</v>
      </c>
      <c r="D32">
        <v>1</v>
      </c>
      <c r="E32">
        <v>6</v>
      </c>
      <c r="F32">
        <v>100</v>
      </c>
      <c r="G32" s="1">
        <v>1</v>
      </c>
      <c r="H32" s="1">
        <v>1001</v>
      </c>
      <c r="I32" s="3" t="s">
        <v>55</v>
      </c>
      <c r="J32" s="1" t="str">
        <f t="shared" si="0"/>
        <v>文玩驿站升至100级</v>
      </c>
      <c r="K32" s="1" t="str">
        <f t="shared" si="1"/>
        <v>文玩驿站-Lv100</v>
      </c>
      <c r="M32">
        <v>500000000</v>
      </c>
      <c r="N32">
        <f t="shared" si="5"/>
        <v>50000000</v>
      </c>
      <c r="O32">
        <f t="shared" si="6"/>
        <v>1</v>
      </c>
      <c r="Q32" t="str">
        <f t="shared" si="7"/>
        <v>50000000,1</v>
      </c>
    </row>
    <row r="33" spans="2:17" x14ac:dyDescent="0.25">
      <c r="B33" s="1">
        <v>31</v>
      </c>
      <c r="C33" s="1" t="s">
        <v>21</v>
      </c>
      <c r="D33">
        <v>1</v>
      </c>
      <c r="E33">
        <v>6</v>
      </c>
      <c r="F33">
        <v>200</v>
      </c>
      <c r="G33" s="1">
        <v>1</v>
      </c>
      <c r="H33" s="1">
        <v>1001</v>
      </c>
      <c r="I33" s="3" t="s">
        <v>55</v>
      </c>
      <c r="J33" s="1" t="str">
        <f t="shared" si="0"/>
        <v>文玩驿站升至200级</v>
      </c>
      <c r="K33" s="1" t="str">
        <f t="shared" si="1"/>
        <v>文玩驿站-Lv200</v>
      </c>
      <c r="M33">
        <v>500000000</v>
      </c>
      <c r="N33">
        <f t="shared" si="5"/>
        <v>50000000</v>
      </c>
      <c r="O33">
        <f t="shared" si="6"/>
        <v>1</v>
      </c>
      <c r="Q33" t="str">
        <f t="shared" si="7"/>
        <v>50000000,1</v>
      </c>
    </row>
    <row r="34" spans="2:17" x14ac:dyDescent="0.25">
      <c r="B34" s="1">
        <v>32</v>
      </c>
      <c r="C34" s="1" t="s">
        <v>21</v>
      </c>
      <c r="D34">
        <v>1</v>
      </c>
      <c r="E34">
        <v>1</v>
      </c>
      <c r="F34">
        <v>1000</v>
      </c>
      <c r="G34" s="1">
        <v>1</v>
      </c>
      <c r="H34" s="1">
        <v>1001</v>
      </c>
      <c r="I34" s="3" t="s">
        <v>57</v>
      </c>
      <c r="J34" s="1" t="str">
        <f t="shared" si="0"/>
        <v>糖葫芦驿站升至1000级</v>
      </c>
      <c r="K34" s="1" t="str">
        <f t="shared" si="1"/>
        <v>糖葫芦驿站-Lv1000</v>
      </c>
      <c r="M34">
        <v>1000000000</v>
      </c>
      <c r="N34">
        <f t="shared" si="5"/>
        <v>10000000</v>
      </c>
      <c r="O34">
        <f t="shared" si="6"/>
        <v>2</v>
      </c>
      <c r="Q34" t="str">
        <f t="shared" si="7"/>
        <v>10000000,2</v>
      </c>
    </row>
    <row r="35" spans="2:17" x14ac:dyDescent="0.25">
      <c r="B35" s="1">
        <v>33</v>
      </c>
      <c r="C35" s="1" t="s">
        <v>21</v>
      </c>
      <c r="D35">
        <v>1</v>
      </c>
      <c r="E35">
        <v>2</v>
      </c>
      <c r="F35">
        <v>1000</v>
      </c>
      <c r="G35" s="1">
        <v>1</v>
      </c>
      <c r="H35" s="1">
        <v>1001</v>
      </c>
      <c r="I35" s="3" t="s">
        <v>58</v>
      </c>
      <c r="J35" s="1" t="str">
        <f t="shared" si="0"/>
        <v>古书驿站升至1000级</v>
      </c>
      <c r="K35" s="1" t="str">
        <f t="shared" si="1"/>
        <v>古书驿站-Lv1000</v>
      </c>
      <c r="M35">
        <v>1500000000</v>
      </c>
      <c r="N35">
        <f t="shared" si="5"/>
        <v>15000000</v>
      </c>
      <c r="O35">
        <f t="shared" si="6"/>
        <v>2</v>
      </c>
      <c r="Q35" t="str">
        <f t="shared" si="7"/>
        <v>15000000,2</v>
      </c>
    </row>
    <row r="36" spans="2:17" x14ac:dyDescent="0.25">
      <c r="B36" s="1">
        <v>34</v>
      </c>
      <c r="C36" s="1" t="s">
        <v>21</v>
      </c>
      <c r="D36">
        <v>1</v>
      </c>
      <c r="E36">
        <v>4</v>
      </c>
      <c r="F36">
        <v>800</v>
      </c>
      <c r="G36" s="1">
        <v>1</v>
      </c>
      <c r="H36" s="1">
        <v>1001</v>
      </c>
      <c r="I36" s="3" t="s">
        <v>59</v>
      </c>
      <c r="J36" s="1" t="str">
        <f t="shared" si="0"/>
        <v>医疗驿站升至800级</v>
      </c>
      <c r="K36" s="1" t="str">
        <f t="shared" si="1"/>
        <v>医疗驿站-Lv800</v>
      </c>
      <c r="M36">
        <v>2000000000</v>
      </c>
      <c r="N36">
        <f t="shared" si="5"/>
        <v>20000000</v>
      </c>
      <c r="O36">
        <f t="shared" si="6"/>
        <v>2</v>
      </c>
      <c r="Q36" t="str">
        <f t="shared" si="7"/>
        <v>20000000,2</v>
      </c>
    </row>
    <row r="37" spans="2:17" x14ac:dyDescent="0.25">
      <c r="B37" s="1">
        <v>35</v>
      </c>
      <c r="C37" s="1" t="s">
        <v>21</v>
      </c>
      <c r="D37">
        <v>1</v>
      </c>
      <c r="E37">
        <v>6</v>
      </c>
      <c r="F37">
        <v>400</v>
      </c>
      <c r="G37" s="1">
        <v>1</v>
      </c>
      <c r="H37" s="1">
        <v>1001</v>
      </c>
      <c r="I37" s="3" t="s">
        <v>56</v>
      </c>
      <c r="J37" s="1" t="str">
        <f t="shared" si="0"/>
        <v>文玩驿站升至400级</v>
      </c>
      <c r="K37" s="1" t="str">
        <f t="shared" si="1"/>
        <v>文玩驿站-Lv400</v>
      </c>
      <c r="M37">
        <v>3000000000</v>
      </c>
      <c r="N37">
        <f t="shared" si="5"/>
        <v>30000000</v>
      </c>
      <c r="O37">
        <f t="shared" si="6"/>
        <v>2</v>
      </c>
      <c r="Q37" t="str">
        <f t="shared" si="7"/>
        <v>30000000,2</v>
      </c>
    </row>
    <row r="38" spans="2:17" x14ac:dyDescent="0.25">
      <c r="B38" s="1">
        <v>36</v>
      </c>
      <c r="C38" s="1" t="s">
        <v>21</v>
      </c>
      <c r="D38">
        <v>1</v>
      </c>
      <c r="E38">
        <v>5</v>
      </c>
      <c r="F38">
        <v>600</v>
      </c>
      <c r="G38" s="1">
        <v>1</v>
      </c>
      <c r="H38" s="1">
        <v>1001</v>
      </c>
      <c r="I38" s="3" t="s">
        <v>60</v>
      </c>
      <c r="J38" s="1" t="str">
        <f t="shared" si="0"/>
        <v>家禽驿站升至600级</v>
      </c>
      <c r="K38" s="1" t="str">
        <f t="shared" si="1"/>
        <v>家禽驿站-Lv600</v>
      </c>
      <c r="M38">
        <v>4000000000</v>
      </c>
      <c r="N38">
        <f t="shared" si="5"/>
        <v>40000000</v>
      </c>
      <c r="O38">
        <f t="shared" si="6"/>
        <v>2</v>
      </c>
      <c r="Q38" t="str">
        <f t="shared" si="7"/>
        <v>40000000,2</v>
      </c>
    </row>
    <row r="39" spans="2:17" x14ac:dyDescent="0.25">
      <c r="B39" s="1">
        <v>37</v>
      </c>
      <c r="C39" s="1" t="s">
        <v>21</v>
      </c>
      <c r="D39">
        <v>1</v>
      </c>
      <c r="E39">
        <v>3</v>
      </c>
      <c r="F39">
        <v>1000</v>
      </c>
      <c r="G39" s="1">
        <v>1</v>
      </c>
      <c r="H39" s="1">
        <v>1001</v>
      </c>
      <c r="I39" s="3" t="s">
        <v>61</v>
      </c>
      <c r="J39" s="1" t="str">
        <f t="shared" si="0"/>
        <v>潮玩驿站升至1000级</v>
      </c>
      <c r="K39" s="1" t="str">
        <f t="shared" si="1"/>
        <v>潮玩驿站-Lv1000</v>
      </c>
      <c r="M39">
        <v>6000000000</v>
      </c>
      <c r="N39">
        <f t="shared" si="5"/>
        <v>60000000</v>
      </c>
      <c r="O39">
        <f t="shared" si="6"/>
        <v>2</v>
      </c>
      <c r="Q39" t="str">
        <f t="shared" si="7"/>
        <v>60000000,2</v>
      </c>
    </row>
    <row r="40" spans="2:17" x14ac:dyDescent="0.25">
      <c r="B40" s="1">
        <v>38</v>
      </c>
      <c r="C40" s="1" t="s">
        <v>21</v>
      </c>
      <c r="D40">
        <v>1</v>
      </c>
      <c r="E40">
        <v>4</v>
      </c>
      <c r="F40">
        <v>1000</v>
      </c>
      <c r="G40" s="1">
        <v>1</v>
      </c>
      <c r="H40" s="1">
        <v>1001</v>
      </c>
      <c r="I40" s="3" t="s">
        <v>62</v>
      </c>
      <c r="J40" s="1" t="str">
        <f t="shared" si="0"/>
        <v>医疗驿站升至1000级</v>
      </c>
      <c r="K40" s="1" t="str">
        <f t="shared" si="1"/>
        <v>医疗驿站-Lv1000</v>
      </c>
      <c r="M40">
        <v>10000000000</v>
      </c>
      <c r="N40">
        <f t="shared" si="5"/>
        <v>10000000</v>
      </c>
      <c r="O40">
        <f t="shared" si="6"/>
        <v>3</v>
      </c>
      <c r="Q40" t="str">
        <f t="shared" si="7"/>
        <v>10000000,3</v>
      </c>
    </row>
    <row r="41" spans="2:17" x14ac:dyDescent="0.25">
      <c r="B41" s="1">
        <v>39</v>
      </c>
      <c r="C41" s="1" t="s">
        <v>21</v>
      </c>
      <c r="D41">
        <v>1</v>
      </c>
      <c r="E41">
        <v>6</v>
      </c>
      <c r="F41">
        <v>600</v>
      </c>
      <c r="G41" s="1">
        <v>1</v>
      </c>
      <c r="H41" s="1">
        <v>1001</v>
      </c>
      <c r="I41" s="3" t="s">
        <v>63</v>
      </c>
      <c r="J41" s="1" t="str">
        <f t="shared" si="0"/>
        <v>文玩驿站升至600级</v>
      </c>
      <c r="K41" s="1" t="str">
        <f t="shared" si="1"/>
        <v>文玩驿站-Lv600</v>
      </c>
      <c r="M41">
        <v>20000000000</v>
      </c>
      <c r="N41">
        <f t="shared" si="5"/>
        <v>20000000</v>
      </c>
      <c r="O41">
        <f t="shared" si="6"/>
        <v>3</v>
      </c>
      <c r="Q41" t="str">
        <f t="shared" si="7"/>
        <v>20000000,3</v>
      </c>
    </row>
    <row r="42" spans="2:17" x14ac:dyDescent="0.25">
      <c r="C42" s="1"/>
      <c r="G42" s="1"/>
      <c r="H42" s="1"/>
      <c r="P42" s="1"/>
    </row>
    <row r="43" spans="2:17" x14ac:dyDescent="0.25">
      <c r="C43" s="1"/>
      <c r="G43" s="1"/>
      <c r="H43" s="1"/>
      <c r="P43" s="1"/>
    </row>
    <row r="44" spans="2:17" x14ac:dyDescent="0.25">
      <c r="C44" s="1"/>
      <c r="G44" s="1"/>
      <c r="H44" s="1"/>
      <c r="P44" s="1"/>
    </row>
    <row r="45" spans="2:17" x14ac:dyDescent="0.25">
      <c r="C45" s="1"/>
      <c r="G45" s="1"/>
      <c r="H45" s="1"/>
      <c r="P45" s="1"/>
    </row>
    <row r="46" spans="2:17" x14ac:dyDescent="0.25">
      <c r="C46" s="1"/>
      <c r="G46" s="1"/>
      <c r="H46" s="1"/>
      <c r="P46" s="1"/>
    </row>
    <row r="47" spans="2:17" x14ac:dyDescent="0.25">
      <c r="C47" s="1"/>
      <c r="G47" s="1"/>
      <c r="H47" s="1"/>
      <c r="P47" s="1"/>
    </row>
    <row r="48" spans="2:17" x14ac:dyDescent="0.25">
      <c r="C48" s="1"/>
      <c r="G48" s="1"/>
      <c r="H48" s="1"/>
    </row>
    <row r="49" spans="3:8" x14ac:dyDescent="0.25">
      <c r="C49" s="1"/>
      <c r="G49" s="1"/>
      <c r="H49" s="1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5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普通任务</vt:lpstr>
      <vt:lpstr>主线任务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TOWN</dc:creator>
  <cp:lastModifiedBy>edz</cp:lastModifiedBy>
  <dcterms:created xsi:type="dcterms:W3CDTF">2020-11-03T01:32:00Z</dcterms:created>
  <dcterms:modified xsi:type="dcterms:W3CDTF">2021-01-14T13:00:53Z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