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hellowd\hw_game_unity_Delivery\Delivery\GameData\"/>
    </mc:Choice>
  </mc:AlternateContent>
  <xr:revisionPtr revIDLastSave="0" documentId="13_ncr:1_{3DD7982D-4D4E-4FFC-A7DD-8CDE3590BDCA}" xr6:coauthVersionLast="46" xr6:coauthVersionMax="46" xr10:uidLastSave="{00000000-0000-0000-0000-000000000000}"/>
  <bookViews>
    <workbookView xWindow="-109" yWindow="-109" windowWidth="23452" windowHeight="12682" activeTab="1" xr2:uid="{00000000-000D-0000-FFFF-FFFF00000000}"/>
  </bookViews>
  <sheets>
    <sheet name="站点（转生）" sheetId="3" r:id="rId1"/>
    <sheet name="大卡车装货量升级表" sheetId="1" r:id="rId2"/>
    <sheet name="仓库装货量升级表" sheetId="4" r:id="rId3"/>
    <sheet name="站点装货周期升级" sheetId="2" r:id="rId4"/>
  </sheets>
  <calcPr calcId="181029"/>
</workbook>
</file>

<file path=xl/calcChain.xml><?xml version="1.0" encoding="utf-8"?>
<calcChain xmlns="http://schemas.openxmlformats.org/spreadsheetml/2006/main">
  <c r="D5" i="1" l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4" i="1"/>
  <c r="I22" i="2"/>
  <c r="H22" i="2" s="1"/>
  <c r="J22" i="2" s="1"/>
  <c r="G22" i="2"/>
  <c r="I21" i="2"/>
  <c r="H21" i="2" s="1"/>
  <c r="J21" i="2" s="1"/>
  <c r="G21" i="2"/>
  <c r="I20" i="2"/>
  <c r="H20" i="2" s="1"/>
  <c r="J20" i="2" s="1"/>
  <c r="G20" i="2"/>
  <c r="I19" i="2"/>
  <c r="H19" i="2" s="1"/>
  <c r="J19" i="2" s="1"/>
  <c r="G19" i="2"/>
  <c r="I18" i="2"/>
  <c r="H18" i="2" s="1"/>
  <c r="J18" i="2" s="1"/>
  <c r="G18" i="2"/>
  <c r="I17" i="2"/>
  <c r="H17" i="2" s="1"/>
  <c r="J17" i="2" s="1"/>
  <c r="G17" i="2"/>
  <c r="I16" i="2"/>
  <c r="H16" i="2" s="1"/>
  <c r="J16" i="2" s="1"/>
  <c r="G16" i="2"/>
  <c r="I15" i="2"/>
  <c r="H15" i="2" s="1"/>
  <c r="J15" i="2" s="1"/>
  <c r="G15" i="2"/>
  <c r="I14" i="2"/>
  <c r="H14" i="2" s="1"/>
  <c r="J14" i="2" s="1"/>
  <c r="G14" i="2"/>
  <c r="I13" i="2"/>
  <c r="H13" i="2" s="1"/>
  <c r="J13" i="2" s="1"/>
  <c r="G13" i="2"/>
  <c r="I12" i="2"/>
  <c r="H12" i="2" s="1"/>
  <c r="J12" i="2" s="1"/>
  <c r="G12" i="2"/>
  <c r="I11" i="2"/>
  <c r="H11" i="2" s="1"/>
  <c r="J11" i="2" s="1"/>
  <c r="G11" i="2"/>
  <c r="I10" i="2"/>
  <c r="H10" i="2" s="1"/>
  <c r="J10" i="2" s="1"/>
  <c r="G10" i="2"/>
  <c r="I9" i="2"/>
  <c r="H9" i="2" s="1"/>
  <c r="J9" i="2" s="1"/>
  <c r="G9" i="2"/>
  <c r="I8" i="2"/>
  <c r="H8" i="2" s="1"/>
  <c r="J8" i="2" s="1"/>
  <c r="G8" i="2"/>
  <c r="I7" i="2"/>
  <c r="H7" i="2" s="1"/>
  <c r="J7" i="2" s="1"/>
  <c r="G7" i="2"/>
  <c r="I6" i="2"/>
  <c r="H6" i="2" s="1"/>
  <c r="J6" i="2" s="1"/>
  <c r="G6" i="2"/>
  <c r="I5" i="2"/>
  <c r="H5" i="2" s="1"/>
  <c r="J5" i="2" s="1"/>
  <c r="G5" i="2"/>
  <c r="I4" i="2"/>
  <c r="H4" i="2" s="1"/>
  <c r="J4" i="2" s="1"/>
  <c r="G4" i="2"/>
  <c r="I3" i="2"/>
  <c r="H3" i="2" s="1"/>
  <c r="J3" i="2" s="1"/>
  <c r="G3" i="2"/>
  <c r="L26" i="4"/>
  <c r="K26" i="4" s="1"/>
  <c r="M26" i="4" s="1"/>
  <c r="L25" i="4"/>
  <c r="K25" i="4"/>
  <c r="M25" i="4" s="1"/>
  <c r="L24" i="4"/>
  <c r="K24" i="4"/>
  <c r="M24" i="4" s="1"/>
  <c r="L23" i="4"/>
  <c r="K23" i="4" s="1"/>
  <c r="M23" i="4" s="1"/>
  <c r="L22" i="4"/>
  <c r="K22" i="4" s="1"/>
  <c r="M22" i="4" s="1"/>
  <c r="L21" i="4"/>
  <c r="K21" i="4" s="1"/>
  <c r="M21" i="4" s="1"/>
  <c r="L20" i="4"/>
  <c r="K20" i="4"/>
  <c r="M20" i="4" s="1"/>
  <c r="L19" i="4"/>
  <c r="K19" i="4" s="1"/>
  <c r="M19" i="4" s="1"/>
  <c r="M18" i="4"/>
  <c r="L18" i="4"/>
  <c r="K18" i="4"/>
  <c r="L17" i="4"/>
  <c r="K17" i="4"/>
  <c r="M17" i="4" s="1"/>
  <c r="L16" i="4"/>
  <c r="K16" i="4"/>
  <c r="M16" i="4" s="1"/>
  <c r="L15" i="4"/>
  <c r="K15" i="4" s="1"/>
  <c r="M15" i="4" s="1"/>
  <c r="L14" i="4"/>
  <c r="K14" i="4" s="1"/>
  <c r="M14" i="4" s="1"/>
  <c r="L13" i="4"/>
  <c r="K13" i="4" s="1"/>
  <c r="M13" i="4" s="1"/>
  <c r="L12" i="4"/>
  <c r="K12" i="4"/>
  <c r="M12" i="4" s="1"/>
  <c r="L11" i="4"/>
  <c r="K11" i="4" s="1"/>
  <c r="M11" i="4" s="1"/>
  <c r="M10" i="4"/>
  <c r="L10" i="4"/>
  <c r="K10" i="4"/>
  <c r="L9" i="4"/>
  <c r="K9" i="4"/>
  <c r="M9" i="4" s="1"/>
  <c r="L8" i="4"/>
  <c r="K8" i="4"/>
  <c r="M8" i="4" s="1"/>
  <c r="L7" i="4"/>
  <c r="K7" i="4" s="1"/>
  <c r="M7" i="4" s="1"/>
  <c r="L6" i="4"/>
  <c r="K6" i="4" s="1"/>
  <c r="M6" i="4" s="1"/>
  <c r="L5" i="4"/>
  <c r="K5" i="4" s="1"/>
  <c r="M5" i="4" s="1"/>
  <c r="L4" i="4"/>
  <c r="K4" i="4"/>
  <c r="M4" i="4" s="1"/>
  <c r="L3" i="4"/>
  <c r="K3" i="4" s="1"/>
  <c r="M3" i="4" s="1"/>
  <c r="J52" i="1"/>
  <c r="I52" i="1"/>
  <c r="H52" i="1"/>
  <c r="I51" i="1"/>
  <c r="H51" i="1"/>
  <c r="J51" i="1" s="1"/>
  <c r="I50" i="1"/>
  <c r="H50" i="1"/>
  <c r="J50" i="1" s="1"/>
  <c r="I49" i="1"/>
  <c r="H49" i="1" s="1"/>
  <c r="J49" i="1" s="1"/>
  <c r="I48" i="1"/>
  <c r="H48" i="1" s="1"/>
  <c r="J48" i="1" s="1"/>
  <c r="I47" i="1"/>
  <c r="H47" i="1" s="1"/>
  <c r="J47" i="1" s="1"/>
  <c r="I46" i="1"/>
  <c r="H46" i="1" s="1"/>
  <c r="J46" i="1" s="1"/>
  <c r="I45" i="1"/>
  <c r="H45" i="1" s="1"/>
  <c r="J45" i="1" s="1"/>
  <c r="J44" i="1"/>
  <c r="I44" i="1"/>
  <c r="H44" i="1"/>
  <c r="I43" i="1"/>
  <c r="H43" i="1"/>
  <c r="J43" i="1" s="1"/>
  <c r="I42" i="1"/>
  <c r="H42" i="1"/>
  <c r="J42" i="1" s="1"/>
  <c r="I41" i="1"/>
  <c r="H41" i="1"/>
  <c r="J41" i="1" s="1"/>
  <c r="I40" i="1"/>
  <c r="H40" i="1" s="1"/>
  <c r="J40" i="1" s="1"/>
  <c r="I39" i="1"/>
  <c r="H39" i="1" s="1"/>
  <c r="J39" i="1" s="1"/>
  <c r="I38" i="1"/>
  <c r="H38" i="1"/>
  <c r="J38" i="1" s="1"/>
  <c r="I37" i="1"/>
  <c r="H37" i="1" s="1"/>
  <c r="J37" i="1" s="1"/>
  <c r="J36" i="1"/>
  <c r="I36" i="1"/>
  <c r="H36" i="1"/>
  <c r="I35" i="1"/>
  <c r="H35" i="1"/>
  <c r="J35" i="1" s="1"/>
  <c r="I34" i="1"/>
  <c r="H34" i="1"/>
  <c r="J34" i="1" s="1"/>
  <c r="I33" i="1"/>
  <c r="H33" i="1"/>
  <c r="J33" i="1" s="1"/>
  <c r="I32" i="1"/>
  <c r="H32" i="1" s="1"/>
  <c r="J32" i="1" s="1"/>
  <c r="I31" i="1"/>
  <c r="H31" i="1" s="1"/>
  <c r="J31" i="1" s="1"/>
  <c r="I30" i="1"/>
  <c r="H30" i="1"/>
  <c r="J30" i="1" s="1"/>
  <c r="I29" i="1"/>
  <c r="H29" i="1" s="1"/>
  <c r="J29" i="1" s="1"/>
  <c r="J28" i="1"/>
  <c r="I28" i="1"/>
  <c r="H28" i="1"/>
  <c r="I27" i="1"/>
  <c r="H27" i="1"/>
  <c r="J27" i="1" s="1"/>
  <c r="I26" i="1"/>
  <c r="H26" i="1"/>
  <c r="J26" i="1" s="1"/>
  <c r="I25" i="1"/>
  <c r="H25" i="1"/>
  <c r="J25" i="1" s="1"/>
  <c r="I24" i="1"/>
  <c r="H24" i="1" s="1"/>
  <c r="J24" i="1" s="1"/>
  <c r="I23" i="1"/>
  <c r="H23" i="1" s="1"/>
  <c r="J23" i="1" s="1"/>
  <c r="I22" i="1"/>
  <c r="H22" i="1"/>
  <c r="J22" i="1" s="1"/>
  <c r="I21" i="1"/>
  <c r="H21" i="1" s="1"/>
  <c r="J21" i="1" s="1"/>
  <c r="J20" i="1"/>
  <c r="I20" i="1"/>
  <c r="H20" i="1"/>
  <c r="I19" i="1"/>
  <c r="H19" i="1"/>
  <c r="J19" i="1" s="1"/>
  <c r="I18" i="1"/>
  <c r="H18" i="1"/>
  <c r="J18" i="1" s="1"/>
  <c r="I17" i="1"/>
  <c r="H17" i="1"/>
  <c r="J17" i="1" s="1"/>
  <c r="I16" i="1"/>
  <c r="H16" i="1" s="1"/>
  <c r="J16" i="1" s="1"/>
  <c r="I15" i="1"/>
  <c r="H15" i="1" s="1"/>
  <c r="J15" i="1" s="1"/>
  <c r="I14" i="1"/>
  <c r="H14" i="1"/>
  <c r="J14" i="1" s="1"/>
  <c r="J13" i="1"/>
  <c r="I13" i="1"/>
  <c r="H13" i="1"/>
  <c r="J12" i="1"/>
  <c r="I12" i="1"/>
  <c r="H12" i="1"/>
  <c r="I11" i="1"/>
  <c r="H11" i="1"/>
  <c r="J11" i="1" s="1"/>
  <c r="I10" i="1"/>
  <c r="H10" i="1"/>
  <c r="J10" i="1" s="1"/>
  <c r="I9" i="1"/>
  <c r="H9" i="1"/>
  <c r="J9" i="1" s="1"/>
  <c r="I8" i="1"/>
  <c r="H8" i="1" s="1"/>
  <c r="J8" i="1" s="1"/>
  <c r="I7" i="1"/>
  <c r="H7" i="1" s="1"/>
  <c r="J7" i="1" s="1"/>
  <c r="I6" i="1"/>
  <c r="H6" i="1"/>
  <c r="J6" i="1" s="1"/>
  <c r="J5" i="1"/>
  <c r="I5" i="1"/>
  <c r="H5" i="1"/>
  <c r="J4" i="1"/>
  <c r="I4" i="1"/>
  <c r="H4" i="1"/>
  <c r="I3" i="1"/>
  <c r="H3" i="1"/>
  <c r="J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hw-Moha</author>
    <author>Game-Publish</author>
  </authors>
  <commentList>
    <comment ref="E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解锁下个城市需要当前城市运送指定货物到一定数量
</t>
        </r>
      </text>
    </comment>
    <comment ref="F1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车辆类型id：数量
</t>
        </r>
      </text>
    </comment>
    <comment ref="H1" authorId="1" shapeId="0" xr:uid="{00000000-0006-0000-0000-000003000000}">
      <text>
        <r>
          <rPr>
            <sz val="9"/>
            <rFont val="宋体"/>
            <family val="3"/>
            <charset val="134"/>
          </rPr>
          <t>冒号后面的数字代表此类货物每个出货周期生产数量</t>
        </r>
      </text>
    </comment>
    <comment ref="J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货物id;int;货物id:int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Game-Publish</author>
  </authors>
  <commentList>
    <comment ref="D1" authorId="0" shapeId="0" xr:uid="{00000000-0006-0000-0100-000001000000}">
      <text>
        <r>
          <rPr>
            <sz val="9"/>
            <rFont val="宋体"/>
            <family val="3"/>
            <charset val="134"/>
          </rPr>
          <t>货物总量，平均分配给各个类型的货物，如果有余数，优先分配给前几类货物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Game-Publish</author>
  </authors>
  <commentList>
    <comment ref="D1" authorId="0" shapeId="0" xr:uid="{00000000-0006-0000-0200-000001000000}">
      <text>
        <r>
          <rPr>
            <sz val="9"/>
            <rFont val="宋体"/>
            <family val="3"/>
            <charset val="134"/>
          </rPr>
          <t>货物总量，平均分配给各个类型的货物，如果有余数，优先分配给前几类货物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Game-Publish</author>
  </authors>
  <commentList>
    <comment ref="D1" authorId="0" shapeId="0" xr:uid="{00000000-0006-0000-0300-000001000000}">
      <text>
        <r>
          <rPr>
            <sz val="9"/>
            <rFont val="宋体"/>
            <family val="3"/>
            <charset val="134"/>
          </rPr>
          <t>单位：秒</t>
        </r>
      </text>
    </comment>
  </commentList>
</comments>
</file>

<file path=xl/sharedStrings.xml><?xml version="1.0" encoding="utf-8"?>
<sst xmlns="http://schemas.openxmlformats.org/spreadsheetml/2006/main" count="275" uniqueCount="201">
  <si>
    <t>类名</t>
  </si>
  <si>
    <t>城市id(1001-1999）</t>
  </si>
  <si>
    <t>名字</t>
  </si>
  <si>
    <t>描述</t>
  </si>
  <si>
    <t>解锁价格(long2)</t>
  </si>
  <si>
    <t>初始车辆</t>
  </si>
  <si>
    <t>可用卡车类型</t>
  </si>
  <si>
    <t>城市需求</t>
  </si>
  <si>
    <t>城市特产</t>
  </si>
  <si>
    <t>初始货物数量</t>
  </si>
  <si>
    <t>装货等级</t>
  </si>
  <si>
    <t>仓库等级</t>
  </si>
  <si>
    <t>不同类送货车时间间隔</t>
  </si>
  <si>
    <t>同种类送货车时间间隔</t>
  </si>
  <si>
    <t>周期等级</t>
  </si>
  <si>
    <t>初始钞票(long2)</t>
  </si>
  <si>
    <t>转生倍数</t>
  </si>
  <si>
    <t>累计倍数</t>
  </si>
  <si>
    <t>站点聚焦镜头X</t>
  </si>
  <si>
    <t>站点聚焦镜头Y</t>
  </si>
  <si>
    <t>站点聚焦镜头Size</t>
  </si>
  <si>
    <t>车站聚焦镜头X</t>
  </si>
  <si>
    <t>车站聚焦镜头Y</t>
  </si>
  <si>
    <t>车站聚焦镜头Size</t>
  </si>
  <si>
    <t>IdleCity</t>
  </si>
  <si>
    <t>Id</t>
  </si>
  <si>
    <t>name</t>
  </si>
  <si>
    <t>desc</t>
  </si>
  <si>
    <t>unlockPrice</t>
  </si>
  <si>
    <t>truckNum</t>
  </si>
  <si>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ruckIds</t>
    </r>
  </si>
  <si>
    <t>needItem</t>
  </si>
  <si>
    <t>outItem</t>
  </si>
  <si>
    <t>initialItem</t>
  </si>
  <si>
    <t>volumeLv</t>
  </si>
  <si>
    <t>storeLv</t>
  </si>
  <si>
    <t>diffTruckTime</t>
  </si>
  <si>
    <t>sameTruckTime</t>
  </si>
  <si>
    <t>cycleLv</t>
  </si>
  <si>
    <t>money</t>
  </si>
  <si>
    <t>multiple</t>
  </si>
  <si>
    <t>totalmultiple</t>
  </si>
  <si>
    <t>basecameraX</t>
  </si>
  <si>
    <t>basecameraY</t>
  </si>
  <si>
    <t>basecameraSize</t>
  </si>
  <si>
    <t>stationcameraX</t>
  </si>
  <si>
    <t>stationcameraY</t>
  </si>
  <si>
    <t>stationcameraSize</t>
  </si>
  <si>
    <t>北京</t>
  </si>
  <si>
    <t>3001,3002,3003</t>
  </si>
  <si>
    <t>1,2,3,4,5,6,7</t>
  </si>
  <si>
    <t>1:0</t>
  </si>
  <si>
    <t>5000,0</t>
  </si>
  <si>
    <t>武汉</t>
  </si>
  <si>
    <t>10000000,40</t>
  </si>
  <si>
    <t>1000,0</t>
  </si>
  <si>
    <t>30,0</t>
  </si>
  <si>
    <t>广州</t>
  </si>
  <si>
    <t>15000000,90</t>
  </si>
  <si>
    <t>1500,0</t>
  </si>
  <si>
    <t>深圳</t>
  </si>
  <si>
    <r>
      <rPr>
        <sz val="11"/>
        <color theme="1"/>
        <rFont val="宋体"/>
        <family val="3"/>
        <charset val="134"/>
        <scheme val="minor"/>
      </rPr>
      <t>10000000,</t>
    </r>
    <r>
      <rPr>
        <sz val="11"/>
        <color theme="1"/>
        <rFont val="宋体"/>
        <family val="3"/>
        <charset val="134"/>
        <scheme val="minor"/>
      </rPr>
      <t>14</t>
    </r>
  </si>
  <si>
    <t>150000,0</t>
  </si>
  <si>
    <t>上海</t>
  </si>
  <si>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0000000,18</t>
    </r>
  </si>
  <si>
    <t>30000000,0</t>
  </si>
  <si>
    <t>等级</t>
  </si>
  <si>
    <t>升级花费(long2)</t>
  </si>
  <si>
    <t>装货量(long2)</t>
  </si>
  <si>
    <t>IdleCityVolume</t>
  </si>
  <si>
    <t>Lv</t>
  </si>
  <si>
    <t>price</t>
  </si>
  <si>
    <t>volume</t>
  </si>
  <si>
    <t>10,0</t>
  </si>
  <si>
    <t>100,0</t>
  </si>
  <si>
    <t>300,0</t>
  </si>
  <si>
    <t>600,0</t>
  </si>
  <si>
    <t>2000,0</t>
  </si>
  <si>
    <t>18000,0</t>
  </si>
  <si>
    <t>29000,0</t>
  </si>
  <si>
    <t>48000,0</t>
  </si>
  <si>
    <t>80000,0</t>
  </si>
  <si>
    <t>140000,0</t>
  </si>
  <si>
    <t>220000,0</t>
  </si>
  <si>
    <t>370000,0</t>
  </si>
  <si>
    <t>610000,0</t>
  </si>
  <si>
    <t>1100000,0</t>
  </si>
  <si>
    <t>1700000,0</t>
  </si>
  <si>
    <t>2800000,0</t>
  </si>
  <si>
    <t>4600000,0</t>
  </si>
  <si>
    <t>7700000,0</t>
  </si>
  <si>
    <t>13000000,0</t>
  </si>
  <si>
    <t>21000000,0</t>
  </si>
  <si>
    <t>35000000,0</t>
  </si>
  <si>
    <t>58000000,0</t>
  </si>
  <si>
    <t>96000000,0</t>
  </si>
  <si>
    <t>16000000,1</t>
  </si>
  <si>
    <t>27000000,1</t>
  </si>
  <si>
    <t>44000000,1</t>
  </si>
  <si>
    <t>73000000,1</t>
  </si>
  <si>
    <t>13000000,2</t>
  </si>
  <si>
    <t>21000000,2</t>
  </si>
  <si>
    <t>34000000,2</t>
  </si>
  <si>
    <t>56000000,2</t>
  </si>
  <si>
    <t>92000000,2</t>
  </si>
  <si>
    <t>16000000,3</t>
  </si>
  <si>
    <t>26000000,3</t>
  </si>
  <si>
    <t>42000000,3</t>
  </si>
  <si>
    <t>70000000,3</t>
  </si>
  <si>
    <t>12000000,4</t>
  </si>
  <si>
    <t>20000000,4</t>
  </si>
  <si>
    <t>32000000,4</t>
  </si>
  <si>
    <t>53000000,4</t>
  </si>
  <si>
    <t>88000000,4</t>
  </si>
  <si>
    <t>15000000,5</t>
  </si>
  <si>
    <t>25000000,5</t>
  </si>
  <si>
    <t>41000000,5</t>
  </si>
  <si>
    <t>67000000,5</t>
  </si>
  <si>
    <t>12000000,6</t>
  </si>
  <si>
    <t>19000000,6</t>
  </si>
  <si>
    <t>31000000,6</t>
  </si>
  <si>
    <t>51000000,6</t>
  </si>
  <si>
    <t>仓库容量(int)</t>
  </si>
  <si>
    <t>地砖资源</t>
  </si>
  <si>
    <t>货架资源</t>
  </si>
  <si>
    <t>货架层数</t>
  </si>
  <si>
    <t>员工</t>
  </si>
  <si>
    <t>IdleCityStoreVolume</t>
  </si>
  <si>
    <t>floorRes</t>
  </si>
  <si>
    <t>shelfRes</t>
  </si>
  <si>
    <t>staffnum</t>
  </si>
  <si>
    <t>dizhuan_01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</si>
  <si>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01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</si>
  <si>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02</t>
    </r>
  </si>
  <si>
    <r>
      <rPr>
        <sz val="11"/>
        <color theme="1"/>
        <rFont val="宋体"/>
        <family val="3"/>
        <charset val="134"/>
        <scheme val="minor"/>
      </rPr>
      <t>301,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01</t>
    </r>
  </si>
  <si>
    <r>
      <rPr>
        <sz val="11"/>
        <color theme="1"/>
        <rFont val="宋体"/>
        <family val="3"/>
        <charset val="134"/>
        <scheme val="minor"/>
      </rPr>
      <t>3,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</si>
  <si>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301,20</t>
    </r>
    <r>
      <rPr>
        <sz val="11"/>
        <color theme="1"/>
        <rFont val="宋体"/>
        <family val="3"/>
        <charset val="134"/>
        <scheme val="minor"/>
      </rPr>
      <t>2</t>
    </r>
  </si>
  <si>
    <t>3,2</t>
  </si>
  <si>
    <t>301,301</t>
  </si>
  <si>
    <t>3,3</t>
  </si>
  <si>
    <r>
      <rPr>
        <sz val="11"/>
        <color theme="1"/>
        <rFont val="宋体"/>
        <family val="3"/>
        <charset val="134"/>
        <scheme val="minor"/>
      </rPr>
      <t>301,301,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01</t>
    </r>
  </si>
  <si>
    <r>
      <rPr>
        <sz val="11"/>
        <color theme="1"/>
        <rFont val="宋体"/>
        <family val="3"/>
        <charset val="134"/>
        <scheme val="minor"/>
      </rPr>
      <t>3,3,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</si>
  <si>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301,301,20</t>
    </r>
    <r>
      <rPr>
        <sz val="11"/>
        <color theme="1"/>
        <rFont val="宋体"/>
        <family val="3"/>
        <charset val="134"/>
        <scheme val="minor"/>
      </rPr>
      <t>2</t>
    </r>
  </si>
  <si>
    <t>3,3,2</t>
  </si>
  <si>
    <t>301,301,301</t>
  </si>
  <si>
    <t>3,3,3</t>
  </si>
  <si>
    <r>
      <rPr>
        <sz val="11"/>
        <color theme="1"/>
        <rFont val="宋体"/>
        <family val="3"/>
        <charset val="134"/>
        <scheme val="minor"/>
      </rPr>
      <t>301,301,301</t>
    </r>
    <r>
      <rPr>
        <sz val="11"/>
        <color theme="1"/>
        <rFont val="宋体"/>
        <family val="3"/>
        <charset val="134"/>
        <scheme val="minor"/>
      </rPr>
      <t>,101</t>
    </r>
  </si>
  <si>
    <r>
      <rPr>
        <sz val="11"/>
        <color theme="1"/>
        <rFont val="宋体"/>
        <family val="3"/>
        <charset val="134"/>
        <scheme val="minor"/>
      </rPr>
      <t>3,3,3</t>
    </r>
    <r>
      <rPr>
        <sz val="11"/>
        <color theme="1"/>
        <rFont val="宋体"/>
        <family val="3"/>
        <charset val="134"/>
        <scheme val="minor"/>
      </rPr>
      <t>,1</t>
    </r>
  </si>
  <si>
    <r>
      <rPr>
        <sz val="11"/>
        <color theme="1"/>
        <rFont val="宋体"/>
        <family val="3"/>
        <charset val="134"/>
        <scheme val="minor"/>
      </rPr>
      <t>301,301,301</t>
    </r>
    <r>
      <rPr>
        <sz val="11"/>
        <color theme="1"/>
        <rFont val="宋体"/>
        <family val="3"/>
        <charset val="134"/>
        <scheme val="minor"/>
      </rPr>
      <t>,202</t>
    </r>
  </si>
  <si>
    <t>3,3,3,2</t>
  </si>
  <si>
    <r>
      <rPr>
        <sz val="11"/>
        <color theme="1"/>
        <rFont val="宋体"/>
        <family val="3"/>
        <charset val="134"/>
        <scheme val="minor"/>
      </rPr>
      <t>301,301,301</t>
    </r>
    <r>
      <rPr>
        <sz val="11"/>
        <color theme="1"/>
        <rFont val="宋体"/>
        <family val="3"/>
        <charset val="134"/>
        <scheme val="minor"/>
      </rPr>
      <t>,301</t>
    </r>
  </si>
  <si>
    <t>3,3,3,3</t>
  </si>
  <si>
    <t>dizhuan_02</t>
  </si>
  <si>
    <t>301,301,301,301,101</t>
  </si>
  <si>
    <t>3,3,3,3,1</t>
  </si>
  <si>
    <t>301,301,301,301,202</t>
  </si>
  <si>
    <t>3,3,3,3,2</t>
  </si>
  <si>
    <t>301,301,301,301,301</t>
  </si>
  <si>
    <t>3,3,3,3,3</t>
  </si>
  <si>
    <t>301,301,301,301,301,101</t>
  </si>
  <si>
    <t>3,3,3,3,3,1</t>
  </si>
  <si>
    <t>301,301,301,301,301,201</t>
  </si>
  <si>
    <t>3,3,3,3,3,2</t>
  </si>
  <si>
    <t>301,301,301,301,301,301</t>
  </si>
  <si>
    <t>3,3,3,3,3,3</t>
  </si>
  <si>
    <t>301,301,301,301,301,301,101</t>
  </si>
  <si>
    <t>3,3,3,3,3,3,1</t>
  </si>
  <si>
    <t>301,301,301,301,301,301,201</t>
  </si>
  <si>
    <t>3,3,3,3,3,3,2</t>
  </si>
  <si>
    <t>301,301,301,301,301,301,301</t>
  </si>
  <si>
    <t>3,3,3,3,3,3,3</t>
  </si>
  <si>
    <t>301,301,301,301,301,301,301,101</t>
  </si>
  <si>
    <t>3,3,3,3,3,3,3,1</t>
  </si>
  <si>
    <t>301,301,301,301,301,301,301,201</t>
  </si>
  <si>
    <t>3,3,3,3,3,3,3,2</t>
  </si>
  <si>
    <t>301,301,301,301,301,301,301,301</t>
  </si>
  <si>
    <t>3,3,3,3,3,3,3,3</t>
  </si>
  <si>
    <t>间隔时间</t>
  </si>
  <si>
    <t>IdleCityCycle</t>
  </si>
  <si>
    <t>cycle</t>
  </si>
  <si>
    <t>5461,0</t>
  </si>
  <si>
    <t>62620,0</t>
  </si>
  <si>
    <t>718085,0</t>
  </si>
  <si>
    <t>8234562,0</t>
  </si>
  <si>
    <t>94429018,0</t>
  </si>
  <si>
    <t>10828552,2</t>
  </si>
  <si>
    <t>12417534,3</t>
  </si>
  <si>
    <t>14239683,4</t>
  </si>
  <si>
    <t>16329214,5</t>
  </si>
  <si>
    <t>18725362,6</t>
  </si>
  <si>
    <t>21473122,7</t>
  </si>
  <si>
    <t>24624087,8</t>
  </si>
  <si>
    <t>28237425,9</t>
  </si>
  <si>
    <t>32380984,10</t>
  </si>
  <si>
    <t>37132569,11</t>
  </si>
  <si>
    <t>42581402,12</t>
  </si>
  <si>
    <t>48829796,13</t>
  </si>
  <si>
    <t>55995079,14</t>
  </si>
  <si>
    <t>64211796,15</t>
  </si>
  <si>
    <t>-1,0</t>
  </si>
  <si>
    <t>3,0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</si>
</sst>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0" fillId="0" borderId="0" xfId="0" applyNumberFormat="1" applyFont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0" fontId="0" fillId="0" borderId="0" xfId="0" applyNumberFormat="1" applyFont="1" applyFill="1">
      <alignment vertical="center"/>
    </xf>
    <xf numFmtId="49" fontId="0" fillId="2" borderId="0" xfId="0" applyNumberFormat="1" applyFont="1" applyFill="1">
      <alignment vertical="center"/>
    </xf>
    <xf numFmtId="0" fontId="0" fillId="0" borderId="0" xfId="0" applyFont="1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opLeftCell="F1" workbookViewId="0">
      <selection activeCell="W3" sqref="W3"/>
    </sheetView>
  </sheetViews>
  <sheetFormatPr defaultColWidth="9" defaultRowHeight="14.55" x14ac:dyDescent="0.25"/>
  <cols>
    <col min="1" max="4" width="9" style="11"/>
    <col min="5" max="5" width="21.109375" style="11" customWidth="1"/>
    <col min="6" max="6" width="28.77734375" style="12" customWidth="1"/>
    <col min="7" max="7" width="28.77734375" style="13" customWidth="1"/>
    <col min="8" max="8" width="18.33203125" style="11" customWidth="1"/>
    <col min="9" max="9" width="14.33203125" style="11" customWidth="1"/>
    <col min="10" max="10" width="20.33203125" style="14" customWidth="1"/>
    <col min="11" max="12" width="9" style="11"/>
    <col min="13" max="13" width="21" style="11" customWidth="1"/>
    <col min="14" max="14" width="19.21875" style="11" customWidth="1"/>
    <col min="15" max="15" width="13.6640625" style="11" customWidth="1"/>
    <col min="16" max="16" width="11.6640625" style="14" customWidth="1"/>
    <col min="17" max="17" width="11.88671875" style="11" customWidth="1"/>
    <col min="18" max="18" width="9.44140625" style="14" customWidth="1"/>
    <col min="19" max="20" width="14" style="11" customWidth="1"/>
    <col min="21" max="21" width="17.33203125" style="11" customWidth="1"/>
    <col min="22" max="23" width="14" style="11" customWidth="1"/>
    <col min="24" max="24" width="17.33203125" style="11" customWidth="1"/>
    <col min="25" max="16384" width="9" style="11"/>
  </cols>
  <sheetData>
    <row r="1" spans="1:24" ht="43.6" x14ac:dyDescent="0.25">
      <c r="A1" s="15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8" t="s">
        <v>5</v>
      </c>
      <c r="G1" s="19" t="s">
        <v>6</v>
      </c>
      <c r="H1" s="17" t="s">
        <v>7</v>
      </c>
      <c r="I1" s="17" t="s">
        <v>8</v>
      </c>
      <c r="J1" s="14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26" t="s">
        <v>15</v>
      </c>
      <c r="Q1" s="17" t="s">
        <v>16</v>
      </c>
      <c r="R1" s="26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</row>
    <row r="2" spans="1:24" x14ac:dyDescent="0.25">
      <c r="A2" s="15" t="s">
        <v>24</v>
      </c>
      <c r="B2" s="15" t="s">
        <v>25</v>
      </c>
      <c r="C2" s="15" t="s">
        <v>26</v>
      </c>
      <c r="D2" s="15" t="s">
        <v>27</v>
      </c>
      <c r="E2" s="17" t="s">
        <v>28</v>
      </c>
      <c r="F2" s="20" t="s">
        <v>29</v>
      </c>
      <c r="G2" s="21" t="s">
        <v>30</v>
      </c>
      <c r="H2" s="17" t="s">
        <v>31</v>
      </c>
      <c r="I2" s="17" t="s">
        <v>32</v>
      </c>
      <c r="J2" s="22" t="s">
        <v>33</v>
      </c>
      <c r="K2" s="17" t="s">
        <v>34</v>
      </c>
      <c r="L2" s="17" t="s">
        <v>35</v>
      </c>
      <c r="M2" s="17" t="s">
        <v>36</v>
      </c>
      <c r="N2" s="17" t="s">
        <v>37</v>
      </c>
      <c r="O2" s="17" t="s">
        <v>38</v>
      </c>
      <c r="P2" s="26" t="s">
        <v>39</v>
      </c>
      <c r="Q2" s="15" t="s">
        <v>40</v>
      </c>
      <c r="R2" s="28" t="s">
        <v>41</v>
      </c>
      <c r="S2" s="11" t="s">
        <v>42</v>
      </c>
      <c r="T2" s="11" t="s">
        <v>43</v>
      </c>
      <c r="U2" s="11" t="s">
        <v>44</v>
      </c>
      <c r="V2" s="11" t="s">
        <v>45</v>
      </c>
      <c r="W2" s="11" t="s">
        <v>46</v>
      </c>
      <c r="X2" s="11" t="s">
        <v>47</v>
      </c>
    </row>
    <row r="3" spans="1:24" x14ac:dyDescent="0.25">
      <c r="A3" s="17"/>
      <c r="B3" s="17">
        <v>1001</v>
      </c>
      <c r="C3" s="15" t="s">
        <v>48</v>
      </c>
      <c r="D3" s="17"/>
      <c r="E3" s="22">
        <v>0</v>
      </c>
      <c r="F3" s="23">
        <v>1</v>
      </c>
      <c r="G3" s="24" t="s">
        <v>49</v>
      </c>
      <c r="H3" s="25" t="s">
        <v>50</v>
      </c>
      <c r="I3" s="11">
        <v>8</v>
      </c>
      <c r="J3" s="22" t="s">
        <v>51</v>
      </c>
      <c r="K3" s="17">
        <v>1</v>
      </c>
      <c r="L3" s="17">
        <v>1</v>
      </c>
      <c r="M3" s="17">
        <v>5</v>
      </c>
      <c r="N3" s="17">
        <v>4</v>
      </c>
      <c r="O3" s="17">
        <v>1</v>
      </c>
      <c r="P3" s="27" t="s">
        <v>52</v>
      </c>
      <c r="Q3" s="11">
        <v>3</v>
      </c>
      <c r="R3" s="29" t="s">
        <v>200</v>
      </c>
      <c r="S3" s="11">
        <v>-9.1199999999999992</v>
      </c>
      <c r="T3" s="11">
        <v>-23.03</v>
      </c>
      <c r="U3" s="11">
        <v>10</v>
      </c>
      <c r="V3" s="11">
        <v>4.18</v>
      </c>
      <c r="W3" s="11">
        <v>-28.48</v>
      </c>
      <c r="X3" s="11">
        <v>13</v>
      </c>
    </row>
    <row r="4" spans="1:24" x14ac:dyDescent="0.25">
      <c r="A4" s="17"/>
      <c r="B4" s="17">
        <v>1002</v>
      </c>
      <c r="C4" s="15" t="s">
        <v>53</v>
      </c>
      <c r="D4" s="17"/>
      <c r="E4" s="22" t="s">
        <v>54</v>
      </c>
      <c r="F4" s="23">
        <v>1</v>
      </c>
      <c r="G4" s="24" t="s">
        <v>49</v>
      </c>
      <c r="H4" s="25" t="s">
        <v>50</v>
      </c>
      <c r="I4" s="11">
        <v>8</v>
      </c>
      <c r="J4" s="22" t="s">
        <v>51</v>
      </c>
      <c r="K4" s="17">
        <v>1</v>
      </c>
      <c r="L4" s="17">
        <v>1</v>
      </c>
      <c r="M4" s="17">
        <v>5</v>
      </c>
      <c r="N4" s="17">
        <v>11</v>
      </c>
      <c r="O4" s="17">
        <v>1</v>
      </c>
      <c r="P4" s="26" t="s">
        <v>55</v>
      </c>
      <c r="Q4" s="11">
        <v>30</v>
      </c>
      <c r="R4" s="14" t="s">
        <v>56</v>
      </c>
      <c r="S4" s="11">
        <v>0</v>
      </c>
      <c r="T4" s="11">
        <v>0</v>
      </c>
      <c r="U4" s="11">
        <v>11</v>
      </c>
      <c r="V4" s="11">
        <v>0</v>
      </c>
      <c r="W4" s="11">
        <v>0</v>
      </c>
      <c r="X4" s="11">
        <v>11</v>
      </c>
    </row>
    <row r="5" spans="1:24" x14ac:dyDescent="0.25">
      <c r="A5" s="17"/>
      <c r="B5" s="17">
        <v>1003</v>
      </c>
      <c r="C5" s="15" t="s">
        <v>57</v>
      </c>
      <c r="D5" s="17"/>
      <c r="E5" s="22" t="s">
        <v>58</v>
      </c>
      <c r="F5" s="23">
        <v>1</v>
      </c>
      <c r="G5" s="24" t="s">
        <v>49</v>
      </c>
      <c r="H5" s="25" t="s">
        <v>50</v>
      </c>
      <c r="I5" s="11">
        <v>8</v>
      </c>
      <c r="J5" s="22" t="s">
        <v>51</v>
      </c>
      <c r="K5" s="17">
        <v>1</v>
      </c>
      <c r="L5" s="17">
        <v>1</v>
      </c>
      <c r="M5" s="17">
        <v>5</v>
      </c>
      <c r="N5" s="17">
        <v>11</v>
      </c>
      <c r="O5" s="17">
        <v>1</v>
      </c>
      <c r="P5" s="26" t="s">
        <v>55</v>
      </c>
      <c r="Q5" s="11">
        <v>50</v>
      </c>
      <c r="R5" s="14" t="s">
        <v>59</v>
      </c>
      <c r="S5" s="11">
        <v>0</v>
      </c>
      <c r="T5" s="11">
        <v>0</v>
      </c>
      <c r="U5" s="11">
        <v>11</v>
      </c>
      <c r="V5" s="11">
        <v>0</v>
      </c>
      <c r="W5" s="11">
        <v>0</v>
      </c>
      <c r="X5" s="11">
        <v>11</v>
      </c>
    </row>
    <row r="6" spans="1:24" x14ac:dyDescent="0.25">
      <c r="A6" s="17"/>
      <c r="B6" s="17">
        <v>1004</v>
      </c>
      <c r="C6" s="15" t="s">
        <v>60</v>
      </c>
      <c r="D6" s="17"/>
      <c r="E6" s="22" t="s">
        <v>61</v>
      </c>
      <c r="F6" s="23">
        <v>1</v>
      </c>
      <c r="G6" s="24" t="s">
        <v>49</v>
      </c>
      <c r="H6" s="25" t="s">
        <v>50</v>
      </c>
      <c r="I6" s="11">
        <v>8</v>
      </c>
      <c r="J6" s="22" t="s">
        <v>51</v>
      </c>
      <c r="K6" s="17">
        <v>1</v>
      </c>
      <c r="L6" s="17">
        <v>1</v>
      </c>
      <c r="M6" s="17">
        <v>5</v>
      </c>
      <c r="N6" s="17">
        <v>11</v>
      </c>
      <c r="O6" s="17">
        <v>1</v>
      </c>
      <c r="P6" s="26" t="s">
        <v>55</v>
      </c>
      <c r="Q6" s="11">
        <v>100</v>
      </c>
      <c r="R6" s="14" t="s">
        <v>62</v>
      </c>
      <c r="S6" s="11">
        <v>0</v>
      </c>
      <c r="T6" s="11">
        <v>0</v>
      </c>
      <c r="U6" s="11">
        <v>11</v>
      </c>
      <c r="V6" s="11">
        <v>0</v>
      </c>
      <c r="W6" s="11">
        <v>0</v>
      </c>
      <c r="X6" s="11">
        <v>11</v>
      </c>
    </row>
    <row r="7" spans="1:24" x14ac:dyDescent="0.25">
      <c r="A7" s="17"/>
      <c r="B7" s="17">
        <v>1005</v>
      </c>
      <c r="C7" s="15" t="s">
        <v>63</v>
      </c>
      <c r="D7" s="17"/>
      <c r="E7" s="22" t="s">
        <v>64</v>
      </c>
      <c r="F7" s="23">
        <v>1</v>
      </c>
      <c r="G7" s="24" t="s">
        <v>49</v>
      </c>
      <c r="H7" s="25" t="s">
        <v>50</v>
      </c>
      <c r="I7" s="11">
        <v>8</v>
      </c>
      <c r="J7" s="22" t="s">
        <v>51</v>
      </c>
      <c r="K7" s="17">
        <v>1</v>
      </c>
      <c r="L7" s="17">
        <v>1</v>
      </c>
      <c r="M7" s="17">
        <v>5</v>
      </c>
      <c r="N7" s="17">
        <v>11</v>
      </c>
      <c r="O7" s="17">
        <v>1</v>
      </c>
      <c r="P7" s="26" t="s">
        <v>55</v>
      </c>
      <c r="Q7" s="11">
        <v>200</v>
      </c>
      <c r="R7" s="14" t="s">
        <v>65</v>
      </c>
      <c r="S7" s="11">
        <v>0</v>
      </c>
      <c r="T7" s="11">
        <v>0</v>
      </c>
      <c r="U7" s="11">
        <v>11</v>
      </c>
      <c r="V7" s="11">
        <v>0</v>
      </c>
      <c r="W7" s="11">
        <v>0</v>
      </c>
      <c r="X7" s="11">
        <v>11</v>
      </c>
    </row>
  </sheetData>
  <phoneticPr fontId="5" type="noConversion"/>
  <pageMargins left="0.7" right="0.7" top="0.75" bottom="0.75" header="0.3" footer="0.3"/>
  <pageSetup paperSize="9" orientation="portrait" horizontalDpi="300" verticalDpi="300"/>
  <ignoredErrors>
    <ignoredError sqref="G3:G7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tabSelected="1" workbookViewId="0">
      <selection activeCell="D4" sqref="D4:D52"/>
    </sheetView>
  </sheetViews>
  <sheetFormatPr defaultColWidth="9" defaultRowHeight="14.55" x14ac:dyDescent="0.25"/>
  <cols>
    <col min="1" max="1" width="15.77734375" customWidth="1"/>
    <col min="3" max="3" width="16.44140625" style="1" customWidth="1"/>
    <col min="4" max="5" width="14.44140625" style="5" customWidth="1"/>
    <col min="6" max="8" width="12.6640625"/>
  </cols>
  <sheetData>
    <row r="1" spans="1:10" x14ac:dyDescent="0.25">
      <c r="A1" t="s">
        <v>0</v>
      </c>
      <c r="B1" t="s">
        <v>66</v>
      </c>
      <c r="C1" s="1" t="s">
        <v>67</v>
      </c>
      <c r="D1" s="10" t="s">
        <v>68</v>
      </c>
    </row>
    <row r="2" spans="1:10" x14ac:dyDescent="0.25">
      <c r="A2" s="2" t="s">
        <v>69</v>
      </c>
      <c r="B2" t="s">
        <v>70</v>
      </c>
      <c r="C2" s="1" t="s">
        <v>71</v>
      </c>
      <c r="D2" s="5" t="s">
        <v>72</v>
      </c>
    </row>
    <row r="3" spans="1:10" x14ac:dyDescent="0.25">
      <c r="B3">
        <v>1</v>
      </c>
      <c r="C3" s="1" t="s">
        <v>73</v>
      </c>
      <c r="D3" s="10">
        <v>6</v>
      </c>
      <c r="G3">
        <v>10</v>
      </c>
      <c r="H3">
        <f>ROUND(G3/10^I3,2)</f>
        <v>10</v>
      </c>
      <c r="I3">
        <f>IF(INT(LOG10(G3)-7)&lt;0,0,INT(LOG10(G3)-7))</f>
        <v>0</v>
      </c>
      <c r="J3" t="str">
        <f>H3&amp;","&amp;I3</f>
        <v>10,0</v>
      </c>
    </row>
    <row r="4" spans="1:10" x14ac:dyDescent="0.25">
      <c r="B4">
        <v>2</v>
      </c>
      <c r="C4" s="1" t="s">
        <v>74</v>
      </c>
      <c r="D4" s="10">
        <f>D3+4</f>
        <v>10</v>
      </c>
      <c r="G4">
        <v>100</v>
      </c>
      <c r="H4">
        <f t="shared" ref="H4:H35" si="0">ROUND(G4/10^I4,2)</f>
        <v>100</v>
      </c>
      <c r="I4">
        <f t="shared" ref="I4:I38" si="1">IF(INT(LOG10(G4)-7)&lt;0,0,INT(LOG10(G4)-7))</f>
        <v>0</v>
      </c>
      <c r="J4" t="str">
        <f t="shared" ref="J4:J38" si="2">H4&amp;","&amp;I4</f>
        <v>100,0</v>
      </c>
    </row>
    <row r="5" spans="1:10" x14ac:dyDescent="0.25">
      <c r="B5">
        <v>3</v>
      </c>
      <c r="C5" s="1" t="s">
        <v>75</v>
      </c>
      <c r="D5" s="10">
        <f t="shared" ref="D5:D52" si="3">D4+4</f>
        <v>14</v>
      </c>
      <c r="G5">
        <v>300</v>
      </c>
      <c r="H5">
        <f t="shared" si="0"/>
        <v>300</v>
      </c>
      <c r="I5">
        <f t="shared" si="1"/>
        <v>0</v>
      </c>
      <c r="J5" t="str">
        <f t="shared" si="2"/>
        <v>300,0</v>
      </c>
    </row>
    <row r="6" spans="1:10" x14ac:dyDescent="0.25">
      <c r="B6">
        <v>4</v>
      </c>
      <c r="C6" s="1" t="s">
        <v>76</v>
      </c>
      <c r="D6" s="10">
        <f t="shared" si="3"/>
        <v>18</v>
      </c>
      <c r="G6">
        <v>600</v>
      </c>
      <c r="H6">
        <f t="shared" si="0"/>
        <v>600</v>
      </c>
      <c r="I6">
        <f t="shared" si="1"/>
        <v>0</v>
      </c>
      <c r="J6" t="str">
        <f t="shared" si="2"/>
        <v>600,0</v>
      </c>
    </row>
    <row r="7" spans="1:10" x14ac:dyDescent="0.25">
      <c r="B7">
        <v>5</v>
      </c>
      <c r="C7" s="1" t="s">
        <v>77</v>
      </c>
      <c r="D7" s="10">
        <f t="shared" si="3"/>
        <v>22</v>
      </c>
      <c r="G7">
        <v>2000</v>
      </c>
      <c r="H7">
        <f t="shared" si="0"/>
        <v>2000</v>
      </c>
      <c r="I7">
        <f t="shared" si="1"/>
        <v>0</v>
      </c>
      <c r="J7" t="str">
        <f t="shared" si="2"/>
        <v>2000,0</v>
      </c>
    </row>
    <row r="8" spans="1:10" x14ac:dyDescent="0.25">
      <c r="B8">
        <v>6</v>
      </c>
      <c r="C8" s="1" t="s">
        <v>52</v>
      </c>
      <c r="D8" s="10">
        <f t="shared" si="3"/>
        <v>26</v>
      </c>
      <c r="G8">
        <v>5000</v>
      </c>
      <c r="H8">
        <f t="shared" si="0"/>
        <v>5000</v>
      </c>
      <c r="I8">
        <f t="shared" si="1"/>
        <v>0</v>
      </c>
      <c r="J8" t="str">
        <f t="shared" si="2"/>
        <v>5000,0</v>
      </c>
    </row>
    <row r="9" spans="1:10" x14ac:dyDescent="0.25">
      <c r="B9">
        <v>7</v>
      </c>
      <c r="C9" s="1" t="s">
        <v>78</v>
      </c>
      <c r="D9" s="10">
        <f t="shared" si="3"/>
        <v>30</v>
      </c>
      <c r="G9">
        <v>18000</v>
      </c>
      <c r="H9">
        <f t="shared" si="0"/>
        <v>18000</v>
      </c>
      <c r="I9">
        <f t="shared" si="1"/>
        <v>0</v>
      </c>
      <c r="J9" t="str">
        <f t="shared" si="2"/>
        <v>18000,0</v>
      </c>
    </row>
    <row r="10" spans="1:10" x14ac:dyDescent="0.25">
      <c r="B10">
        <v>8</v>
      </c>
      <c r="C10" s="1" t="s">
        <v>79</v>
      </c>
      <c r="D10" s="10">
        <f t="shared" si="3"/>
        <v>34</v>
      </c>
      <c r="G10">
        <v>29000</v>
      </c>
      <c r="H10">
        <f t="shared" si="0"/>
        <v>29000</v>
      </c>
      <c r="I10">
        <f t="shared" si="1"/>
        <v>0</v>
      </c>
      <c r="J10" t="str">
        <f t="shared" si="2"/>
        <v>29000,0</v>
      </c>
    </row>
    <row r="11" spans="1:10" x14ac:dyDescent="0.25">
      <c r="B11">
        <v>9</v>
      </c>
      <c r="C11" s="1" t="s">
        <v>80</v>
      </c>
      <c r="D11" s="10">
        <f t="shared" si="3"/>
        <v>38</v>
      </c>
      <c r="G11">
        <v>48000</v>
      </c>
      <c r="H11">
        <f t="shared" si="0"/>
        <v>48000</v>
      </c>
      <c r="I11">
        <f t="shared" si="1"/>
        <v>0</v>
      </c>
      <c r="J11" t="str">
        <f t="shared" si="2"/>
        <v>48000,0</v>
      </c>
    </row>
    <row r="12" spans="1:10" x14ac:dyDescent="0.25">
      <c r="B12">
        <v>10</v>
      </c>
      <c r="C12" s="1" t="s">
        <v>81</v>
      </c>
      <c r="D12" s="10">
        <f t="shared" si="3"/>
        <v>42</v>
      </c>
      <c r="G12">
        <v>80000</v>
      </c>
      <c r="H12">
        <f t="shared" si="0"/>
        <v>80000</v>
      </c>
      <c r="I12">
        <f t="shared" si="1"/>
        <v>0</v>
      </c>
      <c r="J12" t="str">
        <f t="shared" si="2"/>
        <v>80000,0</v>
      </c>
    </row>
    <row r="13" spans="1:10" x14ac:dyDescent="0.25">
      <c r="B13">
        <v>11</v>
      </c>
      <c r="C13" s="1" t="s">
        <v>82</v>
      </c>
      <c r="D13" s="10">
        <f t="shared" si="3"/>
        <v>46</v>
      </c>
      <c r="G13">
        <v>140000</v>
      </c>
      <c r="H13">
        <f t="shared" si="0"/>
        <v>140000</v>
      </c>
      <c r="I13">
        <f t="shared" si="1"/>
        <v>0</v>
      </c>
      <c r="J13" t="str">
        <f t="shared" si="2"/>
        <v>140000,0</v>
      </c>
    </row>
    <row r="14" spans="1:10" x14ac:dyDescent="0.25">
      <c r="B14">
        <v>12</v>
      </c>
      <c r="C14" s="1" t="s">
        <v>83</v>
      </c>
      <c r="D14" s="10">
        <f t="shared" si="3"/>
        <v>50</v>
      </c>
      <c r="G14">
        <v>220000</v>
      </c>
      <c r="H14">
        <f t="shared" si="0"/>
        <v>220000</v>
      </c>
      <c r="I14">
        <f t="shared" si="1"/>
        <v>0</v>
      </c>
      <c r="J14" t="str">
        <f t="shared" si="2"/>
        <v>220000,0</v>
      </c>
    </row>
    <row r="15" spans="1:10" x14ac:dyDescent="0.25">
      <c r="B15">
        <v>13</v>
      </c>
      <c r="C15" s="1" t="s">
        <v>84</v>
      </c>
      <c r="D15" s="10">
        <f t="shared" si="3"/>
        <v>54</v>
      </c>
      <c r="G15">
        <v>370000</v>
      </c>
      <c r="H15">
        <f t="shared" si="0"/>
        <v>370000</v>
      </c>
      <c r="I15">
        <f t="shared" si="1"/>
        <v>0</v>
      </c>
      <c r="J15" t="str">
        <f t="shared" si="2"/>
        <v>370000,0</v>
      </c>
    </row>
    <row r="16" spans="1:10" x14ac:dyDescent="0.25">
      <c r="B16">
        <v>14</v>
      </c>
      <c r="C16" s="1" t="s">
        <v>85</v>
      </c>
      <c r="D16" s="10">
        <f t="shared" si="3"/>
        <v>58</v>
      </c>
      <c r="G16">
        <v>610000</v>
      </c>
      <c r="H16">
        <f t="shared" si="0"/>
        <v>610000</v>
      </c>
      <c r="I16">
        <f t="shared" si="1"/>
        <v>0</v>
      </c>
      <c r="J16" t="str">
        <f t="shared" si="2"/>
        <v>610000,0</v>
      </c>
    </row>
    <row r="17" spans="2:10" x14ac:dyDescent="0.25">
      <c r="B17">
        <v>15</v>
      </c>
      <c r="C17" s="1" t="s">
        <v>86</v>
      </c>
      <c r="D17" s="10">
        <f t="shared" si="3"/>
        <v>62</v>
      </c>
      <c r="G17">
        <v>1100000</v>
      </c>
      <c r="H17">
        <f t="shared" si="0"/>
        <v>1100000</v>
      </c>
      <c r="I17">
        <f t="shared" si="1"/>
        <v>0</v>
      </c>
      <c r="J17" t="str">
        <f t="shared" si="2"/>
        <v>1100000,0</v>
      </c>
    </row>
    <row r="18" spans="2:10" x14ac:dyDescent="0.25">
      <c r="B18">
        <v>16</v>
      </c>
      <c r="C18" s="1" t="s">
        <v>87</v>
      </c>
      <c r="D18" s="10">
        <f t="shared" si="3"/>
        <v>66</v>
      </c>
      <c r="G18">
        <v>1700000</v>
      </c>
      <c r="H18">
        <f t="shared" si="0"/>
        <v>1700000</v>
      </c>
      <c r="I18">
        <f t="shared" si="1"/>
        <v>0</v>
      </c>
      <c r="J18" t="str">
        <f t="shared" si="2"/>
        <v>1700000,0</v>
      </c>
    </row>
    <row r="19" spans="2:10" x14ac:dyDescent="0.25">
      <c r="B19">
        <v>17</v>
      </c>
      <c r="C19" s="1" t="s">
        <v>88</v>
      </c>
      <c r="D19" s="10">
        <f t="shared" si="3"/>
        <v>70</v>
      </c>
      <c r="G19">
        <v>2800000</v>
      </c>
      <c r="H19">
        <f t="shared" si="0"/>
        <v>2800000</v>
      </c>
      <c r="I19">
        <f t="shared" si="1"/>
        <v>0</v>
      </c>
      <c r="J19" t="str">
        <f t="shared" si="2"/>
        <v>2800000,0</v>
      </c>
    </row>
    <row r="20" spans="2:10" x14ac:dyDescent="0.25">
      <c r="B20">
        <v>18</v>
      </c>
      <c r="C20" s="1" t="s">
        <v>89</v>
      </c>
      <c r="D20" s="10">
        <f t="shared" si="3"/>
        <v>74</v>
      </c>
      <c r="G20">
        <v>4600000</v>
      </c>
      <c r="H20">
        <f t="shared" si="0"/>
        <v>4600000</v>
      </c>
      <c r="I20">
        <f t="shared" si="1"/>
        <v>0</v>
      </c>
      <c r="J20" t="str">
        <f t="shared" si="2"/>
        <v>4600000,0</v>
      </c>
    </row>
    <row r="21" spans="2:10" x14ac:dyDescent="0.25">
      <c r="B21">
        <v>19</v>
      </c>
      <c r="C21" s="1" t="s">
        <v>90</v>
      </c>
      <c r="D21" s="10">
        <f t="shared" si="3"/>
        <v>78</v>
      </c>
      <c r="G21">
        <v>7700000</v>
      </c>
      <c r="H21">
        <f t="shared" si="0"/>
        <v>7700000</v>
      </c>
      <c r="I21">
        <f t="shared" si="1"/>
        <v>0</v>
      </c>
      <c r="J21" t="str">
        <f t="shared" si="2"/>
        <v>7700000,0</v>
      </c>
    </row>
    <row r="22" spans="2:10" x14ac:dyDescent="0.25">
      <c r="B22">
        <v>20</v>
      </c>
      <c r="C22" s="1" t="s">
        <v>91</v>
      </c>
      <c r="D22" s="10">
        <f t="shared" si="3"/>
        <v>82</v>
      </c>
      <c r="G22">
        <v>13000000</v>
      </c>
      <c r="H22">
        <f t="shared" si="0"/>
        <v>13000000</v>
      </c>
      <c r="I22">
        <f t="shared" si="1"/>
        <v>0</v>
      </c>
      <c r="J22" t="str">
        <f t="shared" si="2"/>
        <v>13000000,0</v>
      </c>
    </row>
    <row r="23" spans="2:10" x14ac:dyDescent="0.25">
      <c r="B23">
        <v>21</v>
      </c>
      <c r="C23" s="1" t="s">
        <v>92</v>
      </c>
      <c r="D23" s="10">
        <f t="shared" si="3"/>
        <v>86</v>
      </c>
      <c r="G23">
        <v>21000000</v>
      </c>
      <c r="H23">
        <f t="shared" si="0"/>
        <v>21000000</v>
      </c>
      <c r="I23">
        <f t="shared" si="1"/>
        <v>0</v>
      </c>
      <c r="J23" t="str">
        <f t="shared" si="2"/>
        <v>21000000,0</v>
      </c>
    </row>
    <row r="24" spans="2:10" x14ac:dyDescent="0.25">
      <c r="B24">
        <v>22</v>
      </c>
      <c r="C24" s="1" t="s">
        <v>93</v>
      </c>
      <c r="D24" s="10">
        <f t="shared" si="3"/>
        <v>90</v>
      </c>
      <c r="G24">
        <v>35000000</v>
      </c>
      <c r="H24">
        <f t="shared" si="0"/>
        <v>35000000</v>
      </c>
      <c r="I24">
        <f t="shared" si="1"/>
        <v>0</v>
      </c>
      <c r="J24" t="str">
        <f t="shared" si="2"/>
        <v>35000000,0</v>
      </c>
    </row>
    <row r="25" spans="2:10" x14ac:dyDescent="0.25">
      <c r="B25">
        <v>23</v>
      </c>
      <c r="C25" s="1" t="s">
        <v>94</v>
      </c>
      <c r="D25" s="10">
        <f t="shared" si="3"/>
        <v>94</v>
      </c>
      <c r="G25">
        <v>58000000</v>
      </c>
      <c r="H25">
        <f t="shared" si="0"/>
        <v>58000000</v>
      </c>
      <c r="I25">
        <f t="shared" si="1"/>
        <v>0</v>
      </c>
      <c r="J25" t="str">
        <f t="shared" si="2"/>
        <v>58000000,0</v>
      </c>
    </row>
    <row r="26" spans="2:10" x14ac:dyDescent="0.25">
      <c r="B26">
        <v>24</v>
      </c>
      <c r="C26" s="1" t="s">
        <v>95</v>
      </c>
      <c r="D26" s="10">
        <f t="shared" si="3"/>
        <v>98</v>
      </c>
      <c r="G26">
        <v>96000000</v>
      </c>
      <c r="H26">
        <f t="shared" si="0"/>
        <v>96000000</v>
      </c>
      <c r="I26">
        <f t="shared" si="1"/>
        <v>0</v>
      </c>
      <c r="J26" t="str">
        <f t="shared" si="2"/>
        <v>96000000,0</v>
      </c>
    </row>
    <row r="27" spans="2:10" x14ac:dyDescent="0.25">
      <c r="B27">
        <v>25</v>
      </c>
      <c r="C27" s="1" t="s">
        <v>96</v>
      </c>
      <c r="D27" s="10">
        <f t="shared" si="3"/>
        <v>102</v>
      </c>
      <c r="G27">
        <v>160000000</v>
      </c>
      <c r="H27">
        <f t="shared" si="0"/>
        <v>16000000</v>
      </c>
      <c r="I27">
        <f t="shared" si="1"/>
        <v>1</v>
      </c>
      <c r="J27" t="str">
        <f t="shared" si="2"/>
        <v>16000000,1</v>
      </c>
    </row>
    <row r="28" spans="2:10" x14ac:dyDescent="0.25">
      <c r="B28">
        <v>26</v>
      </c>
      <c r="C28" s="1" t="s">
        <v>97</v>
      </c>
      <c r="D28" s="10">
        <f t="shared" si="3"/>
        <v>106</v>
      </c>
      <c r="G28">
        <v>270000000</v>
      </c>
      <c r="H28">
        <f t="shared" si="0"/>
        <v>27000000</v>
      </c>
      <c r="I28">
        <f t="shared" si="1"/>
        <v>1</v>
      </c>
      <c r="J28" t="str">
        <f t="shared" si="2"/>
        <v>27000000,1</v>
      </c>
    </row>
    <row r="29" spans="2:10" x14ac:dyDescent="0.25">
      <c r="B29">
        <v>27</v>
      </c>
      <c r="C29" s="1" t="s">
        <v>98</v>
      </c>
      <c r="D29" s="10">
        <f t="shared" si="3"/>
        <v>110</v>
      </c>
      <c r="G29">
        <v>440000000</v>
      </c>
      <c r="H29">
        <f t="shared" si="0"/>
        <v>44000000</v>
      </c>
      <c r="I29">
        <f t="shared" si="1"/>
        <v>1</v>
      </c>
      <c r="J29" t="str">
        <f t="shared" si="2"/>
        <v>44000000,1</v>
      </c>
    </row>
    <row r="30" spans="2:10" x14ac:dyDescent="0.25">
      <c r="B30">
        <v>28</v>
      </c>
      <c r="C30" s="1" t="s">
        <v>99</v>
      </c>
      <c r="D30" s="10">
        <f t="shared" si="3"/>
        <v>114</v>
      </c>
      <c r="G30">
        <v>730000000</v>
      </c>
      <c r="H30">
        <f t="shared" si="0"/>
        <v>73000000</v>
      </c>
      <c r="I30">
        <f t="shared" si="1"/>
        <v>1</v>
      </c>
      <c r="J30" t="str">
        <f t="shared" si="2"/>
        <v>73000000,1</v>
      </c>
    </row>
    <row r="31" spans="2:10" x14ac:dyDescent="0.25">
      <c r="B31">
        <v>29</v>
      </c>
      <c r="C31" s="1" t="s">
        <v>100</v>
      </c>
      <c r="D31" s="10">
        <f t="shared" si="3"/>
        <v>118</v>
      </c>
      <c r="G31">
        <v>1300000000</v>
      </c>
      <c r="H31">
        <f t="shared" si="0"/>
        <v>13000000</v>
      </c>
      <c r="I31">
        <f t="shared" si="1"/>
        <v>2</v>
      </c>
      <c r="J31" t="str">
        <f t="shared" si="2"/>
        <v>13000000,2</v>
      </c>
    </row>
    <row r="32" spans="2:10" x14ac:dyDescent="0.25">
      <c r="B32">
        <v>30</v>
      </c>
      <c r="C32" s="1" t="s">
        <v>101</v>
      </c>
      <c r="D32" s="10">
        <f t="shared" si="3"/>
        <v>122</v>
      </c>
      <c r="G32">
        <v>2100000000</v>
      </c>
      <c r="H32">
        <f t="shared" si="0"/>
        <v>21000000</v>
      </c>
      <c r="I32">
        <f t="shared" si="1"/>
        <v>2</v>
      </c>
      <c r="J32" t="str">
        <f t="shared" si="2"/>
        <v>21000000,2</v>
      </c>
    </row>
    <row r="33" spans="2:10" x14ac:dyDescent="0.25">
      <c r="B33">
        <v>31</v>
      </c>
      <c r="C33" s="1" t="s">
        <v>102</v>
      </c>
      <c r="D33" s="10">
        <f t="shared" si="3"/>
        <v>126</v>
      </c>
      <c r="G33">
        <v>3400000000</v>
      </c>
      <c r="H33">
        <f t="shared" si="0"/>
        <v>34000000</v>
      </c>
      <c r="I33">
        <f t="shared" si="1"/>
        <v>2</v>
      </c>
      <c r="J33" t="str">
        <f t="shared" si="2"/>
        <v>34000000,2</v>
      </c>
    </row>
    <row r="34" spans="2:10" x14ac:dyDescent="0.25">
      <c r="B34">
        <v>32</v>
      </c>
      <c r="C34" s="1" t="s">
        <v>103</v>
      </c>
      <c r="D34" s="10">
        <f t="shared" si="3"/>
        <v>130</v>
      </c>
      <c r="G34">
        <v>5600000000</v>
      </c>
      <c r="H34">
        <f t="shared" si="0"/>
        <v>56000000</v>
      </c>
      <c r="I34">
        <f t="shared" si="1"/>
        <v>2</v>
      </c>
      <c r="J34" t="str">
        <f t="shared" si="2"/>
        <v>56000000,2</v>
      </c>
    </row>
    <row r="35" spans="2:10" x14ac:dyDescent="0.25">
      <c r="B35">
        <v>33</v>
      </c>
      <c r="C35" s="1" t="s">
        <v>104</v>
      </c>
      <c r="D35" s="10">
        <f t="shared" si="3"/>
        <v>134</v>
      </c>
      <c r="G35">
        <v>9200000000</v>
      </c>
      <c r="H35">
        <f t="shared" si="0"/>
        <v>92000000</v>
      </c>
      <c r="I35">
        <f t="shared" si="1"/>
        <v>2</v>
      </c>
      <c r="J35" t="str">
        <f t="shared" si="2"/>
        <v>92000000,2</v>
      </c>
    </row>
    <row r="36" spans="2:10" x14ac:dyDescent="0.25">
      <c r="B36">
        <v>34</v>
      </c>
      <c r="C36" s="1" t="s">
        <v>105</v>
      </c>
      <c r="D36" s="10">
        <f t="shared" si="3"/>
        <v>138</v>
      </c>
      <c r="G36">
        <v>16000000000</v>
      </c>
      <c r="H36">
        <f t="shared" ref="H36:H52" si="4">ROUND(G36/10^I36,2)</f>
        <v>16000000</v>
      </c>
      <c r="I36">
        <f t="shared" si="1"/>
        <v>3</v>
      </c>
      <c r="J36" t="str">
        <f t="shared" si="2"/>
        <v>16000000,3</v>
      </c>
    </row>
    <row r="37" spans="2:10" x14ac:dyDescent="0.25">
      <c r="B37">
        <v>35</v>
      </c>
      <c r="C37" s="1" t="s">
        <v>106</v>
      </c>
      <c r="D37" s="10">
        <f t="shared" si="3"/>
        <v>142</v>
      </c>
      <c r="G37">
        <v>26000000000</v>
      </c>
      <c r="H37">
        <f t="shared" si="4"/>
        <v>26000000</v>
      </c>
      <c r="I37">
        <f t="shared" si="1"/>
        <v>3</v>
      </c>
      <c r="J37" t="str">
        <f t="shared" si="2"/>
        <v>26000000,3</v>
      </c>
    </row>
    <row r="38" spans="2:10" x14ac:dyDescent="0.25">
      <c r="B38">
        <v>36</v>
      </c>
      <c r="C38" s="1" t="s">
        <v>107</v>
      </c>
      <c r="D38" s="10">
        <f t="shared" si="3"/>
        <v>146</v>
      </c>
      <c r="G38">
        <v>42000000000</v>
      </c>
      <c r="H38">
        <f t="shared" si="4"/>
        <v>42000000</v>
      </c>
      <c r="I38">
        <f t="shared" si="1"/>
        <v>3</v>
      </c>
      <c r="J38" t="str">
        <f t="shared" si="2"/>
        <v>42000000,3</v>
      </c>
    </row>
    <row r="39" spans="2:10" x14ac:dyDescent="0.25">
      <c r="B39">
        <v>37</v>
      </c>
      <c r="C39" s="1" t="s">
        <v>108</v>
      </c>
      <c r="D39" s="10">
        <f t="shared" si="3"/>
        <v>150</v>
      </c>
      <c r="G39">
        <v>70000000000</v>
      </c>
      <c r="H39">
        <f t="shared" si="4"/>
        <v>70000000</v>
      </c>
      <c r="I39">
        <f t="shared" ref="I39:I52" si="5">IF(INT(LOG10(G39)-7)&lt;0,0,INT(LOG10(G39)-7))</f>
        <v>3</v>
      </c>
      <c r="J39" t="str">
        <f t="shared" ref="J39:J52" si="6">H39&amp;","&amp;I39</f>
        <v>70000000,3</v>
      </c>
    </row>
    <row r="40" spans="2:10" x14ac:dyDescent="0.25">
      <c r="B40">
        <v>38</v>
      </c>
      <c r="C40" s="1" t="s">
        <v>109</v>
      </c>
      <c r="D40" s="10">
        <f t="shared" si="3"/>
        <v>154</v>
      </c>
      <c r="G40">
        <v>120000000000</v>
      </c>
      <c r="H40">
        <f t="shared" si="4"/>
        <v>12000000</v>
      </c>
      <c r="I40">
        <f t="shared" si="5"/>
        <v>4</v>
      </c>
      <c r="J40" t="str">
        <f t="shared" si="6"/>
        <v>12000000,4</v>
      </c>
    </row>
    <row r="41" spans="2:10" x14ac:dyDescent="0.25">
      <c r="B41">
        <v>39</v>
      </c>
      <c r="C41" s="1" t="s">
        <v>110</v>
      </c>
      <c r="D41" s="10">
        <f t="shared" si="3"/>
        <v>158</v>
      </c>
      <c r="G41">
        <v>200000000000</v>
      </c>
      <c r="H41">
        <f t="shared" si="4"/>
        <v>20000000</v>
      </c>
      <c r="I41">
        <f t="shared" si="5"/>
        <v>4</v>
      </c>
      <c r="J41" t="str">
        <f t="shared" si="6"/>
        <v>20000000,4</v>
      </c>
    </row>
    <row r="42" spans="2:10" x14ac:dyDescent="0.25">
      <c r="B42">
        <v>40</v>
      </c>
      <c r="C42" s="1" t="s">
        <v>111</v>
      </c>
      <c r="D42" s="10">
        <f t="shared" si="3"/>
        <v>162</v>
      </c>
      <c r="G42">
        <v>320000000000</v>
      </c>
      <c r="H42">
        <f t="shared" si="4"/>
        <v>32000000</v>
      </c>
      <c r="I42">
        <f t="shared" si="5"/>
        <v>4</v>
      </c>
      <c r="J42" t="str">
        <f t="shared" si="6"/>
        <v>32000000,4</v>
      </c>
    </row>
    <row r="43" spans="2:10" x14ac:dyDescent="0.25">
      <c r="B43">
        <v>41</v>
      </c>
      <c r="C43" s="1" t="s">
        <v>112</v>
      </c>
      <c r="D43" s="10">
        <f t="shared" si="3"/>
        <v>166</v>
      </c>
      <c r="G43">
        <v>530000000000</v>
      </c>
      <c r="H43">
        <f t="shared" si="4"/>
        <v>53000000</v>
      </c>
      <c r="I43">
        <f t="shared" si="5"/>
        <v>4</v>
      </c>
      <c r="J43" t="str">
        <f t="shared" si="6"/>
        <v>53000000,4</v>
      </c>
    </row>
    <row r="44" spans="2:10" x14ac:dyDescent="0.25">
      <c r="B44">
        <v>42</v>
      </c>
      <c r="C44" s="1" t="s">
        <v>113</v>
      </c>
      <c r="D44" s="10">
        <f t="shared" si="3"/>
        <v>170</v>
      </c>
      <c r="G44">
        <v>880000000000</v>
      </c>
      <c r="H44">
        <f t="shared" si="4"/>
        <v>88000000</v>
      </c>
      <c r="I44">
        <f t="shared" si="5"/>
        <v>4</v>
      </c>
      <c r="J44" t="str">
        <f t="shared" si="6"/>
        <v>88000000,4</v>
      </c>
    </row>
    <row r="45" spans="2:10" x14ac:dyDescent="0.25">
      <c r="B45">
        <v>43</v>
      </c>
      <c r="C45" s="1" t="s">
        <v>114</v>
      </c>
      <c r="D45" s="10">
        <f t="shared" si="3"/>
        <v>174</v>
      </c>
      <c r="G45">
        <v>1500000000000</v>
      </c>
      <c r="H45">
        <f t="shared" si="4"/>
        <v>15000000</v>
      </c>
      <c r="I45">
        <f t="shared" si="5"/>
        <v>5</v>
      </c>
      <c r="J45" t="str">
        <f t="shared" si="6"/>
        <v>15000000,5</v>
      </c>
    </row>
    <row r="46" spans="2:10" x14ac:dyDescent="0.25">
      <c r="B46">
        <v>44</v>
      </c>
      <c r="C46" s="1" t="s">
        <v>115</v>
      </c>
      <c r="D46" s="10">
        <f t="shared" si="3"/>
        <v>178</v>
      </c>
      <c r="G46">
        <v>2500000000000</v>
      </c>
      <c r="H46">
        <f t="shared" si="4"/>
        <v>25000000</v>
      </c>
      <c r="I46">
        <f t="shared" si="5"/>
        <v>5</v>
      </c>
      <c r="J46" t="str">
        <f t="shared" si="6"/>
        <v>25000000,5</v>
      </c>
    </row>
    <row r="47" spans="2:10" x14ac:dyDescent="0.25">
      <c r="B47">
        <v>45</v>
      </c>
      <c r="C47" s="1" t="s">
        <v>116</v>
      </c>
      <c r="D47" s="10">
        <f t="shared" si="3"/>
        <v>182</v>
      </c>
      <c r="G47">
        <v>4100000000000</v>
      </c>
      <c r="H47">
        <f t="shared" si="4"/>
        <v>41000000</v>
      </c>
      <c r="I47">
        <f t="shared" si="5"/>
        <v>5</v>
      </c>
      <c r="J47" t="str">
        <f t="shared" si="6"/>
        <v>41000000,5</v>
      </c>
    </row>
    <row r="48" spans="2:10" x14ac:dyDescent="0.25">
      <c r="B48">
        <v>46</v>
      </c>
      <c r="C48" s="1" t="s">
        <v>117</v>
      </c>
      <c r="D48" s="10">
        <f t="shared" si="3"/>
        <v>186</v>
      </c>
      <c r="G48">
        <v>6700000000000</v>
      </c>
      <c r="H48">
        <f t="shared" si="4"/>
        <v>67000000</v>
      </c>
      <c r="I48">
        <f t="shared" si="5"/>
        <v>5</v>
      </c>
      <c r="J48" t="str">
        <f t="shared" si="6"/>
        <v>67000000,5</v>
      </c>
    </row>
    <row r="49" spans="2:10" x14ac:dyDescent="0.25">
      <c r="B49">
        <v>47</v>
      </c>
      <c r="C49" s="1" t="s">
        <v>118</v>
      </c>
      <c r="D49" s="10">
        <f t="shared" si="3"/>
        <v>190</v>
      </c>
      <c r="G49">
        <v>12000000000000</v>
      </c>
      <c r="H49">
        <f t="shared" si="4"/>
        <v>12000000</v>
      </c>
      <c r="I49">
        <f t="shared" si="5"/>
        <v>6</v>
      </c>
      <c r="J49" t="str">
        <f t="shared" si="6"/>
        <v>12000000,6</v>
      </c>
    </row>
    <row r="50" spans="2:10" x14ac:dyDescent="0.25">
      <c r="B50">
        <v>48</v>
      </c>
      <c r="C50" s="1" t="s">
        <v>119</v>
      </c>
      <c r="D50" s="10">
        <f t="shared" si="3"/>
        <v>194</v>
      </c>
      <c r="G50">
        <v>19000000000000</v>
      </c>
      <c r="H50">
        <f t="shared" si="4"/>
        <v>19000000</v>
      </c>
      <c r="I50">
        <f t="shared" si="5"/>
        <v>6</v>
      </c>
      <c r="J50" t="str">
        <f t="shared" si="6"/>
        <v>19000000,6</v>
      </c>
    </row>
    <row r="51" spans="2:10" x14ac:dyDescent="0.25">
      <c r="B51">
        <v>49</v>
      </c>
      <c r="C51" s="1" t="s">
        <v>120</v>
      </c>
      <c r="D51" s="10">
        <f t="shared" si="3"/>
        <v>198</v>
      </c>
      <c r="G51">
        <v>31000000000000</v>
      </c>
      <c r="H51">
        <f t="shared" si="4"/>
        <v>31000000</v>
      </c>
      <c r="I51">
        <f t="shared" si="5"/>
        <v>6</v>
      </c>
      <c r="J51" t="str">
        <f t="shared" si="6"/>
        <v>31000000,6</v>
      </c>
    </row>
    <row r="52" spans="2:10" x14ac:dyDescent="0.25">
      <c r="B52">
        <v>50</v>
      </c>
      <c r="C52" s="1" t="s">
        <v>121</v>
      </c>
      <c r="D52" s="10">
        <f t="shared" si="3"/>
        <v>202</v>
      </c>
      <c r="G52">
        <v>51000000000000</v>
      </c>
      <c r="H52">
        <f t="shared" si="4"/>
        <v>51000000</v>
      </c>
      <c r="I52">
        <f t="shared" si="5"/>
        <v>6</v>
      </c>
      <c r="J52" t="str">
        <f t="shared" si="6"/>
        <v>51000000,6</v>
      </c>
    </row>
  </sheetData>
  <phoneticPr fontId="5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EZ26"/>
  <sheetViews>
    <sheetView workbookViewId="0">
      <selection activeCell="C3" sqref="C3:C26"/>
    </sheetView>
  </sheetViews>
  <sheetFormatPr defaultColWidth="9" defaultRowHeight="14.55" x14ac:dyDescent="0.25"/>
  <cols>
    <col min="1" max="1" width="19.33203125" customWidth="1"/>
    <col min="3" max="3" width="12.33203125" style="1" customWidth="1"/>
    <col min="4" max="4" width="16.44140625" style="5" customWidth="1"/>
    <col min="5" max="5" width="20.109375" customWidth="1"/>
    <col min="6" max="6" width="38.88671875" style="1" customWidth="1"/>
    <col min="7" max="8" width="9" style="5"/>
    <col min="9" max="11" width="12.6640625"/>
  </cols>
  <sheetData>
    <row r="1" spans="1:16380" x14ac:dyDescent="0.25">
      <c r="A1" s="4" t="s">
        <v>0</v>
      </c>
      <c r="B1" s="4" t="s">
        <v>66</v>
      </c>
      <c r="C1" s="6" t="s">
        <v>67</v>
      </c>
      <c r="D1" s="7" t="s">
        <v>122</v>
      </c>
      <c r="E1" s="6" t="s">
        <v>123</v>
      </c>
      <c r="F1" s="6" t="s">
        <v>124</v>
      </c>
      <c r="G1" s="7" t="s">
        <v>125</v>
      </c>
      <c r="H1" s="8" t="s">
        <v>126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</row>
    <row r="2" spans="1:16380" x14ac:dyDescent="0.25">
      <c r="A2" s="4" t="s">
        <v>127</v>
      </c>
      <c r="B2" s="4" t="s">
        <v>70</v>
      </c>
      <c r="C2" s="6" t="s">
        <v>71</v>
      </c>
      <c r="D2" s="7" t="s">
        <v>72</v>
      </c>
      <c r="E2" s="6" t="s">
        <v>128</v>
      </c>
      <c r="F2" s="6" t="s">
        <v>129</v>
      </c>
      <c r="G2" s="7"/>
      <c r="H2" s="8" t="s">
        <v>130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</row>
    <row r="3" spans="1:16380" s="4" customFormat="1" x14ac:dyDescent="0.25">
      <c r="B3" s="4">
        <v>1</v>
      </c>
      <c r="C3" s="6" t="s">
        <v>74</v>
      </c>
      <c r="D3" s="7">
        <v>2</v>
      </c>
      <c r="E3" s="6" t="s">
        <v>131</v>
      </c>
      <c r="F3" s="9" t="s">
        <v>132</v>
      </c>
      <c r="G3" s="7">
        <v>1</v>
      </c>
      <c r="H3" s="7">
        <v>1</v>
      </c>
      <c r="I3" s="4">
        <v>10</v>
      </c>
      <c r="J3">
        <v>100</v>
      </c>
      <c r="K3">
        <f t="shared" ref="K3:K7" si="0">ROUND(J3/10^L3,2)</f>
        <v>100</v>
      </c>
      <c r="L3">
        <f t="shared" ref="L3:L7" si="1">IF(INT(LOG10(J3)-7)&lt;0,0,INT(LOG10(J3)-7))</f>
        <v>0</v>
      </c>
      <c r="M3" t="str">
        <f t="shared" ref="M3:M7" si="2">K3&amp;","&amp;L3</f>
        <v>100,0</v>
      </c>
    </row>
    <row r="4" spans="1:16380" s="4" customFormat="1" x14ac:dyDescent="0.25">
      <c r="B4" s="4">
        <v>2</v>
      </c>
      <c r="C4" s="6" t="s">
        <v>75</v>
      </c>
      <c r="D4" s="7">
        <v>4</v>
      </c>
      <c r="E4" s="6" t="s">
        <v>131</v>
      </c>
      <c r="F4" s="9" t="s">
        <v>133</v>
      </c>
      <c r="G4" s="7">
        <v>2</v>
      </c>
      <c r="H4" s="7">
        <v>1</v>
      </c>
      <c r="I4" s="4">
        <v>100</v>
      </c>
      <c r="J4">
        <v>300</v>
      </c>
      <c r="K4">
        <f t="shared" si="0"/>
        <v>300</v>
      </c>
      <c r="L4">
        <f t="shared" si="1"/>
        <v>0</v>
      </c>
      <c r="M4" t="str">
        <f t="shared" si="2"/>
        <v>300,0</v>
      </c>
    </row>
    <row r="5" spans="1:16380" s="4" customFormat="1" x14ac:dyDescent="0.25">
      <c r="B5" s="4">
        <v>3</v>
      </c>
      <c r="C5" s="6" t="s">
        <v>76</v>
      </c>
      <c r="D5" s="7">
        <v>6</v>
      </c>
      <c r="E5" s="6" t="s">
        <v>131</v>
      </c>
      <c r="F5" s="6">
        <v>301</v>
      </c>
      <c r="G5" s="7">
        <v>3</v>
      </c>
      <c r="H5" s="7">
        <v>1</v>
      </c>
      <c r="I5" s="4">
        <v>300</v>
      </c>
      <c r="J5">
        <v>600</v>
      </c>
      <c r="K5">
        <f t="shared" si="0"/>
        <v>600</v>
      </c>
      <c r="L5">
        <f t="shared" si="1"/>
        <v>0</v>
      </c>
      <c r="M5" t="str">
        <f t="shared" si="2"/>
        <v>600,0</v>
      </c>
    </row>
    <row r="6" spans="1:16380" s="4" customFormat="1" x14ac:dyDescent="0.25">
      <c r="B6" s="4">
        <v>4</v>
      </c>
      <c r="C6" s="6" t="s">
        <v>77</v>
      </c>
      <c r="D6" s="7">
        <v>8</v>
      </c>
      <c r="E6" s="6" t="s">
        <v>131</v>
      </c>
      <c r="F6" s="9" t="s">
        <v>134</v>
      </c>
      <c r="G6" s="8" t="s">
        <v>135</v>
      </c>
      <c r="H6" s="7">
        <v>2</v>
      </c>
      <c r="I6" s="4">
        <v>600</v>
      </c>
      <c r="J6">
        <v>2000</v>
      </c>
      <c r="K6">
        <f t="shared" si="0"/>
        <v>2000</v>
      </c>
      <c r="L6">
        <f t="shared" si="1"/>
        <v>0</v>
      </c>
      <c r="M6" t="str">
        <f t="shared" si="2"/>
        <v>2000,0</v>
      </c>
    </row>
    <row r="7" spans="1:16380" s="4" customFormat="1" x14ac:dyDescent="0.25">
      <c r="B7" s="4">
        <v>5</v>
      </c>
      <c r="C7" s="6" t="s">
        <v>52</v>
      </c>
      <c r="D7" s="7">
        <v>10</v>
      </c>
      <c r="E7" s="6" t="s">
        <v>131</v>
      </c>
      <c r="F7" s="9" t="s">
        <v>136</v>
      </c>
      <c r="G7" s="7" t="s">
        <v>137</v>
      </c>
      <c r="H7" s="7">
        <v>2</v>
      </c>
      <c r="I7" s="4">
        <v>2000</v>
      </c>
      <c r="J7">
        <v>5000</v>
      </c>
      <c r="K7">
        <f t="shared" si="0"/>
        <v>5000</v>
      </c>
      <c r="L7">
        <f t="shared" si="1"/>
        <v>0</v>
      </c>
      <c r="M7" t="str">
        <f t="shared" si="2"/>
        <v>5000,0</v>
      </c>
    </row>
    <row r="8" spans="1:16380" s="4" customFormat="1" x14ac:dyDescent="0.25">
      <c r="B8" s="4">
        <v>6</v>
      </c>
      <c r="C8" s="6" t="s">
        <v>78</v>
      </c>
      <c r="D8" s="7">
        <v>12</v>
      </c>
      <c r="E8" s="6" t="s">
        <v>131</v>
      </c>
      <c r="F8" s="6" t="s">
        <v>138</v>
      </c>
      <c r="G8" s="7" t="s">
        <v>139</v>
      </c>
      <c r="H8" s="7">
        <v>2</v>
      </c>
      <c r="I8" s="4">
        <v>5000</v>
      </c>
      <c r="J8">
        <v>18000</v>
      </c>
      <c r="K8">
        <f t="shared" ref="K8:K14" si="3">ROUND(J8/10^L8,2)</f>
        <v>18000</v>
      </c>
      <c r="L8">
        <f t="shared" ref="L8:L14" si="4">IF(INT(LOG10(J8)-7)&lt;0,0,INT(LOG10(J8)-7))</f>
        <v>0</v>
      </c>
      <c r="M8" t="str">
        <f t="shared" ref="M8:M14" si="5">K8&amp;","&amp;L8</f>
        <v>18000,0</v>
      </c>
    </row>
    <row r="9" spans="1:16380" s="4" customFormat="1" x14ac:dyDescent="0.25">
      <c r="B9" s="4">
        <v>7</v>
      </c>
      <c r="C9" s="6" t="s">
        <v>79</v>
      </c>
      <c r="D9" s="7">
        <v>14</v>
      </c>
      <c r="E9" s="6" t="s">
        <v>131</v>
      </c>
      <c r="F9" s="9" t="s">
        <v>140</v>
      </c>
      <c r="G9" s="8" t="s">
        <v>141</v>
      </c>
      <c r="H9" s="7">
        <v>2</v>
      </c>
      <c r="I9" s="4">
        <v>18000</v>
      </c>
      <c r="J9">
        <v>29000</v>
      </c>
      <c r="K9">
        <f t="shared" si="3"/>
        <v>29000</v>
      </c>
      <c r="L9">
        <f t="shared" si="4"/>
        <v>0</v>
      </c>
      <c r="M9" t="str">
        <f t="shared" si="5"/>
        <v>29000,0</v>
      </c>
    </row>
    <row r="10" spans="1:16380" s="4" customFormat="1" x14ac:dyDescent="0.25">
      <c r="B10" s="4">
        <v>8</v>
      </c>
      <c r="C10" s="6" t="s">
        <v>80</v>
      </c>
      <c r="D10" s="7">
        <v>16</v>
      </c>
      <c r="E10" s="6" t="s">
        <v>131</v>
      </c>
      <c r="F10" s="9" t="s">
        <v>142</v>
      </c>
      <c r="G10" s="7" t="s">
        <v>143</v>
      </c>
      <c r="H10" s="7">
        <v>2</v>
      </c>
      <c r="I10" s="4">
        <v>29000</v>
      </c>
      <c r="J10">
        <v>48000</v>
      </c>
      <c r="K10">
        <f t="shared" si="3"/>
        <v>48000</v>
      </c>
      <c r="L10">
        <f t="shared" si="4"/>
        <v>0</v>
      </c>
      <c r="M10" t="str">
        <f t="shared" si="5"/>
        <v>48000,0</v>
      </c>
    </row>
    <row r="11" spans="1:16380" s="4" customFormat="1" x14ac:dyDescent="0.25">
      <c r="B11" s="4">
        <v>9</v>
      </c>
      <c r="C11" s="6" t="s">
        <v>81</v>
      </c>
      <c r="D11" s="7">
        <v>18</v>
      </c>
      <c r="E11" s="6" t="s">
        <v>131</v>
      </c>
      <c r="F11" s="6" t="s">
        <v>144</v>
      </c>
      <c r="G11" s="7" t="s">
        <v>145</v>
      </c>
      <c r="H11" s="7">
        <v>2</v>
      </c>
      <c r="I11" s="4">
        <v>48000</v>
      </c>
      <c r="J11">
        <v>80000</v>
      </c>
      <c r="K11">
        <f t="shared" si="3"/>
        <v>80000</v>
      </c>
      <c r="L11">
        <f t="shared" si="4"/>
        <v>0</v>
      </c>
      <c r="M11" t="str">
        <f t="shared" si="5"/>
        <v>80000,0</v>
      </c>
    </row>
    <row r="12" spans="1:16380" s="4" customFormat="1" x14ac:dyDescent="0.25">
      <c r="B12" s="4">
        <v>10</v>
      </c>
      <c r="C12" s="6" t="s">
        <v>82</v>
      </c>
      <c r="D12" s="7">
        <v>20</v>
      </c>
      <c r="E12" s="6" t="s">
        <v>131</v>
      </c>
      <c r="F12" s="9" t="s">
        <v>146</v>
      </c>
      <c r="G12" s="8" t="s">
        <v>147</v>
      </c>
      <c r="H12" s="7">
        <v>2</v>
      </c>
      <c r="I12" s="4">
        <v>80000</v>
      </c>
      <c r="J12">
        <v>140000</v>
      </c>
      <c r="K12">
        <f t="shared" si="3"/>
        <v>140000</v>
      </c>
      <c r="L12">
        <f t="shared" si="4"/>
        <v>0</v>
      </c>
      <c r="M12" t="str">
        <f t="shared" si="5"/>
        <v>140000,0</v>
      </c>
    </row>
    <row r="13" spans="1:16380" s="4" customFormat="1" x14ac:dyDescent="0.25">
      <c r="B13" s="4">
        <v>11</v>
      </c>
      <c r="C13" s="6" t="s">
        <v>83</v>
      </c>
      <c r="D13" s="7">
        <v>22</v>
      </c>
      <c r="E13" s="6" t="s">
        <v>131</v>
      </c>
      <c r="F13" s="9" t="s">
        <v>148</v>
      </c>
      <c r="G13" s="8" t="s">
        <v>149</v>
      </c>
      <c r="H13" s="7">
        <v>2</v>
      </c>
      <c r="I13" s="4">
        <v>140000</v>
      </c>
      <c r="J13">
        <v>220000</v>
      </c>
      <c r="K13">
        <f t="shared" si="3"/>
        <v>220000</v>
      </c>
      <c r="L13">
        <f t="shared" si="4"/>
        <v>0</v>
      </c>
      <c r="M13" t="str">
        <f t="shared" si="5"/>
        <v>220000,0</v>
      </c>
    </row>
    <row r="14" spans="1:16380" s="4" customFormat="1" x14ac:dyDescent="0.25">
      <c r="B14" s="4">
        <v>12</v>
      </c>
      <c r="C14" s="6" t="s">
        <v>84</v>
      </c>
      <c r="D14" s="7">
        <v>24</v>
      </c>
      <c r="E14" s="6" t="s">
        <v>131</v>
      </c>
      <c r="F14" s="9" t="s">
        <v>150</v>
      </c>
      <c r="G14" s="8" t="s">
        <v>151</v>
      </c>
      <c r="H14" s="7">
        <v>2</v>
      </c>
      <c r="I14" s="4">
        <v>220000</v>
      </c>
      <c r="J14">
        <v>370000</v>
      </c>
      <c r="K14">
        <f t="shared" si="3"/>
        <v>370000</v>
      </c>
      <c r="L14">
        <f t="shared" si="4"/>
        <v>0</v>
      </c>
      <c r="M14" t="str">
        <f t="shared" si="5"/>
        <v>370000,0</v>
      </c>
    </row>
    <row r="15" spans="1:16380" x14ac:dyDescent="0.25">
      <c r="B15" s="4">
        <v>13</v>
      </c>
      <c r="C15" s="1" t="s">
        <v>85</v>
      </c>
      <c r="D15" s="7">
        <v>26</v>
      </c>
      <c r="E15" s="6" t="s">
        <v>152</v>
      </c>
      <c r="F15" s="9" t="s">
        <v>153</v>
      </c>
      <c r="G15" s="8" t="s">
        <v>154</v>
      </c>
      <c r="H15" s="7">
        <v>2</v>
      </c>
      <c r="J15">
        <v>610000</v>
      </c>
      <c r="K15">
        <f t="shared" ref="K15:K26" si="6">ROUND(J15/10^L15,2)</f>
        <v>610000</v>
      </c>
      <c r="L15">
        <f t="shared" ref="L15:L26" si="7">IF(INT(LOG10(J15)-7)&lt;0,0,INT(LOG10(J15)-7))</f>
        <v>0</v>
      </c>
      <c r="M15" t="str">
        <f t="shared" ref="M15:M26" si="8">K15&amp;","&amp;L15</f>
        <v>610000,0</v>
      </c>
    </row>
    <row r="16" spans="1:16380" x14ac:dyDescent="0.25">
      <c r="B16" s="4">
        <v>14</v>
      </c>
      <c r="C16" s="1" t="s">
        <v>86</v>
      </c>
      <c r="D16" s="7">
        <v>28</v>
      </c>
      <c r="E16" s="6" t="s">
        <v>152</v>
      </c>
      <c r="F16" s="9" t="s">
        <v>155</v>
      </c>
      <c r="G16" s="8" t="s">
        <v>156</v>
      </c>
      <c r="H16" s="7">
        <v>2</v>
      </c>
      <c r="J16">
        <v>1100000</v>
      </c>
      <c r="K16">
        <f t="shared" si="6"/>
        <v>1100000</v>
      </c>
      <c r="L16">
        <f t="shared" si="7"/>
        <v>0</v>
      </c>
      <c r="M16" t="str">
        <f t="shared" si="8"/>
        <v>1100000,0</v>
      </c>
    </row>
    <row r="17" spans="2:13" x14ac:dyDescent="0.25">
      <c r="B17" s="4">
        <v>15</v>
      </c>
      <c r="C17" s="1" t="s">
        <v>87</v>
      </c>
      <c r="D17" s="7">
        <v>30</v>
      </c>
      <c r="E17" s="6" t="s">
        <v>152</v>
      </c>
      <c r="F17" s="9" t="s">
        <v>157</v>
      </c>
      <c r="G17" s="8" t="s">
        <v>158</v>
      </c>
      <c r="H17" s="7">
        <v>2</v>
      </c>
      <c r="J17">
        <v>1700000</v>
      </c>
      <c r="K17">
        <f t="shared" si="6"/>
        <v>1700000</v>
      </c>
      <c r="L17">
        <f t="shared" si="7"/>
        <v>0</v>
      </c>
      <c r="M17" t="str">
        <f t="shared" si="8"/>
        <v>1700000,0</v>
      </c>
    </row>
    <row r="18" spans="2:13" x14ac:dyDescent="0.25">
      <c r="B18" s="4">
        <v>16</v>
      </c>
      <c r="C18" s="1" t="s">
        <v>88</v>
      </c>
      <c r="D18" s="7">
        <v>32</v>
      </c>
      <c r="E18" s="6" t="s">
        <v>152</v>
      </c>
      <c r="F18" s="9" t="s">
        <v>159</v>
      </c>
      <c r="G18" s="8" t="s">
        <v>160</v>
      </c>
      <c r="H18" s="7">
        <v>2</v>
      </c>
      <c r="J18">
        <v>2800000</v>
      </c>
      <c r="K18">
        <f t="shared" si="6"/>
        <v>2800000</v>
      </c>
      <c r="L18">
        <f t="shared" si="7"/>
        <v>0</v>
      </c>
      <c r="M18" t="str">
        <f t="shared" si="8"/>
        <v>2800000,0</v>
      </c>
    </row>
    <row r="19" spans="2:13" x14ac:dyDescent="0.25">
      <c r="B19" s="4">
        <v>17</v>
      </c>
      <c r="C19" s="1" t="s">
        <v>89</v>
      </c>
      <c r="D19" s="7">
        <v>34</v>
      </c>
      <c r="E19" s="6" t="s">
        <v>152</v>
      </c>
      <c r="F19" s="9" t="s">
        <v>161</v>
      </c>
      <c r="G19" s="8" t="s">
        <v>162</v>
      </c>
      <c r="H19" s="7">
        <v>2</v>
      </c>
      <c r="J19">
        <v>4600000</v>
      </c>
      <c r="K19">
        <f t="shared" si="6"/>
        <v>4600000</v>
      </c>
      <c r="L19">
        <f t="shared" si="7"/>
        <v>0</v>
      </c>
      <c r="M19" t="str">
        <f t="shared" si="8"/>
        <v>4600000,0</v>
      </c>
    </row>
    <row r="20" spans="2:13" x14ac:dyDescent="0.25">
      <c r="B20" s="4">
        <v>18</v>
      </c>
      <c r="C20" s="1" t="s">
        <v>90</v>
      </c>
      <c r="D20" s="7">
        <v>36</v>
      </c>
      <c r="E20" s="6" t="s">
        <v>152</v>
      </c>
      <c r="F20" s="9" t="s">
        <v>163</v>
      </c>
      <c r="G20" s="8" t="s">
        <v>164</v>
      </c>
      <c r="H20" s="7">
        <v>2</v>
      </c>
      <c r="J20">
        <v>7700000</v>
      </c>
      <c r="K20">
        <f t="shared" si="6"/>
        <v>7700000</v>
      </c>
      <c r="L20">
        <f t="shared" si="7"/>
        <v>0</v>
      </c>
      <c r="M20" t="str">
        <f t="shared" si="8"/>
        <v>7700000,0</v>
      </c>
    </row>
    <row r="21" spans="2:13" x14ac:dyDescent="0.25">
      <c r="B21" s="4">
        <v>19</v>
      </c>
      <c r="C21" s="1" t="s">
        <v>91</v>
      </c>
      <c r="D21" s="7">
        <v>38</v>
      </c>
      <c r="E21" s="6" t="s">
        <v>152</v>
      </c>
      <c r="F21" s="9" t="s">
        <v>165</v>
      </c>
      <c r="G21" s="8" t="s">
        <v>166</v>
      </c>
      <c r="H21" s="7">
        <v>2</v>
      </c>
      <c r="J21">
        <v>13000000</v>
      </c>
      <c r="K21">
        <f t="shared" si="6"/>
        <v>13000000</v>
      </c>
      <c r="L21">
        <f t="shared" si="7"/>
        <v>0</v>
      </c>
      <c r="M21" t="str">
        <f t="shared" si="8"/>
        <v>13000000,0</v>
      </c>
    </row>
    <row r="22" spans="2:13" x14ac:dyDescent="0.25">
      <c r="B22" s="4">
        <v>20</v>
      </c>
      <c r="C22" s="1" t="s">
        <v>92</v>
      </c>
      <c r="D22" s="7">
        <v>40</v>
      </c>
      <c r="E22" s="6" t="s">
        <v>152</v>
      </c>
      <c r="F22" s="9" t="s">
        <v>167</v>
      </c>
      <c r="G22" s="8" t="s">
        <v>168</v>
      </c>
      <c r="H22" s="7">
        <v>2</v>
      </c>
      <c r="J22">
        <v>21000000</v>
      </c>
      <c r="K22">
        <f t="shared" si="6"/>
        <v>21000000</v>
      </c>
      <c r="L22">
        <f t="shared" si="7"/>
        <v>0</v>
      </c>
      <c r="M22" t="str">
        <f t="shared" si="8"/>
        <v>21000000,0</v>
      </c>
    </row>
    <row r="23" spans="2:13" x14ac:dyDescent="0.25">
      <c r="B23" s="4">
        <v>21</v>
      </c>
      <c r="C23" s="1" t="s">
        <v>93</v>
      </c>
      <c r="D23" s="7">
        <v>42</v>
      </c>
      <c r="E23" s="6" t="s">
        <v>152</v>
      </c>
      <c r="F23" s="9" t="s">
        <v>169</v>
      </c>
      <c r="G23" s="8" t="s">
        <v>170</v>
      </c>
      <c r="H23" s="7">
        <v>2</v>
      </c>
      <c r="J23">
        <v>35000000</v>
      </c>
      <c r="K23">
        <f t="shared" si="6"/>
        <v>35000000</v>
      </c>
      <c r="L23">
        <f t="shared" si="7"/>
        <v>0</v>
      </c>
      <c r="M23" t="str">
        <f t="shared" si="8"/>
        <v>35000000,0</v>
      </c>
    </row>
    <row r="24" spans="2:13" x14ac:dyDescent="0.25">
      <c r="B24" s="4">
        <v>22</v>
      </c>
      <c r="C24" s="1" t="s">
        <v>94</v>
      </c>
      <c r="D24" s="7">
        <v>44</v>
      </c>
      <c r="E24" s="6" t="s">
        <v>152</v>
      </c>
      <c r="F24" s="9" t="s">
        <v>171</v>
      </c>
      <c r="G24" s="8" t="s">
        <v>172</v>
      </c>
      <c r="H24" s="7">
        <v>2</v>
      </c>
      <c r="J24">
        <v>58000000</v>
      </c>
      <c r="K24">
        <f t="shared" si="6"/>
        <v>58000000</v>
      </c>
      <c r="L24">
        <f t="shared" si="7"/>
        <v>0</v>
      </c>
      <c r="M24" t="str">
        <f t="shared" si="8"/>
        <v>58000000,0</v>
      </c>
    </row>
    <row r="25" spans="2:13" x14ac:dyDescent="0.25">
      <c r="B25" s="4">
        <v>23</v>
      </c>
      <c r="C25" s="1" t="s">
        <v>95</v>
      </c>
      <c r="D25" s="7">
        <v>46</v>
      </c>
      <c r="E25" s="6" t="s">
        <v>152</v>
      </c>
      <c r="F25" s="9" t="s">
        <v>173</v>
      </c>
      <c r="G25" s="8" t="s">
        <v>174</v>
      </c>
      <c r="H25" s="7">
        <v>2</v>
      </c>
      <c r="J25">
        <v>96000000</v>
      </c>
      <c r="K25">
        <f t="shared" si="6"/>
        <v>96000000</v>
      </c>
      <c r="L25">
        <f t="shared" si="7"/>
        <v>0</v>
      </c>
      <c r="M25" t="str">
        <f t="shared" si="8"/>
        <v>96000000,0</v>
      </c>
    </row>
    <row r="26" spans="2:13" x14ac:dyDescent="0.25">
      <c r="B26" s="4">
        <v>24</v>
      </c>
      <c r="C26" s="1" t="s">
        <v>96</v>
      </c>
      <c r="D26" s="7">
        <v>48</v>
      </c>
      <c r="E26" s="6" t="s">
        <v>152</v>
      </c>
      <c r="F26" s="9" t="s">
        <v>175</v>
      </c>
      <c r="G26" s="8" t="s">
        <v>176</v>
      </c>
      <c r="H26" s="7">
        <v>2</v>
      </c>
      <c r="J26">
        <v>160000000</v>
      </c>
      <c r="K26">
        <f t="shared" si="6"/>
        <v>16000000</v>
      </c>
      <c r="L26">
        <f t="shared" si="7"/>
        <v>1</v>
      </c>
      <c r="M26" t="str">
        <f t="shared" si="8"/>
        <v>16000000,1</v>
      </c>
    </row>
  </sheetData>
  <phoneticPr fontId="5" type="noConversion"/>
  <pageMargins left="0.75" right="0.75" top="1" bottom="1" header="0.5" footer="0.5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"/>
  <sheetViews>
    <sheetView workbookViewId="0">
      <selection activeCell="C11" sqref="C11"/>
    </sheetView>
  </sheetViews>
  <sheetFormatPr defaultColWidth="9" defaultRowHeight="14.55" x14ac:dyDescent="0.25"/>
  <cols>
    <col min="1" max="1" width="15.109375" customWidth="1"/>
    <col min="3" max="3" width="16.44140625" style="1" customWidth="1"/>
    <col min="7" max="7" width="12.6640625"/>
    <col min="8" max="8" width="9.33203125"/>
  </cols>
  <sheetData>
    <row r="1" spans="1:10" x14ac:dyDescent="0.25">
      <c r="A1" t="s">
        <v>0</v>
      </c>
      <c r="B1" t="s">
        <v>66</v>
      </c>
      <c r="C1" s="1" t="s">
        <v>67</v>
      </c>
      <c r="D1" t="s">
        <v>177</v>
      </c>
    </row>
    <row r="2" spans="1:10" x14ac:dyDescent="0.25">
      <c r="A2" s="2" t="s">
        <v>178</v>
      </c>
      <c r="B2" t="s">
        <v>70</v>
      </c>
      <c r="C2" s="1" t="s">
        <v>71</v>
      </c>
      <c r="D2" t="s">
        <v>179</v>
      </c>
    </row>
    <row r="3" spans="1:10" x14ac:dyDescent="0.25">
      <c r="B3">
        <v>1</v>
      </c>
      <c r="C3" s="3" t="s">
        <v>180</v>
      </c>
      <c r="D3">
        <v>60</v>
      </c>
      <c r="F3">
        <v>54.61</v>
      </c>
      <c r="G3">
        <f>F3*100</f>
        <v>5461</v>
      </c>
      <c r="H3">
        <f>INT(G3/10^I3)</f>
        <v>5461</v>
      </c>
      <c r="I3">
        <f>IF(INT(LOG10(G3)-7)&lt;0,0,INT(LOG10(G3)-7))</f>
        <v>0</v>
      </c>
      <c r="J3" t="str">
        <f>H3&amp;","&amp;I3</f>
        <v>5461,0</v>
      </c>
    </row>
    <row r="4" spans="1:10" x14ac:dyDescent="0.25">
      <c r="B4">
        <v>2</v>
      </c>
      <c r="C4" s="1" t="s">
        <v>181</v>
      </c>
      <c r="D4">
        <v>59</v>
      </c>
      <c r="F4">
        <v>626.20000000000005</v>
      </c>
      <c r="G4">
        <f t="shared" ref="G4:G22" si="0">F4*100</f>
        <v>62620.000000000007</v>
      </c>
      <c r="H4">
        <f t="shared" ref="H4:H22" si="1">INT(G4/10^I4)</f>
        <v>62620</v>
      </c>
      <c r="I4">
        <f t="shared" ref="I4:I22" si="2">IF(INT(LOG10(G4)-7)&lt;0,0,INT(LOG10(G4)-7))</f>
        <v>0</v>
      </c>
      <c r="J4" t="str">
        <f t="shared" ref="J4:J22" si="3">H4&amp;","&amp;I4</f>
        <v>62620,0</v>
      </c>
    </row>
    <row r="5" spans="1:10" x14ac:dyDescent="0.25">
      <c r="B5">
        <v>3</v>
      </c>
      <c r="C5" s="1" t="s">
        <v>182</v>
      </c>
      <c r="D5">
        <v>58</v>
      </c>
      <c r="F5">
        <v>7180.85</v>
      </c>
      <c r="G5">
        <f t="shared" si="0"/>
        <v>718085</v>
      </c>
      <c r="H5">
        <f t="shared" si="1"/>
        <v>718085</v>
      </c>
      <c r="I5">
        <f t="shared" si="2"/>
        <v>0</v>
      </c>
      <c r="J5" t="str">
        <f t="shared" si="3"/>
        <v>718085,0</v>
      </c>
    </row>
    <row r="6" spans="1:10" x14ac:dyDescent="0.25">
      <c r="B6">
        <v>4</v>
      </c>
      <c r="C6" s="1" t="s">
        <v>183</v>
      </c>
      <c r="D6">
        <v>57</v>
      </c>
      <c r="F6">
        <v>82345.62</v>
      </c>
      <c r="G6">
        <f t="shared" si="0"/>
        <v>8234562</v>
      </c>
      <c r="H6">
        <f t="shared" si="1"/>
        <v>8234562</v>
      </c>
      <c r="I6">
        <f t="shared" si="2"/>
        <v>0</v>
      </c>
      <c r="J6" t="str">
        <f t="shared" si="3"/>
        <v>8234562,0</v>
      </c>
    </row>
    <row r="7" spans="1:10" x14ac:dyDescent="0.25">
      <c r="B7">
        <v>5</v>
      </c>
      <c r="C7" s="1" t="s">
        <v>184</v>
      </c>
      <c r="D7">
        <v>56</v>
      </c>
      <c r="F7">
        <v>944290.18</v>
      </c>
      <c r="G7">
        <f t="shared" si="0"/>
        <v>94429018</v>
      </c>
      <c r="H7">
        <f t="shared" si="1"/>
        <v>94429018</v>
      </c>
      <c r="I7">
        <f t="shared" si="2"/>
        <v>0</v>
      </c>
      <c r="J7" t="str">
        <f t="shared" si="3"/>
        <v>94429018,0</v>
      </c>
    </row>
    <row r="8" spans="1:10" x14ac:dyDescent="0.25">
      <c r="B8">
        <v>6</v>
      </c>
      <c r="C8" s="1" t="s">
        <v>185</v>
      </c>
      <c r="D8">
        <v>55</v>
      </c>
      <c r="F8">
        <v>10828552.99</v>
      </c>
      <c r="G8">
        <f t="shared" si="0"/>
        <v>1082855299</v>
      </c>
      <c r="H8">
        <f t="shared" si="1"/>
        <v>10828552</v>
      </c>
      <c r="I8">
        <f t="shared" si="2"/>
        <v>2</v>
      </c>
      <c r="J8" t="str">
        <f t="shared" si="3"/>
        <v>10828552,2</v>
      </c>
    </row>
    <row r="9" spans="1:10" x14ac:dyDescent="0.25">
      <c r="B9">
        <v>7</v>
      </c>
      <c r="C9" s="1" t="s">
        <v>186</v>
      </c>
      <c r="D9">
        <v>54</v>
      </c>
      <c r="F9">
        <v>124175346.28</v>
      </c>
      <c r="G9">
        <f t="shared" si="0"/>
        <v>12417534628</v>
      </c>
      <c r="H9">
        <f t="shared" si="1"/>
        <v>12417534</v>
      </c>
      <c r="I9">
        <f t="shared" si="2"/>
        <v>3</v>
      </c>
      <c r="J9" t="str">
        <f t="shared" si="3"/>
        <v>12417534,3</v>
      </c>
    </row>
    <row r="10" spans="1:10" x14ac:dyDescent="0.25">
      <c r="B10">
        <v>8</v>
      </c>
      <c r="C10" s="1" t="s">
        <v>187</v>
      </c>
      <c r="D10">
        <v>53</v>
      </c>
      <c r="F10">
        <v>1423968339.28</v>
      </c>
      <c r="G10">
        <f t="shared" si="0"/>
        <v>142396833928</v>
      </c>
      <c r="H10">
        <f t="shared" si="1"/>
        <v>14239683</v>
      </c>
      <c r="I10">
        <f t="shared" si="2"/>
        <v>4</v>
      </c>
      <c r="J10" t="str">
        <f t="shared" si="3"/>
        <v>14239683,4</v>
      </c>
    </row>
    <row r="11" spans="1:10" x14ac:dyDescent="0.25">
      <c r="B11">
        <v>9</v>
      </c>
      <c r="C11" s="1" t="s">
        <v>188</v>
      </c>
      <c r="D11">
        <v>52</v>
      </c>
      <c r="F11">
        <v>16329214228.780001</v>
      </c>
      <c r="G11">
        <f t="shared" si="0"/>
        <v>1632921422878</v>
      </c>
      <c r="H11">
        <f t="shared" si="1"/>
        <v>16329214</v>
      </c>
      <c r="I11">
        <f t="shared" si="2"/>
        <v>5</v>
      </c>
      <c r="J11" t="str">
        <f t="shared" si="3"/>
        <v>16329214,5</v>
      </c>
    </row>
    <row r="12" spans="1:10" x14ac:dyDescent="0.25">
      <c r="B12">
        <v>10</v>
      </c>
      <c r="C12" s="1" t="s">
        <v>189</v>
      </c>
      <c r="D12">
        <v>51</v>
      </c>
      <c r="F12">
        <v>187253627748.66</v>
      </c>
      <c r="G12">
        <f t="shared" si="0"/>
        <v>18725362774866</v>
      </c>
      <c r="H12">
        <f t="shared" si="1"/>
        <v>18725362</v>
      </c>
      <c r="I12">
        <f t="shared" si="2"/>
        <v>6</v>
      </c>
      <c r="J12" t="str">
        <f t="shared" si="3"/>
        <v>18725362,6</v>
      </c>
    </row>
    <row r="13" spans="1:10" x14ac:dyDescent="0.25">
      <c r="B13">
        <v>11</v>
      </c>
      <c r="C13" s="1" t="s">
        <v>190</v>
      </c>
      <c r="D13">
        <v>50</v>
      </c>
      <c r="F13">
        <v>2147312210726.5901</v>
      </c>
      <c r="G13">
        <f t="shared" si="0"/>
        <v>214731221072659</v>
      </c>
      <c r="H13">
        <f t="shared" si="1"/>
        <v>21473122</v>
      </c>
      <c r="I13">
        <f t="shared" si="2"/>
        <v>7</v>
      </c>
      <c r="J13" t="str">
        <f t="shared" si="3"/>
        <v>21473122,7</v>
      </c>
    </row>
    <row r="14" spans="1:10" x14ac:dyDescent="0.25">
      <c r="B14">
        <v>12</v>
      </c>
      <c r="C14" s="1" t="s">
        <v>191</v>
      </c>
      <c r="D14">
        <v>49</v>
      </c>
      <c r="F14">
        <v>24624087585232.398</v>
      </c>
      <c r="G14">
        <f t="shared" si="0"/>
        <v>2462408758523240</v>
      </c>
      <c r="H14">
        <f t="shared" si="1"/>
        <v>24624087</v>
      </c>
      <c r="I14">
        <f t="shared" si="2"/>
        <v>8</v>
      </c>
      <c r="J14" t="str">
        <f t="shared" si="3"/>
        <v>24624087,8</v>
      </c>
    </row>
    <row r="15" spans="1:10" x14ac:dyDescent="0.25">
      <c r="B15">
        <v>13</v>
      </c>
      <c r="C15" s="1" t="s">
        <v>192</v>
      </c>
      <c r="D15">
        <v>48</v>
      </c>
      <c r="F15">
        <v>282374256699274</v>
      </c>
      <c r="G15">
        <f t="shared" si="0"/>
        <v>2.82374256699274E+16</v>
      </c>
      <c r="H15">
        <f t="shared" si="1"/>
        <v>28237425</v>
      </c>
      <c r="I15">
        <f t="shared" si="2"/>
        <v>9</v>
      </c>
      <c r="J15" t="str">
        <f t="shared" si="3"/>
        <v>28237425,9</v>
      </c>
    </row>
    <row r="16" spans="1:10" x14ac:dyDescent="0.25">
      <c r="B16">
        <v>14</v>
      </c>
      <c r="C16" s="1" t="s">
        <v>193</v>
      </c>
      <c r="D16">
        <v>47</v>
      </c>
      <c r="F16">
        <v>3238098490775620</v>
      </c>
      <c r="G16">
        <f t="shared" si="0"/>
        <v>3.2380984907756198E+17</v>
      </c>
      <c r="H16">
        <f t="shared" si="1"/>
        <v>32380984</v>
      </c>
      <c r="I16">
        <f t="shared" si="2"/>
        <v>10</v>
      </c>
      <c r="J16" t="str">
        <f t="shared" si="3"/>
        <v>32380984,10</v>
      </c>
    </row>
    <row r="17" spans="2:10" x14ac:dyDescent="0.25">
      <c r="B17">
        <v>15</v>
      </c>
      <c r="C17" s="1" t="s">
        <v>194</v>
      </c>
      <c r="D17">
        <v>46</v>
      </c>
      <c r="F17">
        <v>3.7132569939369696E+16</v>
      </c>
      <c r="G17">
        <f t="shared" si="0"/>
        <v>3.7132569939369697E+18</v>
      </c>
      <c r="H17">
        <f t="shared" si="1"/>
        <v>37132569</v>
      </c>
      <c r="I17">
        <f t="shared" si="2"/>
        <v>11</v>
      </c>
      <c r="J17" t="str">
        <f t="shared" si="3"/>
        <v>37132569,11</v>
      </c>
    </row>
    <row r="18" spans="2:10" x14ac:dyDescent="0.25">
      <c r="B18">
        <v>16</v>
      </c>
      <c r="C18" s="1" t="s">
        <v>195</v>
      </c>
      <c r="D18">
        <v>45</v>
      </c>
      <c r="F18">
        <v>4.2581402456721299E+17</v>
      </c>
      <c r="G18">
        <f t="shared" si="0"/>
        <v>4.2581402456721302E+19</v>
      </c>
      <c r="H18">
        <f t="shared" si="1"/>
        <v>42581402</v>
      </c>
      <c r="I18">
        <f t="shared" si="2"/>
        <v>12</v>
      </c>
      <c r="J18" t="str">
        <f t="shared" si="3"/>
        <v>42581402,12</v>
      </c>
    </row>
    <row r="19" spans="2:10" x14ac:dyDescent="0.25">
      <c r="B19">
        <v>17</v>
      </c>
      <c r="C19" s="1" t="s">
        <v>196</v>
      </c>
      <c r="D19">
        <v>44</v>
      </c>
      <c r="F19">
        <v>4.8829796540929802E+18</v>
      </c>
      <c r="G19">
        <f t="shared" si="0"/>
        <v>4.8829796540929802E+20</v>
      </c>
      <c r="H19">
        <f t="shared" si="1"/>
        <v>48829796</v>
      </c>
      <c r="I19">
        <f t="shared" si="2"/>
        <v>13</v>
      </c>
      <c r="J19" t="str">
        <f t="shared" si="3"/>
        <v>48829796,13</v>
      </c>
    </row>
    <row r="20" spans="2:10" x14ac:dyDescent="0.25">
      <c r="B20">
        <v>18</v>
      </c>
      <c r="C20" s="1" t="s">
        <v>197</v>
      </c>
      <c r="D20">
        <v>43</v>
      </c>
      <c r="F20">
        <v>5.5995079839185502E+19</v>
      </c>
      <c r="G20">
        <f t="shared" si="0"/>
        <v>5.5995079839185497E+21</v>
      </c>
      <c r="H20">
        <f t="shared" si="1"/>
        <v>55995079</v>
      </c>
      <c r="I20">
        <f t="shared" si="2"/>
        <v>14</v>
      </c>
      <c r="J20" t="str">
        <f t="shared" si="3"/>
        <v>55995079,14</v>
      </c>
    </row>
    <row r="21" spans="2:10" x14ac:dyDescent="0.25">
      <c r="B21">
        <v>19</v>
      </c>
      <c r="C21" s="1" t="s">
        <v>198</v>
      </c>
      <c r="D21">
        <v>42</v>
      </c>
      <c r="F21">
        <v>6.4211796655113699E+20</v>
      </c>
      <c r="G21">
        <f t="shared" si="0"/>
        <v>6.42117966551137E+22</v>
      </c>
      <c r="H21">
        <f t="shared" si="1"/>
        <v>64211796</v>
      </c>
      <c r="I21">
        <f t="shared" si="2"/>
        <v>15</v>
      </c>
      <c r="J21" t="str">
        <f t="shared" si="3"/>
        <v>64211796,15</v>
      </c>
    </row>
    <row r="22" spans="2:10" x14ac:dyDescent="0.25">
      <c r="B22">
        <v>20</v>
      </c>
      <c r="C22" s="1" t="s">
        <v>199</v>
      </c>
      <c r="D22">
        <v>41</v>
      </c>
      <c r="F22">
        <v>7.3634234320571104E+21</v>
      </c>
      <c r="G22">
        <f t="shared" si="0"/>
        <v>7.3634234320571106E+23</v>
      </c>
      <c r="H22">
        <f t="shared" si="1"/>
        <v>73634234</v>
      </c>
      <c r="I22">
        <f t="shared" si="2"/>
        <v>16</v>
      </c>
      <c r="J22" t="str">
        <f t="shared" si="3"/>
        <v>73634234,16</v>
      </c>
    </row>
  </sheetData>
  <phoneticPr fontId="5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站点（转生）</vt:lpstr>
      <vt:lpstr>大卡车装货量升级表</vt:lpstr>
      <vt:lpstr>仓库装货量升级表</vt:lpstr>
      <vt:lpstr>站点装货周期升级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TOWN</dc:creator>
  <cp:lastModifiedBy>edz</cp:lastModifiedBy>
  <dcterms:created xsi:type="dcterms:W3CDTF">2020-10-20T06:26:00Z</dcterms:created>
  <dcterms:modified xsi:type="dcterms:W3CDTF">2021-01-13T01:34:10Z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