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5\Project 1\"/>
    </mc:Choice>
  </mc:AlternateContent>
  <xr:revisionPtr revIDLastSave="0" documentId="13_ncr:1_{1CC6CC72-F7B4-4A3B-BBCC-6DE7A0DE3CAB}" xr6:coauthVersionLast="47" xr6:coauthVersionMax="47" xr10:uidLastSave="{00000000-0000-0000-0000-000000000000}"/>
  <bookViews>
    <workbookView xWindow="3285" yWindow="3750" windowWidth="38880" windowHeight="17250" xr2:uid="{00000000-000D-0000-FFFF-FFFF00000000}"/>
  </bookViews>
  <sheets>
    <sheet name="UT 2025" sheetId="7" r:id="rId1"/>
  </sheets>
  <definedNames>
    <definedName name="_xlnm._FilterDatabase" localSheetId="0" hidden="1">'UT 2025'!$A$1:$Z$14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 l="1"/>
  <c r="G4" i="7"/>
  <c r="G5" i="7"/>
  <c r="G6" i="7"/>
  <c r="G7" i="7"/>
  <c r="G8" i="7"/>
  <c r="G9" i="7"/>
  <c r="G10" i="7"/>
  <c r="G11" i="7"/>
  <c r="G12" i="7"/>
  <c r="G13" i="7"/>
  <c r="G14" i="7"/>
  <c r="P14" i="7" l="1"/>
  <c r="W14" i="7" s="1"/>
  <c r="X14" i="7" s="1"/>
  <c r="J14" i="7"/>
  <c r="P13" i="7"/>
  <c r="W13" i="7" s="1"/>
  <c r="X13" i="7" s="1"/>
  <c r="J13" i="7"/>
  <c r="P12" i="7"/>
  <c r="V12" i="7" s="1"/>
  <c r="J12" i="7"/>
  <c r="P11" i="7"/>
  <c r="W11" i="7" s="1"/>
  <c r="X11" i="7" s="1"/>
  <c r="J11" i="7"/>
  <c r="P10" i="7"/>
  <c r="W10" i="7" s="1"/>
  <c r="X10" i="7" s="1"/>
  <c r="J10" i="7"/>
  <c r="P8" i="7"/>
  <c r="W8" i="7" s="1"/>
  <c r="X8" i="7" s="1"/>
  <c r="J8" i="7"/>
  <c r="P9" i="7"/>
  <c r="W9" i="7" s="1"/>
  <c r="X9" i="7" s="1"/>
  <c r="J9" i="7"/>
  <c r="P6" i="7"/>
  <c r="W6" i="7" s="1"/>
  <c r="X6" i="7" s="1"/>
  <c r="J6" i="7"/>
  <c r="P7" i="7"/>
  <c r="W7" i="7" s="1"/>
  <c r="X7" i="7" s="1"/>
  <c r="J7" i="7"/>
  <c r="P4" i="7"/>
  <c r="W4" i="7" s="1"/>
  <c r="X4" i="7" s="1"/>
  <c r="J4" i="7"/>
  <c r="P5" i="7"/>
  <c r="V5" i="7" s="1"/>
  <c r="J5" i="7"/>
  <c r="P2" i="7"/>
  <c r="W2" i="7" s="1"/>
  <c r="X2" i="7" s="1"/>
  <c r="J2" i="7"/>
  <c r="P3" i="7"/>
  <c r="W3" i="7" s="1"/>
  <c r="X3" i="7" s="1"/>
  <c r="J3" i="7"/>
  <c r="V8" i="7" l="1"/>
  <c r="W5" i="7"/>
  <c r="X5" i="7" s="1"/>
  <c r="V11" i="7"/>
  <c r="V9" i="7"/>
  <c r="V10" i="7"/>
  <c r="W12" i="7"/>
  <c r="X12" i="7" s="1"/>
  <c r="V14" i="7"/>
  <c r="V4" i="7"/>
  <c r="V3" i="7"/>
  <c r="V7" i="7"/>
  <c r="V2" i="7"/>
  <c r="V13" i="7"/>
  <c r="V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Gustafsson</author>
  </authors>
  <commentList>
    <comment ref="O1" authorId="0" shapeId="0" xr:uid="{8548E06D-5FAB-4B8B-8696-163D9576DBD3}">
      <text>
        <r>
          <rPr>
            <b/>
            <sz val="9"/>
            <color indexed="81"/>
            <rFont val="Tahoma"/>
            <family val="2"/>
          </rPr>
          <t>Mattias Gustafsson:</t>
        </r>
        <r>
          <rPr>
            <sz val="9"/>
            <color indexed="81"/>
            <rFont val="Tahoma"/>
            <family val="2"/>
          </rPr>
          <t xml:space="preserve">
First test of the year for lines with multiple tests</t>
        </r>
      </text>
    </comment>
  </commentList>
</comments>
</file>

<file path=xl/sharedStrings.xml><?xml version="1.0" encoding="utf-8"?>
<sst xmlns="http://schemas.openxmlformats.org/spreadsheetml/2006/main" count="112" uniqueCount="42">
  <si>
    <t>Driftsomr</t>
  </si>
  <si>
    <t>Bandel</t>
  </si>
  <si>
    <t>PlFrom</t>
  </si>
  <si>
    <t>PlTo</t>
  </si>
  <si>
    <t>UNE</t>
  </si>
  <si>
    <t>KmFrom</t>
  </si>
  <si>
    <t>KmTo</t>
  </si>
  <si>
    <t>LDN</t>
  </si>
  <si>
    <t>Pea</t>
  </si>
  <si>
    <t>Bjf</t>
  </si>
  <si>
    <t>Kmb</t>
  </si>
  <si>
    <t>Rsi</t>
  </si>
  <si>
    <t>A</t>
  </si>
  <si>
    <t>V</t>
  </si>
  <si>
    <t>Lenght</t>
  </si>
  <si>
    <t>Test class</t>
  </si>
  <si>
    <t>Vår/Höst</t>
  </si>
  <si>
    <t>Test interval (years)</t>
  </si>
  <si>
    <t>Next test date.  +/- 2 months based on interval</t>
  </si>
  <si>
    <t>T2 2024</t>
  </si>
  <si>
    <t>Test 2025</t>
  </si>
  <si>
    <t>H</t>
  </si>
  <si>
    <t>X</t>
  </si>
  <si>
    <t>x</t>
  </si>
  <si>
    <t xml:space="preserve">Last Previous test </t>
  </si>
  <si>
    <t>Testas varje år</t>
  </si>
  <si>
    <t>Gvc</t>
  </si>
  <si>
    <t>Days until out of date</t>
  </si>
  <si>
    <t>Comment</t>
  </si>
  <si>
    <t>VSL</t>
  </si>
  <si>
    <t>Interval, First date</t>
  </si>
  <si>
    <t>Interval, Last date</t>
  </si>
  <si>
    <t>SDMS UNE ID</t>
  </si>
  <si>
    <t>ID</t>
  </si>
  <si>
    <t>Comment 2025</t>
  </si>
  <si>
    <t>Tested</t>
  </si>
  <si>
    <t>Planned 2025</t>
  </si>
  <si>
    <t>Test 2024</t>
  </si>
  <si>
    <t>A1</t>
  </si>
  <si>
    <t>A2</t>
  </si>
  <si>
    <t>A1 (Rsi)</t>
  </si>
  <si>
    <t>A2 (Rsi)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</si>
</sst>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/mm/dd;@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>
      <alignment wrapText="1"/>
    </xf>
  </cellStyleXfs>
  <cellXfs count="20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 vertical="center" wrapText="1" readingOrder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center" vertical="center" wrapText="1" readingOrder="1"/>
    </xf>
    <xf numFmtId="1" fontId="2" fillId="2" borderId="5" xfId="0" applyNumberFormat="1" applyFont="1" applyFill="1" applyBorder="1" applyAlignment="1">
      <alignment horizontal="center" vertical="center" wrapText="1" readingOrder="1"/>
    </xf>
    <xf numFmtId="14" fontId="7" fillId="2" borderId="3" xfId="0" applyNumberFormat="1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5" fontId="4" fillId="2" borderId="3" xfId="0" applyNumberFormat="1" applyFont="1" applyFill="1" applyBorder="1" applyAlignment="1">
      <alignment horizontal="center" vertical="center" wrapText="1" readingOrder="1"/>
    </xf>
    <xf numFmtId="165" fontId="7" fillId="2" borderId="3" xfId="0" applyNumberFormat="1" applyFont="1" applyFill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FFA033C1-EBC4-418A-9A17-136B2B0537A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B900"/>
      <rgbColor rgb="00F5F5F5"/>
      <rgbColor rgb="00FFFFFF"/>
      <rgbColor rgb="00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00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B223-A6B5-4D3E-ACA7-4531434772CF}">
  <dimension ref="A1:Z14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4.28515625" style="5" customWidth="1"/>
    <col min="2" max="2" width="10" style="5" customWidth="1"/>
    <col min="3" max="3" width="9.140625" style="5"/>
    <col min="4" max="4" width="7.28515625" style="5" customWidth="1"/>
    <col min="5" max="5" width="7.140625" style="5" customWidth="1"/>
    <col min="6" max="6" width="14.85546875" style="5" customWidth="1"/>
    <col min="7" max="7" width="28.28515625" style="5" customWidth="1"/>
    <col min="8" max="8" width="11.140625" style="7" customWidth="1"/>
    <col min="9" max="9" width="11.7109375" style="7" customWidth="1"/>
    <col min="10" max="10" width="11.85546875" style="7" customWidth="1"/>
    <col min="11" max="11" width="9.42578125" style="5" customWidth="1"/>
    <col min="12" max="12" width="6.85546875" style="4" customWidth="1"/>
    <col min="13" max="13" width="10.5703125" style="4" customWidth="1"/>
    <col min="14" max="14" width="9.140625" style="5"/>
    <col min="15" max="15" width="13.7109375" style="18" customWidth="1"/>
    <col min="16" max="16" width="14" style="18" customWidth="1"/>
    <col min="17" max="17" width="13" style="18" bestFit="1" customWidth="1"/>
    <col min="18" max="18" width="12.140625" style="18" customWidth="1"/>
    <col min="19" max="19" width="10.5703125" style="6" customWidth="1"/>
    <col min="20" max="20" width="12.5703125" style="18" customWidth="1"/>
    <col min="21" max="21" width="11.28515625" style="18" customWidth="1"/>
    <col min="22" max="22" width="11.5703125" style="18" customWidth="1"/>
    <col min="23" max="23" width="11.28515625" style="18" customWidth="1"/>
    <col min="24" max="24" width="12" style="6" customWidth="1"/>
    <col min="25" max="26" width="42.140625" style="5" customWidth="1"/>
  </cols>
  <sheetData>
    <row r="1" spans="1:26" ht="39" thickBot="1" x14ac:dyDescent="0.3">
      <c r="A1" s="9" t="s">
        <v>33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32</v>
      </c>
      <c r="H1" s="10" t="s">
        <v>5</v>
      </c>
      <c r="I1" s="10" t="s">
        <v>6</v>
      </c>
      <c r="J1" s="10" t="s">
        <v>14</v>
      </c>
      <c r="K1" s="10" t="s">
        <v>29</v>
      </c>
      <c r="L1" s="11" t="s">
        <v>15</v>
      </c>
      <c r="M1" s="11" t="s">
        <v>17</v>
      </c>
      <c r="N1" s="10" t="s">
        <v>16</v>
      </c>
      <c r="O1" s="15" t="s">
        <v>24</v>
      </c>
      <c r="P1" s="16" t="s">
        <v>18</v>
      </c>
      <c r="Q1" s="17" t="s">
        <v>37</v>
      </c>
      <c r="R1" s="17" t="s">
        <v>19</v>
      </c>
      <c r="S1" s="12" t="s">
        <v>20</v>
      </c>
      <c r="T1" s="17" t="s">
        <v>36</v>
      </c>
      <c r="U1" s="17" t="s">
        <v>35</v>
      </c>
      <c r="V1" s="17" t="s">
        <v>30</v>
      </c>
      <c r="W1" s="17" t="s">
        <v>31</v>
      </c>
      <c r="X1" s="12" t="s">
        <v>27</v>
      </c>
      <c r="Y1" s="13" t="s">
        <v>28</v>
      </c>
      <c r="Z1" s="14" t="s">
        <v>34</v>
      </c>
    </row>
    <row r="2" spans="1:26" x14ac:dyDescent="0.25">
      <c r="A2" s="1">
        <v>1</v>
      </c>
      <c r="B2" s="1" t="s">
        <v>7</v>
      </c>
      <c r="C2" s="1">
        <v>1</v>
      </c>
      <c r="D2" s="1" t="s">
        <v>8</v>
      </c>
      <c r="E2" s="1" t="s">
        <v>9</v>
      </c>
      <c r="F2" s="1" t="s">
        <v>12</v>
      </c>
      <c r="G2" s="1" t="str">
        <f>B2&amp;" - "&amp;C2&amp;" - "&amp;F2&amp;""</f>
        <v>LDN - 1 - A</v>
      </c>
      <c r="H2" s="2">
        <v>1417.874</v>
      </c>
      <c r="I2" s="2">
        <v>1542.5730000000001</v>
      </c>
      <c r="J2" s="2">
        <f>I2-H2</f>
        <v>124.69900000000007</v>
      </c>
      <c r="K2" s="3"/>
      <c r="L2" s="4">
        <v>4</v>
      </c>
      <c r="M2" s="4">
        <v>1</v>
      </c>
      <c r="N2" s="5" t="s">
        <v>13</v>
      </c>
      <c r="O2" s="18">
        <v>45421</v>
      </c>
      <c r="P2" s="18">
        <f>O2+365</f>
        <v>45786</v>
      </c>
      <c r="Q2" s="18">
        <v>45421</v>
      </c>
      <c r="S2" s="6" t="s">
        <v>22</v>
      </c>
      <c r="T2" s="18">
        <v>45798</v>
      </c>
      <c r="U2" s="19">
        <v>45798</v>
      </c>
      <c r="V2" s="18">
        <f>P2-60</f>
        <v>45726</v>
      </c>
      <c r="W2" s="18">
        <f>P2+60</f>
        <v>45846</v>
      </c>
      <c r="X2" s="4">
        <f ca="1">TODAY()-W2</f>
        <v>-36</v>
      </c>
    </row>
    <row r="3" spans="1:26" x14ac:dyDescent="0.25">
      <c r="A3" s="1">
        <v>2</v>
      </c>
      <c r="B3" s="1" t="s">
        <v>7</v>
      </c>
      <c r="C3" s="1">
        <v>1</v>
      </c>
      <c r="D3" s="1" t="s">
        <v>8</v>
      </c>
      <c r="E3" s="1" t="s">
        <v>9</v>
      </c>
      <c r="F3" s="1" t="s">
        <v>12</v>
      </c>
      <c r="G3" s="1" t="str">
        <f>B3&amp;" - "&amp;C3&amp;" - "&amp;F3&amp;""</f>
        <v>LDN - 1 - A</v>
      </c>
      <c r="H3" s="2">
        <v>1417.874</v>
      </c>
      <c r="I3" s="2">
        <v>1542.5730000000001</v>
      </c>
      <c r="J3" s="2">
        <f>I3-H3</f>
        <v>124.69900000000007</v>
      </c>
      <c r="K3" s="3"/>
      <c r="L3" s="4">
        <v>4</v>
      </c>
      <c r="M3" s="4">
        <v>1</v>
      </c>
      <c r="N3" s="5" t="s">
        <v>21</v>
      </c>
      <c r="O3" s="18">
        <v>45526</v>
      </c>
      <c r="P3" s="18">
        <f>O3+365</f>
        <v>45891</v>
      </c>
      <c r="Q3" s="18">
        <v>45526</v>
      </c>
      <c r="S3" s="6" t="s">
        <v>22</v>
      </c>
      <c r="T3" s="18" t="s">
        <v>23</v>
      </c>
      <c r="V3" s="18">
        <f>P3-60</f>
        <v>45831</v>
      </c>
      <c r="W3" s="18">
        <f>P3+60</f>
        <v>45951</v>
      </c>
      <c r="X3" s="4">
        <f ca="1">TODAY()-W3</f>
        <v>-141</v>
      </c>
    </row>
    <row r="4" spans="1:26" x14ac:dyDescent="0.25">
      <c r="A4" s="1">
        <v>3</v>
      </c>
      <c r="B4" s="1" t="s">
        <v>7</v>
      </c>
      <c r="C4" s="1">
        <v>2</v>
      </c>
      <c r="D4" s="1" t="s">
        <v>8</v>
      </c>
      <c r="E4" s="1" t="s">
        <v>8</v>
      </c>
      <c r="F4" s="1" t="s">
        <v>12</v>
      </c>
      <c r="G4" s="1" t="str">
        <f>B4&amp;" - "&amp;C4&amp;" - "&amp;F4&amp;""</f>
        <v>LDN - 2 - A</v>
      </c>
      <c r="H4" s="2">
        <v>1414.54</v>
      </c>
      <c r="I4" s="2">
        <v>1417.874</v>
      </c>
      <c r="J4" s="2">
        <f>I4-H4</f>
        <v>3.33400000000006</v>
      </c>
      <c r="K4" s="3"/>
      <c r="L4" s="4">
        <v>4</v>
      </c>
      <c r="M4" s="4">
        <v>1</v>
      </c>
      <c r="N4" s="5" t="s">
        <v>13</v>
      </c>
      <c r="O4" s="18">
        <v>45417</v>
      </c>
      <c r="P4" s="18">
        <f>O4+365</f>
        <v>45782</v>
      </c>
      <c r="Q4" s="18">
        <v>45417</v>
      </c>
      <c r="S4" s="6" t="s">
        <v>22</v>
      </c>
      <c r="T4" s="18">
        <v>45797</v>
      </c>
      <c r="V4" s="18">
        <f>P4-60</f>
        <v>45722</v>
      </c>
      <c r="W4" s="18">
        <f>P4+60</f>
        <v>45842</v>
      </c>
      <c r="X4" s="4">
        <f ca="1">TODAY()-W4</f>
        <v>-32</v>
      </c>
    </row>
    <row r="5" spans="1:26" x14ac:dyDescent="0.25">
      <c r="A5" s="1">
        <v>4</v>
      </c>
      <c r="B5" s="1" t="s">
        <v>7</v>
      </c>
      <c r="C5" s="1">
        <v>2</v>
      </c>
      <c r="D5" s="1" t="s">
        <v>8</v>
      </c>
      <c r="E5" s="1" t="s">
        <v>8</v>
      </c>
      <c r="F5" s="1" t="s">
        <v>12</v>
      </c>
      <c r="G5" s="1" t="str">
        <f>B5&amp;" - "&amp;C5&amp;" - "&amp;F5&amp;""</f>
        <v>LDN - 2 - A</v>
      </c>
      <c r="H5" s="2">
        <v>1414.54</v>
      </c>
      <c r="I5" s="2">
        <v>1417.874</v>
      </c>
      <c r="J5" s="2">
        <f>I5-H5</f>
        <v>3.33400000000006</v>
      </c>
      <c r="K5" s="3"/>
      <c r="L5" s="4">
        <v>4</v>
      </c>
      <c r="M5" s="4">
        <v>1</v>
      </c>
      <c r="N5" s="5" t="s">
        <v>21</v>
      </c>
      <c r="O5" s="18">
        <v>45524</v>
      </c>
      <c r="P5" s="18">
        <f>O5+365</f>
        <v>45889</v>
      </c>
      <c r="Q5" s="18">
        <v>45524</v>
      </c>
      <c r="S5" s="6" t="s">
        <v>22</v>
      </c>
      <c r="T5" s="18" t="s">
        <v>23</v>
      </c>
      <c r="V5" s="18">
        <f>P5-60</f>
        <v>45829</v>
      </c>
      <c r="W5" s="18">
        <f>P5+60</f>
        <v>45949</v>
      </c>
      <c r="X5" s="4">
        <f ca="1">TODAY()-W5</f>
        <v>-139</v>
      </c>
    </row>
    <row r="6" spans="1:26" x14ac:dyDescent="0.25">
      <c r="A6" s="1">
        <v>5</v>
      </c>
      <c r="B6" s="1" t="s">
        <v>7</v>
      </c>
      <c r="C6" s="1">
        <v>2</v>
      </c>
      <c r="D6" s="1" t="s">
        <v>8</v>
      </c>
      <c r="E6" s="1" t="s">
        <v>8</v>
      </c>
      <c r="F6" s="1" t="s">
        <v>38</v>
      </c>
      <c r="G6" s="1" t="str">
        <f>B6&amp;" - "&amp;C6&amp;" - "&amp;F6&amp;""</f>
        <v>LDN - 2 - A1</v>
      </c>
      <c r="H6" s="2">
        <v>0</v>
      </c>
      <c r="I6" s="2">
        <v>1.339</v>
      </c>
      <c r="J6" s="2">
        <f>I6-H6</f>
        <v>1.339</v>
      </c>
      <c r="K6" s="3"/>
      <c r="L6" s="4">
        <v>4</v>
      </c>
      <c r="M6" s="4">
        <v>1</v>
      </c>
      <c r="N6" s="5" t="s">
        <v>13</v>
      </c>
      <c r="O6" s="18">
        <v>45417</v>
      </c>
      <c r="P6" s="18">
        <f>O6+365</f>
        <v>45782</v>
      </c>
      <c r="Q6" s="18">
        <v>45417</v>
      </c>
      <c r="S6" s="6" t="s">
        <v>22</v>
      </c>
      <c r="T6" s="18">
        <v>45797</v>
      </c>
      <c r="V6" s="18">
        <f>P6-60</f>
        <v>45722</v>
      </c>
      <c r="W6" s="18">
        <f>P6+60</f>
        <v>45842</v>
      </c>
      <c r="X6" s="4">
        <f ca="1">TODAY()-W6</f>
        <v>-32</v>
      </c>
    </row>
    <row r="7" spans="1:26" x14ac:dyDescent="0.25">
      <c r="A7" s="1">
        <v>6</v>
      </c>
      <c r="B7" s="1" t="s">
        <v>7</v>
      </c>
      <c r="C7" s="1">
        <v>2</v>
      </c>
      <c r="D7" s="1" t="s">
        <v>8</v>
      </c>
      <c r="E7" s="1" t="s">
        <v>8</v>
      </c>
      <c r="F7" s="1" t="s">
        <v>38</v>
      </c>
      <c r="G7" s="1" t="str">
        <f>B7&amp;" - "&amp;C7&amp;" - "&amp;F7&amp;""</f>
        <v>LDN - 2 - A1</v>
      </c>
      <c r="H7" s="2">
        <v>0</v>
      </c>
      <c r="I7" s="2">
        <v>1.339</v>
      </c>
      <c r="J7" s="2">
        <f>I7-H7</f>
        <v>1.339</v>
      </c>
      <c r="K7" s="3"/>
      <c r="L7" s="4">
        <v>4</v>
      </c>
      <c r="M7" s="4">
        <v>1</v>
      </c>
      <c r="N7" s="5" t="s">
        <v>21</v>
      </c>
      <c r="O7" s="18">
        <v>45524</v>
      </c>
      <c r="P7" s="18">
        <f>O7+365</f>
        <v>45889</v>
      </c>
      <c r="Q7" s="18">
        <v>45524</v>
      </c>
      <c r="S7" s="6" t="s">
        <v>22</v>
      </c>
      <c r="T7" s="18">
        <v>45898</v>
      </c>
      <c r="V7" s="18">
        <f>P7-60</f>
        <v>45829</v>
      </c>
      <c r="W7" s="18">
        <f>P7+60</f>
        <v>45949</v>
      </c>
      <c r="X7" s="4">
        <f ca="1">TODAY()-W7</f>
        <v>-139</v>
      </c>
    </row>
    <row r="8" spans="1:26" x14ac:dyDescent="0.25">
      <c r="A8" s="1">
        <v>7</v>
      </c>
      <c r="B8" s="1" t="s">
        <v>7</v>
      </c>
      <c r="C8" s="1">
        <v>2</v>
      </c>
      <c r="D8" s="1" t="s">
        <v>10</v>
      </c>
      <c r="E8" s="1" t="s">
        <v>8</v>
      </c>
      <c r="F8" s="1" t="s">
        <v>39</v>
      </c>
      <c r="G8" s="1" t="str">
        <f>B8&amp;" - "&amp;C8&amp;" - "&amp;F8&amp;""</f>
        <v>LDN - 2 - A2</v>
      </c>
      <c r="H8" s="2">
        <v>1414.3689999999999</v>
      </c>
      <c r="I8" s="2">
        <v>1417.6469999999999</v>
      </c>
      <c r="J8" s="2">
        <f>I8-H8</f>
        <v>3.27800000000002</v>
      </c>
      <c r="K8" s="3"/>
      <c r="L8" s="4">
        <v>4</v>
      </c>
      <c r="M8" s="4">
        <v>1</v>
      </c>
      <c r="N8" s="5" t="s">
        <v>13</v>
      </c>
      <c r="O8" s="18">
        <v>45417</v>
      </c>
      <c r="P8" s="18">
        <f>O8+365</f>
        <v>45782</v>
      </c>
      <c r="Q8" s="18">
        <v>45417</v>
      </c>
      <c r="S8" s="6" t="s">
        <v>22</v>
      </c>
      <c r="T8" s="18">
        <v>45797</v>
      </c>
      <c r="V8" s="18">
        <f>P8-60</f>
        <v>45722</v>
      </c>
      <c r="W8" s="18">
        <f>P8+60</f>
        <v>45842</v>
      </c>
      <c r="X8" s="4">
        <f ca="1">TODAY()-W8</f>
        <v>-32</v>
      </c>
    </row>
    <row r="9" spans="1:26" x14ac:dyDescent="0.25">
      <c r="A9" s="1">
        <v>8</v>
      </c>
      <c r="B9" s="1" t="s">
        <v>7</v>
      </c>
      <c r="C9" s="1">
        <v>2</v>
      </c>
      <c r="D9" s="1" t="s">
        <v>10</v>
      </c>
      <c r="E9" s="1" t="s">
        <v>8</v>
      </c>
      <c r="F9" s="1" t="s">
        <v>39</v>
      </c>
      <c r="G9" s="1" t="str">
        <f>B9&amp;" - "&amp;C9&amp;" - "&amp;F9&amp;""</f>
        <v>LDN - 2 - A2</v>
      </c>
      <c r="H9" s="2">
        <v>1414.3689999999999</v>
      </c>
      <c r="I9" s="2">
        <v>1417.6469999999999</v>
      </c>
      <c r="J9" s="2">
        <f>I9-H9</f>
        <v>3.27800000000002</v>
      </c>
      <c r="K9" s="3"/>
      <c r="L9" s="4">
        <v>4</v>
      </c>
      <c r="M9" s="4">
        <v>1</v>
      </c>
      <c r="N9" s="5" t="s">
        <v>21</v>
      </c>
      <c r="O9" s="18">
        <v>45524</v>
      </c>
      <c r="P9" s="18">
        <f>O9+365</f>
        <v>45889</v>
      </c>
      <c r="Q9" s="18">
        <v>45524</v>
      </c>
      <c r="S9" s="6" t="s">
        <v>22</v>
      </c>
      <c r="T9" s="18">
        <v>45898</v>
      </c>
      <c r="V9" s="18">
        <f>P9-60</f>
        <v>45829</v>
      </c>
      <c r="W9" s="18">
        <f>P9+60</f>
        <v>45949</v>
      </c>
      <c r="X9" s="4">
        <f ca="1">TODAY()-W9</f>
        <v>-139</v>
      </c>
    </row>
    <row r="10" spans="1:26" x14ac:dyDescent="0.25">
      <c r="A10" s="1">
        <v>9</v>
      </c>
      <c r="B10" s="1" t="s">
        <v>7</v>
      </c>
      <c r="C10" s="1">
        <v>3</v>
      </c>
      <c r="D10" s="1" t="s">
        <v>26</v>
      </c>
      <c r="E10" s="1" t="s">
        <v>8</v>
      </c>
      <c r="F10" s="1" t="s">
        <v>12</v>
      </c>
      <c r="G10" s="1" t="str">
        <f>B10&amp;" - "&amp;C10&amp;" - "&amp;F10&amp;""</f>
        <v>LDN - 3 - A</v>
      </c>
      <c r="H10" s="2">
        <v>1315.3989999999999</v>
      </c>
      <c r="I10" s="2">
        <v>1414.54</v>
      </c>
      <c r="J10" s="2">
        <f>I10-H10</f>
        <v>99.141000000000076</v>
      </c>
      <c r="K10" s="3" t="s">
        <v>23</v>
      </c>
      <c r="L10" s="4">
        <v>3</v>
      </c>
      <c r="M10" s="4">
        <v>1</v>
      </c>
      <c r="N10" s="5" t="s">
        <v>13</v>
      </c>
      <c r="O10" s="18">
        <v>45417</v>
      </c>
      <c r="P10" s="18">
        <f>O10+365</f>
        <v>45782</v>
      </c>
      <c r="Q10" s="18">
        <v>45417</v>
      </c>
      <c r="S10" s="6" t="s">
        <v>22</v>
      </c>
      <c r="T10" s="18">
        <v>45797</v>
      </c>
      <c r="V10" s="18">
        <f>P10-60</f>
        <v>45722</v>
      </c>
      <c r="W10" s="18">
        <f>P10+60</f>
        <v>45842</v>
      </c>
      <c r="X10" s="4">
        <f ca="1">TODAY()-W10</f>
        <v>-32</v>
      </c>
      <c r="Y10" s="5" t="s">
        <v>25</v>
      </c>
    </row>
    <row r="11" spans="1:26" x14ac:dyDescent="0.25">
      <c r="A11" s="1">
        <v>10</v>
      </c>
      <c r="B11" s="1" t="s">
        <v>7</v>
      </c>
      <c r="C11" s="1">
        <v>3</v>
      </c>
      <c r="D11" s="1" t="s">
        <v>26</v>
      </c>
      <c r="E11" s="1" t="s">
        <v>8</v>
      </c>
      <c r="F11" s="1" t="s">
        <v>12</v>
      </c>
      <c r="G11" s="1" t="str">
        <f>B11&amp;" - "&amp;C11&amp;" - "&amp;F11&amp;""</f>
        <v>LDN - 3 - A</v>
      </c>
      <c r="H11" s="2">
        <v>1322.864</v>
      </c>
      <c r="I11" s="2">
        <v>1323.6030000000001</v>
      </c>
      <c r="J11" s="2">
        <f>I11-H11</f>
        <v>0.73900000000003274</v>
      </c>
      <c r="K11" s="3" t="s">
        <v>23</v>
      </c>
      <c r="L11" s="4">
        <v>3</v>
      </c>
      <c r="M11" s="4">
        <v>1</v>
      </c>
      <c r="N11" s="5" t="s">
        <v>21</v>
      </c>
      <c r="O11" s="18">
        <v>45524</v>
      </c>
      <c r="P11" s="18">
        <f>O11+365</f>
        <v>45889</v>
      </c>
      <c r="Q11" s="18">
        <v>45524</v>
      </c>
      <c r="S11" s="6" t="s">
        <v>22</v>
      </c>
      <c r="T11" s="18">
        <v>45898</v>
      </c>
      <c r="V11" s="18">
        <f>P11-60</f>
        <v>45829</v>
      </c>
      <c r="W11" s="18">
        <f>P11+60</f>
        <v>45949</v>
      </c>
      <c r="X11" s="4">
        <f ca="1">TODAY()-W11</f>
        <v>-139</v>
      </c>
      <c r="Y11" s="5" t="s">
        <v>25</v>
      </c>
    </row>
    <row r="12" spans="1:26" x14ac:dyDescent="0.25">
      <c r="A12" s="1">
        <v>11</v>
      </c>
      <c r="B12" s="1" t="s">
        <v>7</v>
      </c>
      <c r="C12" s="1">
        <v>3</v>
      </c>
      <c r="D12" s="1" t="s">
        <v>26</v>
      </c>
      <c r="E12" s="1" t="s">
        <v>8</v>
      </c>
      <c r="F12" s="1" t="s">
        <v>12</v>
      </c>
      <c r="G12" s="1" t="str">
        <f>B12&amp;" - "&amp;C12&amp;" - "&amp;F12&amp;""</f>
        <v>LDN - 3 - A</v>
      </c>
      <c r="H12" s="2">
        <v>1335.7619999999999</v>
      </c>
      <c r="I12" s="2">
        <v>1336.7080000000001</v>
      </c>
      <c r="J12" s="2">
        <f>I12-H12</f>
        <v>0.94600000000014006</v>
      </c>
      <c r="K12" s="3" t="s">
        <v>23</v>
      </c>
      <c r="L12" s="4">
        <v>3</v>
      </c>
      <c r="M12" s="4">
        <v>1</v>
      </c>
      <c r="N12" s="5" t="s">
        <v>21</v>
      </c>
      <c r="O12" s="18">
        <v>45524</v>
      </c>
      <c r="P12" s="18">
        <f>O12+365</f>
        <v>45889</v>
      </c>
      <c r="Q12" s="18">
        <v>45524</v>
      </c>
      <c r="S12" s="6" t="s">
        <v>22</v>
      </c>
      <c r="T12" s="18">
        <v>45898</v>
      </c>
      <c r="V12" s="18">
        <f>P12-60</f>
        <v>45829</v>
      </c>
      <c r="W12" s="18">
        <f>P12+60</f>
        <v>45949</v>
      </c>
      <c r="X12" s="4">
        <f ca="1">TODAY()-W12</f>
        <v>-139</v>
      </c>
      <c r="Y12" s="5" t="s">
        <v>25</v>
      </c>
    </row>
    <row r="13" spans="1:26" x14ac:dyDescent="0.25">
      <c r="A13" s="1">
        <v>12</v>
      </c>
      <c r="B13" s="1" t="s">
        <v>7</v>
      </c>
      <c r="C13" s="1">
        <v>3</v>
      </c>
      <c r="D13" s="1" t="s">
        <v>11</v>
      </c>
      <c r="E13" s="1" t="s">
        <v>11</v>
      </c>
      <c r="F13" s="1" t="s">
        <v>40</v>
      </c>
      <c r="G13" s="1" t="str">
        <f>B13&amp;" - "&amp;C13&amp;" - "&amp;F13&amp;""</f>
        <v>LDN - 3 - A1 (Rsi)</v>
      </c>
      <c r="H13" s="2">
        <v>1404.588</v>
      </c>
      <c r="I13" s="2">
        <v>1405.761</v>
      </c>
      <c r="J13" s="2">
        <f>I13-H13</f>
        <v>1.1730000000000018</v>
      </c>
      <c r="K13" s="3"/>
      <c r="L13" s="4">
        <v>3</v>
      </c>
      <c r="M13" s="4">
        <v>1</v>
      </c>
      <c r="N13" s="5" t="s">
        <v>13</v>
      </c>
      <c r="O13" s="18">
        <v>45417</v>
      </c>
      <c r="P13" s="18">
        <f>O13+(365*M13)</f>
        <v>45782</v>
      </c>
      <c r="Q13" s="18">
        <v>45417</v>
      </c>
      <c r="S13" s="6" t="s">
        <v>22</v>
      </c>
      <c r="T13" s="18">
        <v>45801</v>
      </c>
      <c r="U13" s="18">
        <v>45801</v>
      </c>
      <c r="V13" s="18">
        <f>P13-60</f>
        <v>45722</v>
      </c>
      <c r="W13" s="18">
        <f>P13+60</f>
        <v>45842</v>
      </c>
      <c r="X13" s="4">
        <f ca="1">TODAY()-W13</f>
        <v>-32</v>
      </c>
    </row>
    <row r="14" spans="1:26" x14ac:dyDescent="0.25">
      <c r="A14" s="1">
        <v>13</v>
      </c>
      <c r="B14" s="1" t="s">
        <v>7</v>
      </c>
      <c r="C14" s="1">
        <v>3</v>
      </c>
      <c r="D14" s="1" t="s">
        <v>11</v>
      </c>
      <c r="E14" s="1" t="s">
        <v>11</v>
      </c>
      <c r="F14" s="1" t="s">
        <v>41</v>
      </c>
      <c r="G14" s="1" t="str">
        <f>B14&amp;" - "&amp;C14&amp;" - "&amp;F14&amp;""</f>
        <v>LDN - 3 - A2 (Rsi)</v>
      </c>
      <c r="H14" s="2">
        <v>0</v>
      </c>
      <c r="I14" s="2">
        <v>1.5349999999999999</v>
      </c>
      <c r="J14" s="2">
        <f>I14-H14</f>
        <v>1.5349999999999999</v>
      </c>
      <c r="K14" s="3"/>
      <c r="L14" s="4">
        <v>3</v>
      </c>
      <c r="M14" s="4">
        <v>1</v>
      </c>
      <c r="N14" s="5" t="s">
        <v>13</v>
      </c>
      <c r="O14" s="18">
        <v>45417</v>
      </c>
      <c r="P14" s="18">
        <f>O14+(365*M14)</f>
        <v>45782</v>
      </c>
      <c r="Q14" s="18">
        <v>45527</v>
      </c>
      <c r="S14" s="6" t="s">
        <v>22</v>
      </c>
      <c r="T14" s="18">
        <v>45801</v>
      </c>
      <c r="V14" s="18">
        <f>P14-60</f>
        <v>45722</v>
      </c>
      <c r="W14" s="18">
        <f>P14+60</f>
        <v>45842</v>
      </c>
      <c r="X14" s="4">
        <f ca="1">TODAY()-W14</f>
        <v>-32</v>
      </c>
    </row>
  </sheetData>
  <autoFilter ref="A1:Z14" xr:uid="{049BB223-A6B5-4D3E-ACA7-4531434772CF}"/>
  <sortState xmlns:xlrd2="http://schemas.microsoft.com/office/spreadsheetml/2017/richdata2" ref="A2:Z14">
    <sortCondition ref="C2:C14"/>
    <sortCondition ref="F2:F14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UT 2025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Gustafsson</dc:creator>
  <cp:lastModifiedBy>Mattias Gustafsson</cp:lastModifiedBy>
  <dcterms:created xsi:type="dcterms:W3CDTF">2024-09-24T14:16:10Z</dcterms:created>
  <dcterms:modified xsi:type="dcterms:W3CDTF">2025-06-02T09:13:31Z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