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UCV\UZagreb\Research\UCP_model_python\main_ucp_v22\"/>
    </mc:Choice>
  </mc:AlternateContent>
  <xr:revisionPtr revIDLastSave="0" documentId="8_{3CA77D93-7BAE-46A4-BDA1-DF1A80915B22}" xr6:coauthVersionLast="45" xr6:coauthVersionMax="45" xr10:uidLastSave="{00000000-0000-0000-0000-000000000000}"/>
  <bookViews>
    <workbookView xWindow="-108" yWindow="-108" windowWidth="23256" windowHeight="12576" activeTab="1" xr2:uid="{1FBDEAAE-4EE9-426E-BF9A-0BFD6B29679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1" i="2" l="1"/>
  <c r="E100" i="2"/>
  <c r="M54" i="2"/>
  <c r="L54" i="2"/>
  <c r="E30" i="2" l="1"/>
  <c r="E24" i="2"/>
  <c r="E25" i="2" s="1"/>
  <c r="E26" i="2" s="1"/>
  <c r="E27" i="2" s="1"/>
  <c r="E28" i="2" s="1"/>
  <c r="E29" i="2" s="1"/>
  <c r="D26" i="2"/>
  <c r="D27" i="2" s="1"/>
  <c r="D28" i="2" s="1"/>
  <c r="D29" i="2" s="1"/>
  <c r="D30" i="2" s="1"/>
  <c r="D25" i="2"/>
  <c r="D24" i="2"/>
</calcChain>
</file>

<file path=xl/sharedStrings.xml><?xml version="1.0" encoding="utf-8"?>
<sst xmlns="http://schemas.openxmlformats.org/spreadsheetml/2006/main" count="99" uniqueCount="41">
  <si>
    <t xml:space="preserve">*Critical Excess of Energy Production* </t>
  </si>
  <si>
    <t>Year 2020: CEEP = 0.1 GWh (0.0%).</t>
  </si>
  <si>
    <t>Year 2025: CEEP = 0.0 GWh (0.0%).</t>
  </si>
  <si>
    <t>Year 2030: CEEP = 7.09 GWh (0.04%).</t>
  </si>
  <si>
    <t>Year 2035: CEEP = 438.19 GWh (1.86%).</t>
  </si>
  <si>
    <t>Year 2040: CEEP = 773.96 GWh (2.89%).</t>
  </si>
  <si>
    <t>Year 2045: CEEP = 2227.47 GWh (7.41%).</t>
  </si>
  <si>
    <t>Year 2050: CEEP = 6712.45 GWh (20.15%).</t>
  </si>
  <si>
    <t>Year 2020: CEEP = 0.09 GWh (0.0%).</t>
  </si>
  <si>
    <t>Year 2035: CEEP = 443.06 GWh (1.88%).</t>
  </si>
  <si>
    <t>Year 2040: CEEP = 792.5 GWh (2.96%).</t>
  </si>
  <si>
    <t>Year 2045: CEEP = 2245.34 GWh (7.47%).</t>
  </si>
  <si>
    <t>Year 2050: CEEP = 3332.0 GWh (10.0%).</t>
  </si>
  <si>
    <t>PtoH2</t>
  </si>
  <si>
    <t>h2_sto_out</t>
  </si>
  <si>
    <t>h2_soc</t>
  </si>
  <si>
    <t>Alkaline_EC</t>
  </si>
  <si>
    <t>PEM_elec</t>
  </si>
  <si>
    <t>SOEC_elec</t>
  </si>
  <si>
    <t>TotalH2</t>
  </si>
  <si>
    <t>year</t>
  </si>
  <si>
    <t>no ceep</t>
  </si>
  <si>
    <t>10%ceep</t>
  </si>
  <si>
    <t>No_CEEP</t>
  </si>
  <si>
    <t>10%_CEEP</t>
  </si>
  <si>
    <t>H2</t>
  </si>
  <si>
    <t>storage</t>
  </si>
  <si>
    <t>investment</t>
  </si>
  <si>
    <t>unit</t>
  </si>
  <si>
    <t>H2_storage_tank</t>
  </si>
  <si>
    <t>electrolizer</t>
  </si>
  <si>
    <t>Total</t>
  </si>
  <si>
    <t>*Fuel</t>
  </si>
  <si>
    <t>cells</t>
  </si>
  <si>
    <t>generation</t>
  </si>
  <si>
    <t>and</t>
  </si>
  <si>
    <t>capacity*</t>
  </si>
  <si>
    <t>FC_gen</t>
  </si>
  <si>
    <t>FC_inv</t>
  </si>
  <si>
    <t>PEMFC_CHP</t>
  </si>
  <si>
    <t>SOFC_CHP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</si>
</sst>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Sheet2!$L$3</c:f>
              <c:strCache>
                <c:ptCount val="1"/>
                <c:pt idx="0">
                  <c:v>No_CEEP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Sheet2!$K$4:$K$10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Sheet2!$L$4:$L$10</c:f>
              <c:numCache>
                <c:formatCode>General</c:formatCode>
                <c:ptCount val="7"/>
                <c:pt idx="0">
                  <c:v>57728.19</c:v>
                </c:pt>
                <c:pt idx="1">
                  <c:v>230896.91</c:v>
                </c:pt>
                <c:pt idx="2">
                  <c:v>461840.93</c:v>
                </c:pt>
                <c:pt idx="3">
                  <c:v>1983033.09</c:v>
                </c:pt>
                <c:pt idx="4">
                  <c:v>5487274.6399999997</c:v>
                </c:pt>
                <c:pt idx="5">
                  <c:v>10743645.24</c:v>
                </c:pt>
                <c:pt idx="6">
                  <c:v>16194031.869999999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7-48F7-882F-DE4CE4BC2AE7}"/>
            </c:ext>
          </c:extLst>
        </c:ser>
        <c:ser>
          <c:idx val="1"/>
          <c:order val="1"/>
          <c:tx>
            <c:strRef>
              <c:f>Sheet2!$M$3</c:f>
              <c:strCache>
                <c:ptCount val="1"/>
                <c:pt idx="0">
                  <c:v>10%_CEEP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Sheet2!$K$4:$K$10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Sheet2!$M$4:$M$10</c:f>
              <c:numCache>
                <c:formatCode>General</c:formatCode>
                <c:ptCount val="7"/>
                <c:pt idx="0">
                  <c:v>57726.9</c:v>
                </c:pt>
                <c:pt idx="1">
                  <c:v>230896.81</c:v>
                </c:pt>
                <c:pt idx="2">
                  <c:v>461841.48</c:v>
                </c:pt>
                <c:pt idx="3">
                  <c:v>1983036.91</c:v>
                </c:pt>
                <c:pt idx="4">
                  <c:v>5487278.4000000004</c:v>
                </c:pt>
                <c:pt idx="5">
                  <c:v>10743644.07</c:v>
                </c:pt>
                <c:pt idx="6">
                  <c:v>17344849.09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7-48F7-882F-DE4CE4BC2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056223"/>
        <c:axId val="1999964863"/>
      </c:barChart>
      <c:catAx>
        <c:axId val="205405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64863"/>
        <c:crosses val="autoZero"/>
        <c:auto val="1"/>
        <c:lblAlgn val="ctr"/>
        <c:lblOffset val="100"/>
        <c:noMultiLvlLbl val="0"/>
      </c:catAx>
      <c:valAx>
        <c:axId val="19999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5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 Storage 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Sheet2!$L$3</c:f>
              <c:strCache>
                <c:ptCount val="1"/>
                <c:pt idx="0">
                  <c:v>No_CEEP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Sheet2!$K$22:$K$28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Sheet2!$L$22:$L$28</c:f>
              <c:numCache>
                <c:formatCode>General</c:formatCode>
                <c:ptCount val="7"/>
                <c:pt idx="0">
                  <c:v>12.91</c:v>
                </c:pt>
                <c:pt idx="1">
                  <c:v>135.78</c:v>
                </c:pt>
                <c:pt idx="2">
                  <c:v>217.65</c:v>
                </c:pt>
                <c:pt idx="3">
                  <c:v>1082.02</c:v>
                </c:pt>
                <c:pt idx="4">
                  <c:v>5458.72</c:v>
                </c:pt>
                <c:pt idx="5">
                  <c:v>8394.85</c:v>
                </c:pt>
                <c:pt idx="6">
                  <c:v>7566.59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2-40EC-A1C7-27A7CA9EC4A5}"/>
            </c:ext>
          </c:extLst>
        </c:ser>
        <c:ser>
          <c:idx val="1"/>
          <c:order val="1"/>
          <c:tx>
            <c:strRef>
              <c:f>Sheet2!$M$3</c:f>
              <c:strCache>
                <c:ptCount val="1"/>
                <c:pt idx="0">
                  <c:v>10%_CEEP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Sheet2!$K$22:$K$28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Sheet2!$M$22:$M$28</c:f>
              <c:numCache>
                <c:formatCode>General</c:formatCode>
                <c:ptCount val="7"/>
                <c:pt idx="0">
                  <c:v>12.91</c:v>
                </c:pt>
                <c:pt idx="1">
                  <c:v>135.78</c:v>
                </c:pt>
                <c:pt idx="2">
                  <c:v>217.65</c:v>
                </c:pt>
                <c:pt idx="3">
                  <c:v>1091.02</c:v>
                </c:pt>
                <c:pt idx="4">
                  <c:v>5479.22</c:v>
                </c:pt>
                <c:pt idx="5">
                  <c:v>8399.42</c:v>
                </c:pt>
                <c:pt idx="6">
                  <c:v>8553.6299999999992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2-40EC-A1C7-27A7CA9EC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056223"/>
        <c:axId val="1999964863"/>
      </c:barChart>
      <c:catAx>
        <c:axId val="205405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64863"/>
        <c:crosses val="autoZero"/>
        <c:auto val="1"/>
        <c:lblAlgn val="ctr"/>
        <c:lblOffset val="100"/>
        <c:noMultiLvlLbl val="0"/>
      </c:catAx>
      <c:valAx>
        <c:axId val="19999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5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 Storage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Sheet2!$L$3</c:f>
              <c:strCache>
                <c:ptCount val="1"/>
                <c:pt idx="0">
                  <c:v>No_CEEP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Sheet2!$K$35:$K$41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Sheet2!$L$35:$L$41</c:f>
              <c:numCache>
                <c:formatCode>General</c:formatCode>
                <c:ptCount val="7"/>
                <c:pt idx="0">
                  <c:v>12.91</c:v>
                </c:pt>
                <c:pt idx="1">
                  <c:v>148.69</c:v>
                </c:pt>
                <c:pt idx="2">
                  <c:v>366.34000000000003</c:v>
                </c:pt>
                <c:pt idx="3">
                  <c:v>1448.3600000000001</c:v>
                </c:pt>
                <c:pt idx="4">
                  <c:v>6907.08</c:v>
                </c:pt>
                <c:pt idx="5">
                  <c:v>15301.93</c:v>
                </c:pt>
                <c:pt idx="6">
                  <c:v>22868.52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9-467B-AF46-BA3F3B634040}"/>
            </c:ext>
          </c:extLst>
        </c:ser>
        <c:ser>
          <c:idx val="1"/>
          <c:order val="1"/>
          <c:tx>
            <c:strRef>
              <c:f>Sheet2!$M$3</c:f>
              <c:strCache>
                <c:ptCount val="1"/>
                <c:pt idx="0">
                  <c:v>10%_CEEP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Sheet2!$K$35:$K$41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Sheet2!$M$35:$M$41</c:f>
              <c:numCache>
                <c:formatCode>General</c:formatCode>
                <c:ptCount val="7"/>
                <c:pt idx="0">
                  <c:v>12.91</c:v>
                </c:pt>
                <c:pt idx="1">
                  <c:v>148.69</c:v>
                </c:pt>
                <c:pt idx="2">
                  <c:v>366.34000000000003</c:v>
                </c:pt>
                <c:pt idx="3">
                  <c:v>1457.3600000000001</c:v>
                </c:pt>
                <c:pt idx="4">
                  <c:v>6936.58</c:v>
                </c:pt>
                <c:pt idx="5">
                  <c:v>15336</c:v>
                </c:pt>
                <c:pt idx="6">
                  <c:v>23889.629999999997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9-467B-AF46-BA3F3B63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056223"/>
        <c:axId val="1999964863"/>
      </c:barChart>
      <c:catAx>
        <c:axId val="205405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64863"/>
        <c:crosses val="autoZero"/>
        <c:auto val="1"/>
        <c:lblAlgn val="ctr"/>
        <c:lblOffset val="100"/>
        <c:noMultiLvlLbl val="0"/>
      </c:catAx>
      <c:valAx>
        <c:axId val="19999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5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Electrolyzers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Sheet2!$L$3</c:f>
              <c:strCache>
                <c:ptCount val="1"/>
                <c:pt idx="0">
                  <c:v>No_CEEP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Sheet2!$K$47:$K$53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Sheet2!$L$47:$L$53</c:f>
              <c:numCache>
                <c:formatCode>General</c:formatCode>
                <c:ptCount val="7"/>
                <c:pt idx="0">
                  <c:v>0</c:v>
                </c:pt>
                <c:pt idx="1">
                  <c:v>6.52</c:v>
                </c:pt>
                <c:pt idx="2">
                  <c:v>31.16</c:v>
                </c:pt>
                <c:pt idx="3">
                  <c:v>322.51</c:v>
                </c:pt>
                <c:pt idx="4">
                  <c:v>1165.53</c:v>
                </c:pt>
                <c:pt idx="5">
                  <c:v>1716.2</c:v>
                </c:pt>
                <c:pt idx="6">
                  <c:v>1842.77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C-4DF8-AC31-D058A7B6AC80}"/>
            </c:ext>
          </c:extLst>
        </c:ser>
        <c:ser>
          <c:idx val="1"/>
          <c:order val="1"/>
          <c:tx>
            <c:strRef>
              <c:f>Sheet2!$M$3</c:f>
              <c:strCache>
                <c:ptCount val="1"/>
                <c:pt idx="0">
                  <c:v>10%_CEEP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Sheet2!$K$47:$K$53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Sheet2!$M$47:$M$53</c:f>
              <c:numCache>
                <c:formatCode>General</c:formatCode>
                <c:ptCount val="7"/>
                <c:pt idx="0">
                  <c:v>0</c:v>
                </c:pt>
                <c:pt idx="1">
                  <c:v>6.52</c:v>
                </c:pt>
                <c:pt idx="2">
                  <c:v>31.16</c:v>
                </c:pt>
                <c:pt idx="3">
                  <c:v>324.08999999999997</c:v>
                </c:pt>
                <c:pt idx="4">
                  <c:v>1169.8900000000001</c:v>
                </c:pt>
                <c:pt idx="5">
                  <c:v>1713.3</c:v>
                </c:pt>
                <c:pt idx="6">
                  <c:v>1909.98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C-4DF8-AC31-D058A7B6A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056223"/>
        <c:axId val="1999964863"/>
      </c:barChart>
      <c:catAx>
        <c:axId val="205405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64863"/>
        <c:crosses val="autoZero"/>
        <c:auto val="1"/>
        <c:lblAlgn val="ctr"/>
        <c:lblOffset val="100"/>
        <c:noMultiLvlLbl val="0"/>
      </c:catAx>
      <c:valAx>
        <c:axId val="19999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5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411480</xdr:colOff>
      <xdr:row>1</xdr:row>
      <xdr:rowOff>179070</xdr:rowOff>
    </xdr:from>
    <xdr:to>
      <xdr:col>21</xdr:col>
      <xdr:colOff>106680</xdr:colOff>
      <xdr:row>16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31F640-F647-4D43-AA1F-CBD8816FE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129540</xdr:colOff>
      <xdr:row>17</xdr:row>
      <xdr:rowOff>83820</xdr:rowOff>
    </xdr:from>
    <xdr:to>
      <xdr:col>20</xdr:col>
      <xdr:colOff>434340</xdr:colOff>
      <xdr:row>32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9DA0C5-EC48-4589-8B0A-490E8AD79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83820</xdr:colOff>
      <xdr:row>32</xdr:row>
      <xdr:rowOff>114300</xdr:rowOff>
    </xdr:from>
    <xdr:to>
      <xdr:col>20</xdr:col>
      <xdr:colOff>388620</xdr:colOff>
      <xdr:row>47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B1215E-409A-40DF-80C6-154488F9B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464820</xdr:colOff>
      <xdr:row>48</xdr:row>
      <xdr:rowOff>45720</xdr:rowOff>
    </xdr:from>
    <xdr:to>
      <xdr:col>21</xdr:col>
      <xdr:colOff>160020</xdr:colOff>
      <xdr:row>63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4F22F8-E4A5-4BC9-BCCB-691E31F54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6B190-F93C-40F9-B944-09B9A2A74DD1}">
  <dimension ref="A1:H8"/>
  <sheetViews>
    <sheetView workbookViewId="0">
      <selection activeCell="E8" sqref="E8"/>
    </sheetView>
  </sheetViews>
  <sheetFormatPr defaultRowHeight="14.4" x14ac:dyDescent="0.3"/>
  <cols>
    <col min="1" max="1" width="35.88671875" bestFit="1" customWidth="1"/>
  </cols>
  <sheetData>
    <row r="1" spans="1:8" x14ac:dyDescent="0.3">
      <c r="A1" t="s">
        <v>0</v>
      </c>
      <c r="H1" t="s">
        <v>0</v>
      </c>
    </row>
    <row r="2" spans="1:8" x14ac:dyDescent="0.3">
      <c r="A2" t="s">
        <v>1</v>
      </c>
      <c r="H2" t="s">
        <v>8</v>
      </c>
    </row>
    <row r="3" spans="1:8" x14ac:dyDescent="0.3">
      <c r="A3" t="s">
        <v>2</v>
      </c>
      <c r="H3" t="s">
        <v>2</v>
      </c>
    </row>
    <row r="4" spans="1:8" x14ac:dyDescent="0.3">
      <c r="A4" t="s">
        <v>3</v>
      </c>
      <c r="H4" t="s">
        <v>3</v>
      </c>
    </row>
    <row r="5" spans="1:8" x14ac:dyDescent="0.3">
      <c r="A5" t="s">
        <v>4</v>
      </c>
      <c r="H5" t="s">
        <v>9</v>
      </c>
    </row>
    <row r="6" spans="1:8" x14ac:dyDescent="0.3">
      <c r="A6" t="s">
        <v>5</v>
      </c>
      <c r="H6" t="s">
        <v>10</v>
      </c>
    </row>
    <row r="7" spans="1:8" x14ac:dyDescent="0.3">
      <c r="A7" t="s">
        <v>6</v>
      </c>
      <c r="H7" t="s">
        <v>11</v>
      </c>
    </row>
    <row r="8" spans="1:8" x14ac:dyDescent="0.3">
      <c r="A8" t="s">
        <v>7</v>
      </c>
      <c r="H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A02C-22A1-4849-B65F-CECAAF11E736}">
  <dimension ref="A2:M101"/>
  <sheetViews>
    <sheetView tabSelected="1" workbookViewId="0">
      <selection activeCell="G92" sqref="G92"/>
    </sheetView>
  </sheetViews>
  <sheetFormatPr defaultRowHeight="14.4" x14ac:dyDescent="0.3"/>
  <sheetData>
    <row r="2" spans="1:13" x14ac:dyDescent="0.3"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</row>
    <row r="3" spans="1:13" x14ac:dyDescent="0.3">
      <c r="A3" t="s">
        <v>20</v>
      </c>
      <c r="L3" t="s">
        <v>23</v>
      </c>
      <c r="M3" t="s">
        <v>24</v>
      </c>
    </row>
    <row r="4" spans="1:13" x14ac:dyDescent="0.3">
      <c r="A4">
        <v>2020</v>
      </c>
      <c r="B4">
        <v>73656.55</v>
      </c>
      <c r="C4">
        <v>57728.52</v>
      </c>
      <c r="D4">
        <v>118558.64</v>
      </c>
      <c r="E4">
        <v>7341.37</v>
      </c>
      <c r="F4">
        <v>1525.17</v>
      </c>
      <c r="G4">
        <v>48861.65</v>
      </c>
      <c r="H4">
        <v>57728.19</v>
      </c>
      <c r="I4" s="1" t="s">
        <v>21</v>
      </c>
      <c r="K4">
        <v>2020</v>
      </c>
      <c r="L4">
        <v>57728.19</v>
      </c>
      <c r="M4">
        <v>57726.9</v>
      </c>
    </row>
    <row r="5" spans="1:13" x14ac:dyDescent="0.3">
      <c r="A5">
        <v>2025</v>
      </c>
      <c r="B5">
        <v>315103.08</v>
      </c>
      <c r="C5">
        <v>230913.74</v>
      </c>
      <c r="D5">
        <v>827887.21</v>
      </c>
      <c r="E5">
        <v>115200.01</v>
      </c>
      <c r="F5">
        <v>33486.47</v>
      </c>
      <c r="G5">
        <v>82210.429999999993</v>
      </c>
      <c r="H5">
        <v>230896.91</v>
      </c>
      <c r="I5" s="1"/>
      <c r="K5">
        <v>2025</v>
      </c>
      <c r="L5">
        <v>230896.91</v>
      </c>
      <c r="M5">
        <v>230896.81</v>
      </c>
    </row>
    <row r="6" spans="1:13" x14ac:dyDescent="0.3">
      <c r="A6">
        <v>2030</v>
      </c>
      <c r="B6">
        <v>635013.27</v>
      </c>
      <c r="C6">
        <v>461826.9</v>
      </c>
      <c r="D6">
        <v>1820183.33</v>
      </c>
      <c r="E6">
        <v>350406.75</v>
      </c>
      <c r="F6">
        <v>28995.38</v>
      </c>
      <c r="G6">
        <v>82438.8</v>
      </c>
      <c r="H6">
        <v>461840.93</v>
      </c>
      <c r="I6" s="1"/>
      <c r="K6">
        <v>2030</v>
      </c>
      <c r="L6">
        <v>461840.93</v>
      </c>
      <c r="M6">
        <v>461841.48</v>
      </c>
    </row>
    <row r="7" spans="1:13" x14ac:dyDescent="0.3">
      <c r="A7">
        <v>2035</v>
      </c>
      <c r="B7">
        <v>2745490.89</v>
      </c>
      <c r="C7">
        <v>1983034.24</v>
      </c>
      <c r="D7">
        <v>6806133.96</v>
      </c>
      <c r="E7">
        <v>1884178.76</v>
      </c>
      <c r="F7">
        <v>16028.29</v>
      </c>
      <c r="G7">
        <v>82826.039999999994</v>
      </c>
      <c r="H7">
        <v>1983033.09</v>
      </c>
      <c r="I7" s="1"/>
      <c r="K7">
        <v>2035</v>
      </c>
      <c r="L7">
        <v>1983033.09</v>
      </c>
      <c r="M7">
        <v>1983036.91</v>
      </c>
    </row>
    <row r="8" spans="1:13" x14ac:dyDescent="0.3">
      <c r="A8">
        <v>2040</v>
      </c>
      <c r="B8">
        <v>7613600.1500000004</v>
      </c>
      <c r="C8">
        <v>5487275.8700000001</v>
      </c>
      <c r="D8">
        <v>27438763.949999999</v>
      </c>
      <c r="E8">
        <v>5401826.7699999996</v>
      </c>
      <c r="F8">
        <v>13588.84</v>
      </c>
      <c r="G8">
        <v>71859.03</v>
      </c>
      <c r="H8">
        <v>5487274.6399999997</v>
      </c>
      <c r="I8" s="1"/>
      <c r="K8">
        <v>2040</v>
      </c>
      <c r="L8">
        <v>5487274.6399999997</v>
      </c>
      <c r="M8">
        <v>5487278.4000000004</v>
      </c>
    </row>
    <row r="9" spans="1:13" x14ac:dyDescent="0.3">
      <c r="A9">
        <v>2045</v>
      </c>
      <c r="B9">
        <v>14916127.710000001</v>
      </c>
      <c r="C9">
        <v>10743643.67</v>
      </c>
      <c r="D9">
        <v>61046916.369999997</v>
      </c>
      <c r="E9">
        <v>10665147.310000001</v>
      </c>
      <c r="F9">
        <v>16971.09</v>
      </c>
      <c r="G9">
        <v>61526.84</v>
      </c>
      <c r="H9">
        <v>10743645.24</v>
      </c>
      <c r="I9" s="1"/>
      <c r="K9">
        <v>2045</v>
      </c>
      <c r="L9">
        <v>10743645.24</v>
      </c>
      <c r="M9">
        <v>10743644.07</v>
      </c>
    </row>
    <row r="10" spans="1:13" x14ac:dyDescent="0.3">
      <c r="A10">
        <v>2050</v>
      </c>
      <c r="B10">
        <v>22488601.379999999</v>
      </c>
      <c r="C10">
        <v>16194030.48</v>
      </c>
      <c r="D10">
        <v>90718121.120000005</v>
      </c>
      <c r="E10">
        <v>16119424.789999999</v>
      </c>
      <c r="F10">
        <v>23220.14</v>
      </c>
      <c r="G10">
        <v>51386.94</v>
      </c>
      <c r="H10">
        <v>16194031.869999999</v>
      </c>
      <c r="I10" s="1"/>
      <c r="K10">
        <v>2050</v>
      </c>
      <c r="L10">
        <v>16194031.869999999</v>
      </c>
      <c r="M10">
        <v>17344849.09</v>
      </c>
    </row>
    <row r="12" spans="1:13" x14ac:dyDescent="0.3">
      <c r="A12">
        <v>2020</v>
      </c>
      <c r="B12">
        <v>73657.710000000006</v>
      </c>
      <c r="C12">
        <v>57728.52</v>
      </c>
      <c r="D12">
        <v>118464.17</v>
      </c>
      <c r="E12">
        <v>7340.52</v>
      </c>
      <c r="F12">
        <v>1527.45</v>
      </c>
      <c r="G12">
        <v>48858.93</v>
      </c>
      <c r="H12">
        <v>57726.9</v>
      </c>
      <c r="I12" s="1" t="s">
        <v>22</v>
      </c>
    </row>
    <row r="13" spans="1:13" x14ac:dyDescent="0.3">
      <c r="A13">
        <v>2025</v>
      </c>
      <c r="B13">
        <v>315102</v>
      </c>
      <c r="C13">
        <v>230913.77</v>
      </c>
      <c r="D13">
        <v>828670.82</v>
      </c>
      <c r="E13">
        <v>115200.06</v>
      </c>
      <c r="F13">
        <v>33486.28</v>
      </c>
      <c r="G13">
        <v>82210.47</v>
      </c>
      <c r="H13">
        <v>230896.81</v>
      </c>
      <c r="I13" s="1"/>
    </row>
    <row r="14" spans="1:13" x14ac:dyDescent="0.3">
      <c r="A14">
        <v>2030</v>
      </c>
      <c r="B14">
        <v>635013.62</v>
      </c>
      <c r="C14">
        <v>461826.88</v>
      </c>
      <c r="D14">
        <v>1820635.18</v>
      </c>
      <c r="E14">
        <v>350407.35</v>
      </c>
      <c r="F14">
        <v>28995.56</v>
      </c>
      <c r="G14">
        <v>82438.570000000007</v>
      </c>
      <c r="H14">
        <v>461841.48</v>
      </c>
      <c r="I14" s="1"/>
    </row>
    <row r="15" spans="1:13" x14ac:dyDescent="0.3">
      <c r="A15">
        <v>2035</v>
      </c>
      <c r="B15">
        <v>2745501.32</v>
      </c>
      <c r="C15">
        <v>1983034.2</v>
      </c>
      <c r="D15">
        <v>6824243.3300000001</v>
      </c>
      <c r="E15">
        <v>1884205.24</v>
      </c>
      <c r="F15">
        <v>16060.63</v>
      </c>
      <c r="G15">
        <v>82771.039999999994</v>
      </c>
      <c r="H15">
        <v>1983036.91</v>
      </c>
      <c r="I15" s="1"/>
    </row>
    <row r="16" spans="1:13" x14ac:dyDescent="0.3">
      <c r="A16">
        <v>2040</v>
      </c>
      <c r="B16">
        <v>7613646.9100000001</v>
      </c>
      <c r="C16">
        <v>5487275.6900000004</v>
      </c>
      <c r="D16">
        <v>27514297.73</v>
      </c>
      <c r="E16">
        <v>5402237.5700000003</v>
      </c>
      <c r="F16">
        <v>13568.68</v>
      </c>
      <c r="G16">
        <v>71472.149999999994</v>
      </c>
      <c r="H16">
        <v>5487278.4000000004</v>
      </c>
      <c r="I16" s="1"/>
    </row>
    <row r="17" spans="1:13" x14ac:dyDescent="0.3">
      <c r="A17">
        <v>2045</v>
      </c>
      <c r="B17">
        <v>14916163.220000001</v>
      </c>
      <c r="C17">
        <v>10743644.43</v>
      </c>
      <c r="D17">
        <v>61316789.189999998</v>
      </c>
      <c r="E17">
        <v>10665445.43</v>
      </c>
      <c r="F17">
        <v>16941.41</v>
      </c>
      <c r="G17">
        <v>61257.23</v>
      </c>
      <c r="H17">
        <v>10743644.07</v>
      </c>
      <c r="I17" s="1"/>
    </row>
    <row r="18" spans="1:13" x14ac:dyDescent="0.3">
      <c r="A18">
        <v>2050</v>
      </c>
      <c r="B18">
        <v>24092027.100000001</v>
      </c>
      <c r="C18">
        <v>17340070.809999999</v>
      </c>
      <c r="D18">
        <v>93396806.579999998</v>
      </c>
      <c r="E18">
        <v>17265569.280000001</v>
      </c>
      <c r="F18">
        <v>41496.629999999997</v>
      </c>
      <c r="G18">
        <v>37783.18</v>
      </c>
      <c r="H18">
        <v>17344849.09</v>
      </c>
      <c r="I18" s="1"/>
    </row>
    <row r="21" spans="1:13" x14ac:dyDescent="0.3">
      <c r="A21" t="s">
        <v>25</v>
      </c>
      <c r="B21" t="s">
        <v>26</v>
      </c>
      <c r="C21" t="s">
        <v>27</v>
      </c>
    </row>
    <row r="22" spans="1:13" x14ac:dyDescent="0.3">
      <c r="A22" t="s">
        <v>28</v>
      </c>
      <c r="B22" t="s">
        <v>29</v>
      </c>
      <c r="K22">
        <v>2020</v>
      </c>
      <c r="L22">
        <v>12.91</v>
      </c>
      <c r="M22">
        <v>12.91</v>
      </c>
    </row>
    <row r="23" spans="1:13" x14ac:dyDescent="0.3">
      <c r="A23" t="s">
        <v>20</v>
      </c>
      <c r="B23" t="s">
        <v>23</v>
      </c>
      <c r="C23" t="s">
        <v>24</v>
      </c>
      <c r="K23">
        <v>2025</v>
      </c>
      <c r="L23">
        <v>135.78</v>
      </c>
      <c r="M23">
        <v>135.78</v>
      </c>
    </row>
    <row r="24" spans="1:13" x14ac:dyDescent="0.3">
      <c r="A24">
        <v>2020</v>
      </c>
      <c r="B24">
        <v>12.91</v>
      </c>
      <c r="C24">
        <v>12.91</v>
      </c>
      <c r="D24">
        <f>B24</f>
        <v>12.91</v>
      </c>
      <c r="E24">
        <f>C24</f>
        <v>12.91</v>
      </c>
      <c r="K24">
        <v>2030</v>
      </c>
      <c r="L24">
        <v>217.65</v>
      </c>
      <c r="M24">
        <v>217.65</v>
      </c>
    </row>
    <row r="25" spans="1:13" x14ac:dyDescent="0.3">
      <c r="A25">
        <v>2025</v>
      </c>
      <c r="B25">
        <v>135.78</v>
      </c>
      <c r="C25">
        <v>135.78</v>
      </c>
      <c r="D25">
        <f>D24+B25</f>
        <v>148.69</v>
      </c>
      <c r="E25">
        <f>E24+C25</f>
        <v>148.69</v>
      </c>
      <c r="K25">
        <v>2035</v>
      </c>
      <c r="L25">
        <v>1082.02</v>
      </c>
      <c r="M25">
        <v>1091.02</v>
      </c>
    </row>
    <row r="26" spans="1:13" x14ac:dyDescent="0.3">
      <c r="A26">
        <v>2030</v>
      </c>
      <c r="B26">
        <v>217.65</v>
      </c>
      <c r="C26">
        <v>217.65</v>
      </c>
      <c r="D26">
        <f t="shared" ref="D26:E30" si="0">D25+B26</f>
        <v>366.34000000000003</v>
      </c>
      <c r="E26">
        <f t="shared" si="0"/>
        <v>366.34000000000003</v>
      </c>
      <c r="K26">
        <v>2040</v>
      </c>
      <c r="L26">
        <v>5458.72</v>
      </c>
      <c r="M26">
        <v>5479.22</v>
      </c>
    </row>
    <row r="27" spans="1:13" x14ac:dyDescent="0.3">
      <c r="A27">
        <v>2035</v>
      </c>
      <c r="B27">
        <v>1082.02</v>
      </c>
      <c r="C27">
        <v>1091.02</v>
      </c>
      <c r="D27">
        <f t="shared" si="0"/>
        <v>1448.3600000000001</v>
      </c>
      <c r="E27">
        <f t="shared" si="0"/>
        <v>1457.3600000000001</v>
      </c>
      <c r="K27">
        <v>2045</v>
      </c>
      <c r="L27">
        <v>8394.85</v>
      </c>
      <c r="M27">
        <v>8399.42</v>
      </c>
    </row>
    <row r="28" spans="1:13" x14ac:dyDescent="0.3">
      <c r="A28">
        <v>2040</v>
      </c>
      <c r="B28">
        <v>5458.72</v>
      </c>
      <c r="C28">
        <v>5479.22</v>
      </c>
      <c r="D28">
        <f t="shared" si="0"/>
        <v>6907.08</v>
      </c>
      <c r="E28">
        <f t="shared" si="0"/>
        <v>6936.58</v>
      </c>
      <c r="K28">
        <v>2050</v>
      </c>
      <c r="L28">
        <v>7566.59</v>
      </c>
      <c r="M28">
        <v>8553.6299999999992</v>
      </c>
    </row>
    <row r="29" spans="1:13" x14ac:dyDescent="0.3">
      <c r="A29">
        <v>2045</v>
      </c>
      <c r="B29">
        <v>8394.85</v>
      </c>
      <c r="C29">
        <v>8399.42</v>
      </c>
      <c r="D29">
        <f t="shared" si="0"/>
        <v>15301.93</v>
      </c>
      <c r="E29">
        <f t="shared" si="0"/>
        <v>15336</v>
      </c>
    </row>
    <row r="30" spans="1:13" x14ac:dyDescent="0.3">
      <c r="A30">
        <v>2050</v>
      </c>
      <c r="B30">
        <v>7566.59</v>
      </c>
      <c r="C30">
        <v>8553.6299999999992</v>
      </c>
      <c r="D30">
        <f t="shared" si="0"/>
        <v>22868.52</v>
      </c>
      <c r="E30">
        <f>E29+C30</f>
        <v>23889.629999999997</v>
      </c>
    </row>
    <row r="34" spans="1:13" x14ac:dyDescent="0.3">
      <c r="A34" t="s">
        <v>25</v>
      </c>
      <c r="B34" t="s">
        <v>30</v>
      </c>
      <c r="C34" t="s">
        <v>27</v>
      </c>
    </row>
    <row r="35" spans="1:13" x14ac:dyDescent="0.3">
      <c r="A35" t="s">
        <v>28</v>
      </c>
      <c r="B35" t="s">
        <v>16</v>
      </c>
      <c r="C35" t="s">
        <v>17</v>
      </c>
      <c r="D35" t="s">
        <v>18</v>
      </c>
      <c r="K35">
        <v>2020</v>
      </c>
      <c r="L35">
        <v>12.91</v>
      </c>
      <c r="M35">
        <v>12.91</v>
      </c>
    </row>
    <row r="36" spans="1:13" x14ac:dyDescent="0.3">
      <c r="A36" t="s">
        <v>20</v>
      </c>
      <c r="K36">
        <v>2025</v>
      </c>
      <c r="L36">
        <v>148.69</v>
      </c>
      <c r="M36">
        <v>148.69</v>
      </c>
    </row>
    <row r="37" spans="1:13" x14ac:dyDescent="0.3">
      <c r="A37">
        <v>2020</v>
      </c>
      <c r="B37">
        <v>0</v>
      </c>
      <c r="C37">
        <v>0</v>
      </c>
      <c r="D37">
        <v>0</v>
      </c>
      <c r="K37">
        <v>2030</v>
      </c>
      <c r="L37">
        <v>366.34000000000003</v>
      </c>
      <c r="M37">
        <v>366.34000000000003</v>
      </c>
    </row>
    <row r="38" spans="1:13" x14ac:dyDescent="0.3">
      <c r="A38">
        <v>2025</v>
      </c>
      <c r="B38">
        <v>6.52</v>
      </c>
      <c r="C38">
        <v>0</v>
      </c>
      <c r="D38">
        <v>0</v>
      </c>
      <c r="K38">
        <v>2035</v>
      </c>
      <c r="L38">
        <v>1448.3600000000001</v>
      </c>
      <c r="M38">
        <v>1457.3600000000001</v>
      </c>
    </row>
    <row r="39" spans="1:13" x14ac:dyDescent="0.3">
      <c r="A39">
        <v>2030</v>
      </c>
      <c r="B39">
        <v>31.16</v>
      </c>
      <c r="C39">
        <v>0</v>
      </c>
      <c r="D39">
        <v>0</v>
      </c>
      <c r="K39">
        <v>2040</v>
      </c>
      <c r="L39">
        <v>6907.08</v>
      </c>
      <c r="M39">
        <v>6936.58</v>
      </c>
    </row>
    <row r="40" spans="1:13" x14ac:dyDescent="0.3">
      <c r="A40">
        <v>2035</v>
      </c>
      <c r="B40">
        <v>322.51</v>
      </c>
      <c r="C40">
        <v>0</v>
      </c>
      <c r="D40">
        <v>0</v>
      </c>
      <c r="K40">
        <v>2045</v>
      </c>
      <c r="L40">
        <v>15301.93</v>
      </c>
      <c r="M40">
        <v>15336</v>
      </c>
    </row>
    <row r="41" spans="1:13" x14ac:dyDescent="0.3">
      <c r="A41">
        <v>2040</v>
      </c>
      <c r="B41">
        <v>1165.53</v>
      </c>
      <c r="C41">
        <v>0</v>
      </c>
      <c r="D41">
        <v>0</v>
      </c>
      <c r="K41">
        <v>2050</v>
      </c>
      <c r="L41">
        <v>22868.52</v>
      </c>
      <c r="M41">
        <v>23889.629999999997</v>
      </c>
    </row>
    <row r="42" spans="1:13" x14ac:dyDescent="0.3">
      <c r="A42">
        <v>2045</v>
      </c>
      <c r="B42">
        <v>1716.2</v>
      </c>
      <c r="C42">
        <v>0</v>
      </c>
      <c r="D42">
        <v>0</v>
      </c>
    </row>
    <row r="43" spans="1:13" x14ac:dyDescent="0.3">
      <c r="A43">
        <v>2050</v>
      </c>
      <c r="B43">
        <v>1842.77</v>
      </c>
      <c r="C43">
        <v>0</v>
      </c>
      <c r="D43">
        <v>0</v>
      </c>
    </row>
    <row r="45" spans="1:13" x14ac:dyDescent="0.3">
      <c r="A45" t="s">
        <v>25</v>
      </c>
      <c r="B45" t="s">
        <v>30</v>
      </c>
      <c r="C45" t="s">
        <v>27</v>
      </c>
    </row>
    <row r="46" spans="1:13" x14ac:dyDescent="0.3">
      <c r="A46" t="s">
        <v>28</v>
      </c>
      <c r="B46" t="s">
        <v>16</v>
      </c>
      <c r="C46" t="s">
        <v>17</v>
      </c>
      <c r="D46" t="s">
        <v>18</v>
      </c>
    </row>
    <row r="47" spans="1:13" x14ac:dyDescent="0.3">
      <c r="A47" t="s">
        <v>20</v>
      </c>
      <c r="K47">
        <v>2020</v>
      </c>
      <c r="L47">
        <v>0</v>
      </c>
      <c r="M47">
        <v>0</v>
      </c>
    </row>
    <row r="48" spans="1:13" x14ac:dyDescent="0.3">
      <c r="A48">
        <v>2020</v>
      </c>
      <c r="B48">
        <v>0</v>
      </c>
      <c r="C48">
        <v>0</v>
      </c>
      <c r="D48">
        <v>0</v>
      </c>
      <c r="K48">
        <v>2025</v>
      </c>
      <c r="L48">
        <v>6.52</v>
      </c>
      <c r="M48">
        <v>6.52</v>
      </c>
    </row>
    <row r="49" spans="1:13" x14ac:dyDescent="0.3">
      <c r="A49">
        <v>2025</v>
      </c>
      <c r="B49">
        <v>6.52</v>
      </c>
      <c r="C49">
        <v>0</v>
      </c>
      <c r="D49">
        <v>0</v>
      </c>
      <c r="K49">
        <v>2030</v>
      </c>
      <c r="L49">
        <v>31.16</v>
      </c>
      <c r="M49">
        <v>31.16</v>
      </c>
    </row>
    <row r="50" spans="1:13" x14ac:dyDescent="0.3">
      <c r="A50">
        <v>2030</v>
      </c>
      <c r="B50">
        <v>31.16</v>
      </c>
      <c r="C50">
        <v>0</v>
      </c>
      <c r="D50">
        <v>0</v>
      </c>
      <c r="K50">
        <v>2035</v>
      </c>
      <c r="L50">
        <v>322.51</v>
      </c>
      <c r="M50">
        <v>324.08999999999997</v>
      </c>
    </row>
    <row r="51" spans="1:13" x14ac:dyDescent="0.3">
      <c r="A51">
        <v>2035</v>
      </c>
      <c r="B51">
        <v>324.08999999999997</v>
      </c>
      <c r="C51">
        <v>0</v>
      </c>
      <c r="D51">
        <v>0</v>
      </c>
      <c r="K51">
        <v>2040</v>
      </c>
      <c r="L51">
        <v>1165.53</v>
      </c>
      <c r="M51">
        <v>1169.8900000000001</v>
      </c>
    </row>
    <row r="52" spans="1:13" x14ac:dyDescent="0.3">
      <c r="A52">
        <v>2040</v>
      </c>
      <c r="B52">
        <v>1169.8900000000001</v>
      </c>
      <c r="C52">
        <v>0</v>
      </c>
      <c r="D52">
        <v>0</v>
      </c>
      <c r="K52">
        <v>2045</v>
      </c>
      <c r="L52">
        <v>1716.2</v>
      </c>
      <c r="M52">
        <v>1713.3</v>
      </c>
    </row>
    <row r="53" spans="1:13" x14ac:dyDescent="0.3">
      <c r="A53">
        <v>2045</v>
      </c>
      <c r="B53">
        <v>1713.3</v>
      </c>
      <c r="C53">
        <v>0</v>
      </c>
      <c r="D53">
        <v>0</v>
      </c>
      <c r="K53">
        <v>2050</v>
      </c>
      <c r="L53">
        <v>1842.77</v>
      </c>
      <c r="M53">
        <v>1909.98</v>
      </c>
    </row>
    <row r="54" spans="1:13" x14ac:dyDescent="0.3">
      <c r="A54">
        <v>2050</v>
      </c>
      <c r="B54">
        <v>1909.98</v>
      </c>
      <c r="C54">
        <v>0</v>
      </c>
      <c r="D54">
        <v>0</v>
      </c>
      <c r="K54" t="s">
        <v>31</v>
      </c>
      <c r="L54">
        <f>SUM(L47:L53)</f>
        <v>5084.6900000000005</v>
      </c>
      <c r="M54">
        <f>SUM(M47:M53)</f>
        <v>5154.9400000000005</v>
      </c>
    </row>
    <row r="67" spans="1:5" x14ac:dyDescent="0.3">
      <c r="A67" t="s">
        <v>32</v>
      </c>
      <c r="B67" t="s">
        <v>33</v>
      </c>
      <c r="C67" t="s">
        <v>34</v>
      </c>
      <c r="D67" t="s">
        <v>35</v>
      </c>
      <c r="E67" t="s">
        <v>36</v>
      </c>
    </row>
    <row r="68" spans="1:5" x14ac:dyDescent="0.3">
      <c r="B68" t="s">
        <v>37</v>
      </c>
      <c r="C68" t="s">
        <v>38</v>
      </c>
    </row>
    <row r="69" spans="1:5" x14ac:dyDescent="0.3">
      <c r="A69" t="s">
        <v>20</v>
      </c>
      <c r="B69" t="s">
        <v>28</v>
      </c>
    </row>
    <row r="70" spans="1:5" x14ac:dyDescent="0.3">
      <c r="A70">
        <v>2020</v>
      </c>
      <c r="B70" t="s">
        <v>39</v>
      </c>
      <c r="C70">
        <v>0</v>
      </c>
      <c r="D70">
        <v>0</v>
      </c>
    </row>
    <row r="71" spans="1:5" x14ac:dyDescent="0.3">
      <c r="B71" t="s">
        <v>40</v>
      </c>
      <c r="C71">
        <v>0</v>
      </c>
      <c r="D71">
        <v>0</v>
      </c>
    </row>
    <row r="72" spans="1:5" x14ac:dyDescent="0.3">
      <c r="A72">
        <v>2025</v>
      </c>
      <c r="B72" t="s">
        <v>39</v>
      </c>
      <c r="C72">
        <v>0</v>
      </c>
      <c r="D72">
        <v>0</v>
      </c>
    </row>
    <row r="73" spans="1:5" x14ac:dyDescent="0.3">
      <c r="B73" t="s">
        <v>40</v>
      </c>
      <c r="C73">
        <v>0</v>
      </c>
      <c r="D73">
        <v>0</v>
      </c>
    </row>
    <row r="74" spans="1:5" x14ac:dyDescent="0.3">
      <c r="A74">
        <v>2030</v>
      </c>
      <c r="B74" t="s">
        <v>39</v>
      </c>
      <c r="C74">
        <v>0</v>
      </c>
      <c r="D74">
        <v>0</v>
      </c>
    </row>
    <row r="75" spans="1:5" x14ac:dyDescent="0.3">
      <c r="B75" t="s">
        <v>40</v>
      </c>
      <c r="C75">
        <v>0</v>
      </c>
      <c r="D75">
        <v>0</v>
      </c>
    </row>
    <row r="76" spans="1:5" x14ac:dyDescent="0.3">
      <c r="A76">
        <v>2035</v>
      </c>
      <c r="B76" t="s">
        <v>39</v>
      </c>
      <c r="C76">
        <v>0</v>
      </c>
      <c r="D76">
        <v>0</v>
      </c>
    </row>
    <row r="77" spans="1:5" x14ac:dyDescent="0.3">
      <c r="B77" t="s">
        <v>40</v>
      </c>
      <c r="C77">
        <v>0</v>
      </c>
      <c r="D77">
        <v>0</v>
      </c>
    </row>
    <row r="78" spans="1:5" x14ac:dyDescent="0.3">
      <c r="A78">
        <v>2040</v>
      </c>
      <c r="B78" t="s">
        <v>39</v>
      </c>
      <c r="C78">
        <v>0</v>
      </c>
      <c r="D78">
        <v>0</v>
      </c>
    </row>
    <row r="79" spans="1:5" x14ac:dyDescent="0.3">
      <c r="B79" t="s">
        <v>40</v>
      </c>
      <c r="C79">
        <v>0</v>
      </c>
      <c r="D79">
        <v>0</v>
      </c>
    </row>
    <row r="80" spans="1:5" x14ac:dyDescent="0.3">
      <c r="A80">
        <v>2045</v>
      </c>
      <c r="B80" t="s">
        <v>39</v>
      </c>
      <c r="C80">
        <v>0</v>
      </c>
      <c r="D80">
        <v>0</v>
      </c>
    </row>
    <row r="81" spans="1:5" x14ac:dyDescent="0.3">
      <c r="B81" t="s">
        <v>40</v>
      </c>
      <c r="C81">
        <v>0</v>
      </c>
      <c r="D81">
        <v>0</v>
      </c>
    </row>
    <row r="82" spans="1:5" x14ac:dyDescent="0.3">
      <c r="A82">
        <v>2050</v>
      </c>
      <c r="B82" t="s">
        <v>39</v>
      </c>
      <c r="C82">
        <v>0</v>
      </c>
      <c r="D82">
        <v>0</v>
      </c>
    </row>
    <row r="83" spans="1:5" x14ac:dyDescent="0.3">
      <c r="B83" t="s">
        <v>40</v>
      </c>
      <c r="C83">
        <v>116405.57</v>
      </c>
      <c r="D83">
        <v>112.59</v>
      </c>
    </row>
    <row r="85" spans="1:5" x14ac:dyDescent="0.3">
      <c r="A85" t="s">
        <v>32</v>
      </c>
      <c r="B85" t="s">
        <v>33</v>
      </c>
      <c r="C85" t="s">
        <v>34</v>
      </c>
      <c r="D85" t="s">
        <v>35</v>
      </c>
      <c r="E85" t="s">
        <v>36</v>
      </c>
    </row>
    <row r="86" spans="1:5" x14ac:dyDescent="0.3">
      <c r="B86" t="s">
        <v>37</v>
      </c>
      <c r="C86" t="s">
        <v>38</v>
      </c>
    </row>
    <row r="87" spans="1:5" x14ac:dyDescent="0.3">
      <c r="A87" t="s">
        <v>20</v>
      </c>
      <c r="B87" t="s">
        <v>28</v>
      </c>
    </row>
    <row r="88" spans="1:5" x14ac:dyDescent="0.3">
      <c r="A88">
        <v>2020</v>
      </c>
      <c r="B88" t="s">
        <v>39</v>
      </c>
      <c r="C88">
        <v>0</v>
      </c>
      <c r="D88">
        <v>0</v>
      </c>
    </row>
    <row r="89" spans="1:5" x14ac:dyDescent="0.3">
      <c r="B89" t="s">
        <v>40</v>
      </c>
      <c r="C89">
        <v>0</v>
      </c>
      <c r="D89">
        <v>0</v>
      </c>
    </row>
    <row r="90" spans="1:5" x14ac:dyDescent="0.3">
      <c r="A90">
        <v>2025</v>
      </c>
      <c r="B90" t="s">
        <v>39</v>
      </c>
      <c r="C90">
        <v>0</v>
      </c>
      <c r="D90">
        <v>0</v>
      </c>
    </row>
    <row r="91" spans="1:5" x14ac:dyDescent="0.3">
      <c r="B91" t="s">
        <v>40</v>
      </c>
      <c r="C91">
        <v>0</v>
      </c>
      <c r="D91">
        <v>0</v>
      </c>
    </row>
    <row r="92" spans="1:5" x14ac:dyDescent="0.3">
      <c r="A92">
        <v>2030</v>
      </c>
      <c r="B92" t="s">
        <v>39</v>
      </c>
      <c r="C92">
        <v>0</v>
      </c>
      <c r="D92">
        <v>0</v>
      </c>
    </row>
    <row r="93" spans="1:5" x14ac:dyDescent="0.3">
      <c r="B93" t="s">
        <v>40</v>
      </c>
      <c r="C93">
        <v>0</v>
      </c>
      <c r="D93">
        <v>0</v>
      </c>
    </row>
    <row r="94" spans="1:5" x14ac:dyDescent="0.3">
      <c r="A94">
        <v>2035</v>
      </c>
      <c r="B94" t="s">
        <v>39</v>
      </c>
      <c r="C94">
        <v>0</v>
      </c>
      <c r="D94">
        <v>0</v>
      </c>
    </row>
    <row r="95" spans="1:5" x14ac:dyDescent="0.3">
      <c r="B95" t="s">
        <v>40</v>
      </c>
      <c r="C95">
        <v>0</v>
      </c>
      <c r="D95">
        <v>0</v>
      </c>
    </row>
    <row r="96" spans="1:5" x14ac:dyDescent="0.3">
      <c r="A96">
        <v>2040</v>
      </c>
      <c r="B96" t="s">
        <v>39</v>
      </c>
      <c r="C96">
        <v>0</v>
      </c>
      <c r="D96">
        <v>0</v>
      </c>
    </row>
    <row r="97" spans="1:5" x14ac:dyDescent="0.3">
      <c r="B97" t="s">
        <v>40</v>
      </c>
      <c r="C97">
        <v>0</v>
      </c>
      <c r="D97">
        <v>0</v>
      </c>
    </row>
    <row r="98" spans="1:5" x14ac:dyDescent="0.3">
      <c r="A98">
        <v>2045</v>
      </c>
      <c r="B98" t="s">
        <v>39</v>
      </c>
      <c r="C98">
        <v>0</v>
      </c>
      <c r="D98">
        <v>0</v>
      </c>
    </row>
    <row r="99" spans="1:5" x14ac:dyDescent="0.3">
      <c r="B99" t="s">
        <v>40</v>
      </c>
      <c r="C99">
        <v>0</v>
      </c>
      <c r="D99">
        <v>0</v>
      </c>
    </row>
    <row r="100" spans="1:5" x14ac:dyDescent="0.3">
      <c r="A100">
        <v>2050</v>
      </c>
      <c r="B100" t="s">
        <v>39</v>
      </c>
      <c r="C100">
        <v>77011.28</v>
      </c>
      <c r="D100">
        <v>17.95</v>
      </c>
      <c r="E100">
        <f>SUM(D100:D101)</f>
        <v>189.23</v>
      </c>
    </row>
    <row r="101" spans="1:5" x14ac:dyDescent="0.3">
      <c r="B101" t="s">
        <v>40</v>
      </c>
      <c r="C101">
        <v>711652</v>
      </c>
      <c r="D101">
        <v>171.28</v>
      </c>
      <c r="E101">
        <f>SUM(C100:C101)/1000</f>
        <v>788.66327999999999</v>
      </c>
    </row>
  </sheetData>
  <mergeCells count="2">
    <mergeCell ref="I4:I10"/>
    <mergeCell ref="I12:I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2021-06-07T10:29:11Z</dcterms:created>
  <dcterms:modified xsi:type="dcterms:W3CDTF">2021-06-07T20:29:58Z</dcterms:modified>
</cp:coreProperties>
</file>