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ntander Platinum Visa 1132" sheetId="1" r:id="rId4"/>
    <sheet state="visible" name="SMILES BANCO DO BRASIL 4208" sheetId="2" r:id="rId5"/>
    <sheet state="visible" name="AmericanExpress_51000_Green" sheetId="3" r:id="rId6"/>
    <sheet state="visible" name="AmericanExpress_78006_Platinum" sheetId="4" r:id="rId7"/>
    <sheet state="visible" name="ITAU MASTERCARD GOLD 0655" sheetId="5" r:id="rId8"/>
    <sheet state="visible" name="ITAU MASTERCARD PLATINUM 5798" sheetId="6" r:id="rId9"/>
    <sheet state="visible" name="ITAU VISA GOLD 1267" sheetId="7" r:id="rId10"/>
    <sheet state="visible" name="SANTANDER MASTERCARD 9201" sheetId="8" r:id="rId11"/>
    <sheet state="visible" name="CETELEM" sheetId="9" r:id="rId12"/>
    <sheet state="visible" name="TOTAL-ANUAL" sheetId="10" r:id="rId13"/>
  </sheets>
  <definedNames/>
  <calcPr/>
</workbook>
</file>

<file path=xl/sharedStrings.xml><?xml version="1.0" encoding="utf-8"?>
<sst xmlns="http://schemas.openxmlformats.org/spreadsheetml/2006/main" count="956" uniqueCount="72">
  <si>
    <t>SANTANDER VISA - VALOR TOTAL DA FATURA - MESES DE VENCIMENTO JANEIRO 2011 A JANEIRO 2012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</si>
  <si>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</si>
  <si>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</si>
  <si>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</si>
  <si>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</si>
  <si>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</si>
  <si>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</si>
  <si>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</si>
  <si>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</si>
  <si>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</si>
  <si>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</si>
  <si>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</si>
  <si>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</si>
  <si>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Pagamentos Utilizando Cartão de Crédito</t>
  </si>
  <si>
    <t>Itau Master Gold</t>
  </si>
  <si>
    <t xml:space="preserve">Itau Visa Gold </t>
  </si>
  <si>
    <t>Cartao Smile</t>
  </si>
  <si>
    <t xml:space="preserve">Cartao Smile </t>
  </si>
  <si>
    <t xml:space="preserve">Itau Master Gold </t>
  </si>
  <si>
    <t>Itau Master Platinum</t>
  </si>
  <si>
    <t>Despesas Andre Fragoso Bandeira</t>
  </si>
  <si>
    <t>Despesas Luiz Carlos Rubim Junior</t>
  </si>
  <si>
    <t>Despesas Vania Gonzales</t>
  </si>
  <si>
    <t>Valor Total Despesas Terceiros</t>
  </si>
  <si>
    <t>Valor Total de Pagamento com Cartão de Crédito</t>
  </si>
  <si>
    <t>Klermerson Dantas VALOR FATURA DEPENDENTES - MESES DE VENCIMENTO MESES DE VENCIMENTO JANEIRO 2011 A JANEIRO 2012</t>
  </si>
  <si>
    <t>Total Pago Com Recursos de Terceiros, Dependentes e Cartão de Crédito</t>
  </si>
  <si>
    <t>Valor Pago com Recursos Proprios, ( Valor Total Fatura, Subtraido por Pagamentos com Cartão, Dependentes e Despesas de Terceiros )</t>
  </si>
  <si>
    <t>TOTAL ANUAL</t>
  </si>
  <si>
    <t>SMILES BANCO DO BRASIL 4208 - VALOR TOTAL DA FATURA - MESES DE VENCIMENTO MESES DE VENCIMENTO JANEIRO 2011 A JANEIRO 2012</t>
  </si>
  <si>
    <t>Itau Visa Gold</t>
  </si>
  <si>
    <t>Santander Platinum Visa</t>
  </si>
  <si>
    <t>Santander Platinum Master</t>
  </si>
  <si>
    <t>Total Pago Com Recursos de Terceiros e Cartão de Crédito</t>
  </si>
  <si>
    <t>Valor Pago com Recursos Proprios, ( Valor Total Fatura, Subtraido por Pagamentos com Cartão e Despesas de Terceiros )</t>
  </si>
  <si>
    <t>AMERICAN EXPRESS 5100 - VALOR TOTAL DA FATURA - MESES DE VENCIMENTO MESES DE VENCIMENTO JANEIRO 2011 A JANEIRO 2012</t>
  </si>
  <si>
    <t>Valores Compras Cancelas-Extornadas</t>
  </si>
  <si>
    <t>TRIBOS 03/03</t>
  </si>
  <si>
    <t>Despesas Enoke Pereira</t>
  </si>
  <si>
    <t>Shirley Guimaraes VALOR FATURA DEPENDENTES - MESES DE VENCIMENTO MESES DE VENCIMENTO JANEIRO 2011 A JANEIRO 2012</t>
  </si>
  <si>
    <t>Total Pago Com Recursos de Terceiros, Dependente, Cartão de Crédito e Compras Canceladas</t>
  </si>
  <si>
    <t>AMERICAN EXPRESS 78006 - VALOR TOTAL DA FATURA - MESES DE VENCIMENTO MESES DE VENCIMENTO JANEIRO 2011 A JANEIRO 2012</t>
  </si>
  <si>
    <t>Despesas Iran Neves</t>
  </si>
  <si>
    <r>
      <rPr>
        <rFont val="Calibri"/>
        <b/>
        <color rgb="FFFF0000"/>
        <sz val="14.0"/>
      </rPr>
      <t>Luiz Carlos Rubim</t>
    </r>
    <r>
      <rPr>
        <rFont val="Calibri"/>
        <b/>
        <color theme="1"/>
        <sz val="14.0"/>
      </rPr>
      <t xml:space="preserve"> - VALOR FATURA DEPENDENTES - MESES DE VENCIMENTO MESES DE VENCIMENTO JANEIRO 2011 A JANEIRO 2012</t>
    </r>
  </si>
  <si>
    <r>
      <rPr>
        <rFont val="Calibri"/>
        <b/>
        <color rgb="FFFF0000"/>
        <sz val="14.0"/>
      </rPr>
      <t>Vanderley Santos</t>
    </r>
    <r>
      <rPr>
        <rFont val="Calibri"/>
        <b/>
        <color theme="1"/>
        <sz val="14.0"/>
      </rPr>
      <t xml:space="preserve"> - VALOR FATURA DEPENDENTES - MESES DE VENCIMENTO MESES DE VENCIMENTO JANEIRO 2011 A JANEIRO 2012</t>
    </r>
  </si>
  <si>
    <t>ITAU MASTERCARD GOLD 0655 - VALOR TOTAL DA FATURA - MESES DE VENCIMENTO MESES DE VENCIMENTO JANEIRO 2011 A JANEIRO 2012</t>
  </si>
  <si>
    <t>Falta Fat. Detalhada FEV</t>
  </si>
  <si>
    <t>ITAU MASTERCARD PLATINUM 5798 - VALOR TOTAL DA FATURA - MESES DE VENCIMENTO MESES DE VENCIMENTO JANEIRO 2011 A JANEIRO 2012</t>
  </si>
  <si>
    <t>Falta Fatu. Detalhada Agosto</t>
  </si>
  <si>
    <t>Falta Fatu. Detalhada Setembro</t>
  </si>
  <si>
    <t>Falta Fatu. Detalhada Outubro</t>
  </si>
  <si>
    <t>Falta Fatu. Detalhada Novembro</t>
  </si>
  <si>
    <t>Despesas Enoque Pereira</t>
  </si>
  <si>
    <t>ITAU VISA GOLD 1267 - VALOR TOTAL DA FATURA - MESES DE VENCIMENTO JANEIRO 2011 A JANEIRO 2012</t>
  </si>
  <si>
    <t>Falta Fatura Jan. Fev.</t>
  </si>
  <si>
    <t>Falta Fatu. Detalhada Out.</t>
  </si>
  <si>
    <t>Despesas Andre Bandeira</t>
  </si>
  <si>
    <t>SANTANDER MASTERCARD 9201 - VALOR TOTAL DA FATURA - MESES DE VENCIMENTO JANEIRO 2011 A JANEIRO 2012</t>
  </si>
  <si>
    <t>Itau_Master_Platinum</t>
  </si>
  <si>
    <t>CARTÃO</t>
  </si>
  <si>
    <t>VALOR</t>
  </si>
  <si>
    <t>SANTANDER VISA PLATINUM</t>
  </si>
  <si>
    <t>SMILES BANCO DO BRASIL</t>
  </si>
  <si>
    <t>AMERICAN EXPRESS 51000</t>
  </si>
  <si>
    <t>CREDITO</t>
  </si>
  <si>
    <t>AMERICAN EXPRESS 78006</t>
  </si>
  <si>
    <t>ITAU MASTERCARD GOLD</t>
  </si>
  <si>
    <t>ITAU MASTERCARD PLATINUM</t>
  </si>
  <si>
    <t>ITAU VISA GOLD</t>
  </si>
  <si>
    <t>SANTANDER MASTER PLATINUM</t>
  </si>
  <si>
    <t>CETELEM</t>
  </si>
  <si>
    <t>TOTAL-GERAL ANUAL CARTÕES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</si>
</sst>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</numFmts>
  <fonts count="12">
    <font>
      <sz val="11.0"/>
      <color theme="1"/>
      <name val="Calibri"/>
      <scheme val="minor"/>
    </font>
    <font>
      <b/>
      <sz val="14.0"/>
      <color theme="1"/>
      <name val="Calibri"/>
    </font>
    <font/>
    <font>
      <sz val="14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sz val="14.0"/>
      <color theme="1"/>
      <name val="Arial"/>
    </font>
    <font>
      <b/>
      <sz val="14.0"/>
      <color rgb="FFFF0000"/>
      <name val="Calibri"/>
    </font>
    <font>
      <b/>
      <sz val="16.0"/>
      <color theme="1"/>
      <name val="Calibri"/>
    </font>
    <font>
      <b/>
      <sz val="11.0"/>
      <color rgb="FFFF0000"/>
      <name val="Calibri"/>
    </font>
    <font>
      <b/>
      <sz val="11.0"/>
      <color rgb="FF2E75B5"/>
      <name val="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BDD6EE"/>
        <bgColor rgb="FFBDD6EE"/>
      </patternFill>
    </fill>
    <fill>
      <patternFill patternType="solid">
        <fgColor rgb="FF9CC2E5"/>
        <bgColor rgb="FF9CC2E5"/>
      </patternFill>
    </fill>
    <fill>
      <patternFill patternType="solid">
        <fgColor rgb="FFBFBFBF"/>
        <bgColor rgb="FFBFBFBF"/>
      </patternFill>
    </fill>
  </fills>
  <borders count="16">
    <border/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/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1" numFmtId="0" xfId="0" applyBorder="1" applyFont="1"/>
    <xf borderId="4" fillId="0" fontId="1" numFmtId="17" xfId="0" applyAlignment="1" applyBorder="1" applyFont="1" applyNumberFormat="1">
      <alignment horizontal="left"/>
    </xf>
    <xf borderId="4" fillId="0" fontId="3" numFmtId="164" xfId="0" applyBorder="1" applyFont="1" applyNumberFormat="1"/>
    <xf borderId="0" fillId="0" fontId="3" numFmtId="0" xfId="0" applyFont="1"/>
    <xf borderId="5" fillId="3" fontId="1" numFmtId="0" xfId="0" applyAlignment="1" applyBorder="1" applyFill="1" applyFont="1">
      <alignment horizontal="center"/>
    </xf>
    <xf borderId="6" fillId="0" fontId="2" numFmtId="0" xfId="0" applyBorder="1" applyFont="1"/>
    <xf borderId="7" fillId="0" fontId="2" numFmtId="0" xfId="0" applyBorder="1" applyFont="1"/>
    <xf borderId="4" fillId="0" fontId="3" numFmtId="0" xfId="0" applyBorder="1" applyFont="1"/>
    <xf borderId="4" fillId="0" fontId="3" numFmtId="0" xfId="0" applyAlignment="1" applyBorder="1" applyFont="1">
      <alignment horizontal="left"/>
    </xf>
    <xf borderId="4" fillId="0" fontId="3" numFmtId="0" xfId="0" applyAlignment="1" applyBorder="1" applyFont="1">
      <alignment horizontal="center"/>
    </xf>
    <xf borderId="4" fillId="0" fontId="3" numFmtId="165" xfId="0" applyBorder="1" applyFont="1" applyNumberFormat="1"/>
    <xf borderId="4" fillId="0" fontId="3" numFmtId="164" xfId="0" applyAlignment="1" applyBorder="1" applyFont="1" applyNumberFormat="1">
      <alignment horizontal="left"/>
    </xf>
    <xf borderId="0" fillId="0" fontId="4" numFmtId="164" xfId="0" applyFont="1" applyNumberFormat="1"/>
    <xf borderId="8" fillId="3" fontId="1" numFmtId="0" xfId="0" applyAlignment="1" applyBorder="1" applyFont="1">
      <alignment horizontal="center"/>
    </xf>
    <xf borderId="9" fillId="0" fontId="2" numFmtId="0" xfId="0" applyBorder="1" applyFont="1"/>
    <xf borderId="10" fillId="0" fontId="2" numFmtId="0" xfId="0" applyBorder="1" applyFont="1"/>
    <xf borderId="11" fillId="0" fontId="3" numFmtId="165" xfId="0" applyBorder="1" applyFont="1" applyNumberFormat="1"/>
    <xf borderId="12" fillId="0" fontId="3" numFmtId="164" xfId="0" applyBorder="1" applyFont="1" applyNumberFormat="1"/>
    <xf borderId="0" fillId="0" fontId="3" numFmtId="165" xfId="0" applyFont="1" applyNumberFormat="1"/>
    <xf borderId="0" fillId="0" fontId="3" numFmtId="164" xfId="0" applyFont="1" applyNumberFormat="1"/>
    <xf borderId="13" fillId="0" fontId="3" numFmtId="165" xfId="0" applyBorder="1" applyFont="1" applyNumberFormat="1"/>
    <xf borderId="4" fillId="0" fontId="1" numFmtId="17" xfId="0" applyBorder="1" applyFont="1" applyNumberFormat="1"/>
    <xf borderId="0" fillId="0" fontId="5" numFmtId="0" xfId="0" applyFont="1"/>
    <xf borderId="1" fillId="3" fontId="1" numFmtId="0" xfId="0" applyAlignment="1" applyBorder="1" applyFont="1">
      <alignment horizontal="center"/>
    </xf>
    <xf borderId="14" fillId="3" fontId="1" numFmtId="0" xfId="0" applyAlignment="1" applyBorder="1" applyFont="1">
      <alignment horizontal="center"/>
    </xf>
    <xf borderId="4" fillId="0" fontId="1" numFmtId="164" xfId="0" applyBorder="1" applyFont="1" applyNumberFormat="1"/>
    <xf borderId="0" fillId="0" fontId="1" numFmtId="0" xfId="0" applyFont="1"/>
    <xf borderId="0" fillId="0" fontId="1" numFmtId="164" xfId="0" applyFont="1" applyNumberFormat="1"/>
    <xf borderId="14" fillId="2" fontId="1" numFmtId="0" xfId="0" applyAlignment="1" applyBorder="1" applyFont="1">
      <alignment horizontal="center"/>
    </xf>
    <xf borderId="13" fillId="0" fontId="3" numFmtId="164" xfId="0" applyBorder="1" applyFont="1" applyNumberFormat="1"/>
    <xf borderId="5" fillId="3" fontId="6" numFmtId="0" xfId="0" applyAlignment="1" applyBorder="1" applyFont="1">
      <alignment horizontal="center"/>
    </xf>
    <xf borderId="4" fillId="0" fontId="7" numFmtId="0" xfId="0" applyAlignment="1" applyBorder="1" applyFont="1">
      <alignment horizontal="center"/>
    </xf>
    <xf borderId="4" fillId="0" fontId="7" numFmtId="164" xfId="0" applyAlignment="1" applyBorder="1" applyFont="1" applyNumberFormat="1">
      <alignment horizontal="left"/>
    </xf>
    <xf borderId="0" fillId="0" fontId="7" numFmtId="0" xfId="0" applyAlignment="1" applyFont="1">
      <alignment horizontal="center"/>
    </xf>
    <xf borderId="0" fillId="0" fontId="8" numFmtId="0" xfId="0" applyFont="1"/>
    <xf borderId="0" fillId="0" fontId="5" numFmtId="17" xfId="0" applyAlignment="1" applyFont="1" applyNumberFormat="1">
      <alignment horizontal="left"/>
    </xf>
    <xf borderId="0" fillId="0" fontId="4" numFmtId="0" xfId="0" applyFont="1"/>
    <xf borderId="5" fillId="0" fontId="1" numFmtId="0" xfId="0" applyAlignment="1" applyBorder="1" applyFont="1">
      <alignment horizontal="center"/>
    </xf>
    <xf borderId="5" fillId="0" fontId="1" numFmtId="164" xfId="0" applyAlignment="1" applyBorder="1" applyFont="1" applyNumberFormat="1">
      <alignment horizontal="center"/>
    </xf>
    <xf borderId="0" fillId="0" fontId="7" numFmtId="164" xfId="0" applyAlignment="1" applyFont="1" applyNumberFormat="1">
      <alignment horizontal="left"/>
    </xf>
    <xf borderId="0" fillId="0" fontId="7" numFmtId="164" xfId="0" applyFont="1" applyNumberFormat="1"/>
    <xf borderId="5" fillId="2" fontId="1" numFmtId="0" xfId="0" applyAlignment="1" applyBorder="1" applyFont="1">
      <alignment horizontal="center"/>
    </xf>
    <xf borderId="4" fillId="0" fontId="5" numFmtId="0" xfId="0" applyBorder="1" applyFont="1"/>
    <xf borderId="4" fillId="0" fontId="5" numFmtId="164" xfId="0" applyBorder="1" applyFont="1" applyNumberFormat="1"/>
    <xf borderId="4" fillId="4" fontId="7" numFmtId="164" xfId="0" applyBorder="1" applyFill="1" applyFont="1" applyNumberFormat="1"/>
    <xf borderId="15" fillId="3" fontId="4" numFmtId="0" xfId="0" applyBorder="1" applyFont="1"/>
    <xf borderId="4" fillId="4" fontId="7" numFmtId="164" xfId="0" applyAlignment="1" applyBorder="1" applyFont="1" applyNumberFormat="1">
      <alignment horizontal="left"/>
    </xf>
    <xf borderId="4" fillId="0" fontId="4" numFmtId="164" xfId="0" applyAlignment="1" applyBorder="1" applyFont="1" applyNumberFormat="1">
      <alignment horizontal="left"/>
    </xf>
    <xf borderId="4" fillId="0" fontId="7" numFmtId="164" xfId="0" applyBorder="1" applyFont="1" applyNumberFormat="1"/>
    <xf borderId="4" fillId="0" fontId="4" numFmtId="164" xfId="0" applyBorder="1" applyFont="1" applyNumberFormat="1"/>
    <xf borderId="4" fillId="0" fontId="3" numFmtId="164" xfId="0" applyAlignment="1" applyBorder="1" applyFont="1" applyNumberFormat="1">
      <alignment readingOrder="0"/>
    </xf>
    <xf borderId="4" fillId="0" fontId="1" numFmtId="0" xfId="0" applyAlignment="1" applyBorder="1" applyFont="1">
      <alignment horizontal="center"/>
    </xf>
    <xf borderId="4" fillId="0" fontId="1" numFmtId="164" xfId="0" applyAlignment="1" applyBorder="1" applyFont="1" applyNumberFormat="1">
      <alignment horizontal="center"/>
    </xf>
    <xf borderId="4" fillId="0" fontId="4" numFmtId="0" xfId="0" applyBorder="1" applyFont="1"/>
    <xf borderId="4" fillId="0" fontId="9" numFmtId="164" xfId="0" applyBorder="1" applyFont="1" applyNumberFormat="1"/>
    <xf borderId="4" fillId="0" fontId="10" numFmtId="164" xfId="0" applyBorder="1" applyFont="1" applyNumberFormat="1"/>
    <xf borderId="0" fillId="0" fontId="1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20.14"/>
    <col customWidth="1" min="2" max="2" width="17.29"/>
    <col customWidth="1" min="3" max="3" width="16.57"/>
    <col customWidth="1" min="4" max="4" width="19.29"/>
    <col customWidth="1" min="5" max="5" width="18.86"/>
    <col customWidth="1" min="6" max="6" width="19.57"/>
    <col customWidth="1" min="7" max="8" width="19.43"/>
    <col customWidth="1" min="9" max="9" width="21.0"/>
    <col customWidth="1" min="10" max="10" width="18.0"/>
    <col customWidth="1" min="11" max="11" width="20.14"/>
    <col customWidth="1" min="12" max="13" width="18.14"/>
    <col customWidth="1" min="14" max="26" width="8.71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5">
        <v>40909.0</v>
      </c>
    </row>
    <row r="3">
      <c r="A3" s="6">
        <v>4776.08</v>
      </c>
      <c r="B3" s="6">
        <v>4702.96</v>
      </c>
      <c r="C3" s="6">
        <v>4018.79</v>
      </c>
      <c r="D3" s="6">
        <v>5355.41</v>
      </c>
      <c r="E3" s="6">
        <v>12891.46</v>
      </c>
      <c r="F3" s="6">
        <v>14475.42</v>
      </c>
      <c r="G3" s="6">
        <v>10418.53</v>
      </c>
      <c r="H3" s="6">
        <v>24263.48</v>
      </c>
      <c r="I3" s="6">
        <v>26094.44</v>
      </c>
      <c r="J3" s="6">
        <v>25777.71</v>
      </c>
      <c r="K3" s="6">
        <v>25930.09</v>
      </c>
      <c r="L3" s="6">
        <v>21569.5</v>
      </c>
      <c r="M3" s="6">
        <v>17771.14</v>
      </c>
    </row>
    <row r="4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>
      <c r="A5" s="8" t="s">
        <v>13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10"/>
    </row>
    <row r="6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  <c r="I6" s="4" t="s">
        <v>9</v>
      </c>
      <c r="J6" s="4" t="s">
        <v>10</v>
      </c>
      <c r="K6" s="4" t="s">
        <v>11</v>
      </c>
      <c r="L6" s="4" t="s">
        <v>12</v>
      </c>
      <c r="M6" s="5">
        <v>40909.0</v>
      </c>
    </row>
    <row r="7">
      <c r="A7" s="11" t="s">
        <v>14</v>
      </c>
      <c r="B7" s="11" t="s">
        <v>15</v>
      </c>
      <c r="C7" s="12"/>
      <c r="D7" s="13" t="s">
        <v>16</v>
      </c>
      <c r="E7" s="11" t="s">
        <v>16</v>
      </c>
      <c r="F7" s="11" t="s">
        <v>16</v>
      </c>
      <c r="G7" s="11" t="s">
        <v>16</v>
      </c>
      <c r="H7" s="11" t="s">
        <v>15</v>
      </c>
      <c r="I7" s="11" t="s">
        <v>17</v>
      </c>
      <c r="J7" s="6" t="s">
        <v>18</v>
      </c>
      <c r="K7" s="11" t="s">
        <v>16</v>
      </c>
      <c r="L7" s="11" t="s">
        <v>16</v>
      </c>
      <c r="M7" s="6"/>
    </row>
    <row r="8">
      <c r="A8" s="6">
        <v>4100.0</v>
      </c>
      <c r="B8" s="6">
        <v>1600.0</v>
      </c>
      <c r="C8" s="14"/>
      <c r="D8" s="15">
        <v>4500.0</v>
      </c>
      <c r="E8" s="6">
        <v>980.0</v>
      </c>
      <c r="F8" s="14">
        <v>2300.0</v>
      </c>
      <c r="G8" s="6">
        <v>5000.0</v>
      </c>
      <c r="H8" s="14">
        <v>4000.0</v>
      </c>
      <c r="I8" s="6">
        <v>5000.0</v>
      </c>
      <c r="J8" s="6">
        <v>5900.0</v>
      </c>
      <c r="K8" s="14">
        <v>3000.0</v>
      </c>
      <c r="L8" s="14">
        <v>3000.0</v>
      </c>
      <c r="M8" s="6"/>
    </row>
    <row r="9">
      <c r="A9" s="11"/>
      <c r="B9" s="11"/>
      <c r="C9" s="11"/>
      <c r="D9" s="11" t="s">
        <v>19</v>
      </c>
      <c r="E9" s="11" t="s">
        <v>19</v>
      </c>
      <c r="F9" s="11" t="s">
        <v>16</v>
      </c>
      <c r="G9" s="11" t="s">
        <v>16</v>
      </c>
      <c r="H9" s="11" t="s">
        <v>16</v>
      </c>
      <c r="I9" s="11" t="s">
        <v>17</v>
      </c>
      <c r="J9" s="11" t="s">
        <v>17</v>
      </c>
      <c r="K9" s="11" t="s">
        <v>14</v>
      </c>
      <c r="L9" s="11" t="s">
        <v>16</v>
      </c>
      <c r="M9" s="11"/>
    </row>
    <row r="10">
      <c r="B10" s="6"/>
      <c r="C10" s="6"/>
      <c r="D10" s="6">
        <v>855.41</v>
      </c>
      <c r="E10" s="6">
        <v>3800.0</v>
      </c>
      <c r="F10" s="14">
        <v>4075.42</v>
      </c>
      <c r="G10" s="6">
        <v>2600.0</v>
      </c>
      <c r="H10" s="6">
        <v>4850.0</v>
      </c>
      <c r="I10" s="6">
        <v>2400.0</v>
      </c>
      <c r="J10" s="6">
        <v>5000.0</v>
      </c>
      <c r="K10" s="6">
        <v>6000.0</v>
      </c>
      <c r="L10" s="14">
        <v>3500.0</v>
      </c>
      <c r="M10" s="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11"/>
      <c r="B11" s="11"/>
      <c r="C11" s="11"/>
      <c r="D11" s="11"/>
      <c r="E11" s="11"/>
      <c r="F11" s="11" t="s">
        <v>19</v>
      </c>
      <c r="G11" s="11" t="s">
        <v>19</v>
      </c>
      <c r="H11" s="11" t="s">
        <v>19</v>
      </c>
      <c r="I11" s="6" t="s">
        <v>19</v>
      </c>
      <c r="J11" s="11" t="s">
        <v>17</v>
      </c>
      <c r="K11" s="11" t="s">
        <v>16</v>
      </c>
      <c r="L11" s="11" t="s">
        <v>16</v>
      </c>
      <c r="M11" s="11"/>
    </row>
    <row r="12">
      <c r="A12" s="11"/>
      <c r="B12" s="11"/>
      <c r="C12" s="11"/>
      <c r="D12" s="11"/>
      <c r="E12" s="6"/>
      <c r="F12" s="6">
        <v>5700.0</v>
      </c>
      <c r="G12" s="6">
        <v>2318.53</v>
      </c>
      <c r="H12" s="6">
        <v>5000.0</v>
      </c>
      <c r="I12" s="6">
        <v>5400.0</v>
      </c>
      <c r="J12" s="6">
        <v>828.21</v>
      </c>
      <c r="K12" s="6">
        <v>5000.0</v>
      </c>
      <c r="L12" s="14">
        <v>2600.0</v>
      </c>
      <c r="M12" s="11"/>
    </row>
    <row r="13">
      <c r="A13" s="6"/>
      <c r="B13" s="6"/>
      <c r="C13" s="6"/>
      <c r="D13" s="6"/>
      <c r="E13" s="6"/>
      <c r="F13" s="6"/>
      <c r="G13" s="6"/>
      <c r="H13" s="6" t="s">
        <v>17</v>
      </c>
      <c r="I13" s="11"/>
      <c r="J13" s="11" t="s">
        <v>17</v>
      </c>
      <c r="K13" s="6"/>
      <c r="L13" s="11" t="s">
        <v>14</v>
      </c>
      <c r="M13" s="6"/>
    </row>
    <row r="14">
      <c r="A14" s="6"/>
      <c r="B14" s="6"/>
      <c r="C14" s="6"/>
      <c r="D14" s="6"/>
      <c r="E14" s="6"/>
      <c r="F14" s="6"/>
      <c r="G14" s="6"/>
      <c r="H14" s="6">
        <v>1190.42</v>
      </c>
      <c r="I14" s="11"/>
      <c r="J14" s="6">
        <v>1600.0</v>
      </c>
      <c r="K14" s="6"/>
      <c r="L14" s="14">
        <v>6700.0</v>
      </c>
      <c r="M14" s="6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>
      <c r="A16" s="17" t="s">
        <v>20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9"/>
    </row>
    <row r="17">
      <c r="A17" s="4" t="s">
        <v>1</v>
      </c>
      <c r="B17" s="4" t="s">
        <v>2</v>
      </c>
      <c r="C17" s="4" t="s">
        <v>3</v>
      </c>
      <c r="D17" s="4" t="s">
        <v>4</v>
      </c>
      <c r="E17" s="4" t="s">
        <v>5</v>
      </c>
      <c r="F17" s="4" t="s">
        <v>6</v>
      </c>
      <c r="G17" s="4" t="s">
        <v>7</v>
      </c>
      <c r="H17" s="4" t="s">
        <v>8</v>
      </c>
      <c r="I17" s="4" t="s">
        <v>9</v>
      </c>
      <c r="J17" s="4" t="s">
        <v>10</v>
      </c>
      <c r="K17" s="4" t="s">
        <v>11</v>
      </c>
      <c r="L17" s="4" t="s">
        <v>12</v>
      </c>
      <c r="M17" s="5">
        <v>40909.0</v>
      </c>
    </row>
    <row r="18">
      <c r="A18" s="6">
        <v>87.68</v>
      </c>
      <c r="B18" s="6">
        <v>111.15</v>
      </c>
      <c r="C18" s="6">
        <v>111.15</v>
      </c>
      <c r="D18" s="6">
        <v>136.97</v>
      </c>
      <c r="E18" s="6">
        <v>129.78</v>
      </c>
      <c r="F18" s="6">
        <v>106.68</v>
      </c>
      <c r="G18" s="6">
        <v>106.68</v>
      </c>
      <c r="H18" s="20">
        <v>193.11</v>
      </c>
      <c r="I18" s="14">
        <v>780.79</v>
      </c>
      <c r="J18" s="6"/>
      <c r="K18" s="6">
        <v>5000.0</v>
      </c>
      <c r="L18" s="6"/>
      <c r="M18" s="11"/>
    </row>
    <row r="19">
      <c r="A19" s="6">
        <v>200.0</v>
      </c>
      <c r="B19" s="6">
        <v>87.68</v>
      </c>
      <c r="C19" s="6">
        <v>87.68</v>
      </c>
      <c r="D19" s="11"/>
      <c r="E19" s="6">
        <v>123.96</v>
      </c>
      <c r="F19" s="6">
        <v>2170.39</v>
      </c>
      <c r="G19" s="6">
        <v>192.42</v>
      </c>
      <c r="H19" s="14">
        <v>957.64</v>
      </c>
      <c r="I19" s="14">
        <v>15.0</v>
      </c>
      <c r="J19" s="6"/>
      <c r="K19" s="6"/>
      <c r="L19" s="6"/>
      <c r="M19" s="11"/>
    </row>
    <row r="20">
      <c r="A20" s="6">
        <v>138.18</v>
      </c>
      <c r="B20" s="14"/>
      <c r="C20" s="14"/>
      <c r="D20" s="11"/>
      <c r="E20" s="14">
        <v>124.2</v>
      </c>
      <c r="F20" s="6">
        <v>43.19</v>
      </c>
      <c r="G20" s="14"/>
      <c r="H20" s="6">
        <v>15.0</v>
      </c>
      <c r="I20" s="14">
        <v>136.3</v>
      </c>
      <c r="J20" s="11"/>
      <c r="K20" s="11"/>
      <c r="L20" s="11"/>
      <c r="M20" s="11"/>
    </row>
    <row r="21" ht="15.75" customHeight="1">
      <c r="A21" s="6"/>
      <c r="B21" s="6"/>
      <c r="C21" s="14"/>
      <c r="D21" s="11"/>
      <c r="E21" s="6">
        <v>252.45</v>
      </c>
      <c r="F21" s="14"/>
      <c r="G21" s="14"/>
      <c r="H21" s="6">
        <v>100.0</v>
      </c>
      <c r="I21" s="14">
        <v>524.53</v>
      </c>
      <c r="J21" s="11"/>
      <c r="K21" s="11"/>
      <c r="L21" s="11"/>
      <c r="M21" s="11"/>
    </row>
    <row r="22" ht="15.75" customHeight="1">
      <c r="A22" s="6"/>
      <c r="B22" s="14"/>
      <c r="C22" s="14"/>
      <c r="D22" s="11"/>
      <c r="E22" s="14">
        <v>5.02</v>
      </c>
      <c r="F22" s="14"/>
      <c r="G22" s="14"/>
      <c r="H22" s="11"/>
      <c r="I22" s="6"/>
      <c r="J22" s="11"/>
      <c r="K22" s="11"/>
      <c r="L22" s="11"/>
      <c r="M22" s="11"/>
    </row>
    <row r="23" ht="15.75" customHeight="1">
      <c r="A23" s="6"/>
      <c r="B23" s="14"/>
      <c r="C23" s="14"/>
      <c r="D23" s="11"/>
      <c r="E23" s="6">
        <v>106.68</v>
      </c>
      <c r="F23" s="14"/>
      <c r="G23" s="14"/>
      <c r="H23" s="11"/>
      <c r="I23" s="6"/>
      <c r="J23" s="11"/>
      <c r="K23" s="11"/>
      <c r="L23" s="11"/>
      <c r="M23" s="11"/>
    </row>
    <row r="24" ht="15.75" customHeight="1">
      <c r="A24" s="21"/>
      <c r="B24" s="22"/>
      <c r="C24" s="22"/>
      <c r="D24" s="7"/>
      <c r="E24" s="23"/>
      <c r="F24" s="22"/>
      <c r="G24" s="22"/>
      <c r="H24" s="7"/>
      <c r="I24" s="23"/>
      <c r="J24" s="7"/>
      <c r="K24" s="7"/>
      <c r="L24" s="7"/>
      <c r="M24" s="7"/>
    </row>
    <row r="25" ht="15.75" customHeight="1">
      <c r="A25" s="17" t="s">
        <v>21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9"/>
    </row>
    <row r="26" ht="15.75" customHeight="1">
      <c r="A26" s="4" t="s">
        <v>1</v>
      </c>
      <c r="B26" s="4" t="s">
        <v>2</v>
      </c>
      <c r="C26" s="4" t="s">
        <v>3</v>
      </c>
      <c r="D26" s="4" t="s">
        <v>4</v>
      </c>
      <c r="E26" s="4" t="s">
        <v>5</v>
      </c>
      <c r="F26" s="4" t="s">
        <v>6</v>
      </c>
      <c r="G26" s="4" t="s">
        <v>7</v>
      </c>
      <c r="H26" s="4" t="s">
        <v>8</v>
      </c>
      <c r="I26" s="4" t="s">
        <v>9</v>
      </c>
      <c r="J26" s="4" t="s">
        <v>10</v>
      </c>
      <c r="K26" s="4" t="s">
        <v>11</v>
      </c>
      <c r="L26" s="4" t="s">
        <v>12</v>
      </c>
      <c r="M26" s="5">
        <v>40909.0</v>
      </c>
    </row>
    <row r="27" ht="15.75" customHeight="1">
      <c r="A27" s="6">
        <v>115.6</v>
      </c>
      <c r="B27" s="6">
        <v>331.53</v>
      </c>
      <c r="C27" s="6">
        <v>331.53</v>
      </c>
      <c r="D27" s="6">
        <v>331.53</v>
      </c>
      <c r="E27" s="14">
        <v>162.77</v>
      </c>
      <c r="F27" s="14">
        <v>162.77</v>
      </c>
      <c r="G27" s="14">
        <v>162.77</v>
      </c>
      <c r="H27" s="14">
        <v>162.77</v>
      </c>
      <c r="I27" s="14">
        <v>162.77</v>
      </c>
      <c r="J27" s="6"/>
      <c r="K27" s="14">
        <v>139.17</v>
      </c>
      <c r="L27" s="6"/>
      <c r="M27" s="11"/>
    </row>
    <row r="28" ht="15.75" customHeight="1">
      <c r="A28" s="6">
        <v>331.53</v>
      </c>
      <c r="B28" s="6">
        <v>108.16</v>
      </c>
      <c r="C28" s="6">
        <v>108.16</v>
      </c>
      <c r="D28" s="6">
        <v>108.16</v>
      </c>
      <c r="E28" s="14">
        <v>528.81</v>
      </c>
      <c r="F28" s="6">
        <v>268.96</v>
      </c>
      <c r="G28" s="6"/>
      <c r="H28" s="14">
        <v>757.79</v>
      </c>
      <c r="I28" s="24">
        <v>856.46</v>
      </c>
      <c r="J28" s="6"/>
      <c r="K28" s="14">
        <v>90.27</v>
      </c>
      <c r="L28" s="6"/>
      <c r="M28" s="11"/>
    </row>
    <row r="29" ht="15.75" customHeight="1">
      <c r="A29" s="6">
        <v>160.0</v>
      </c>
      <c r="B29" s="14"/>
      <c r="C29" s="14"/>
      <c r="D29" s="14">
        <v>162.77</v>
      </c>
      <c r="E29" s="6">
        <v>10.52</v>
      </c>
      <c r="F29" s="6">
        <v>5.35</v>
      </c>
      <c r="G29" s="14"/>
      <c r="H29" s="14">
        <v>15.08</v>
      </c>
      <c r="I29" s="6"/>
      <c r="J29" s="11"/>
      <c r="K29" s="14">
        <v>112.94</v>
      </c>
      <c r="L29" s="11"/>
      <c r="M29" s="11"/>
    </row>
    <row r="30" ht="15.75" customHeight="1">
      <c r="A30" s="6">
        <v>108.16</v>
      </c>
      <c r="B30" s="11"/>
      <c r="C30" s="11"/>
      <c r="D30" s="11"/>
      <c r="E30" s="11"/>
      <c r="F30" s="11"/>
      <c r="G30" s="11"/>
      <c r="H30" s="11"/>
      <c r="I30" s="11"/>
      <c r="J30" s="11"/>
      <c r="K30" s="14">
        <v>108.33</v>
      </c>
      <c r="L30" s="11"/>
      <c r="M30" s="11"/>
    </row>
    <row r="31" ht="15.75" customHeight="1">
      <c r="A31" s="6"/>
      <c r="B31" s="11"/>
      <c r="C31" s="11"/>
      <c r="D31" s="11"/>
      <c r="E31" s="11"/>
      <c r="F31" s="11"/>
      <c r="G31" s="11"/>
      <c r="H31" s="11"/>
      <c r="I31" s="11"/>
      <c r="J31" s="11"/>
      <c r="K31" s="6">
        <v>669.11</v>
      </c>
      <c r="L31" s="11"/>
      <c r="M31" s="11"/>
    </row>
    <row r="32" ht="15.75" customHeight="1">
      <c r="A32" s="21"/>
      <c r="B32" s="7"/>
      <c r="C32" s="7"/>
      <c r="D32" s="7"/>
      <c r="E32" s="7"/>
      <c r="F32" s="7"/>
      <c r="G32" s="7"/>
      <c r="H32" s="7"/>
      <c r="I32" s="7"/>
      <c r="J32" s="7"/>
      <c r="K32" s="23"/>
      <c r="L32" s="7"/>
      <c r="M32" s="7"/>
    </row>
    <row r="33" ht="15.75" customHeight="1">
      <c r="A33" s="17" t="s">
        <v>22</v>
      </c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9"/>
    </row>
    <row r="34" ht="15.75" customHeight="1">
      <c r="A34" s="4" t="s">
        <v>1</v>
      </c>
      <c r="B34" s="4" t="s">
        <v>2</v>
      </c>
      <c r="C34" s="4" t="s">
        <v>3</v>
      </c>
      <c r="D34" s="4" t="s">
        <v>4</v>
      </c>
      <c r="E34" s="4" t="s">
        <v>5</v>
      </c>
      <c r="F34" s="4" t="s">
        <v>6</v>
      </c>
      <c r="G34" s="4" t="s">
        <v>7</v>
      </c>
      <c r="H34" s="4" t="s">
        <v>8</v>
      </c>
      <c r="I34" s="4" t="s">
        <v>9</v>
      </c>
      <c r="J34" s="4" t="s">
        <v>10</v>
      </c>
      <c r="K34" s="4" t="s">
        <v>11</v>
      </c>
      <c r="L34" s="4" t="s">
        <v>12</v>
      </c>
      <c r="M34" s="5">
        <v>40909.0</v>
      </c>
    </row>
    <row r="35" ht="15.75" customHeight="1">
      <c r="A35" s="6">
        <v>239.75</v>
      </c>
      <c r="B35" s="14"/>
      <c r="C35" s="6"/>
      <c r="D35" s="11"/>
      <c r="E35" s="6"/>
      <c r="F35" s="6"/>
      <c r="G35" s="6"/>
      <c r="H35" s="11"/>
      <c r="I35" s="14"/>
      <c r="J35" s="6"/>
      <c r="K35" s="6"/>
      <c r="L35" s="6"/>
      <c r="M35" s="11"/>
    </row>
    <row r="36" ht="15.75" customHeight="1">
      <c r="A36" s="23"/>
      <c r="B36" s="22"/>
      <c r="C36" s="23"/>
      <c r="D36" s="7"/>
      <c r="E36" s="23"/>
      <c r="F36" s="23"/>
      <c r="G36" s="23"/>
      <c r="H36" s="7"/>
      <c r="I36" s="22"/>
      <c r="J36" s="23"/>
      <c r="K36" s="23"/>
      <c r="L36" s="23"/>
      <c r="M36" s="7"/>
    </row>
    <row r="37" ht="15.75" customHeight="1">
      <c r="A37" s="8" t="s">
        <v>23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10"/>
    </row>
    <row r="38" ht="15.75" customHeight="1">
      <c r="A38" s="4" t="s">
        <v>1</v>
      </c>
      <c r="B38" s="4" t="s">
        <v>2</v>
      </c>
      <c r="C38" s="4" t="s">
        <v>3</v>
      </c>
      <c r="D38" s="4" t="s">
        <v>4</v>
      </c>
      <c r="E38" s="4" t="s">
        <v>5</v>
      </c>
      <c r="F38" s="4" t="s">
        <v>6</v>
      </c>
      <c r="G38" s="4" t="s">
        <v>7</v>
      </c>
      <c r="H38" s="4" t="s">
        <v>8</v>
      </c>
      <c r="I38" s="4" t="s">
        <v>9</v>
      </c>
      <c r="J38" s="4" t="s">
        <v>10</v>
      </c>
      <c r="K38" s="4" t="s">
        <v>11</v>
      </c>
      <c r="L38" s="4" t="s">
        <v>12</v>
      </c>
      <c r="M38" s="25">
        <v>40909.0</v>
      </c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ht="15.75" customHeight="1">
      <c r="A39" s="6">
        <f>SUM(A18,A19,A20,A27,A28,A29,A30,A35)</f>
        <v>1380.9</v>
      </c>
      <c r="B39" s="6">
        <f t="shared" ref="B39:C39" si="1">SUM(B18,B19,B27,B28)</f>
        <v>638.52</v>
      </c>
      <c r="C39" s="6">
        <f t="shared" si="1"/>
        <v>638.52</v>
      </c>
      <c r="D39" s="6">
        <f>SUM(D18,D27,D28,D29)</f>
        <v>739.43</v>
      </c>
      <c r="E39" s="6">
        <f>SUM(E18,E19,E20,E21,E22,E23,E27,E28,E29)</f>
        <v>1444.19</v>
      </c>
      <c r="F39" s="6">
        <f>SUM(F18,F19,F20,F27,F28,F29)</f>
        <v>2757.34</v>
      </c>
      <c r="G39" s="6">
        <f>SUM(G18,G19,G27)</f>
        <v>461.87</v>
      </c>
      <c r="H39" s="14">
        <f>SUM(H18,H19,H20,H21,H27,H28,H29)</f>
        <v>2201.39</v>
      </c>
      <c r="I39" s="14">
        <f>SUM(I18,I19,I20,I21,I27,I28)</f>
        <v>2475.85</v>
      </c>
      <c r="J39" s="11"/>
      <c r="K39" s="6">
        <f>SUM(K18,K27,K28,K29,K30,K31)</f>
        <v>6119.82</v>
      </c>
      <c r="L39" s="11"/>
      <c r="M39" s="11"/>
    </row>
    <row r="40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</row>
    <row r="41" ht="15.75" customHeight="1">
      <c r="A41" s="8" t="s">
        <v>24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10"/>
    </row>
    <row r="42" ht="15.75" customHeight="1">
      <c r="A42" s="4" t="s">
        <v>1</v>
      </c>
      <c r="B42" s="4" t="s">
        <v>2</v>
      </c>
      <c r="C42" s="4" t="s">
        <v>3</v>
      </c>
      <c r="D42" s="4" t="s">
        <v>4</v>
      </c>
      <c r="E42" s="4" t="s">
        <v>5</v>
      </c>
      <c r="F42" s="4" t="s">
        <v>6</v>
      </c>
      <c r="G42" s="4" t="s">
        <v>7</v>
      </c>
      <c r="H42" s="4" t="s">
        <v>8</v>
      </c>
      <c r="I42" s="4" t="s">
        <v>9</v>
      </c>
      <c r="J42" s="4" t="s">
        <v>10</v>
      </c>
      <c r="K42" s="4" t="s">
        <v>11</v>
      </c>
      <c r="L42" s="4" t="s">
        <v>12</v>
      </c>
      <c r="M42" s="25">
        <v>40909.0</v>
      </c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ht="15.75" customHeight="1">
      <c r="A43" s="6">
        <f t="shared" ref="A43:B43" si="2">A8</f>
        <v>4100</v>
      </c>
      <c r="B43" s="6">
        <f t="shared" si="2"/>
        <v>1600</v>
      </c>
      <c r="C43" s="11"/>
      <c r="D43" s="6">
        <f t="shared" ref="D43:E43" si="3">SUM(D8,D10)</f>
        <v>5355.41</v>
      </c>
      <c r="E43" s="6">
        <f t="shared" si="3"/>
        <v>4780</v>
      </c>
      <c r="F43" s="14">
        <f t="shared" ref="F43:G43" si="4">SUM(F8,F10,F12)</f>
        <v>12075.42</v>
      </c>
      <c r="G43" s="6">
        <f t="shared" si="4"/>
        <v>9918.53</v>
      </c>
      <c r="H43" s="14">
        <f>SUM(H8,H10,H12,H14)</f>
        <v>15040.42</v>
      </c>
      <c r="I43" s="6">
        <f>SUM(I8,I10,I12)</f>
        <v>12800</v>
      </c>
      <c r="J43" s="6">
        <f>SUM(J8,J10,J12,J14)</f>
        <v>13328.21</v>
      </c>
      <c r="K43" s="14">
        <f>SUM(K8,K10,K12)</f>
        <v>14000</v>
      </c>
      <c r="L43" s="14">
        <f>SUM(L8,L10,L12,L14)</f>
        <v>15800</v>
      </c>
      <c r="M43" s="11"/>
    </row>
    <row r="44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</row>
    <row r="45" ht="15.75" customHeight="1">
      <c r="A45" s="8" t="s">
        <v>25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10"/>
    </row>
    <row r="46" ht="15.75" customHeight="1">
      <c r="A46" s="4" t="s">
        <v>1</v>
      </c>
      <c r="B46" s="4" t="s">
        <v>2</v>
      </c>
      <c r="C46" s="4" t="s">
        <v>3</v>
      </c>
      <c r="D46" s="4" t="s">
        <v>4</v>
      </c>
      <c r="E46" s="4" t="s">
        <v>5</v>
      </c>
      <c r="F46" s="4" t="s">
        <v>6</v>
      </c>
      <c r="G46" s="4" t="s">
        <v>7</v>
      </c>
      <c r="H46" s="4" t="s">
        <v>8</v>
      </c>
      <c r="I46" s="4" t="s">
        <v>9</v>
      </c>
      <c r="J46" s="4" t="s">
        <v>10</v>
      </c>
      <c r="K46" s="4" t="s">
        <v>11</v>
      </c>
      <c r="L46" s="4" t="s">
        <v>12</v>
      </c>
      <c r="M46" s="5">
        <v>40909.0</v>
      </c>
    </row>
    <row r="47" ht="15.75" customHeight="1">
      <c r="A47" s="6"/>
      <c r="B47" s="6"/>
      <c r="C47" s="6">
        <v>1061.04</v>
      </c>
      <c r="D47" s="6">
        <v>2460.88</v>
      </c>
      <c r="E47" s="6">
        <v>1999.51</v>
      </c>
      <c r="F47" s="6">
        <v>590.81</v>
      </c>
      <c r="G47" s="6">
        <v>418.17</v>
      </c>
      <c r="H47" s="6">
        <v>418.17</v>
      </c>
      <c r="I47" s="6">
        <v>99.87</v>
      </c>
      <c r="J47" s="6">
        <v>99.87</v>
      </c>
      <c r="K47" s="6"/>
      <c r="L47" s="6"/>
      <c r="M47" s="6"/>
    </row>
    <row r="48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</row>
    <row r="49" ht="15.75" customHeight="1">
      <c r="A49" s="27" t="s">
        <v>26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3"/>
    </row>
    <row r="50" ht="15.75" customHeight="1">
      <c r="A50" s="4" t="s">
        <v>1</v>
      </c>
      <c r="B50" s="4" t="s">
        <v>2</v>
      </c>
      <c r="C50" s="4" t="s">
        <v>3</v>
      </c>
      <c r="D50" s="4" t="s">
        <v>4</v>
      </c>
      <c r="E50" s="4" t="s">
        <v>5</v>
      </c>
      <c r="F50" s="4" t="s">
        <v>6</v>
      </c>
      <c r="G50" s="4" t="s">
        <v>7</v>
      </c>
      <c r="H50" s="4" t="s">
        <v>8</v>
      </c>
      <c r="I50" s="4" t="s">
        <v>9</v>
      </c>
      <c r="J50" s="4" t="s">
        <v>10</v>
      </c>
      <c r="K50" s="4" t="s">
        <v>11</v>
      </c>
      <c r="L50" s="4" t="s">
        <v>12</v>
      </c>
      <c r="M50" s="5">
        <v>40909.0</v>
      </c>
    </row>
    <row r="51" ht="15.75" customHeight="1">
      <c r="A51" s="6">
        <f t="shared" ref="A51:B51" si="5">SUM(A39,A43)</f>
        <v>5480.9</v>
      </c>
      <c r="B51" s="6">
        <f t="shared" si="5"/>
        <v>2238.52</v>
      </c>
      <c r="C51" s="6">
        <f>SUM(C39,C47)</f>
        <v>1699.56</v>
      </c>
      <c r="D51" s="6">
        <f t="shared" ref="D51:J51" si="6">SUM(D39,D43,D47)</f>
        <v>8555.72</v>
      </c>
      <c r="E51" s="6">
        <f t="shared" si="6"/>
        <v>8223.7</v>
      </c>
      <c r="F51" s="6">
        <f t="shared" si="6"/>
        <v>15423.57</v>
      </c>
      <c r="G51" s="6">
        <f t="shared" si="6"/>
        <v>10798.57</v>
      </c>
      <c r="H51" s="6">
        <f t="shared" si="6"/>
        <v>17659.98</v>
      </c>
      <c r="I51" s="6">
        <f t="shared" si="6"/>
        <v>15375.72</v>
      </c>
      <c r="J51" s="6">
        <f t="shared" si="6"/>
        <v>13428.08</v>
      </c>
      <c r="K51" s="6">
        <f>SUM(K39,K43)</f>
        <v>20119.82</v>
      </c>
      <c r="L51" s="14">
        <f>L43</f>
        <v>15800</v>
      </c>
      <c r="M51" s="6"/>
    </row>
    <row r="52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</row>
    <row r="53" ht="15.75" customHeight="1">
      <c r="A53" s="28" t="s">
        <v>27</v>
      </c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9"/>
    </row>
    <row r="54" ht="15.75" customHeight="1">
      <c r="A54" s="4" t="s">
        <v>1</v>
      </c>
      <c r="B54" s="4" t="s">
        <v>2</v>
      </c>
      <c r="C54" s="4" t="s">
        <v>3</v>
      </c>
      <c r="D54" s="4" t="s">
        <v>4</v>
      </c>
      <c r="E54" s="4" t="s">
        <v>5</v>
      </c>
      <c r="F54" s="4" t="s">
        <v>6</v>
      </c>
      <c r="G54" s="4" t="s">
        <v>7</v>
      </c>
      <c r="H54" s="4" t="s">
        <v>8</v>
      </c>
      <c r="I54" s="4" t="s">
        <v>9</v>
      </c>
      <c r="J54" s="4" t="s">
        <v>10</v>
      </c>
      <c r="K54" s="4" t="s">
        <v>11</v>
      </c>
      <c r="L54" s="4" t="s">
        <v>12</v>
      </c>
      <c r="M54" s="5">
        <v>40909.0</v>
      </c>
    </row>
    <row r="55" ht="15.75" customHeight="1">
      <c r="A55" s="6">
        <f t="shared" ref="A55:L55" si="7">A3-A51</f>
        <v>-704.82</v>
      </c>
      <c r="B55" s="6">
        <f t="shared" si="7"/>
        <v>2464.44</v>
      </c>
      <c r="C55" s="6">
        <f t="shared" si="7"/>
        <v>2319.23</v>
      </c>
      <c r="D55" s="6">
        <f t="shared" si="7"/>
        <v>-3200.31</v>
      </c>
      <c r="E55" s="6">
        <f t="shared" si="7"/>
        <v>4667.76</v>
      </c>
      <c r="F55" s="6">
        <f t="shared" si="7"/>
        <v>-948.15</v>
      </c>
      <c r="G55" s="6">
        <f t="shared" si="7"/>
        <v>-380.04</v>
      </c>
      <c r="H55" s="6">
        <f t="shared" si="7"/>
        <v>6603.5</v>
      </c>
      <c r="I55" s="6">
        <f t="shared" si="7"/>
        <v>10718.72</v>
      </c>
      <c r="J55" s="6">
        <f t="shared" si="7"/>
        <v>12349.63</v>
      </c>
      <c r="K55" s="6">
        <f t="shared" si="7"/>
        <v>5810.27</v>
      </c>
      <c r="L55" s="6">
        <f t="shared" si="7"/>
        <v>5769.5</v>
      </c>
      <c r="M55" s="6"/>
    </row>
    <row r="56" ht="15.75" customHeight="1">
      <c r="A56" s="4" t="s">
        <v>28</v>
      </c>
    </row>
    <row r="57" ht="15.75" customHeight="1">
      <c r="A57" s="29">
        <f>SUM(A55:L55)</f>
        <v>45469.73</v>
      </c>
    </row>
    <row r="58" ht="15.75" customHeight="1">
      <c r="D58" s="30"/>
    </row>
    <row r="59" ht="15.75" customHeight="1">
      <c r="D59" s="31"/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A45:M45"/>
    <mergeCell ref="A49:M49"/>
    <mergeCell ref="A53:M53"/>
    <mergeCell ref="A1:M1"/>
    <mergeCell ref="A5:M5"/>
    <mergeCell ref="A16:M16"/>
    <mergeCell ref="A25:M25"/>
    <mergeCell ref="A33:M33"/>
    <mergeCell ref="A37:M37"/>
    <mergeCell ref="A41:M41"/>
  </mergeCells>
  <printOptions/>
  <pageMargins bottom="0.0" footer="0.0" header="0.0" left="0.7086614173228347" right="0.7086614173228347" top="0.7480314960629921"/>
  <pageSetup paperSize="9"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86"/>
    <col customWidth="1" min="2" max="2" width="13.29"/>
    <col customWidth="1" min="3" max="26" width="8.71"/>
  </cols>
  <sheetData>
    <row r="1">
      <c r="A1" s="55" t="s">
        <v>59</v>
      </c>
      <c r="B1" s="56" t="s">
        <v>60</v>
      </c>
    </row>
    <row r="2">
      <c r="A2" s="57" t="s">
        <v>61</v>
      </c>
      <c r="B2" s="58">
        <v>45469.73</v>
      </c>
    </row>
    <row r="3">
      <c r="A3" s="57" t="s">
        <v>62</v>
      </c>
      <c r="B3" s="58">
        <v>5470.65</v>
      </c>
    </row>
    <row r="4">
      <c r="A4" s="57" t="s">
        <v>63</v>
      </c>
      <c r="B4" s="59">
        <v>-27553.82</v>
      </c>
      <c r="C4" s="60" t="s">
        <v>64</v>
      </c>
    </row>
    <row r="5">
      <c r="A5" s="57" t="s">
        <v>65</v>
      </c>
      <c r="B5" s="59">
        <v>-17129.74</v>
      </c>
      <c r="C5" s="60" t="s">
        <v>64</v>
      </c>
    </row>
    <row r="6">
      <c r="A6" s="57" t="s">
        <v>66</v>
      </c>
      <c r="B6" s="58">
        <v>3038.49</v>
      </c>
    </row>
    <row r="7">
      <c r="A7" s="57" t="s">
        <v>67</v>
      </c>
      <c r="B7" s="58">
        <v>11567.53</v>
      </c>
    </row>
    <row r="8">
      <c r="A8" s="57" t="s">
        <v>68</v>
      </c>
      <c r="B8" s="58">
        <v>1327.4</v>
      </c>
    </row>
    <row r="9">
      <c r="A9" s="57" t="s">
        <v>69</v>
      </c>
      <c r="B9" s="59">
        <v>-3304.9</v>
      </c>
      <c r="C9" s="60" t="s">
        <v>64</v>
      </c>
    </row>
    <row r="10">
      <c r="A10" s="57" t="s">
        <v>70</v>
      </c>
      <c r="B10" s="58">
        <v>1565.95</v>
      </c>
    </row>
    <row r="11">
      <c r="B11" s="16"/>
    </row>
    <row r="12">
      <c r="B12" s="16"/>
    </row>
    <row r="13">
      <c r="A13" s="57" t="s">
        <v>71</v>
      </c>
      <c r="B13" s="53">
        <f>SUM(B2:B10)</f>
        <v>20451.29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8.86"/>
    <col customWidth="1" min="2" max="2" width="20.86"/>
    <col customWidth="1" min="3" max="3" width="17.43"/>
    <col customWidth="1" min="4" max="5" width="23.43"/>
    <col customWidth="1" min="6" max="6" width="24.43"/>
    <col customWidth="1" min="7" max="7" width="23.43"/>
    <col customWidth="1" min="8" max="8" width="24.14"/>
    <col customWidth="1" min="9" max="9" width="18.14"/>
    <col customWidth="1" min="10" max="10" width="23.86"/>
    <col customWidth="1" min="11" max="11" width="23.57"/>
    <col customWidth="1" min="12" max="12" width="27.14"/>
    <col customWidth="1" min="13" max="13" width="16.57"/>
    <col customWidth="1" min="14" max="26" width="8.71"/>
  </cols>
  <sheetData>
    <row r="1">
      <c r="A1" s="32" t="s">
        <v>29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9"/>
    </row>
    <row r="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5">
        <v>40909.0</v>
      </c>
    </row>
    <row r="3">
      <c r="A3" s="6">
        <v>0.0</v>
      </c>
      <c r="B3" s="6">
        <v>5227.03</v>
      </c>
      <c r="C3" s="6">
        <v>5142.01</v>
      </c>
      <c r="D3" s="6">
        <v>5109.55</v>
      </c>
      <c r="E3" s="6">
        <v>5170.39</v>
      </c>
      <c r="F3" s="6">
        <v>5647.5</v>
      </c>
      <c r="G3" s="6">
        <v>12640.19</v>
      </c>
      <c r="H3" s="6">
        <v>7820.56</v>
      </c>
      <c r="I3" s="6">
        <v>13390.9</v>
      </c>
      <c r="J3" s="6">
        <v>8290.93</v>
      </c>
      <c r="K3" s="6">
        <v>9735.91</v>
      </c>
      <c r="L3" s="6">
        <v>10091.23</v>
      </c>
      <c r="M3" s="33">
        <v>8369.14</v>
      </c>
    </row>
    <row r="4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>
      <c r="A5" s="8" t="s">
        <v>13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10"/>
    </row>
    <row r="6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  <c r="I6" s="4" t="s">
        <v>9</v>
      </c>
      <c r="J6" s="4" t="s">
        <v>10</v>
      </c>
      <c r="K6" s="4" t="s">
        <v>11</v>
      </c>
      <c r="L6" s="4" t="s">
        <v>12</v>
      </c>
      <c r="M6" s="5">
        <v>40909.0</v>
      </c>
    </row>
    <row r="7">
      <c r="A7" s="6"/>
      <c r="B7" s="6" t="s">
        <v>19</v>
      </c>
      <c r="C7" s="15" t="s">
        <v>14</v>
      </c>
      <c r="D7" s="15" t="s">
        <v>30</v>
      </c>
      <c r="E7" s="6" t="s">
        <v>31</v>
      </c>
      <c r="F7" s="15" t="s">
        <v>30</v>
      </c>
      <c r="G7" s="6" t="s">
        <v>31</v>
      </c>
      <c r="H7" s="6" t="s">
        <v>14</v>
      </c>
      <c r="I7" s="6"/>
      <c r="J7" s="6" t="s">
        <v>31</v>
      </c>
      <c r="K7" s="6" t="s">
        <v>31</v>
      </c>
      <c r="L7" s="6" t="s">
        <v>32</v>
      </c>
      <c r="M7" s="6"/>
    </row>
    <row r="8">
      <c r="A8" s="6"/>
      <c r="B8" s="6">
        <v>4000.0</v>
      </c>
      <c r="C8" s="6">
        <v>1142.0</v>
      </c>
      <c r="D8" s="15">
        <v>4700.0</v>
      </c>
      <c r="E8" s="6">
        <v>3000.0</v>
      </c>
      <c r="F8" s="6">
        <v>4500.0</v>
      </c>
      <c r="G8" s="6">
        <v>7640.19</v>
      </c>
      <c r="H8" s="6">
        <v>5000.0</v>
      </c>
      <c r="I8" s="6"/>
      <c r="J8" s="6">
        <v>8010.93</v>
      </c>
      <c r="K8" s="6">
        <v>6000.0</v>
      </c>
      <c r="L8" s="14">
        <v>4700.0</v>
      </c>
      <c r="M8" s="6"/>
    </row>
    <row r="9">
      <c r="A9" s="6"/>
      <c r="B9" s="6"/>
      <c r="C9" s="6"/>
      <c r="D9" s="6" t="s">
        <v>31</v>
      </c>
      <c r="E9" s="6" t="s">
        <v>31</v>
      </c>
      <c r="F9" s="6" t="s">
        <v>31</v>
      </c>
      <c r="G9" s="6"/>
      <c r="H9" s="6" t="s">
        <v>31</v>
      </c>
      <c r="I9" s="6"/>
      <c r="J9" s="6"/>
      <c r="K9" s="6" t="s">
        <v>31</v>
      </c>
      <c r="L9" s="15" t="s">
        <v>30</v>
      </c>
      <c r="M9" s="6"/>
    </row>
    <row r="10">
      <c r="A10" s="6"/>
      <c r="B10" s="6"/>
      <c r="C10" s="6"/>
      <c r="D10" s="6">
        <v>409.55</v>
      </c>
      <c r="E10" s="6">
        <v>2170.39</v>
      </c>
      <c r="F10" s="6">
        <v>1147.5</v>
      </c>
      <c r="G10" s="6"/>
      <c r="H10" s="6">
        <v>5850.0</v>
      </c>
      <c r="I10" s="6"/>
      <c r="J10" s="6"/>
      <c r="K10" s="14">
        <v>2335.91</v>
      </c>
      <c r="L10" s="6">
        <v>6561.14</v>
      </c>
      <c r="M10" s="6"/>
    </row>
    <row r="11">
      <c r="A11" s="6"/>
      <c r="B11" s="6"/>
      <c r="C11" s="6"/>
      <c r="D11" s="6"/>
      <c r="E11" s="6"/>
      <c r="F11" s="6"/>
      <c r="G11" s="6"/>
      <c r="H11" s="6" t="s">
        <v>31</v>
      </c>
      <c r="I11" s="6"/>
      <c r="J11" s="6"/>
      <c r="K11" s="6"/>
      <c r="L11" s="6"/>
      <c r="M11" s="6"/>
    </row>
    <row r="12">
      <c r="A12" s="6"/>
      <c r="B12" s="6"/>
      <c r="C12" s="6"/>
      <c r="D12" s="6"/>
      <c r="E12" s="6"/>
      <c r="F12" s="6"/>
      <c r="G12" s="6"/>
      <c r="H12" s="6">
        <v>10000.0</v>
      </c>
      <c r="I12" s="6"/>
      <c r="J12" s="6"/>
      <c r="K12" s="6"/>
      <c r="L12" s="6"/>
      <c r="M12" s="6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>
      <c r="A14" s="17" t="s">
        <v>20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9"/>
    </row>
    <row r="15">
      <c r="A15" s="4" t="s">
        <v>1</v>
      </c>
      <c r="B15" s="4" t="s">
        <v>2</v>
      </c>
      <c r="C15" s="4" t="s">
        <v>3</v>
      </c>
      <c r="D15" s="4" t="s">
        <v>4</v>
      </c>
      <c r="E15" s="4" t="s">
        <v>5</v>
      </c>
      <c r="F15" s="4" t="s">
        <v>6</v>
      </c>
      <c r="G15" s="4" t="s">
        <v>7</v>
      </c>
      <c r="H15" s="4" t="s">
        <v>8</v>
      </c>
      <c r="I15" s="4" t="s">
        <v>9</v>
      </c>
      <c r="J15" s="4" t="s">
        <v>10</v>
      </c>
      <c r="K15" s="4" t="s">
        <v>11</v>
      </c>
      <c r="L15" s="4" t="s">
        <v>12</v>
      </c>
      <c r="M15" s="5">
        <v>40909.0</v>
      </c>
    </row>
    <row r="16">
      <c r="A16" s="11"/>
      <c r="B16" s="14">
        <v>122.74</v>
      </c>
      <c r="C16" s="6"/>
      <c r="D16" s="11"/>
      <c r="E16" s="6">
        <v>321.0</v>
      </c>
      <c r="F16" s="6">
        <v>360.0</v>
      </c>
      <c r="G16" s="6">
        <v>528.1</v>
      </c>
      <c r="H16" s="11"/>
      <c r="I16" s="14">
        <v>1071.77</v>
      </c>
      <c r="J16" s="6">
        <v>233.47</v>
      </c>
      <c r="K16" s="6">
        <v>233.47</v>
      </c>
      <c r="L16" s="6">
        <v>233.47</v>
      </c>
      <c r="M16" s="11"/>
    </row>
    <row r="17">
      <c r="A17" s="11"/>
      <c r="B17" s="14">
        <v>535.07</v>
      </c>
      <c r="C17" s="14"/>
      <c r="D17" s="11"/>
      <c r="E17" s="11"/>
      <c r="F17" s="14"/>
      <c r="G17" s="6">
        <v>13.2</v>
      </c>
      <c r="H17" s="11"/>
      <c r="I17" s="6">
        <v>233.47</v>
      </c>
      <c r="J17" s="6">
        <v>155.63</v>
      </c>
      <c r="K17" s="6">
        <v>155.63</v>
      </c>
      <c r="L17" s="6">
        <v>155.63</v>
      </c>
      <c r="M17" s="11"/>
    </row>
    <row r="18">
      <c r="A18" s="11"/>
      <c r="B18" s="14">
        <v>252.45</v>
      </c>
      <c r="C18" s="14"/>
      <c r="D18" s="11"/>
      <c r="E18" s="11"/>
      <c r="F18" s="14"/>
      <c r="G18" s="14">
        <v>252.45</v>
      </c>
      <c r="H18" s="11"/>
      <c r="I18" s="6">
        <v>155.63</v>
      </c>
      <c r="J18" s="11"/>
      <c r="K18" s="11"/>
      <c r="L18" s="11"/>
      <c r="M18" s="11"/>
    </row>
    <row r="19">
      <c r="A19" s="11"/>
      <c r="B19" s="14">
        <v>252.45</v>
      </c>
      <c r="C19" s="14"/>
      <c r="D19" s="11"/>
      <c r="E19" s="11"/>
      <c r="F19" s="14"/>
      <c r="G19" s="6">
        <v>6.31</v>
      </c>
      <c r="H19" s="11"/>
      <c r="I19" s="11"/>
      <c r="J19" s="11"/>
      <c r="K19" s="11"/>
      <c r="L19" s="11"/>
      <c r="M19" s="11"/>
    </row>
    <row r="20">
      <c r="A20" s="11"/>
      <c r="B20" s="14">
        <v>356.0</v>
      </c>
      <c r="C20" s="14"/>
      <c r="D20" s="11"/>
      <c r="E20" s="11"/>
      <c r="F20" s="14"/>
      <c r="G20" s="11"/>
      <c r="H20" s="11"/>
      <c r="I20" s="11"/>
      <c r="J20" s="11"/>
      <c r="K20" s="11"/>
      <c r="L20" s="11"/>
      <c r="M20" s="11"/>
    </row>
    <row r="21" ht="15.7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ht="15.75" customHeight="1">
      <c r="A22" s="8" t="s">
        <v>23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10"/>
    </row>
    <row r="23" ht="15.75" customHeight="1">
      <c r="A23" s="4" t="s">
        <v>1</v>
      </c>
      <c r="B23" s="4" t="s">
        <v>2</v>
      </c>
      <c r="C23" s="4" t="s">
        <v>3</v>
      </c>
      <c r="D23" s="4" t="s">
        <v>4</v>
      </c>
      <c r="E23" s="4" t="s">
        <v>5</v>
      </c>
      <c r="F23" s="4" t="s">
        <v>6</v>
      </c>
      <c r="G23" s="4" t="s">
        <v>7</v>
      </c>
      <c r="H23" s="4" t="s">
        <v>8</v>
      </c>
      <c r="I23" s="4" t="s">
        <v>9</v>
      </c>
      <c r="J23" s="4" t="s">
        <v>10</v>
      </c>
      <c r="K23" s="4" t="s">
        <v>11</v>
      </c>
      <c r="L23" s="4" t="s">
        <v>12</v>
      </c>
      <c r="M23" s="25">
        <v>40909.0</v>
      </c>
    </row>
    <row r="24" ht="15.75" customHeight="1">
      <c r="A24" s="6"/>
      <c r="B24" s="6">
        <f>SUM(B16:B20)</f>
        <v>1518.71</v>
      </c>
      <c r="C24" s="6"/>
      <c r="D24" s="6"/>
      <c r="E24" s="6">
        <v>321.0</v>
      </c>
      <c r="F24" s="6">
        <v>360.0</v>
      </c>
      <c r="G24" s="6">
        <f>SUM(G16:G19)</f>
        <v>800.06</v>
      </c>
      <c r="H24" s="14"/>
      <c r="I24" s="14">
        <f>SUM(I16:I18)</f>
        <v>1460.87</v>
      </c>
      <c r="J24" s="6">
        <f>SUM(J16:J17)</f>
        <v>389.1</v>
      </c>
      <c r="K24" s="6">
        <f t="shared" ref="K24:L24" si="1">SUM(K16,K17)</f>
        <v>389.1</v>
      </c>
      <c r="L24" s="6">
        <f t="shared" si="1"/>
        <v>389.1</v>
      </c>
      <c r="M24" s="11"/>
    </row>
    <row r="25" ht="15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</row>
    <row r="26" ht="15.75" customHeight="1">
      <c r="A26" s="8" t="s">
        <v>24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10"/>
    </row>
    <row r="27" ht="15.75" customHeight="1">
      <c r="A27" s="4" t="s">
        <v>1</v>
      </c>
      <c r="B27" s="4" t="s">
        <v>2</v>
      </c>
      <c r="C27" s="4" t="s">
        <v>3</v>
      </c>
      <c r="D27" s="4" t="s">
        <v>4</v>
      </c>
      <c r="E27" s="4" t="s">
        <v>5</v>
      </c>
      <c r="F27" s="4" t="s">
        <v>6</v>
      </c>
      <c r="G27" s="4" t="s">
        <v>7</v>
      </c>
      <c r="H27" s="4" t="s">
        <v>8</v>
      </c>
      <c r="I27" s="4" t="s">
        <v>9</v>
      </c>
      <c r="J27" s="4" t="s">
        <v>10</v>
      </c>
      <c r="K27" s="4" t="s">
        <v>11</v>
      </c>
      <c r="L27" s="4" t="s">
        <v>12</v>
      </c>
      <c r="M27" s="25">
        <v>40909.0</v>
      </c>
    </row>
    <row r="28" ht="15.75" customHeight="1">
      <c r="A28" s="11"/>
      <c r="B28" s="6">
        <v>4000.0</v>
      </c>
      <c r="C28" s="6">
        <v>1142.0</v>
      </c>
      <c r="D28" s="6">
        <f t="shared" ref="D28:F28" si="2">SUM(D8,D10)</f>
        <v>5109.55</v>
      </c>
      <c r="E28" s="6">
        <f t="shared" si="2"/>
        <v>5170.39</v>
      </c>
      <c r="F28" s="6">
        <f t="shared" si="2"/>
        <v>5647.5</v>
      </c>
      <c r="G28" s="6">
        <f>SUM(G8)</f>
        <v>7640.19</v>
      </c>
      <c r="H28" s="6">
        <f>SUM(H8,H10,H12)</f>
        <v>20850</v>
      </c>
      <c r="I28" s="11"/>
      <c r="J28" s="6">
        <v>8010.93</v>
      </c>
      <c r="K28" s="6">
        <f t="shared" ref="K28:L28" si="3">SUM(K8,K10)</f>
        <v>8335.91</v>
      </c>
      <c r="L28" s="14">
        <f t="shared" si="3"/>
        <v>11261.14</v>
      </c>
      <c r="M28" s="11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</row>
    <row r="30" ht="15.75" customHeight="1">
      <c r="A30" s="8" t="s">
        <v>33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10"/>
    </row>
    <row r="31" ht="15.75" customHeight="1">
      <c r="A31" s="4" t="s">
        <v>1</v>
      </c>
      <c r="B31" s="4" t="s">
        <v>2</v>
      </c>
      <c r="C31" s="4" t="s">
        <v>3</v>
      </c>
      <c r="D31" s="4" t="s">
        <v>4</v>
      </c>
      <c r="E31" s="4" t="s">
        <v>5</v>
      </c>
      <c r="F31" s="4" t="s">
        <v>6</v>
      </c>
      <c r="G31" s="4" t="s">
        <v>7</v>
      </c>
      <c r="H31" s="4" t="s">
        <v>8</v>
      </c>
      <c r="I31" s="4" t="s">
        <v>9</v>
      </c>
      <c r="J31" s="4" t="s">
        <v>10</v>
      </c>
      <c r="K31" s="4" t="s">
        <v>11</v>
      </c>
      <c r="L31" s="4" t="s">
        <v>12</v>
      </c>
      <c r="M31" s="5">
        <v>40909.0</v>
      </c>
    </row>
    <row r="32" ht="15.75" customHeight="1">
      <c r="A32" s="11"/>
      <c r="B32" s="6">
        <f t="shared" ref="B32:L32" si="4">SUM(B24,B28)</f>
        <v>5518.71</v>
      </c>
      <c r="C32" s="6">
        <f t="shared" si="4"/>
        <v>1142</v>
      </c>
      <c r="D32" s="6">
        <f t="shared" si="4"/>
        <v>5109.55</v>
      </c>
      <c r="E32" s="6">
        <f t="shared" si="4"/>
        <v>5491.39</v>
      </c>
      <c r="F32" s="6">
        <f t="shared" si="4"/>
        <v>6007.5</v>
      </c>
      <c r="G32" s="6">
        <f t="shared" si="4"/>
        <v>8440.25</v>
      </c>
      <c r="H32" s="14">
        <f t="shared" si="4"/>
        <v>20850</v>
      </c>
      <c r="I32" s="14">
        <f t="shared" si="4"/>
        <v>1460.87</v>
      </c>
      <c r="J32" s="6">
        <f t="shared" si="4"/>
        <v>8400.03</v>
      </c>
      <c r="K32" s="6">
        <f t="shared" si="4"/>
        <v>8725.01</v>
      </c>
      <c r="L32" s="6">
        <f t="shared" si="4"/>
        <v>11650.24</v>
      </c>
      <c r="M32" s="11"/>
    </row>
    <row r="33" ht="15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</row>
    <row r="34" ht="15.75" customHeight="1">
      <c r="A34" s="28" t="s">
        <v>34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9"/>
    </row>
    <row r="35" ht="15.75" customHeight="1">
      <c r="A35" s="4" t="s">
        <v>1</v>
      </c>
      <c r="B35" s="4" t="s">
        <v>2</v>
      </c>
      <c r="C35" s="4" t="s">
        <v>3</v>
      </c>
      <c r="D35" s="4" t="s">
        <v>4</v>
      </c>
      <c r="E35" s="4" t="s">
        <v>5</v>
      </c>
      <c r="F35" s="4" t="s">
        <v>6</v>
      </c>
      <c r="G35" s="4" t="s">
        <v>7</v>
      </c>
      <c r="H35" s="4" t="s">
        <v>8</v>
      </c>
      <c r="I35" s="4" t="s">
        <v>9</v>
      </c>
      <c r="J35" s="4" t="s">
        <v>10</v>
      </c>
      <c r="K35" s="4" t="s">
        <v>11</v>
      </c>
      <c r="L35" s="4" t="s">
        <v>12</v>
      </c>
      <c r="M35" s="5">
        <v>40909.0</v>
      </c>
    </row>
    <row r="36" ht="15.75" customHeight="1">
      <c r="A36" s="6"/>
      <c r="B36" s="6">
        <f t="shared" ref="B36:L36" si="5">B3-B32</f>
        <v>-291.68</v>
      </c>
      <c r="C36" s="6">
        <f t="shared" si="5"/>
        <v>4000.01</v>
      </c>
      <c r="D36" s="6">
        <f t="shared" si="5"/>
        <v>0</v>
      </c>
      <c r="E36" s="6">
        <f t="shared" si="5"/>
        <v>-321</v>
      </c>
      <c r="F36" s="6">
        <f t="shared" si="5"/>
        <v>-360</v>
      </c>
      <c r="G36" s="6">
        <f t="shared" si="5"/>
        <v>4199.94</v>
      </c>
      <c r="H36" s="6">
        <f t="shared" si="5"/>
        <v>-13029.44</v>
      </c>
      <c r="I36" s="6">
        <f t="shared" si="5"/>
        <v>11930.03</v>
      </c>
      <c r="J36" s="6">
        <f t="shared" si="5"/>
        <v>-109.1</v>
      </c>
      <c r="K36" s="6">
        <f t="shared" si="5"/>
        <v>1010.9</v>
      </c>
      <c r="L36" s="6">
        <f t="shared" si="5"/>
        <v>-1559.01</v>
      </c>
      <c r="M36" s="6"/>
    </row>
    <row r="37" ht="15.75" customHeight="1">
      <c r="A37" s="4" t="s">
        <v>28</v>
      </c>
    </row>
    <row r="38" ht="15.75" customHeight="1">
      <c r="A38" s="29">
        <f>SUM(B36:L36)</f>
        <v>5470.65</v>
      </c>
    </row>
    <row r="39" ht="15.75" customHeight="1"/>
    <row r="40" ht="15.75" customHeight="1">
      <c r="D40" s="16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M1"/>
    <mergeCell ref="A5:M5"/>
    <mergeCell ref="A14:M14"/>
    <mergeCell ref="A22:M22"/>
    <mergeCell ref="A26:M26"/>
    <mergeCell ref="A30:M30"/>
    <mergeCell ref="A34:M34"/>
  </mergeCells>
  <printOptions/>
  <pageMargins bottom="0.7480314960629921" footer="0.0" header="0.0" left="0.7086614173228347" right="0.7086614173228347" top="0.7480314960629921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16.0"/>
    <col customWidth="1" min="3" max="3" width="19.0"/>
    <col customWidth="1" min="4" max="4" width="23.14"/>
    <col customWidth="1" min="5" max="5" width="23.71"/>
    <col customWidth="1" min="6" max="6" width="22.57"/>
    <col customWidth="1" min="7" max="7" width="22.14"/>
    <col customWidth="1" min="8" max="8" width="22.29"/>
    <col customWidth="1" min="9" max="9" width="23.0"/>
    <col customWidth="1" min="10" max="10" width="22.57"/>
    <col customWidth="1" min="11" max="11" width="23.0"/>
    <col customWidth="1" min="12" max="13" width="16.57"/>
    <col customWidth="1" min="14" max="14" width="10.57"/>
    <col customWidth="1" min="15" max="15" width="11.71"/>
    <col customWidth="1" min="16" max="16" width="10.86"/>
    <col customWidth="1" min="17" max="26" width="8.71"/>
  </cols>
  <sheetData>
    <row r="1">
      <c r="A1" s="34" t="s">
        <v>35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10"/>
    </row>
    <row r="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5">
        <v>40909.0</v>
      </c>
    </row>
    <row r="3">
      <c r="A3" s="6">
        <v>856.14</v>
      </c>
      <c r="B3" s="6">
        <v>1668.47</v>
      </c>
      <c r="C3" s="6">
        <v>1620.65</v>
      </c>
      <c r="D3" s="6">
        <v>2443.82</v>
      </c>
      <c r="E3" s="6">
        <v>2159.28</v>
      </c>
      <c r="F3" s="6">
        <v>2832.88</v>
      </c>
      <c r="G3" s="6">
        <v>2530.23</v>
      </c>
      <c r="H3" s="6">
        <v>2665.81</v>
      </c>
      <c r="I3" s="6">
        <v>3337.78</v>
      </c>
      <c r="J3" s="6">
        <v>13149.55</v>
      </c>
      <c r="K3" s="6">
        <v>4772.24</v>
      </c>
      <c r="L3" s="6">
        <v>4640.23</v>
      </c>
      <c r="M3" s="6">
        <v>4607.17</v>
      </c>
    </row>
    <row r="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7"/>
    </row>
    <row r="5">
      <c r="A5" s="8" t="s">
        <v>13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10"/>
    </row>
    <row r="6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  <c r="I6" s="4" t="s">
        <v>9</v>
      </c>
      <c r="J6" s="4" t="s">
        <v>10</v>
      </c>
      <c r="K6" s="4" t="s">
        <v>11</v>
      </c>
      <c r="L6" s="4" t="s">
        <v>12</v>
      </c>
      <c r="M6" s="5">
        <v>40909.0</v>
      </c>
    </row>
    <row r="7">
      <c r="A7" s="11"/>
      <c r="B7" s="11" t="s">
        <v>30</v>
      </c>
      <c r="C7" s="12" t="s">
        <v>19</v>
      </c>
      <c r="D7" s="11" t="s">
        <v>31</v>
      </c>
      <c r="E7" s="11" t="s">
        <v>31</v>
      </c>
      <c r="F7" s="11" t="s">
        <v>31</v>
      </c>
      <c r="G7" s="11" t="s">
        <v>31</v>
      </c>
      <c r="H7" s="11" t="s">
        <v>31</v>
      </c>
      <c r="I7" s="11" t="s">
        <v>31</v>
      </c>
      <c r="J7" s="11" t="s">
        <v>31</v>
      </c>
      <c r="K7" s="11" t="s">
        <v>31</v>
      </c>
      <c r="L7" s="11" t="s">
        <v>30</v>
      </c>
      <c r="M7" s="11"/>
    </row>
    <row r="8">
      <c r="A8" s="6"/>
      <c r="B8" s="6">
        <v>1668.47</v>
      </c>
      <c r="C8" s="15">
        <v>665.67</v>
      </c>
      <c r="D8" s="6">
        <v>1908.82</v>
      </c>
      <c r="E8" s="6">
        <v>2036.82</v>
      </c>
      <c r="F8" s="6">
        <v>1654.53</v>
      </c>
      <c r="G8" s="6">
        <v>2440.23</v>
      </c>
      <c r="H8" s="14">
        <v>2665.81</v>
      </c>
      <c r="I8" s="6">
        <v>3000.0</v>
      </c>
      <c r="J8" s="14">
        <v>1957.83</v>
      </c>
      <c r="K8" s="14">
        <v>4534.03</v>
      </c>
      <c r="L8" s="22">
        <v>4633.58</v>
      </c>
      <c r="M8" s="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11"/>
      <c r="B9" s="11"/>
      <c r="C9" s="11"/>
      <c r="D9" s="11"/>
      <c r="E9" s="11"/>
      <c r="F9" s="11"/>
      <c r="G9" s="11"/>
      <c r="H9" s="11"/>
      <c r="I9" s="35"/>
      <c r="J9" s="11" t="s">
        <v>16</v>
      </c>
      <c r="K9" s="11"/>
      <c r="L9" s="11"/>
      <c r="M9" s="11"/>
    </row>
    <row r="10">
      <c r="A10" s="11"/>
      <c r="B10" s="11"/>
      <c r="C10" s="11"/>
      <c r="D10" s="11"/>
      <c r="E10" s="11"/>
      <c r="F10" s="11"/>
      <c r="G10" s="11"/>
      <c r="H10" s="11"/>
      <c r="I10" s="36"/>
      <c r="J10" s="6">
        <v>1000.0</v>
      </c>
      <c r="K10" s="11"/>
      <c r="L10" s="11"/>
      <c r="M10" s="11"/>
    </row>
    <row r="11">
      <c r="A11" s="11"/>
      <c r="B11" s="11"/>
      <c r="C11" s="11"/>
      <c r="D11" s="11"/>
      <c r="E11" s="11"/>
      <c r="F11" s="11"/>
      <c r="G11" s="11"/>
      <c r="H11" s="11"/>
      <c r="I11" s="11"/>
      <c r="J11" s="11" t="s">
        <v>19</v>
      </c>
      <c r="K11" s="11"/>
      <c r="L11" s="11"/>
      <c r="M11" s="11"/>
    </row>
    <row r="12">
      <c r="A12" s="11"/>
      <c r="B12" s="11"/>
      <c r="C12" s="11"/>
      <c r="D12" s="11"/>
      <c r="E12" s="11"/>
      <c r="F12" s="11"/>
      <c r="G12" s="11"/>
      <c r="H12" s="11"/>
      <c r="I12" s="11"/>
      <c r="J12" s="6">
        <v>3050.0</v>
      </c>
      <c r="K12" s="11"/>
      <c r="L12" s="11"/>
      <c r="M12" s="11"/>
    </row>
    <row r="13">
      <c r="A13" s="7"/>
      <c r="B13" s="7"/>
      <c r="C13" s="7"/>
      <c r="D13" s="7"/>
      <c r="E13" s="7"/>
      <c r="F13" s="7"/>
      <c r="G13" s="7"/>
      <c r="H13" s="7"/>
      <c r="I13" s="7"/>
      <c r="J13" s="37"/>
      <c r="K13" s="7"/>
      <c r="L13" s="7"/>
      <c r="M13" s="7"/>
    </row>
    <row r="14">
      <c r="A14" s="8" t="s">
        <v>36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10"/>
    </row>
    <row r="15">
      <c r="A15" s="11" t="s">
        <v>37</v>
      </c>
      <c r="B15" s="4" t="s">
        <v>2</v>
      </c>
      <c r="C15" s="4" t="s">
        <v>3</v>
      </c>
      <c r="D15" s="4" t="s">
        <v>4</v>
      </c>
      <c r="E15" s="4" t="s">
        <v>5</v>
      </c>
      <c r="F15" s="4" t="s">
        <v>6</v>
      </c>
      <c r="G15" s="4" t="s">
        <v>7</v>
      </c>
      <c r="H15" s="4" t="s">
        <v>8</v>
      </c>
      <c r="I15" s="4" t="s">
        <v>9</v>
      </c>
      <c r="J15" s="4" t="s">
        <v>10</v>
      </c>
      <c r="K15" s="4" t="s">
        <v>11</v>
      </c>
      <c r="L15" s="4" t="s">
        <v>12</v>
      </c>
      <c r="M15" s="5">
        <v>40909.0</v>
      </c>
    </row>
    <row r="16">
      <c r="A16" s="6">
        <v>33.68</v>
      </c>
      <c r="B16" s="6"/>
      <c r="C16" s="6">
        <v>954.98</v>
      </c>
      <c r="D16" s="6"/>
      <c r="E16" s="6">
        <v>32.46</v>
      </c>
      <c r="F16" s="6">
        <v>120.0</v>
      </c>
      <c r="G16" s="6">
        <v>60.0</v>
      </c>
      <c r="H16" s="6"/>
      <c r="I16" s="6"/>
      <c r="J16" s="6">
        <v>71.55</v>
      </c>
      <c r="K16" s="6"/>
      <c r="L16" s="6"/>
      <c r="M16" s="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6">
        <v>16.17</v>
      </c>
      <c r="B17" s="6"/>
      <c r="C17" s="6">
        <v>10.24</v>
      </c>
      <c r="D17" s="6">
        <v>535.0</v>
      </c>
      <c r="E17" s="6"/>
      <c r="F17" s="6">
        <v>60.0</v>
      </c>
      <c r="G17" s="6">
        <v>30.0</v>
      </c>
      <c r="H17" s="6"/>
      <c r="I17" s="6"/>
      <c r="J17" s="6"/>
      <c r="K17" s="6"/>
      <c r="L17" s="6"/>
      <c r="M17" s="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6"/>
      <c r="B18" s="6"/>
      <c r="C18" s="6"/>
      <c r="D18" s="6"/>
      <c r="E18" s="6"/>
      <c r="F18" s="6">
        <v>1088.35</v>
      </c>
      <c r="G18" s="6"/>
      <c r="H18" s="6"/>
      <c r="I18" s="6"/>
      <c r="J18" s="6"/>
      <c r="K18" s="6"/>
      <c r="L18" s="6"/>
      <c r="M18" s="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</row>
    <row r="20">
      <c r="A20" s="17" t="s">
        <v>20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9"/>
    </row>
    <row r="21" ht="15.75" customHeight="1">
      <c r="A21" s="4" t="s">
        <v>1</v>
      </c>
      <c r="B21" s="4" t="s">
        <v>2</v>
      </c>
      <c r="C21" s="4" t="s">
        <v>3</v>
      </c>
      <c r="D21" s="4" t="s">
        <v>4</v>
      </c>
      <c r="E21" s="4" t="s">
        <v>5</v>
      </c>
      <c r="F21" s="4" t="s">
        <v>6</v>
      </c>
      <c r="G21" s="4" t="s">
        <v>7</v>
      </c>
      <c r="H21" s="4" t="s">
        <v>8</v>
      </c>
      <c r="I21" s="4" t="s">
        <v>9</v>
      </c>
      <c r="J21" s="4" t="s">
        <v>10</v>
      </c>
      <c r="K21" s="4" t="s">
        <v>11</v>
      </c>
      <c r="L21" s="4" t="s">
        <v>12</v>
      </c>
      <c r="M21" s="5">
        <v>40909.0</v>
      </c>
    </row>
    <row r="22" ht="15.75" customHeight="1">
      <c r="A22" s="6">
        <v>260.9</v>
      </c>
      <c r="B22" s="6">
        <v>260.9</v>
      </c>
      <c r="C22" s="6">
        <v>260.9</v>
      </c>
      <c r="D22" s="6">
        <v>289.9</v>
      </c>
      <c r="E22" s="6">
        <v>313.23</v>
      </c>
      <c r="F22" s="6">
        <v>371.57</v>
      </c>
      <c r="G22" s="6">
        <v>345.7</v>
      </c>
      <c r="H22" s="6">
        <v>345.7</v>
      </c>
      <c r="I22" s="6">
        <v>345.7</v>
      </c>
      <c r="J22" s="6">
        <v>165.04</v>
      </c>
      <c r="K22" s="6">
        <v>165.04</v>
      </c>
      <c r="L22" s="14">
        <v>1333.33</v>
      </c>
      <c r="M22" s="11"/>
    </row>
    <row r="23" ht="15.75" customHeight="1">
      <c r="A23" s="6"/>
      <c r="B23" s="6"/>
      <c r="C23" s="6"/>
      <c r="D23" s="11"/>
      <c r="E23" s="6"/>
      <c r="F23" s="6"/>
      <c r="G23" s="6"/>
      <c r="H23" s="14"/>
      <c r="I23" s="6">
        <v>165.04</v>
      </c>
      <c r="J23" s="6">
        <v>345.7</v>
      </c>
      <c r="K23" s="14">
        <v>1333.33</v>
      </c>
      <c r="L23" s="6">
        <v>345.7</v>
      </c>
      <c r="M23" s="11"/>
    </row>
    <row r="24" ht="15.75" customHeight="1">
      <c r="A24" s="6"/>
      <c r="B24" s="14"/>
      <c r="C24" s="14"/>
      <c r="D24" s="11"/>
      <c r="E24" s="14"/>
      <c r="F24" s="6"/>
      <c r="G24" s="14"/>
      <c r="H24" s="6"/>
      <c r="I24" s="14"/>
      <c r="J24" s="14">
        <v>1333.33</v>
      </c>
      <c r="K24" s="6">
        <v>345.7</v>
      </c>
      <c r="L24" s="6">
        <v>165.04</v>
      </c>
      <c r="M24" s="11"/>
    </row>
    <row r="25" ht="15.75" customHeight="1">
      <c r="A25" s="6"/>
      <c r="B25" s="14"/>
      <c r="C25" s="14"/>
      <c r="D25" s="11"/>
      <c r="E25" s="6"/>
      <c r="F25" s="14"/>
      <c r="G25" s="14"/>
      <c r="H25" s="6"/>
      <c r="I25" s="14"/>
      <c r="J25" s="6">
        <v>4000.0</v>
      </c>
      <c r="K25" s="11"/>
      <c r="L25" s="11"/>
      <c r="M25" s="11"/>
    </row>
    <row r="26" ht="15.75" customHeight="1">
      <c r="A26" s="17" t="s">
        <v>38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9"/>
    </row>
    <row r="27" ht="15.75" customHeight="1">
      <c r="A27" s="4" t="s">
        <v>1</v>
      </c>
      <c r="B27" s="4" t="s">
        <v>2</v>
      </c>
      <c r="C27" s="4" t="s">
        <v>3</v>
      </c>
      <c r="D27" s="4" t="s">
        <v>4</v>
      </c>
      <c r="E27" s="4" t="s">
        <v>5</v>
      </c>
      <c r="F27" s="4" t="s">
        <v>6</v>
      </c>
      <c r="G27" s="4" t="s">
        <v>7</v>
      </c>
      <c r="H27" s="4" t="s">
        <v>8</v>
      </c>
      <c r="I27" s="4" t="s">
        <v>9</v>
      </c>
      <c r="J27" s="4" t="s">
        <v>10</v>
      </c>
      <c r="K27" s="4" t="s">
        <v>11</v>
      </c>
      <c r="L27" s="4" t="s">
        <v>12</v>
      </c>
      <c r="M27" s="5">
        <v>40909.0</v>
      </c>
    </row>
    <row r="28" ht="15.75" customHeight="1">
      <c r="A28" s="6">
        <v>109.87</v>
      </c>
      <c r="B28" s="6">
        <v>109.87</v>
      </c>
      <c r="C28" s="6">
        <v>109.87</v>
      </c>
      <c r="D28" s="6">
        <v>109.87</v>
      </c>
      <c r="E28" s="6">
        <v>94.62</v>
      </c>
      <c r="F28" s="6">
        <v>94.62</v>
      </c>
      <c r="G28" s="6">
        <v>94.62</v>
      </c>
      <c r="H28" s="6">
        <v>94.62</v>
      </c>
      <c r="I28" s="6">
        <v>94.62</v>
      </c>
      <c r="J28" s="6">
        <v>94.62</v>
      </c>
      <c r="K28" s="6">
        <v>94.62</v>
      </c>
      <c r="L28" s="6">
        <v>94.62</v>
      </c>
      <c r="M28" s="11"/>
    </row>
    <row r="29" ht="15.75" customHeight="1">
      <c r="A29" s="6"/>
      <c r="B29" s="6">
        <v>110.25</v>
      </c>
      <c r="C29" s="6"/>
      <c r="D29" s="6">
        <v>535.0</v>
      </c>
      <c r="E29" s="6">
        <v>115.51</v>
      </c>
      <c r="F29" s="6">
        <v>259.5</v>
      </c>
      <c r="G29" s="6">
        <v>259.5</v>
      </c>
      <c r="H29" s="6">
        <v>259.5</v>
      </c>
      <c r="I29" s="6">
        <v>259.5</v>
      </c>
      <c r="J29" s="6">
        <v>124.0</v>
      </c>
      <c r="K29" s="6">
        <v>97.0</v>
      </c>
      <c r="L29" s="6">
        <v>97.0</v>
      </c>
      <c r="M29" s="11"/>
    </row>
    <row r="30" ht="15.75" customHeight="1">
      <c r="A30" s="6"/>
      <c r="B30" s="14"/>
      <c r="C30" s="14"/>
      <c r="D30" s="6">
        <v>94.62</v>
      </c>
      <c r="E30" s="14"/>
      <c r="F30" s="6"/>
      <c r="G30" s="6">
        <v>194.0</v>
      </c>
      <c r="H30" s="6">
        <v>103.93</v>
      </c>
      <c r="I30" s="6">
        <v>103.93</v>
      </c>
      <c r="J30" s="6">
        <v>97.0</v>
      </c>
      <c r="K30" s="11"/>
      <c r="L30" s="6">
        <v>300.0</v>
      </c>
      <c r="M30" s="11"/>
    </row>
    <row r="31" ht="15.75" customHeight="1">
      <c r="A31" s="6"/>
      <c r="B31" s="14"/>
      <c r="C31" s="14"/>
      <c r="D31" s="11"/>
      <c r="E31" s="6"/>
      <c r="F31" s="14"/>
      <c r="G31" s="6">
        <v>103.93</v>
      </c>
      <c r="H31" s="6">
        <v>124.0</v>
      </c>
      <c r="I31" s="6">
        <v>124.0</v>
      </c>
      <c r="J31" s="6">
        <v>3209.86</v>
      </c>
      <c r="K31" s="11"/>
      <c r="L31" s="11"/>
      <c r="M31" s="11"/>
    </row>
    <row r="32" ht="15.75" customHeight="1">
      <c r="A32" s="6"/>
      <c r="B32" s="14"/>
      <c r="C32" s="14"/>
      <c r="D32" s="11"/>
      <c r="E32" s="14"/>
      <c r="F32" s="14"/>
      <c r="G32" s="14"/>
      <c r="H32" s="6">
        <v>97.0</v>
      </c>
      <c r="I32" s="6">
        <v>97.0</v>
      </c>
      <c r="J32" s="11"/>
      <c r="K32" s="11"/>
      <c r="L32" s="11"/>
      <c r="M32" s="11"/>
    </row>
    <row r="33" ht="15.75" customHeight="1">
      <c r="A33" s="6"/>
      <c r="B33" s="14"/>
      <c r="C33" s="14"/>
      <c r="D33" s="11"/>
      <c r="E33" s="6"/>
      <c r="F33" s="14"/>
      <c r="G33" s="14"/>
      <c r="H33" s="11"/>
      <c r="I33" s="6"/>
      <c r="J33" s="11"/>
      <c r="K33" s="11"/>
      <c r="L33" s="11"/>
      <c r="M33" s="11"/>
    </row>
    <row r="34" ht="15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</row>
    <row r="35" ht="15.75" customHeight="1">
      <c r="A35" s="8" t="s">
        <v>22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10"/>
      <c r="N35" s="38"/>
      <c r="O35" s="38"/>
      <c r="P35" s="38"/>
      <c r="Q35" s="38"/>
    </row>
    <row r="36" ht="15.75" customHeight="1">
      <c r="A36" s="4" t="s">
        <v>1</v>
      </c>
      <c r="B36" s="4" t="s">
        <v>2</v>
      </c>
      <c r="C36" s="4" t="s">
        <v>3</v>
      </c>
      <c r="D36" s="4" t="s">
        <v>4</v>
      </c>
      <c r="E36" s="4" t="s">
        <v>5</v>
      </c>
      <c r="F36" s="4" t="s">
        <v>6</v>
      </c>
      <c r="G36" s="4" t="s">
        <v>7</v>
      </c>
      <c r="H36" s="4" t="s">
        <v>8</v>
      </c>
      <c r="I36" s="4" t="s">
        <v>9</v>
      </c>
      <c r="J36" s="4" t="s">
        <v>10</v>
      </c>
      <c r="K36" s="4" t="s">
        <v>11</v>
      </c>
      <c r="L36" s="4" t="s">
        <v>12</v>
      </c>
      <c r="M36" s="5">
        <v>40909.0</v>
      </c>
      <c r="N36" s="26"/>
      <c r="O36" s="26"/>
      <c r="P36" s="26"/>
      <c r="Q36" s="39"/>
    </row>
    <row r="37" ht="15.75" customHeight="1">
      <c r="A37" s="11"/>
      <c r="B37" s="11"/>
      <c r="C37" s="11"/>
      <c r="D37" s="11"/>
      <c r="E37" s="6"/>
      <c r="F37" s="14"/>
      <c r="G37" s="6"/>
      <c r="H37" s="11"/>
      <c r="I37" s="6">
        <v>423.33</v>
      </c>
      <c r="J37" s="6">
        <v>266.66</v>
      </c>
      <c r="K37" s="6">
        <v>266.66</v>
      </c>
      <c r="L37" s="6">
        <v>266.66</v>
      </c>
      <c r="M37" s="6"/>
      <c r="N37" s="16"/>
      <c r="O37" s="16"/>
      <c r="P37" s="16"/>
      <c r="Q37" s="40"/>
    </row>
    <row r="38" ht="15.75" customHeight="1">
      <c r="A38" s="11"/>
      <c r="B38" s="11"/>
      <c r="C38" s="11"/>
      <c r="D38" s="11"/>
      <c r="E38" s="11"/>
      <c r="F38" s="11"/>
      <c r="G38" s="11"/>
      <c r="H38" s="11"/>
      <c r="I38" s="11"/>
      <c r="J38" s="6">
        <v>423.33</v>
      </c>
      <c r="K38" s="6">
        <v>423.33</v>
      </c>
      <c r="L38" s="6">
        <v>423.33</v>
      </c>
      <c r="M38" s="11"/>
      <c r="N38" s="16"/>
      <c r="O38" s="16"/>
      <c r="P38" s="16"/>
      <c r="Q38" s="40"/>
    </row>
    <row r="39" ht="15.75" customHeight="1">
      <c r="A39" s="11"/>
      <c r="B39" s="11"/>
      <c r="C39" s="11"/>
      <c r="D39" s="11"/>
      <c r="E39" s="11"/>
      <c r="F39" s="11"/>
      <c r="G39" s="11"/>
      <c r="H39" s="11"/>
      <c r="I39" s="11"/>
      <c r="J39" s="6">
        <v>397.0</v>
      </c>
      <c r="K39" s="6">
        <v>397.0</v>
      </c>
      <c r="L39" s="11"/>
      <c r="M39" s="11"/>
      <c r="N39" s="16"/>
      <c r="O39" s="16"/>
      <c r="P39" s="40"/>
      <c r="Q39" s="40"/>
    </row>
    <row r="40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</row>
    <row r="41" ht="15.75" customHeight="1">
      <c r="A41" s="8" t="s">
        <v>23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10"/>
    </row>
    <row r="42" ht="15.75" customHeight="1">
      <c r="A42" s="4" t="s">
        <v>1</v>
      </c>
      <c r="B42" s="4" t="s">
        <v>2</v>
      </c>
      <c r="C42" s="4" t="s">
        <v>3</v>
      </c>
      <c r="D42" s="4" t="s">
        <v>4</v>
      </c>
      <c r="E42" s="4" t="s">
        <v>5</v>
      </c>
      <c r="F42" s="4" t="s">
        <v>6</v>
      </c>
      <c r="G42" s="4" t="s">
        <v>7</v>
      </c>
      <c r="H42" s="4" t="s">
        <v>8</v>
      </c>
      <c r="I42" s="4" t="s">
        <v>9</v>
      </c>
      <c r="J42" s="4" t="s">
        <v>10</v>
      </c>
      <c r="K42" s="4" t="s">
        <v>11</v>
      </c>
      <c r="L42" s="4" t="s">
        <v>12</v>
      </c>
      <c r="M42" s="25">
        <v>40909.0</v>
      </c>
    </row>
    <row r="43" ht="15.75" customHeight="1">
      <c r="A43" s="6">
        <f>SUM(A22,A28)</f>
        <v>370.77</v>
      </c>
      <c r="B43" s="6">
        <f>SUM(B22,B28,B29)</f>
        <v>481.02</v>
      </c>
      <c r="C43" s="6">
        <f>SUM(C22,C28)</f>
        <v>370.77</v>
      </c>
      <c r="D43" s="6">
        <f>SUM(D22,D28,D29,D30)</f>
        <v>1029.39</v>
      </c>
      <c r="E43" s="6">
        <f t="shared" ref="E43:F43" si="1">SUM(E22,E28,E29)</f>
        <v>523.36</v>
      </c>
      <c r="F43" s="6">
        <f t="shared" si="1"/>
        <v>725.69</v>
      </c>
      <c r="G43" s="6">
        <f>SUM(G22,G28,G29,G30,G31)</f>
        <v>997.75</v>
      </c>
      <c r="H43" s="14">
        <f>SUM(H22,H28,H29,H30,H31,H32)</f>
        <v>1024.75</v>
      </c>
      <c r="I43" s="14">
        <f>SUM(I22,I23,I28,I29,I30,I31,I32,I37)</f>
        <v>1613.12</v>
      </c>
      <c r="J43" s="6">
        <f>SUM(J22,J23,J24,J25,J28,J29,J30,J31,J37,J38,J39)</f>
        <v>10456.54</v>
      </c>
      <c r="K43" s="6">
        <f>SUM(K22,K23,K24,K28,K29,K37,K38,K39)</f>
        <v>3122.68</v>
      </c>
      <c r="L43" s="14">
        <f>SUM(L22,L23,L24,L28,L29,L37,L38)</f>
        <v>2725.68</v>
      </c>
      <c r="M43" s="11"/>
    </row>
    <row r="44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</row>
    <row r="45" ht="15.75" customHeight="1">
      <c r="A45" s="8" t="s">
        <v>24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10"/>
    </row>
    <row r="46" ht="15.75" customHeight="1">
      <c r="A46" s="4" t="s">
        <v>1</v>
      </c>
      <c r="B46" s="4" t="s">
        <v>2</v>
      </c>
      <c r="C46" s="4" t="s">
        <v>3</v>
      </c>
      <c r="D46" s="4" t="s">
        <v>4</v>
      </c>
      <c r="E46" s="4" t="s">
        <v>5</v>
      </c>
      <c r="F46" s="4" t="s">
        <v>6</v>
      </c>
      <c r="G46" s="4" t="s">
        <v>7</v>
      </c>
      <c r="H46" s="4" t="s">
        <v>8</v>
      </c>
      <c r="I46" s="4" t="s">
        <v>9</v>
      </c>
      <c r="J46" s="4" t="s">
        <v>10</v>
      </c>
      <c r="K46" s="4" t="s">
        <v>11</v>
      </c>
      <c r="L46" s="4" t="s">
        <v>12</v>
      </c>
      <c r="M46" s="25">
        <v>40909.0</v>
      </c>
    </row>
    <row r="47" ht="15.75" customHeight="1">
      <c r="A47" s="6"/>
      <c r="B47" s="6">
        <v>1668.47</v>
      </c>
      <c r="C47" s="15">
        <v>665.67</v>
      </c>
      <c r="D47" s="6">
        <v>1908.82</v>
      </c>
      <c r="E47" s="6">
        <v>2036.82</v>
      </c>
      <c r="F47" s="6">
        <v>1654.53</v>
      </c>
      <c r="G47" s="6">
        <v>2440.23</v>
      </c>
      <c r="H47" s="14">
        <v>2665.81</v>
      </c>
      <c r="I47" s="6">
        <v>3000.0</v>
      </c>
      <c r="J47" s="6">
        <f>SUM(J8,J10,J12)</f>
        <v>6007.83</v>
      </c>
      <c r="K47" s="14">
        <v>4534.03</v>
      </c>
      <c r="L47" s="14">
        <v>4633.58</v>
      </c>
      <c r="M47" s="11"/>
    </row>
    <row r="48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</row>
    <row r="49" ht="15.75" customHeight="1">
      <c r="A49" s="8" t="s">
        <v>39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10"/>
    </row>
    <row r="50" ht="15.75" customHeight="1">
      <c r="A50" s="4" t="s">
        <v>1</v>
      </c>
      <c r="B50" s="4" t="s">
        <v>2</v>
      </c>
      <c r="C50" s="4" t="s">
        <v>3</v>
      </c>
      <c r="D50" s="4" t="s">
        <v>4</v>
      </c>
      <c r="E50" s="4" t="s">
        <v>5</v>
      </c>
      <c r="F50" s="4" t="s">
        <v>6</v>
      </c>
      <c r="G50" s="4" t="s">
        <v>7</v>
      </c>
      <c r="H50" s="4" t="s">
        <v>8</v>
      </c>
      <c r="I50" s="4" t="s">
        <v>9</v>
      </c>
      <c r="J50" s="4" t="s">
        <v>10</v>
      </c>
      <c r="K50" s="4" t="s">
        <v>11</v>
      </c>
      <c r="L50" s="4" t="s">
        <v>12</v>
      </c>
      <c r="M50" s="5">
        <v>40909.0</v>
      </c>
    </row>
    <row r="51" ht="15.75" customHeight="1">
      <c r="A51" s="6">
        <v>335.75</v>
      </c>
      <c r="B51" s="6">
        <v>794.16</v>
      </c>
      <c r="C51" s="6"/>
      <c r="D51" s="6">
        <v>1156.19</v>
      </c>
      <c r="E51" s="6">
        <v>1184.0</v>
      </c>
      <c r="F51" s="6">
        <v>1710.93</v>
      </c>
      <c r="G51" s="6">
        <v>1080.05</v>
      </c>
      <c r="H51" s="6">
        <v>1435.12</v>
      </c>
      <c r="I51" s="6">
        <v>1303.57</v>
      </c>
      <c r="J51" s="6">
        <v>1536.28</v>
      </c>
      <c r="K51" s="6">
        <v>1133.26</v>
      </c>
      <c r="L51" s="6">
        <v>902.09</v>
      </c>
      <c r="M51" s="6">
        <v>1727.95</v>
      </c>
    </row>
    <row r="52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</row>
    <row r="53" ht="15.75" customHeight="1">
      <c r="A53" s="27" t="s">
        <v>40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3"/>
    </row>
    <row r="54" ht="15.75" customHeight="1">
      <c r="A54" s="4" t="s">
        <v>1</v>
      </c>
      <c r="B54" s="4" t="s">
        <v>2</v>
      </c>
      <c r="C54" s="4" t="s">
        <v>3</v>
      </c>
      <c r="D54" s="4" t="s">
        <v>4</v>
      </c>
      <c r="E54" s="4" t="s">
        <v>5</v>
      </c>
      <c r="F54" s="4" t="s">
        <v>6</v>
      </c>
      <c r="G54" s="4" t="s">
        <v>7</v>
      </c>
      <c r="H54" s="4" t="s">
        <v>8</v>
      </c>
      <c r="I54" s="4" t="s">
        <v>9</v>
      </c>
      <c r="J54" s="4" t="s">
        <v>10</v>
      </c>
      <c r="K54" s="4" t="s">
        <v>11</v>
      </c>
      <c r="L54" s="4" t="s">
        <v>12</v>
      </c>
      <c r="M54" s="5">
        <v>40909.0</v>
      </c>
    </row>
    <row r="55" ht="15.75" customHeight="1">
      <c r="A55" s="6">
        <f>SUM(A16,A17,A43,A51)</f>
        <v>756.37</v>
      </c>
      <c r="B55" s="6">
        <f>SUM(B43,B47,B51)</f>
        <v>2943.65</v>
      </c>
      <c r="C55" s="6">
        <f>SUM(C16,C43,C47)</f>
        <v>1991.42</v>
      </c>
      <c r="D55" s="6">
        <f>SUM(D51,D43,D17,D47)</f>
        <v>4629.4</v>
      </c>
      <c r="E55" s="6">
        <f>SUM(E43,E47,E51,E16)</f>
        <v>3776.64</v>
      </c>
      <c r="F55" s="6">
        <f>SUM(F51,F47,F43,F16,F17,F18)</f>
        <v>5359.5</v>
      </c>
      <c r="G55" s="6">
        <f>SUM(G51,G47,G43,G16,G17)</f>
        <v>4608.03</v>
      </c>
      <c r="H55" s="6">
        <f t="shared" ref="H55:I55" si="2">SUM(H43,H47,H51)</f>
        <v>5125.68</v>
      </c>
      <c r="I55" s="6">
        <f t="shared" si="2"/>
        <v>5916.69</v>
      </c>
      <c r="J55" s="6">
        <f>SUM(J43,J47,J51,J16)</f>
        <v>18072.2</v>
      </c>
      <c r="K55" s="6">
        <f t="shared" ref="K55:L55" si="3">SUM(K43,K47,K51)</f>
        <v>8789.97</v>
      </c>
      <c r="L55" s="6">
        <f t="shared" si="3"/>
        <v>8261.35</v>
      </c>
      <c r="M55" s="6"/>
    </row>
    <row r="5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</row>
    <row r="57" ht="15.75" customHeight="1">
      <c r="A57" s="28" t="s">
        <v>27</v>
      </c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9"/>
    </row>
    <row r="58" ht="15.75" customHeight="1">
      <c r="A58" s="4" t="s">
        <v>1</v>
      </c>
      <c r="B58" s="4" t="s">
        <v>2</v>
      </c>
      <c r="C58" s="4" t="s">
        <v>3</v>
      </c>
      <c r="D58" s="4" t="s">
        <v>4</v>
      </c>
      <c r="E58" s="4" t="s">
        <v>5</v>
      </c>
      <c r="F58" s="4" t="s">
        <v>6</v>
      </c>
      <c r="G58" s="4" t="s">
        <v>7</v>
      </c>
      <c r="H58" s="4" t="s">
        <v>8</v>
      </c>
      <c r="I58" s="4" t="s">
        <v>9</v>
      </c>
      <c r="J58" s="4" t="s">
        <v>10</v>
      </c>
      <c r="K58" s="4" t="s">
        <v>11</v>
      </c>
      <c r="L58" s="4" t="s">
        <v>12</v>
      </c>
      <c r="M58" s="5">
        <v>40909.0</v>
      </c>
    </row>
    <row r="59" ht="15.75" customHeight="1">
      <c r="A59" s="6">
        <f t="shared" ref="A59:L59" si="4">A3-A55</f>
        <v>99.77</v>
      </c>
      <c r="B59" s="6">
        <f t="shared" si="4"/>
        <v>-1275.18</v>
      </c>
      <c r="C59" s="6">
        <f t="shared" si="4"/>
        <v>-370.77</v>
      </c>
      <c r="D59" s="6">
        <f t="shared" si="4"/>
        <v>-2185.58</v>
      </c>
      <c r="E59" s="6">
        <f t="shared" si="4"/>
        <v>-1617.36</v>
      </c>
      <c r="F59" s="6">
        <f t="shared" si="4"/>
        <v>-2526.62</v>
      </c>
      <c r="G59" s="6">
        <f t="shared" si="4"/>
        <v>-2077.8</v>
      </c>
      <c r="H59" s="6">
        <f t="shared" si="4"/>
        <v>-2459.87</v>
      </c>
      <c r="I59" s="6">
        <f t="shared" si="4"/>
        <v>-2578.91</v>
      </c>
      <c r="J59" s="6">
        <f t="shared" si="4"/>
        <v>-4922.65</v>
      </c>
      <c r="K59" s="6">
        <f t="shared" si="4"/>
        <v>-4017.73</v>
      </c>
      <c r="L59" s="6">
        <f t="shared" si="4"/>
        <v>-3621.12</v>
      </c>
      <c r="M59" s="6"/>
    </row>
    <row r="60" ht="15.75" customHeight="1">
      <c r="A60" s="41" t="s">
        <v>28</v>
      </c>
      <c r="B60" s="10"/>
    </row>
    <row r="61" ht="15.75" customHeight="1">
      <c r="A61" s="42">
        <f>SUM(A59:L59)</f>
        <v>-27553.82</v>
      </c>
      <c r="B61" s="10"/>
    </row>
    <row r="62" ht="15.75" customHeight="1">
      <c r="F62" s="30"/>
    </row>
    <row r="63" ht="15.75" customHeight="1">
      <c r="F63" s="31"/>
    </row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5:M45"/>
    <mergeCell ref="A49:M49"/>
    <mergeCell ref="A53:M53"/>
    <mergeCell ref="A57:M57"/>
    <mergeCell ref="A60:B60"/>
    <mergeCell ref="A61:B61"/>
    <mergeCell ref="A1:M1"/>
    <mergeCell ref="A5:M5"/>
    <mergeCell ref="A14:M14"/>
    <mergeCell ref="A20:M20"/>
    <mergeCell ref="A26:M26"/>
    <mergeCell ref="A35:M35"/>
    <mergeCell ref="A41:M41"/>
  </mergeCells>
  <printOptions/>
  <pageMargins bottom="0.7480314960629921" footer="0.0" header="0.0" left="0.7086614173228347" right="0.7086614173228347" top="0.7480314960629921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6.57"/>
    <col customWidth="1" min="2" max="2" width="20.43"/>
    <col customWidth="1" min="3" max="3" width="16.57"/>
    <col customWidth="1" min="4" max="4" width="23.14"/>
    <col customWidth="1" min="5" max="5" width="19.29"/>
    <col customWidth="1" min="6" max="6" width="22.29"/>
    <col customWidth="1" min="7" max="7" width="19.0"/>
    <col customWidth="1" min="8" max="8" width="22.86"/>
    <col customWidth="1" min="9" max="9" width="23.14"/>
    <col customWidth="1" min="10" max="10" width="14.43"/>
    <col customWidth="1" min="11" max="11" width="17.0"/>
    <col customWidth="1" min="12" max="12" width="23.14"/>
    <col customWidth="1" min="13" max="13" width="16.57"/>
    <col customWidth="1" min="14" max="26" width="8.71"/>
  </cols>
  <sheetData>
    <row r="1">
      <c r="A1" s="8" t="s">
        <v>41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10"/>
    </row>
    <row r="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5">
        <v>40909.0</v>
      </c>
    </row>
    <row r="3">
      <c r="A3" s="6">
        <v>3216.16</v>
      </c>
      <c r="B3" s="6">
        <v>2161.0</v>
      </c>
      <c r="C3" s="6">
        <v>1306.88</v>
      </c>
      <c r="D3" s="6">
        <v>1687.32</v>
      </c>
      <c r="E3" s="6">
        <v>1737.33</v>
      </c>
      <c r="F3" s="6">
        <v>2180.21</v>
      </c>
      <c r="G3" s="6">
        <v>2565.49</v>
      </c>
      <c r="H3" s="6">
        <v>1456.03</v>
      </c>
      <c r="I3" s="6">
        <v>1687.74</v>
      </c>
      <c r="J3" s="6">
        <v>518.44</v>
      </c>
      <c r="K3" s="6">
        <v>868.26</v>
      </c>
      <c r="L3" s="6">
        <v>1906.62</v>
      </c>
      <c r="M3" s="6">
        <v>3302.65</v>
      </c>
    </row>
    <row r="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</row>
    <row r="5">
      <c r="A5" s="8" t="s">
        <v>13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10"/>
    </row>
    <row r="6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  <c r="I6" s="4" t="s">
        <v>9</v>
      </c>
      <c r="J6" s="4" t="s">
        <v>10</v>
      </c>
      <c r="K6" s="4" t="s">
        <v>11</v>
      </c>
      <c r="L6" s="4" t="s">
        <v>12</v>
      </c>
      <c r="M6" s="5">
        <v>40909.0</v>
      </c>
    </row>
    <row r="7">
      <c r="A7" s="11"/>
      <c r="B7" s="11" t="s">
        <v>14</v>
      </c>
      <c r="C7" s="12" t="s">
        <v>16</v>
      </c>
      <c r="D7" s="11" t="s">
        <v>31</v>
      </c>
      <c r="E7" s="11" t="s">
        <v>19</v>
      </c>
      <c r="F7" s="11" t="s">
        <v>31</v>
      </c>
      <c r="G7" s="11" t="s">
        <v>19</v>
      </c>
      <c r="H7" s="11" t="s">
        <v>31</v>
      </c>
      <c r="I7" s="11" t="s">
        <v>31</v>
      </c>
      <c r="J7" s="11"/>
      <c r="K7" s="11" t="s">
        <v>30</v>
      </c>
      <c r="L7" s="11" t="s">
        <v>31</v>
      </c>
      <c r="M7" s="11"/>
    </row>
    <row r="8">
      <c r="A8" s="6"/>
      <c r="B8" s="6">
        <v>2161.0</v>
      </c>
      <c r="C8" s="14">
        <v>1306.88</v>
      </c>
      <c r="D8" s="6">
        <v>1687.32</v>
      </c>
      <c r="E8" s="6">
        <v>1737.33</v>
      </c>
      <c r="F8" s="14">
        <v>2180.21</v>
      </c>
      <c r="G8" s="6">
        <v>2565.49</v>
      </c>
      <c r="H8" s="14">
        <v>1456.03</v>
      </c>
      <c r="I8" s="6">
        <v>1687.74</v>
      </c>
      <c r="J8" s="14"/>
      <c r="K8" s="14">
        <v>868.26</v>
      </c>
      <c r="L8" s="6">
        <v>1906.62</v>
      </c>
      <c r="M8" s="6"/>
    </row>
    <row r="9">
      <c r="A9" s="7"/>
      <c r="B9" s="7"/>
      <c r="C9" s="7"/>
      <c r="D9" s="7"/>
      <c r="E9" s="7"/>
      <c r="F9" s="7"/>
      <c r="G9" s="7"/>
      <c r="H9" s="7"/>
      <c r="I9" s="43"/>
      <c r="J9" s="23"/>
      <c r="K9" s="7"/>
      <c r="L9" s="7"/>
      <c r="M9" s="7"/>
    </row>
    <row r="10">
      <c r="A10" s="8" t="s">
        <v>36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10"/>
    </row>
    <row r="11">
      <c r="A11" s="4" t="s">
        <v>1</v>
      </c>
      <c r="B11" s="4" t="s">
        <v>2</v>
      </c>
      <c r="C11" s="4" t="s">
        <v>3</v>
      </c>
      <c r="D11" s="4" t="s">
        <v>4</v>
      </c>
      <c r="E11" s="4" t="s">
        <v>5</v>
      </c>
      <c r="F11" s="4" t="s">
        <v>6</v>
      </c>
      <c r="G11" s="4" t="s">
        <v>7</v>
      </c>
      <c r="H11" s="4" t="s">
        <v>8</v>
      </c>
      <c r="I11" s="4" t="s">
        <v>9</v>
      </c>
      <c r="J11" s="4" t="s">
        <v>10</v>
      </c>
      <c r="K11" s="4" t="s">
        <v>11</v>
      </c>
      <c r="L11" s="4" t="s">
        <v>12</v>
      </c>
      <c r="M11" s="5">
        <v>40909.0</v>
      </c>
    </row>
    <row r="12">
      <c r="A12" s="6">
        <v>849.0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>
      <c r="A13" s="7"/>
      <c r="B13" s="7"/>
      <c r="C13" s="7"/>
      <c r="D13" s="7"/>
      <c r="E13" s="7"/>
      <c r="F13" s="7"/>
      <c r="G13" s="7"/>
      <c r="H13" s="7"/>
      <c r="I13" s="7"/>
      <c r="J13" s="44"/>
      <c r="K13" s="7"/>
      <c r="L13" s="7"/>
      <c r="M13" s="7"/>
    </row>
    <row r="14">
      <c r="A14" s="17" t="s">
        <v>42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9"/>
    </row>
    <row r="15">
      <c r="A15" s="4" t="s">
        <v>1</v>
      </c>
      <c r="B15" s="4" t="s">
        <v>2</v>
      </c>
      <c r="C15" s="4" t="s">
        <v>3</v>
      </c>
      <c r="D15" s="4" t="s">
        <v>4</v>
      </c>
      <c r="E15" s="4" t="s">
        <v>5</v>
      </c>
      <c r="F15" s="4" t="s">
        <v>6</v>
      </c>
      <c r="G15" s="4" t="s">
        <v>7</v>
      </c>
      <c r="H15" s="4" t="s">
        <v>8</v>
      </c>
      <c r="I15" s="4" t="s">
        <v>9</v>
      </c>
      <c r="J15" s="4" t="s">
        <v>10</v>
      </c>
      <c r="K15" s="4" t="s">
        <v>11</v>
      </c>
      <c r="L15" s="4" t="s">
        <v>12</v>
      </c>
      <c r="M15" s="5">
        <v>40909.0</v>
      </c>
    </row>
    <row r="16">
      <c r="A16" s="6"/>
      <c r="B16" s="6"/>
      <c r="C16" s="6"/>
      <c r="D16" s="6"/>
      <c r="E16" s="6"/>
      <c r="F16" s="6"/>
      <c r="G16" s="6"/>
      <c r="H16" s="20"/>
      <c r="I16" s="14"/>
      <c r="J16" s="6"/>
      <c r="K16" s="6">
        <v>216.5</v>
      </c>
      <c r="L16" s="6">
        <v>60.0</v>
      </c>
      <c r="M16" s="11"/>
    </row>
    <row r="17">
      <c r="A17" s="6"/>
      <c r="B17" s="6"/>
      <c r="C17" s="6"/>
      <c r="D17" s="11"/>
      <c r="E17" s="6"/>
      <c r="F17" s="6"/>
      <c r="G17" s="6"/>
      <c r="H17" s="14"/>
      <c r="I17" s="14"/>
      <c r="J17" s="6"/>
      <c r="K17" s="6">
        <v>90.0</v>
      </c>
      <c r="L17" s="6">
        <v>216.5</v>
      </c>
      <c r="M17" s="11"/>
    </row>
    <row r="18">
      <c r="A18" s="6"/>
      <c r="B18" s="14"/>
      <c r="C18" s="14"/>
      <c r="D18" s="11"/>
      <c r="E18" s="14"/>
      <c r="F18" s="6"/>
      <c r="G18" s="14"/>
      <c r="H18" s="6"/>
      <c r="I18" s="14"/>
      <c r="J18" s="11"/>
      <c r="K18" s="6">
        <v>209.15</v>
      </c>
      <c r="L18" s="6">
        <v>99.87</v>
      </c>
      <c r="M18" s="11"/>
    </row>
    <row r="19">
      <c r="A19" s="6"/>
      <c r="B19" s="14"/>
      <c r="C19" s="14"/>
      <c r="D19" s="11"/>
      <c r="E19" s="6"/>
      <c r="F19" s="14"/>
      <c r="G19" s="14"/>
      <c r="H19" s="6"/>
      <c r="I19" s="14"/>
      <c r="J19" s="11"/>
      <c r="K19" s="6">
        <v>99.87</v>
      </c>
      <c r="L19" s="6">
        <v>49.99</v>
      </c>
      <c r="M19" s="11"/>
    </row>
    <row r="20">
      <c r="A20" s="21"/>
      <c r="B20" s="22"/>
      <c r="C20" s="22"/>
      <c r="D20" s="7"/>
      <c r="E20" s="23"/>
      <c r="F20" s="22"/>
      <c r="G20" s="22"/>
      <c r="H20" s="7"/>
      <c r="I20" s="23"/>
      <c r="J20" s="7"/>
      <c r="K20" s="7"/>
      <c r="L20" s="7"/>
      <c r="M20" s="7"/>
    </row>
    <row r="21" ht="15.75" customHeight="1">
      <c r="A21" s="8" t="s">
        <v>23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10"/>
    </row>
    <row r="22" ht="15.75" customHeight="1">
      <c r="A22" s="4" t="s">
        <v>1</v>
      </c>
      <c r="B22" s="4" t="s">
        <v>2</v>
      </c>
      <c r="C22" s="4" t="s">
        <v>3</v>
      </c>
      <c r="D22" s="4" t="s">
        <v>4</v>
      </c>
      <c r="E22" s="4" t="s">
        <v>5</v>
      </c>
      <c r="F22" s="4" t="s">
        <v>6</v>
      </c>
      <c r="G22" s="4" t="s">
        <v>7</v>
      </c>
      <c r="H22" s="4" t="s">
        <v>8</v>
      </c>
      <c r="I22" s="4" t="s">
        <v>9</v>
      </c>
      <c r="J22" s="4" t="s">
        <v>10</v>
      </c>
      <c r="K22" s="4" t="s">
        <v>11</v>
      </c>
      <c r="L22" s="4" t="s">
        <v>12</v>
      </c>
      <c r="M22" s="25">
        <v>40909.0</v>
      </c>
    </row>
    <row r="23" ht="15.75" customHeight="1">
      <c r="A23" s="6"/>
      <c r="B23" s="6"/>
      <c r="C23" s="6"/>
      <c r="D23" s="6"/>
      <c r="E23" s="6"/>
      <c r="F23" s="6"/>
      <c r="G23" s="6"/>
      <c r="H23" s="14"/>
      <c r="I23" s="14"/>
      <c r="J23" s="6"/>
      <c r="K23" s="6">
        <f t="shared" ref="K23:L23" si="1">SUM(K16:K19)</f>
        <v>615.52</v>
      </c>
      <c r="L23" s="14">
        <f t="shared" si="1"/>
        <v>426.36</v>
      </c>
      <c r="M23" s="11"/>
    </row>
    <row r="24" ht="15.7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</row>
    <row r="25" ht="15.75" customHeight="1">
      <c r="A25" s="8" t="s">
        <v>24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10"/>
    </row>
    <row r="26" ht="15.75" customHeight="1">
      <c r="A26" s="4" t="s">
        <v>1</v>
      </c>
      <c r="B26" s="4" t="s">
        <v>2</v>
      </c>
      <c r="C26" s="4" t="s">
        <v>3</v>
      </c>
      <c r="D26" s="4" t="s">
        <v>4</v>
      </c>
      <c r="E26" s="4" t="s">
        <v>5</v>
      </c>
      <c r="F26" s="4" t="s">
        <v>6</v>
      </c>
      <c r="G26" s="4" t="s">
        <v>7</v>
      </c>
      <c r="H26" s="4" t="s">
        <v>8</v>
      </c>
      <c r="I26" s="4" t="s">
        <v>9</v>
      </c>
      <c r="J26" s="4" t="s">
        <v>10</v>
      </c>
      <c r="K26" s="4" t="s">
        <v>11</v>
      </c>
      <c r="L26" s="4" t="s">
        <v>12</v>
      </c>
      <c r="M26" s="25">
        <v>40909.0</v>
      </c>
    </row>
    <row r="27" ht="15.75" customHeight="1">
      <c r="A27" s="6"/>
      <c r="B27" s="6">
        <v>2161.0</v>
      </c>
      <c r="C27" s="14">
        <v>1306.88</v>
      </c>
      <c r="D27" s="6">
        <v>1687.32</v>
      </c>
      <c r="E27" s="6">
        <v>1737.33</v>
      </c>
      <c r="F27" s="14">
        <v>2180.21</v>
      </c>
      <c r="G27" s="6">
        <v>2565.49</v>
      </c>
      <c r="H27" s="14">
        <v>1456.03</v>
      </c>
      <c r="I27" s="6">
        <v>1687.74</v>
      </c>
      <c r="J27" s="14"/>
      <c r="K27" s="14">
        <v>868.26</v>
      </c>
      <c r="L27" s="6">
        <v>1906.62</v>
      </c>
      <c r="M27" s="11"/>
    </row>
    <row r="28" ht="15.7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</row>
    <row r="29" ht="15.75" customHeight="1">
      <c r="A29" s="45" t="s">
        <v>43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10"/>
    </row>
    <row r="30" ht="15.75" customHeight="1">
      <c r="A30" s="4" t="s">
        <v>1</v>
      </c>
      <c r="B30" s="4" t="s">
        <v>2</v>
      </c>
      <c r="C30" s="4" t="s">
        <v>3</v>
      </c>
      <c r="D30" s="4" t="s">
        <v>4</v>
      </c>
      <c r="E30" s="4" t="s">
        <v>5</v>
      </c>
      <c r="F30" s="4" t="s">
        <v>6</v>
      </c>
      <c r="G30" s="4" t="s">
        <v>7</v>
      </c>
      <c r="H30" s="4" t="s">
        <v>8</v>
      </c>
      <c r="I30" s="4" t="s">
        <v>9</v>
      </c>
      <c r="J30" s="4" t="s">
        <v>10</v>
      </c>
      <c r="K30" s="4" t="s">
        <v>11</v>
      </c>
      <c r="L30" s="4" t="s">
        <v>12</v>
      </c>
      <c r="M30" s="5">
        <v>40909.0</v>
      </c>
    </row>
    <row r="31" ht="15.75" customHeight="1">
      <c r="A31" s="6">
        <v>1223.39</v>
      </c>
      <c r="B31" s="6">
        <v>1490.31</v>
      </c>
      <c r="C31" s="6">
        <v>923.14</v>
      </c>
      <c r="D31" s="14">
        <v>873.31</v>
      </c>
      <c r="E31" s="14">
        <v>1210.85</v>
      </c>
      <c r="F31" s="14">
        <v>1473.29</v>
      </c>
      <c r="G31" s="14">
        <v>1474.51</v>
      </c>
      <c r="H31" s="14">
        <v>880.64</v>
      </c>
      <c r="I31" s="6">
        <v>1272.3</v>
      </c>
      <c r="J31" s="6">
        <v>400.88</v>
      </c>
      <c r="K31" s="6">
        <v>750.7</v>
      </c>
      <c r="L31" s="6">
        <v>850.62</v>
      </c>
      <c r="M31" s="6">
        <v>1575.46</v>
      </c>
    </row>
    <row r="32" ht="15.75" customHeight="1">
      <c r="A32" s="23"/>
      <c r="B32" s="23"/>
      <c r="C32" s="23"/>
      <c r="D32" s="22"/>
      <c r="E32" s="22"/>
      <c r="F32" s="22"/>
      <c r="G32" s="22"/>
      <c r="H32" s="22"/>
      <c r="I32" s="23"/>
      <c r="J32" s="23"/>
      <c r="K32" s="23"/>
      <c r="L32" s="23"/>
      <c r="M32" s="23"/>
    </row>
    <row r="33" ht="15.75" customHeight="1">
      <c r="A33" s="45" t="s">
        <v>44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10"/>
    </row>
    <row r="34" ht="15.75" customHeight="1">
      <c r="A34" s="4" t="s">
        <v>1</v>
      </c>
      <c r="B34" s="4" t="s">
        <v>2</v>
      </c>
      <c r="C34" s="4" t="s">
        <v>3</v>
      </c>
      <c r="D34" s="4" t="s">
        <v>4</v>
      </c>
      <c r="E34" s="4" t="s">
        <v>5</v>
      </c>
      <c r="F34" s="4" t="s">
        <v>6</v>
      </c>
      <c r="G34" s="4" t="s">
        <v>7</v>
      </c>
      <c r="H34" s="4" t="s">
        <v>8</v>
      </c>
      <c r="I34" s="4" t="s">
        <v>9</v>
      </c>
      <c r="J34" s="4" t="s">
        <v>10</v>
      </c>
      <c r="K34" s="4" t="s">
        <v>11</v>
      </c>
      <c r="L34" s="4" t="s">
        <v>12</v>
      </c>
      <c r="M34" s="5">
        <v>40909.0</v>
      </c>
    </row>
    <row r="35" ht="15.75" customHeight="1">
      <c r="A35" s="6">
        <v>1123.26</v>
      </c>
      <c r="B35" s="6">
        <v>649.67</v>
      </c>
      <c r="C35" s="6">
        <v>362.72</v>
      </c>
      <c r="D35" s="14">
        <v>766.85</v>
      </c>
      <c r="E35" s="14">
        <v>505.46</v>
      </c>
      <c r="F35" s="14">
        <v>685.9</v>
      </c>
      <c r="G35" s="6">
        <v>790.82</v>
      </c>
      <c r="H35" s="14">
        <v>553.35</v>
      </c>
      <c r="I35" s="6">
        <v>393.4</v>
      </c>
      <c r="J35" s="6">
        <v>106.03</v>
      </c>
      <c r="K35" s="6">
        <v>106.03</v>
      </c>
      <c r="L35" s="6">
        <v>106.03</v>
      </c>
      <c r="M35" s="6">
        <v>1010.69</v>
      </c>
    </row>
    <row r="36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</row>
    <row r="37" ht="15.75" customHeight="1">
      <c r="A37" s="27" t="s">
        <v>40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3"/>
    </row>
    <row r="38" ht="15.75" customHeight="1">
      <c r="A38" s="4" t="s">
        <v>1</v>
      </c>
      <c r="B38" s="4" t="s">
        <v>2</v>
      </c>
      <c r="C38" s="4" t="s">
        <v>3</v>
      </c>
      <c r="D38" s="4" t="s">
        <v>4</v>
      </c>
      <c r="E38" s="4" t="s">
        <v>5</v>
      </c>
      <c r="F38" s="4" t="s">
        <v>6</v>
      </c>
      <c r="G38" s="4" t="s">
        <v>7</v>
      </c>
      <c r="H38" s="4" t="s">
        <v>8</v>
      </c>
      <c r="I38" s="4" t="s">
        <v>9</v>
      </c>
      <c r="J38" s="4" t="s">
        <v>10</v>
      </c>
      <c r="K38" s="4" t="s">
        <v>11</v>
      </c>
      <c r="L38" s="4" t="s">
        <v>12</v>
      </c>
      <c r="M38" s="5">
        <v>40909.0</v>
      </c>
    </row>
    <row r="39" ht="15.75" customHeight="1">
      <c r="A39" s="6">
        <f>SUM(A12,A31,A35)</f>
        <v>3195.65</v>
      </c>
      <c r="B39" s="6">
        <f t="shared" ref="B39:C39" si="2">SUM(B27,B31,B35)</f>
        <v>4300.98</v>
      </c>
      <c r="C39" s="6">
        <f t="shared" si="2"/>
        <v>2592.74</v>
      </c>
      <c r="D39" s="6">
        <f>SUM(D31,D27,D35)</f>
        <v>3327.48</v>
      </c>
      <c r="E39" s="6">
        <f t="shared" ref="E39:H39" si="3">SUM(E27,E31,E35)</f>
        <v>3453.64</v>
      </c>
      <c r="F39" s="6">
        <f t="shared" si="3"/>
        <v>4339.4</v>
      </c>
      <c r="G39" s="6">
        <f t="shared" si="3"/>
        <v>4830.82</v>
      </c>
      <c r="H39" s="6">
        <f t="shared" si="3"/>
        <v>2890.02</v>
      </c>
      <c r="I39" s="6">
        <f>SUM(I31,I27,I35)</f>
        <v>3353.44</v>
      </c>
      <c r="J39" s="6">
        <f>SUM(J31,J35)</f>
        <v>506.91</v>
      </c>
      <c r="K39" s="6">
        <f>SUM(K23,K27,K31,K35)</f>
        <v>2340.51</v>
      </c>
      <c r="L39" s="6">
        <f>SUM(L23,L31,L27,L35)</f>
        <v>3289.63</v>
      </c>
      <c r="M39" s="6"/>
    </row>
    <row r="40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</row>
    <row r="41" ht="15.75" customHeight="1">
      <c r="A41" s="28" t="s">
        <v>27</v>
      </c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9"/>
    </row>
    <row r="42" ht="15.75" customHeight="1">
      <c r="A42" s="4" t="s">
        <v>1</v>
      </c>
      <c r="B42" s="4" t="s">
        <v>2</v>
      </c>
      <c r="C42" s="4" t="s">
        <v>3</v>
      </c>
      <c r="D42" s="4" t="s">
        <v>4</v>
      </c>
      <c r="E42" s="4" t="s">
        <v>5</v>
      </c>
      <c r="F42" s="4" t="s">
        <v>6</v>
      </c>
      <c r="G42" s="4" t="s">
        <v>7</v>
      </c>
      <c r="H42" s="4" t="s">
        <v>8</v>
      </c>
      <c r="I42" s="4" t="s">
        <v>9</v>
      </c>
      <c r="J42" s="4" t="s">
        <v>10</v>
      </c>
      <c r="K42" s="4" t="s">
        <v>11</v>
      </c>
      <c r="L42" s="4" t="s">
        <v>12</v>
      </c>
      <c r="M42" s="5">
        <v>40909.0</v>
      </c>
    </row>
    <row r="43" ht="15.75" customHeight="1">
      <c r="A43" s="6">
        <f t="shared" ref="A43:L43" si="4">A3-A39</f>
        <v>20.51</v>
      </c>
      <c r="B43" s="6">
        <f t="shared" si="4"/>
        <v>-2139.98</v>
      </c>
      <c r="C43" s="6">
        <f t="shared" si="4"/>
        <v>-1285.86</v>
      </c>
      <c r="D43" s="6">
        <f t="shared" si="4"/>
        <v>-1640.16</v>
      </c>
      <c r="E43" s="6">
        <f t="shared" si="4"/>
        <v>-1716.31</v>
      </c>
      <c r="F43" s="6">
        <f t="shared" si="4"/>
        <v>-2159.19</v>
      </c>
      <c r="G43" s="6">
        <f t="shared" si="4"/>
        <v>-2265.33</v>
      </c>
      <c r="H43" s="6">
        <f t="shared" si="4"/>
        <v>-1433.99</v>
      </c>
      <c r="I43" s="6">
        <f t="shared" si="4"/>
        <v>-1665.7</v>
      </c>
      <c r="J43" s="6">
        <f t="shared" si="4"/>
        <v>11.53</v>
      </c>
      <c r="K43" s="6">
        <f t="shared" si="4"/>
        <v>-1472.25</v>
      </c>
      <c r="L43" s="6">
        <f t="shared" si="4"/>
        <v>-1383.01</v>
      </c>
      <c r="M43" s="6"/>
    </row>
    <row r="44" ht="15.75" customHeight="1">
      <c r="A44" s="46" t="s">
        <v>28</v>
      </c>
    </row>
    <row r="45" ht="15.75" customHeight="1">
      <c r="A45" s="47">
        <f>SUM(A43:L43)</f>
        <v>-17129.74</v>
      </c>
    </row>
    <row r="46" ht="15.75" customHeight="1"/>
    <row r="47" ht="15.75" customHeight="1">
      <c r="F47" s="30"/>
    </row>
    <row r="48" ht="15.75" customHeight="1">
      <c r="F48" s="31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A33:M33"/>
    <mergeCell ref="A37:M37"/>
    <mergeCell ref="A41:M41"/>
    <mergeCell ref="A1:M1"/>
    <mergeCell ref="A5:M5"/>
    <mergeCell ref="A10:M10"/>
    <mergeCell ref="A14:M14"/>
    <mergeCell ref="A21:M21"/>
    <mergeCell ref="A25:M25"/>
    <mergeCell ref="A29:M29"/>
  </mergeCells>
  <printOptions/>
  <pageMargins bottom="0.7480314960629921" footer="0.0" header="0.0" left="0.7086614173228347" right="0.7086614173228347" top="0.7480314960629921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28.43"/>
    <col customWidth="1" min="2" max="2" width="18.14"/>
    <col customWidth="1" min="3" max="3" width="27.57"/>
    <col customWidth="1" min="4" max="4" width="24.57"/>
    <col customWidth="1" min="5" max="5" width="14.43"/>
    <col customWidth="1" min="6" max="6" width="24.57"/>
    <col customWidth="1" min="7" max="7" width="29.43"/>
    <col customWidth="1" min="8" max="8" width="32.14"/>
    <col customWidth="1" min="9" max="9" width="29.71"/>
    <col customWidth="1" min="10" max="11" width="24.57"/>
    <col customWidth="1" min="12" max="12" width="27.14"/>
    <col customWidth="1" min="13" max="13" width="16.57"/>
    <col customWidth="1" min="14" max="26" width="8.71"/>
  </cols>
  <sheetData>
    <row r="1">
      <c r="A1" s="1" t="s">
        <v>45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5">
        <v>40909.0</v>
      </c>
    </row>
    <row r="3">
      <c r="A3" s="6">
        <v>4112.93</v>
      </c>
      <c r="B3" s="6">
        <v>4858.84</v>
      </c>
      <c r="C3" s="6">
        <v>3207.03</v>
      </c>
      <c r="D3" s="6">
        <v>4270.97</v>
      </c>
      <c r="E3" s="6">
        <v>597.91</v>
      </c>
      <c r="F3" s="6">
        <v>2683.87</v>
      </c>
      <c r="G3" s="6">
        <v>757.79</v>
      </c>
      <c r="H3" s="6">
        <v>780.79</v>
      </c>
      <c r="I3" s="6">
        <v>4915.61</v>
      </c>
      <c r="J3" s="6">
        <v>757.15</v>
      </c>
      <c r="K3" s="6">
        <v>6644.63</v>
      </c>
      <c r="L3" s="6">
        <v>6768.34</v>
      </c>
      <c r="M3" s="6">
        <v>7382.65</v>
      </c>
    </row>
    <row r="4">
      <c r="A4" s="7"/>
      <c r="B4" s="7"/>
      <c r="C4" s="23"/>
      <c r="D4" s="7"/>
      <c r="E4" s="7"/>
      <c r="F4" s="7"/>
      <c r="G4" s="7"/>
      <c r="H4" s="7"/>
      <c r="I4" s="7"/>
      <c r="J4" s="7"/>
      <c r="K4" s="7"/>
      <c r="L4" s="7"/>
      <c r="M4" s="7"/>
    </row>
    <row r="5">
      <c r="A5" s="8" t="s">
        <v>13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10"/>
    </row>
    <row r="6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  <c r="I6" s="4" t="s">
        <v>9</v>
      </c>
      <c r="J6" s="4" t="s">
        <v>10</v>
      </c>
      <c r="K6" s="4" t="s">
        <v>11</v>
      </c>
      <c r="L6" s="4" t="s">
        <v>12</v>
      </c>
      <c r="M6" s="5">
        <v>40909.0</v>
      </c>
    </row>
    <row r="7">
      <c r="A7" s="36" t="s">
        <v>46</v>
      </c>
      <c r="B7" s="6" t="s">
        <v>17</v>
      </c>
      <c r="C7" s="36"/>
      <c r="D7" s="15" t="s">
        <v>31</v>
      </c>
      <c r="E7" s="15"/>
      <c r="F7" s="15" t="s">
        <v>31</v>
      </c>
      <c r="G7" s="15" t="s">
        <v>31</v>
      </c>
      <c r="H7" s="15" t="s">
        <v>31</v>
      </c>
      <c r="I7" s="15" t="s">
        <v>31</v>
      </c>
      <c r="J7" s="15" t="s">
        <v>31</v>
      </c>
      <c r="K7" s="15" t="s">
        <v>31</v>
      </c>
      <c r="L7" s="15" t="s">
        <v>31</v>
      </c>
      <c r="M7" s="6">
        <v>7382.65</v>
      </c>
    </row>
    <row r="8">
      <c r="A8" s="6"/>
      <c r="B8" s="14">
        <v>4858.84</v>
      </c>
      <c r="C8" s="6"/>
      <c r="D8" s="15">
        <v>770.97</v>
      </c>
      <c r="E8" s="6"/>
      <c r="F8" s="14">
        <v>2683.87</v>
      </c>
      <c r="G8" s="6">
        <v>757.79</v>
      </c>
      <c r="H8" s="6">
        <v>780.79</v>
      </c>
      <c r="I8" s="6">
        <v>4915.61</v>
      </c>
      <c r="J8" s="14">
        <v>6349.5</v>
      </c>
      <c r="K8" s="6">
        <v>6000.0</v>
      </c>
      <c r="L8" s="14">
        <v>6700.0</v>
      </c>
      <c r="M8" s="6"/>
    </row>
    <row r="9">
      <c r="A9" s="6"/>
      <c r="B9" s="6"/>
      <c r="C9" s="6"/>
      <c r="D9" s="6" t="s">
        <v>19</v>
      </c>
      <c r="E9" s="6"/>
      <c r="F9" s="6"/>
      <c r="G9" s="6"/>
      <c r="H9" s="6"/>
      <c r="I9" s="6"/>
      <c r="J9" s="6"/>
      <c r="K9" s="6"/>
      <c r="L9" s="6"/>
      <c r="M9" s="6"/>
    </row>
    <row r="10">
      <c r="A10" s="6"/>
      <c r="B10" s="6"/>
      <c r="C10" s="6"/>
      <c r="D10" s="6">
        <v>3500.0</v>
      </c>
      <c r="E10" s="6"/>
      <c r="F10" s="6"/>
      <c r="G10" s="6"/>
      <c r="H10" s="6"/>
      <c r="I10" s="6"/>
      <c r="J10" s="6"/>
      <c r="K10" s="14"/>
      <c r="L10" s="6"/>
      <c r="M10" s="6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>
      <c r="A12" s="8" t="s">
        <v>24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10"/>
    </row>
    <row r="13">
      <c r="A13" s="4" t="s">
        <v>1</v>
      </c>
      <c r="B13" s="4" t="s">
        <v>2</v>
      </c>
      <c r="C13" s="4" t="s">
        <v>3</v>
      </c>
      <c r="D13" s="4" t="s">
        <v>4</v>
      </c>
      <c r="E13" s="4" t="s">
        <v>5</v>
      </c>
      <c r="F13" s="4" t="s">
        <v>6</v>
      </c>
      <c r="G13" s="4" t="s">
        <v>7</v>
      </c>
      <c r="H13" s="4" t="s">
        <v>8</v>
      </c>
      <c r="I13" s="4" t="s">
        <v>9</v>
      </c>
      <c r="J13" s="4" t="s">
        <v>10</v>
      </c>
      <c r="K13" s="4" t="s">
        <v>11</v>
      </c>
      <c r="L13" s="4" t="s">
        <v>12</v>
      </c>
      <c r="M13" s="25">
        <v>40909.0</v>
      </c>
    </row>
    <row r="14">
      <c r="A14" s="36" t="s">
        <v>46</v>
      </c>
      <c r="B14" s="14">
        <v>4858.84</v>
      </c>
      <c r="C14" s="36"/>
      <c r="D14" s="15">
        <f>SUM(D8,D10)</f>
        <v>4270.97</v>
      </c>
      <c r="E14" s="6"/>
      <c r="F14" s="14">
        <v>2683.87</v>
      </c>
      <c r="G14" s="6">
        <v>757.79</v>
      </c>
      <c r="H14" s="6">
        <v>780.79</v>
      </c>
      <c r="I14" s="6">
        <v>4915.61</v>
      </c>
      <c r="J14" s="14">
        <v>6349.5</v>
      </c>
      <c r="K14" s="6">
        <v>6000.0</v>
      </c>
      <c r="L14" s="14">
        <v>6700.0</v>
      </c>
      <c r="M14" s="11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>
      <c r="A16" s="28" t="s">
        <v>34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9"/>
    </row>
    <row r="17">
      <c r="A17" s="4" t="s">
        <v>1</v>
      </c>
      <c r="B17" s="4" t="s">
        <v>2</v>
      </c>
      <c r="C17" s="4" t="s">
        <v>3</v>
      </c>
      <c r="D17" s="4" t="s">
        <v>4</v>
      </c>
      <c r="E17" s="4" t="s">
        <v>5</v>
      </c>
      <c r="F17" s="4" t="s">
        <v>6</v>
      </c>
      <c r="G17" s="4" t="s">
        <v>7</v>
      </c>
      <c r="H17" s="4" t="s">
        <v>8</v>
      </c>
      <c r="I17" s="4" t="s">
        <v>9</v>
      </c>
      <c r="J17" s="4" t="s">
        <v>10</v>
      </c>
      <c r="K17" s="4" t="s">
        <v>11</v>
      </c>
      <c r="L17" s="4" t="s">
        <v>12</v>
      </c>
      <c r="M17" s="5">
        <v>40909.0</v>
      </c>
    </row>
    <row r="18">
      <c r="A18" s="48">
        <v>4112.93</v>
      </c>
      <c r="B18" s="6">
        <f t="shared" ref="B18:L18" si="1">B3-B14</f>
        <v>0</v>
      </c>
      <c r="C18" s="6">
        <f t="shared" si="1"/>
        <v>3207.03</v>
      </c>
      <c r="D18" s="6">
        <f t="shared" si="1"/>
        <v>0</v>
      </c>
      <c r="E18" s="6">
        <f t="shared" si="1"/>
        <v>597.91</v>
      </c>
      <c r="F18" s="6">
        <f t="shared" si="1"/>
        <v>0</v>
      </c>
      <c r="G18" s="6">
        <f t="shared" si="1"/>
        <v>0</v>
      </c>
      <c r="H18" s="6">
        <f t="shared" si="1"/>
        <v>0</v>
      </c>
      <c r="I18" s="6">
        <f t="shared" si="1"/>
        <v>0</v>
      </c>
      <c r="J18" s="6">
        <f t="shared" si="1"/>
        <v>-5592.35</v>
      </c>
      <c r="K18" s="6">
        <f t="shared" si="1"/>
        <v>644.63</v>
      </c>
      <c r="L18" s="6">
        <f t="shared" si="1"/>
        <v>68.34</v>
      </c>
      <c r="M18" s="6"/>
    </row>
    <row r="19">
      <c r="A19" s="4" t="s">
        <v>28</v>
      </c>
    </row>
    <row r="20">
      <c r="A20" s="6">
        <f>SUM(A18:L18)</f>
        <v>3038.49</v>
      </c>
    </row>
    <row r="21" ht="15.75" customHeight="1"/>
    <row r="22" ht="15.75" customHeight="1">
      <c r="F22" s="26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M1"/>
    <mergeCell ref="A5:M5"/>
    <mergeCell ref="A12:M12"/>
    <mergeCell ref="A16:M16"/>
  </mergeCells>
  <printOptions/>
  <pageMargins bottom="0.7480314960629921" footer="0.0" header="0.0" left="0.7086614173228347" right="0.7086614173228347" top="0.7480314960629921"/>
  <pageSetup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2" width="12.29"/>
    <col customWidth="1" min="3" max="3" width="17.43"/>
    <col customWidth="1" min="4" max="4" width="27.71"/>
    <col customWidth="1" min="5" max="5" width="23.71"/>
    <col customWidth="1" min="6" max="6" width="24.57"/>
    <col customWidth="1" min="7" max="7" width="34.43"/>
    <col customWidth="1" min="8" max="8" width="36.86"/>
    <col customWidth="1" min="9" max="9" width="36.14"/>
    <col customWidth="1" min="10" max="10" width="38.29"/>
    <col customWidth="1" min="11" max="11" width="24.57"/>
    <col customWidth="1" min="12" max="12" width="27.14"/>
    <col customWidth="1" min="13" max="13" width="16.57"/>
    <col customWidth="1" min="14" max="26" width="8.71"/>
  </cols>
  <sheetData>
    <row r="1">
      <c r="A1" s="1" t="s">
        <v>47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5">
        <v>40909.0</v>
      </c>
    </row>
    <row r="3">
      <c r="A3" s="6">
        <v>0.0</v>
      </c>
      <c r="B3" s="6">
        <v>0.0</v>
      </c>
      <c r="C3" s="6">
        <v>5449.79</v>
      </c>
      <c r="D3" s="6">
        <v>1864.01</v>
      </c>
      <c r="E3" s="6">
        <v>5587.77</v>
      </c>
      <c r="F3" s="6">
        <v>5905.3</v>
      </c>
      <c r="G3" s="6">
        <v>5805.9</v>
      </c>
      <c r="H3" s="6">
        <v>6029.51</v>
      </c>
      <c r="I3" s="6">
        <v>5981.6</v>
      </c>
      <c r="J3" s="6">
        <v>5631.74</v>
      </c>
      <c r="K3" s="6">
        <v>4297.92</v>
      </c>
      <c r="L3" s="6">
        <v>4371.36</v>
      </c>
      <c r="M3" s="6">
        <v>5790.45</v>
      </c>
    </row>
    <row r="4">
      <c r="A4" s="7"/>
      <c r="B4" s="7"/>
      <c r="C4" s="23"/>
      <c r="D4" s="7"/>
      <c r="E4" s="7"/>
      <c r="F4" s="7"/>
      <c r="G4" s="7"/>
      <c r="H4" s="7"/>
      <c r="I4" s="7"/>
      <c r="J4" s="7"/>
      <c r="K4" s="7"/>
      <c r="L4" s="7"/>
      <c r="M4" s="7"/>
    </row>
    <row r="5">
      <c r="A5" s="8" t="s">
        <v>13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10"/>
    </row>
    <row r="6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  <c r="I6" s="4" t="s">
        <v>9</v>
      </c>
      <c r="J6" s="4" t="s">
        <v>10</v>
      </c>
      <c r="K6" s="4" t="s">
        <v>11</v>
      </c>
      <c r="L6" s="4" t="s">
        <v>12</v>
      </c>
      <c r="M6" s="5">
        <v>40909.0</v>
      </c>
    </row>
    <row r="7">
      <c r="A7" s="6"/>
      <c r="B7" s="6"/>
      <c r="C7" s="15" t="s">
        <v>14</v>
      </c>
      <c r="D7" s="15" t="s">
        <v>31</v>
      </c>
      <c r="E7" s="15" t="s">
        <v>16</v>
      </c>
      <c r="F7" s="15" t="s">
        <v>31</v>
      </c>
      <c r="G7" s="36" t="s">
        <v>48</v>
      </c>
      <c r="H7" s="36" t="s">
        <v>49</v>
      </c>
      <c r="I7" s="36" t="s">
        <v>50</v>
      </c>
      <c r="J7" s="36" t="s">
        <v>51</v>
      </c>
      <c r="K7" s="6" t="s">
        <v>31</v>
      </c>
      <c r="L7" s="6" t="s">
        <v>31</v>
      </c>
      <c r="M7" s="6">
        <v>5790.45</v>
      </c>
    </row>
    <row r="8">
      <c r="A8" s="6"/>
      <c r="B8" s="6"/>
      <c r="C8" s="14">
        <v>2000.0</v>
      </c>
      <c r="D8" s="14">
        <v>1864.01</v>
      </c>
      <c r="E8" s="6">
        <v>4000.0</v>
      </c>
      <c r="F8" s="6">
        <v>905.3</v>
      </c>
      <c r="G8" s="14"/>
      <c r="H8" s="14"/>
      <c r="I8" s="14"/>
      <c r="J8" s="6"/>
      <c r="K8" s="6">
        <v>2335.91</v>
      </c>
      <c r="L8" s="14">
        <v>4100.0</v>
      </c>
      <c r="M8" s="6"/>
    </row>
    <row r="9">
      <c r="A9" s="6"/>
      <c r="B9" s="6"/>
      <c r="C9" s="6"/>
      <c r="D9" s="6"/>
      <c r="E9" s="6" t="s">
        <v>14</v>
      </c>
      <c r="F9" s="6" t="s">
        <v>16</v>
      </c>
      <c r="G9" s="15" t="s">
        <v>31</v>
      </c>
      <c r="H9" s="6" t="s">
        <v>16</v>
      </c>
      <c r="I9" s="15" t="s">
        <v>31</v>
      </c>
      <c r="J9" s="15" t="s">
        <v>31</v>
      </c>
      <c r="K9" s="15" t="s">
        <v>16</v>
      </c>
      <c r="L9" s="6" t="s">
        <v>32</v>
      </c>
      <c r="M9" s="6"/>
    </row>
    <row r="10">
      <c r="A10" s="6"/>
      <c r="B10" s="6"/>
      <c r="C10" s="6"/>
      <c r="D10" s="6"/>
      <c r="E10" s="6">
        <v>1587.77</v>
      </c>
      <c r="F10" s="6">
        <v>5000.0</v>
      </c>
      <c r="G10" s="14">
        <v>805.9</v>
      </c>
      <c r="H10" s="14">
        <v>5000.0</v>
      </c>
      <c r="I10" s="14">
        <v>5400.0</v>
      </c>
      <c r="J10" s="6">
        <v>3281.72</v>
      </c>
      <c r="K10" s="14">
        <v>160.02</v>
      </c>
      <c r="L10" s="14">
        <v>638.75</v>
      </c>
      <c r="M10" s="6"/>
    </row>
    <row r="11">
      <c r="A11" s="6"/>
      <c r="B11" s="6"/>
      <c r="C11" s="6"/>
      <c r="D11" s="6"/>
      <c r="E11" s="6"/>
      <c r="F11" s="6"/>
      <c r="G11" s="6"/>
      <c r="H11" s="6"/>
      <c r="I11" s="15"/>
      <c r="J11" s="6"/>
      <c r="K11" s="15" t="s">
        <v>16</v>
      </c>
      <c r="L11" s="6"/>
      <c r="M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14">
        <v>918.98</v>
      </c>
      <c r="L12" s="6"/>
      <c r="M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15" t="s">
        <v>16</v>
      </c>
      <c r="L13" s="6"/>
      <c r="M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14">
        <v>317.7</v>
      </c>
      <c r="L14" s="6"/>
      <c r="M14" s="6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>
      <c r="A16" s="8" t="s">
        <v>52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10"/>
    </row>
    <row r="17">
      <c r="A17" s="4" t="s">
        <v>1</v>
      </c>
      <c r="B17" s="4" t="s">
        <v>2</v>
      </c>
      <c r="C17" s="4" t="s">
        <v>3</v>
      </c>
      <c r="D17" s="4" t="s">
        <v>4</v>
      </c>
      <c r="E17" s="4" t="s">
        <v>5</v>
      </c>
      <c r="F17" s="4" t="s">
        <v>6</v>
      </c>
      <c r="G17" s="4" t="s">
        <v>7</v>
      </c>
      <c r="H17" s="4" t="s">
        <v>8</v>
      </c>
      <c r="I17" s="4" t="s">
        <v>9</v>
      </c>
      <c r="J17" s="4" t="s">
        <v>10</v>
      </c>
      <c r="K17" s="4" t="s">
        <v>11</v>
      </c>
      <c r="L17" s="4" t="s">
        <v>12</v>
      </c>
      <c r="M17" s="5">
        <v>40909.0</v>
      </c>
    </row>
    <row r="18">
      <c r="A18" s="6"/>
      <c r="B18" s="6"/>
      <c r="C18" s="6"/>
      <c r="D18" s="6"/>
      <c r="E18" s="6">
        <v>171.44</v>
      </c>
      <c r="F18" s="6"/>
      <c r="G18" s="6"/>
      <c r="H18" s="20"/>
      <c r="I18" s="14"/>
      <c r="J18" s="6"/>
      <c r="K18" s="6">
        <v>358.2</v>
      </c>
      <c r="L18" s="6">
        <v>358.2</v>
      </c>
      <c r="M18" s="6"/>
    </row>
    <row r="19">
      <c r="A19" s="6"/>
      <c r="B19" s="6"/>
      <c r="C19" s="6"/>
      <c r="D19" s="6"/>
      <c r="E19" s="6"/>
      <c r="F19" s="6"/>
      <c r="G19" s="6"/>
      <c r="H19" s="14"/>
      <c r="I19" s="14"/>
      <c r="J19" s="6"/>
      <c r="K19" s="6">
        <v>153.47</v>
      </c>
      <c r="L19" s="6"/>
      <c r="M19" s="11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</row>
    <row r="21" ht="15.75" customHeight="1">
      <c r="A21" s="8" t="s">
        <v>23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10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ht="15.75" customHeight="1">
      <c r="A22" s="4" t="s">
        <v>1</v>
      </c>
      <c r="B22" s="4" t="s">
        <v>2</v>
      </c>
      <c r="C22" s="4" t="s">
        <v>3</v>
      </c>
      <c r="D22" s="4" t="s">
        <v>4</v>
      </c>
      <c r="E22" s="4" t="s">
        <v>5</v>
      </c>
      <c r="F22" s="4" t="s">
        <v>6</v>
      </c>
      <c r="G22" s="4" t="s">
        <v>7</v>
      </c>
      <c r="H22" s="4" t="s">
        <v>8</v>
      </c>
      <c r="I22" s="4" t="s">
        <v>9</v>
      </c>
      <c r="J22" s="4" t="s">
        <v>10</v>
      </c>
      <c r="K22" s="4" t="s">
        <v>11</v>
      </c>
      <c r="L22" s="4" t="s">
        <v>12</v>
      </c>
      <c r="M22" s="25">
        <v>40909.0</v>
      </c>
    </row>
    <row r="23" ht="15.75" customHeight="1">
      <c r="A23" s="6"/>
      <c r="B23" s="6"/>
      <c r="C23" s="6"/>
      <c r="D23" s="6"/>
      <c r="E23" s="6">
        <v>171.44</v>
      </c>
      <c r="F23" s="6"/>
      <c r="G23" s="6"/>
      <c r="H23" s="14"/>
      <c r="I23" s="14"/>
      <c r="J23" s="6"/>
      <c r="K23" s="6">
        <f>SUM(K18,K19)</f>
        <v>511.67</v>
      </c>
      <c r="L23" s="6">
        <f>SUM(L18)</f>
        <v>358.2</v>
      </c>
      <c r="M23" s="6"/>
    </row>
    <row r="24" ht="15.7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</row>
    <row r="25" ht="15.75" customHeight="1">
      <c r="A25" s="8" t="s">
        <v>24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10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ht="15.75" customHeight="1">
      <c r="A26" s="4" t="s">
        <v>1</v>
      </c>
      <c r="B26" s="4" t="s">
        <v>2</v>
      </c>
      <c r="C26" s="4" t="s">
        <v>3</v>
      </c>
      <c r="D26" s="4" t="s">
        <v>4</v>
      </c>
      <c r="E26" s="4" t="s">
        <v>5</v>
      </c>
      <c r="F26" s="4" t="s">
        <v>6</v>
      </c>
      <c r="G26" s="4" t="s">
        <v>7</v>
      </c>
      <c r="H26" s="4" t="s">
        <v>8</v>
      </c>
      <c r="I26" s="4" t="s">
        <v>9</v>
      </c>
      <c r="J26" s="4" t="s">
        <v>10</v>
      </c>
      <c r="K26" s="4" t="s">
        <v>11</v>
      </c>
      <c r="L26" s="4" t="s">
        <v>12</v>
      </c>
      <c r="M26" s="25">
        <v>40909.0</v>
      </c>
    </row>
    <row r="27" ht="15.75" customHeight="1">
      <c r="A27" s="6"/>
      <c r="B27" s="6"/>
      <c r="C27" s="14">
        <v>2000.0</v>
      </c>
      <c r="D27" s="14">
        <v>1864.01</v>
      </c>
      <c r="E27" s="6">
        <f t="shared" ref="E27:H27" si="1">SUM(E8,E10)</f>
        <v>5587.77</v>
      </c>
      <c r="F27" s="14">
        <f t="shared" si="1"/>
        <v>5905.3</v>
      </c>
      <c r="G27" s="6">
        <f t="shared" si="1"/>
        <v>805.9</v>
      </c>
      <c r="H27" s="14">
        <f t="shared" si="1"/>
        <v>5000</v>
      </c>
      <c r="I27" s="6">
        <f t="shared" ref="I27:J27" si="2">I10</f>
        <v>5400</v>
      </c>
      <c r="J27" s="15">
        <f t="shared" si="2"/>
        <v>3281.72</v>
      </c>
      <c r="K27" s="6">
        <f>SUM(K8,K10,K12,K14)</f>
        <v>3732.61</v>
      </c>
      <c r="L27" s="14">
        <f>SUM(L8,L10)</f>
        <v>4738.75</v>
      </c>
      <c r="M27" s="11"/>
    </row>
    <row r="28" ht="15.7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</row>
    <row r="29" ht="15.75" customHeight="1">
      <c r="A29" s="27" t="s">
        <v>33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3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ht="15.75" customHeight="1">
      <c r="A30" s="4" t="s">
        <v>1</v>
      </c>
      <c r="B30" s="4" t="s">
        <v>2</v>
      </c>
      <c r="C30" s="4" t="s">
        <v>3</v>
      </c>
      <c r="D30" s="4" t="s">
        <v>4</v>
      </c>
      <c r="E30" s="4" t="s">
        <v>5</v>
      </c>
      <c r="F30" s="4" t="s">
        <v>6</v>
      </c>
      <c r="G30" s="4" t="s">
        <v>7</v>
      </c>
      <c r="H30" s="4" t="s">
        <v>8</v>
      </c>
      <c r="I30" s="4" t="s">
        <v>9</v>
      </c>
      <c r="J30" s="4" t="s">
        <v>10</v>
      </c>
      <c r="K30" s="4" t="s">
        <v>11</v>
      </c>
      <c r="L30" s="4" t="s">
        <v>12</v>
      </c>
      <c r="M30" s="5">
        <v>40909.0</v>
      </c>
    </row>
    <row r="31" ht="15.75" customHeight="1">
      <c r="A31" s="6"/>
      <c r="B31" s="6"/>
      <c r="C31" s="14">
        <v>2000.0</v>
      </c>
      <c r="D31" s="14">
        <v>1864.01</v>
      </c>
      <c r="E31" s="6">
        <f>SUM(E23,E27)</f>
        <v>5759.21</v>
      </c>
      <c r="F31" s="14">
        <v>5905.3</v>
      </c>
      <c r="G31" s="6">
        <v>805.9</v>
      </c>
      <c r="H31" s="14">
        <v>5000.0</v>
      </c>
      <c r="I31" s="6">
        <f t="shared" ref="I31:L31" si="3">SUM(I23,I27)</f>
        <v>5400</v>
      </c>
      <c r="J31" s="6">
        <f t="shared" si="3"/>
        <v>3281.72</v>
      </c>
      <c r="K31" s="6">
        <f t="shared" si="3"/>
        <v>4244.28</v>
      </c>
      <c r="L31" s="6">
        <f t="shared" si="3"/>
        <v>5096.95</v>
      </c>
      <c r="M31" s="6"/>
    </row>
    <row r="32" ht="15.75" customHeight="1">
      <c r="A32" s="23"/>
      <c r="B32" s="23"/>
      <c r="C32" s="22"/>
      <c r="D32" s="22"/>
      <c r="E32" s="23"/>
      <c r="F32" s="22"/>
      <c r="G32" s="23"/>
      <c r="H32" s="22"/>
      <c r="I32" s="23"/>
      <c r="J32" s="23"/>
      <c r="K32" s="23"/>
      <c r="L32" s="23"/>
      <c r="M32" s="23"/>
    </row>
    <row r="33" ht="15.75" customHeight="1">
      <c r="A33" s="28" t="s">
        <v>34</v>
      </c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9"/>
    </row>
    <row r="34" ht="15.75" customHeight="1">
      <c r="A34" s="4" t="s">
        <v>1</v>
      </c>
      <c r="B34" s="4" t="s">
        <v>2</v>
      </c>
      <c r="C34" s="4" t="s">
        <v>3</v>
      </c>
      <c r="D34" s="4" t="s">
        <v>4</v>
      </c>
      <c r="E34" s="4" t="s">
        <v>5</v>
      </c>
      <c r="F34" s="4" t="s">
        <v>6</v>
      </c>
      <c r="G34" s="4" t="s">
        <v>7</v>
      </c>
      <c r="H34" s="4" t="s">
        <v>8</v>
      </c>
      <c r="I34" s="4" t="s">
        <v>9</v>
      </c>
      <c r="J34" s="4" t="s">
        <v>10</v>
      </c>
      <c r="K34" s="4" t="s">
        <v>11</v>
      </c>
      <c r="L34" s="4" t="s">
        <v>12</v>
      </c>
      <c r="M34" s="5">
        <v>40909.0</v>
      </c>
    </row>
    <row r="35" ht="15.75" customHeight="1">
      <c r="A35" s="6"/>
      <c r="B35" s="6"/>
      <c r="C35" s="6">
        <f t="shared" ref="C35:L35" si="4">C3-C31</f>
        <v>3449.79</v>
      </c>
      <c r="D35" s="6">
        <f t="shared" si="4"/>
        <v>0</v>
      </c>
      <c r="E35" s="6">
        <f t="shared" si="4"/>
        <v>-171.44</v>
      </c>
      <c r="F35" s="6">
        <f t="shared" si="4"/>
        <v>0</v>
      </c>
      <c r="G35" s="50">
        <f t="shared" si="4"/>
        <v>5000</v>
      </c>
      <c r="H35" s="48">
        <f t="shared" si="4"/>
        <v>1029.51</v>
      </c>
      <c r="I35" s="48">
        <f t="shared" si="4"/>
        <v>581.6</v>
      </c>
      <c r="J35" s="48">
        <f t="shared" si="4"/>
        <v>2350.02</v>
      </c>
      <c r="K35" s="6">
        <f t="shared" si="4"/>
        <v>53.64</v>
      </c>
      <c r="L35" s="6">
        <f t="shared" si="4"/>
        <v>-725.59</v>
      </c>
      <c r="M35" s="6"/>
    </row>
    <row r="36" ht="15.75" customHeight="1">
      <c r="A36" s="41" t="s">
        <v>28</v>
      </c>
      <c r="B36" s="10"/>
    </row>
    <row r="37" ht="15.75" customHeight="1">
      <c r="A37" s="42">
        <f>SUM(C35:L35)</f>
        <v>11567.53</v>
      </c>
      <c r="B37" s="10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A36:B36"/>
    <mergeCell ref="A37:B37"/>
    <mergeCell ref="A1:M1"/>
    <mergeCell ref="A5:M5"/>
    <mergeCell ref="A16:M16"/>
    <mergeCell ref="A21:M21"/>
    <mergeCell ref="A25:M25"/>
    <mergeCell ref="A29:M29"/>
    <mergeCell ref="A33:M33"/>
  </mergeCells>
  <printOptions/>
  <pageMargins bottom="0.7480314960629921" footer="0.0" header="0.0" left="0.7086614173228347" right="0.7086614173228347" top="0.7480314960629921"/>
  <pageSetup paperSize="9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26.71"/>
    <col customWidth="1" min="2" max="2" width="27.0"/>
    <col customWidth="1" min="3" max="3" width="16.57"/>
    <col customWidth="1" min="4" max="5" width="24.57"/>
    <col customWidth="1" min="6" max="6" width="14.43"/>
    <col customWidth="1" min="7" max="7" width="35.43"/>
    <col customWidth="1" min="8" max="8" width="24.57"/>
    <col customWidth="1" min="9" max="9" width="31.43"/>
    <col customWidth="1" min="10" max="11" width="24.57"/>
    <col customWidth="1" min="12" max="12" width="33.71"/>
    <col customWidth="1" min="13" max="13" width="18.14"/>
    <col customWidth="1" min="14" max="26" width="8.71"/>
  </cols>
  <sheetData>
    <row r="1">
      <c r="A1" s="1" t="s">
        <v>53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25">
        <v>40909.0</v>
      </c>
    </row>
    <row r="3">
      <c r="A3" s="6">
        <v>0.0</v>
      </c>
      <c r="B3" s="6">
        <v>3979.97</v>
      </c>
      <c r="C3" s="6">
        <v>4448.83</v>
      </c>
      <c r="D3" s="51">
        <v>1094.33</v>
      </c>
      <c r="E3" s="6">
        <v>4942.18</v>
      </c>
      <c r="F3" s="6">
        <v>281.46</v>
      </c>
      <c r="G3" s="6">
        <v>4693.33</v>
      </c>
      <c r="H3" s="6">
        <v>1804.56</v>
      </c>
      <c r="I3" s="6">
        <v>5179.27</v>
      </c>
      <c r="J3" s="6">
        <v>1571.66</v>
      </c>
      <c r="K3" s="6">
        <v>2441.26</v>
      </c>
      <c r="L3" s="6">
        <v>2163.54</v>
      </c>
      <c r="M3" s="6">
        <v>12213.98</v>
      </c>
    </row>
    <row r="4">
      <c r="A4" s="7"/>
      <c r="B4" s="7"/>
      <c r="C4" s="23"/>
      <c r="D4" s="7"/>
      <c r="E4" s="7"/>
      <c r="F4" s="7"/>
      <c r="G4" s="7"/>
      <c r="H4" s="7"/>
      <c r="I4" s="7"/>
      <c r="J4" s="7"/>
      <c r="K4" s="7"/>
      <c r="L4" s="7"/>
      <c r="M4" s="7"/>
    </row>
    <row r="5">
      <c r="A5" s="8" t="s">
        <v>13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10"/>
    </row>
    <row r="6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  <c r="I6" s="4" t="s">
        <v>9</v>
      </c>
      <c r="J6" s="4" t="s">
        <v>10</v>
      </c>
      <c r="K6" s="4" t="s">
        <v>11</v>
      </c>
      <c r="L6" s="4" t="s">
        <v>12</v>
      </c>
      <c r="M6" s="5">
        <v>40909.0</v>
      </c>
    </row>
    <row r="7">
      <c r="A7" s="52" t="s">
        <v>54</v>
      </c>
      <c r="B7" s="52"/>
      <c r="C7" s="15" t="s">
        <v>16</v>
      </c>
      <c r="D7" s="15" t="s">
        <v>31</v>
      </c>
      <c r="E7" s="15" t="s">
        <v>31</v>
      </c>
      <c r="F7" s="15"/>
      <c r="G7" s="52" t="s">
        <v>48</v>
      </c>
      <c r="H7" s="15" t="s">
        <v>31</v>
      </c>
      <c r="I7" s="52" t="s">
        <v>55</v>
      </c>
      <c r="J7" s="6" t="s">
        <v>31</v>
      </c>
      <c r="K7" s="6" t="s">
        <v>31</v>
      </c>
      <c r="L7" s="6" t="s">
        <v>32</v>
      </c>
      <c r="M7" s="6"/>
    </row>
    <row r="8">
      <c r="A8" s="6"/>
      <c r="B8" s="6"/>
      <c r="C8" s="6">
        <v>3500.0</v>
      </c>
      <c r="D8" s="15">
        <v>1094.33</v>
      </c>
      <c r="E8" s="6">
        <v>4943.67</v>
      </c>
      <c r="F8" s="6"/>
      <c r="G8" s="6"/>
      <c r="H8" s="14">
        <v>1804.56</v>
      </c>
      <c r="I8" s="6"/>
      <c r="J8" s="6">
        <v>2422.93</v>
      </c>
      <c r="K8" s="6">
        <v>1822.79</v>
      </c>
      <c r="L8" s="14">
        <v>1028.9</v>
      </c>
      <c r="M8" s="6"/>
    </row>
    <row r="9">
      <c r="A9" s="6"/>
      <c r="B9" s="6"/>
      <c r="C9" s="6"/>
      <c r="D9" s="6"/>
      <c r="E9" s="6"/>
      <c r="F9" s="6"/>
      <c r="G9" s="6"/>
      <c r="H9" s="6"/>
      <c r="I9" s="6"/>
      <c r="J9" s="6" t="s">
        <v>17</v>
      </c>
      <c r="K9" s="6"/>
      <c r="L9" s="6" t="s">
        <v>32</v>
      </c>
      <c r="M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>
        <v>505.63</v>
      </c>
      <c r="K10" s="14"/>
      <c r="L10" s="14">
        <v>6561.14</v>
      </c>
      <c r="M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 t="s">
        <v>31</v>
      </c>
      <c r="M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14"/>
      <c r="K12" s="6"/>
      <c r="L12" s="6">
        <v>4633.58</v>
      </c>
      <c r="M12" s="6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>
      <c r="A14" s="17" t="s">
        <v>42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9"/>
    </row>
    <row r="15">
      <c r="A15" s="4" t="s">
        <v>1</v>
      </c>
      <c r="B15" s="4" t="s">
        <v>2</v>
      </c>
      <c r="C15" s="4" t="s">
        <v>3</v>
      </c>
      <c r="D15" s="4" t="s">
        <v>4</v>
      </c>
      <c r="E15" s="4" t="s">
        <v>5</v>
      </c>
      <c r="F15" s="4" t="s">
        <v>6</v>
      </c>
      <c r="G15" s="4" t="s">
        <v>7</v>
      </c>
      <c r="H15" s="4" t="s">
        <v>8</v>
      </c>
      <c r="I15" s="4" t="s">
        <v>9</v>
      </c>
      <c r="J15" s="4" t="s">
        <v>10</v>
      </c>
      <c r="K15" s="4" t="s">
        <v>11</v>
      </c>
      <c r="L15" s="4" t="s">
        <v>12</v>
      </c>
      <c r="M15" s="5">
        <v>40909.0</v>
      </c>
    </row>
    <row r="16">
      <c r="A16" s="52" t="s">
        <v>54</v>
      </c>
      <c r="B16" s="52"/>
      <c r="C16" s="6"/>
      <c r="D16" s="6">
        <v>390.27</v>
      </c>
      <c r="E16" s="6"/>
      <c r="F16" s="6"/>
      <c r="G16" s="52" t="s">
        <v>48</v>
      </c>
      <c r="H16" s="20"/>
      <c r="I16" s="52" t="s">
        <v>55</v>
      </c>
      <c r="J16" s="6"/>
      <c r="K16" s="6">
        <v>356.92</v>
      </c>
      <c r="L16" s="6"/>
      <c r="M16" s="11"/>
    </row>
    <row r="17">
      <c r="A17" s="6"/>
      <c r="B17" s="6"/>
      <c r="C17" s="6"/>
      <c r="D17" s="6">
        <v>392.88</v>
      </c>
      <c r="E17" s="6"/>
      <c r="F17" s="6"/>
      <c r="G17" s="6"/>
      <c r="H17" s="14"/>
      <c r="I17" s="14"/>
      <c r="J17" s="6"/>
      <c r="K17" s="6">
        <v>148.71</v>
      </c>
      <c r="L17" s="6"/>
      <c r="M17" s="11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</row>
    <row r="19">
      <c r="A19" s="17" t="s">
        <v>56</v>
      </c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9"/>
    </row>
    <row r="20">
      <c r="A20" s="4" t="s">
        <v>1</v>
      </c>
      <c r="B20" s="4" t="s">
        <v>2</v>
      </c>
      <c r="C20" s="4" t="s">
        <v>3</v>
      </c>
      <c r="D20" s="4" t="s">
        <v>4</v>
      </c>
      <c r="E20" s="4" t="s">
        <v>5</v>
      </c>
      <c r="F20" s="4" t="s">
        <v>6</v>
      </c>
      <c r="G20" s="4" t="s">
        <v>7</v>
      </c>
      <c r="H20" s="4" t="s">
        <v>8</v>
      </c>
      <c r="I20" s="4" t="s">
        <v>9</v>
      </c>
      <c r="J20" s="4" t="s">
        <v>10</v>
      </c>
      <c r="K20" s="4" t="s">
        <v>11</v>
      </c>
      <c r="L20" s="4" t="s">
        <v>12</v>
      </c>
      <c r="M20" s="5">
        <v>40909.0</v>
      </c>
    </row>
    <row r="21" ht="15.75" customHeight="1">
      <c r="A21" s="52" t="s">
        <v>54</v>
      </c>
      <c r="B21" s="6"/>
      <c r="C21" s="6"/>
      <c r="D21" s="6"/>
      <c r="E21" s="6"/>
      <c r="F21" s="6"/>
      <c r="G21" s="6"/>
      <c r="H21" s="14"/>
      <c r="I21" s="6">
        <v>833.34</v>
      </c>
      <c r="J21" s="6">
        <v>833.34</v>
      </c>
      <c r="K21" s="6"/>
      <c r="L21" s="6"/>
      <c r="M21" s="11"/>
    </row>
    <row r="22" ht="15.7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</row>
    <row r="23" ht="15.75" customHeight="1">
      <c r="A23" s="8" t="s">
        <v>23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  <row r="24" ht="15.75" customHeight="1">
      <c r="A24" s="4" t="s">
        <v>1</v>
      </c>
      <c r="B24" s="4" t="s">
        <v>2</v>
      </c>
      <c r="C24" s="4" t="s">
        <v>3</v>
      </c>
      <c r="D24" s="4" t="s">
        <v>4</v>
      </c>
      <c r="E24" s="4" t="s">
        <v>5</v>
      </c>
      <c r="F24" s="4" t="s">
        <v>6</v>
      </c>
      <c r="G24" s="4" t="s">
        <v>7</v>
      </c>
      <c r="H24" s="4" t="s">
        <v>8</v>
      </c>
      <c r="I24" s="4" t="s">
        <v>9</v>
      </c>
      <c r="J24" s="4" t="s">
        <v>10</v>
      </c>
      <c r="K24" s="4" t="s">
        <v>11</v>
      </c>
      <c r="L24" s="4" t="s">
        <v>12</v>
      </c>
      <c r="M24" s="25">
        <v>40909.0</v>
      </c>
    </row>
    <row r="25" ht="15.75" customHeight="1">
      <c r="A25" s="52" t="s">
        <v>54</v>
      </c>
      <c r="B25" s="6"/>
      <c r="C25" s="6"/>
      <c r="D25" s="6">
        <f>SUM(D16,D17)</f>
        <v>783.15</v>
      </c>
      <c r="E25" s="6"/>
      <c r="F25" s="6"/>
      <c r="G25" s="6"/>
      <c r="H25" s="14"/>
      <c r="I25" s="14">
        <f>SUM(I21)</f>
        <v>833.34</v>
      </c>
      <c r="J25" s="6">
        <v>833.34</v>
      </c>
      <c r="K25" s="6">
        <f>SUM(K16,K17)</f>
        <v>505.63</v>
      </c>
      <c r="L25" s="6"/>
      <c r="M25" s="11"/>
    </row>
    <row r="26" ht="15.7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</row>
    <row r="27" ht="15.75" customHeight="1">
      <c r="A27" s="8" t="s">
        <v>24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10"/>
    </row>
    <row r="28" ht="15.75" customHeight="1">
      <c r="A28" s="4" t="s">
        <v>1</v>
      </c>
      <c r="B28" s="4" t="s">
        <v>2</v>
      </c>
      <c r="C28" s="4" t="s">
        <v>3</v>
      </c>
      <c r="D28" s="4" t="s">
        <v>4</v>
      </c>
      <c r="E28" s="4" t="s">
        <v>5</v>
      </c>
      <c r="F28" s="4" t="s">
        <v>6</v>
      </c>
      <c r="G28" s="4" t="s">
        <v>7</v>
      </c>
      <c r="H28" s="4" t="s">
        <v>8</v>
      </c>
      <c r="I28" s="4" t="s">
        <v>9</v>
      </c>
      <c r="J28" s="4" t="s">
        <v>10</v>
      </c>
      <c r="K28" s="4" t="s">
        <v>11</v>
      </c>
      <c r="L28" s="4" t="s">
        <v>12</v>
      </c>
      <c r="M28" s="25">
        <v>40909.0</v>
      </c>
    </row>
    <row r="29" ht="15.75" customHeight="1">
      <c r="A29" s="52" t="s">
        <v>54</v>
      </c>
      <c r="B29" s="6"/>
      <c r="C29" s="6">
        <v>3500.0</v>
      </c>
      <c r="D29" s="15">
        <v>1094.33</v>
      </c>
      <c r="E29" s="6">
        <v>4943.67</v>
      </c>
      <c r="F29" s="14"/>
      <c r="G29" s="52" t="s">
        <v>48</v>
      </c>
      <c r="H29" s="14">
        <v>1804.56</v>
      </c>
      <c r="I29" s="52"/>
      <c r="J29" s="14">
        <f>SUM(J10,J8)</f>
        <v>2928.56</v>
      </c>
      <c r="K29" s="6">
        <v>1822.79</v>
      </c>
      <c r="L29" s="14">
        <f>SUM(L8,L10,L12)</f>
        <v>12223.62</v>
      </c>
      <c r="M29" s="11"/>
    </row>
    <row r="30" ht="15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</row>
    <row r="31" ht="15.75" customHeight="1">
      <c r="A31" s="27" t="s">
        <v>40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3"/>
    </row>
    <row r="32" ht="15.75" customHeight="1">
      <c r="A32" s="4" t="s">
        <v>1</v>
      </c>
      <c r="B32" s="4" t="s">
        <v>2</v>
      </c>
      <c r="C32" s="4" t="s">
        <v>3</v>
      </c>
      <c r="D32" s="4" t="s">
        <v>4</v>
      </c>
      <c r="E32" s="4" t="s">
        <v>5</v>
      </c>
      <c r="F32" s="4" t="s">
        <v>6</v>
      </c>
      <c r="G32" s="4" t="s">
        <v>7</v>
      </c>
      <c r="H32" s="4" t="s">
        <v>8</v>
      </c>
      <c r="I32" s="4" t="s">
        <v>9</v>
      </c>
      <c r="J32" s="4" t="s">
        <v>10</v>
      </c>
      <c r="K32" s="4" t="s">
        <v>11</v>
      </c>
      <c r="L32" s="4" t="s">
        <v>12</v>
      </c>
      <c r="M32" s="5">
        <v>40909.0</v>
      </c>
    </row>
    <row r="33" ht="15.75" customHeight="1">
      <c r="A33" s="52" t="s">
        <v>54</v>
      </c>
      <c r="B33" s="6"/>
      <c r="C33" s="6">
        <f>SUM(C29,C25)</f>
        <v>3500</v>
      </c>
      <c r="D33" s="6">
        <f>SUM(D25,D29)</f>
        <v>1877.48</v>
      </c>
      <c r="E33" s="6">
        <f>SUM(E29,E25)</f>
        <v>4943.67</v>
      </c>
      <c r="F33" s="6"/>
      <c r="G33" s="52" t="s">
        <v>48</v>
      </c>
      <c r="H33" s="6">
        <f>SUM(H29,H25)</f>
        <v>1804.56</v>
      </c>
      <c r="I33" s="48">
        <f>I25</f>
        <v>833.34</v>
      </c>
      <c r="J33" s="6">
        <f t="shared" ref="J33:K33" si="1">SUM(J29,J25)</f>
        <v>3761.9</v>
      </c>
      <c r="K33" s="6">
        <f t="shared" si="1"/>
        <v>2328.42</v>
      </c>
      <c r="L33" s="6">
        <f>SUM(L25,L29)</f>
        <v>12223.62</v>
      </c>
      <c r="M33" s="6"/>
    </row>
    <row r="34" ht="15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</row>
    <row r="35" ht="15.75" customHeight="1">
      <c r="A35" s="28" t="s">
        <v>34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9"/>
    </row>
    <row r="36" ht="15.75" customHeight="1">
      <c r="A36" s="4" t="s">
        <v>1</v>
      </c>
      <c r="B36" s="4" t="s">
        <v>2</v>
      </c>
      <c r="C36" s="4" t="s">
        <v>3</v>
      </c>
      <c r="D36" s="4" t="s">
        <v>4</v>
      </c>
      <c r="E36" s="4" t="s">
        <v>5</v>
      </c>
      <c r="F36" s="4" t="s">
        <v>6</v>
      </c>
      <c r="G36" s="4" t="s">
        <v>7</v>
      </c>
      <c r="H36" s="4" t="s">
        <v>8</v>
      </c>
      <c r="I36" s="4" t="s">
        <v>9</v>
      </c>
      <c r="J36" s="4" t="s">
        <v>10</v>
      </c>
      <c r="K36" s="4" t="s">
        <v>11</v>
      </c>
      <c r="L36" s="4" t="s">
        <v>12</v>
      </c>
      <c r="M36" s="5">
        <v>40909.0</v>
      </c>
    </row>
    <row r="37" ht="15.75" customHeight="1">
      <c r="A37" s="52" t="s">
        <v>54</v>
      </c>
      <c r="B37" s="6">
        <f>B3</f>
        <v>3979.97</v>
      </c>
      <c r="C37" s="6">
        <f t="shared" ref="C37:F37" si="2">C3-C33</f>
        <v>948.83</v>
      </c>
      <c r="D37" s="6">
        <f t="shared" si="2"/>
        <v>-783.15</v>
      </c>
      <c r="E37" s="6">
        <f t="shared" si="2"/>
        <v>-1.49</v>
      </c>
      <c r="F37" s="6">
        <f t="shared" si="2"/>
        <v>281.46</v>
      </c>
      <c r="G37" s="48">
        <f>G3</f>
        <v>4693.33</v>
      </c>
      <c r="H37" s="6">
        <f t="shared" ref="H37:L37" si="3">H3-H33</f>
        <v>0</v>
      </c>
      <c r="I37" s="48">
        <f t="shared" si="3"/>
        <v>4345.93</v>
      </c>
      <c r="J37" s="6">
        <f t="shared" si="3"/>
        <v>-2190.24</v>
      </c>
      <c r="K37" s="6">
        <f t="shared" si="3"/>
        <v>112.84</v>
      </c>
      <c r="L37" s="6">
        <f t="shared" si="3"/>
        <v>-10060.08</v>
      </c>
      <c r="M37" s="6"/>
    </row>
    <row r="38" ht="15.75" customHeight="1">
      <c r="A38" s="4" t="s">
        <v>28</v>
      </c>
    </row>
    <row r="39" ht="15.75" customHeight="1">
      <c r="A39" s="29">
        <f>SUM(B37:L37)</f>
        <v>1327.4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M1"/>
    <mergeCell ref="A5:M5"/>
    <mergeCell ref="A14:M14"/>
    <mergeCell ref="A19:M19"/>
    <mergeCell ref="A23:M23"/>
    <mergeCell ref="A27:M27"/>
    <mergeCell ref="A31:M31"/>
    <mergeCell ref="A35:M35"/>
  </mergeCells>
  <printOptions/>
  <pageMargins bottom="0.7480314960629921" footer="0.0" header="0.0" left="0.7086614173228347" right="0.7086614173228347" top="0.7480314960629921"/>
  <pageSetup paperSize="9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1.29"/>
    <col customWidth="1" min="2" max="2" width="13.86"/>
    <col customWidth="1" min="3" max="3" width="10.14"/>
    <col customWidth="1" min="4" max="4" width="12.29"/>
    <col customWidth="1" min="5" max="8" width="13.43"/>
    <col customWidth="1" min="9" max="9" width="12.86"/>
    <col customWidth="1" min="10" max="10" width="13.43"/>
    <col customWidth="1" min="11" max="11" width="15.43"/>
    <col customWidth="1" min="12" max="12" width="21.0"/>
    <col customWidth="1" min="13" max="13" width="16.57"/>
    <col customWidth="1" min="14" max="26" width="8.71"/>
  </cols>
  <sheetData>
    <row r="1">
      <c r="A1" s="1" t="s">
        <v>57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5">
        <v>40909.0</v>
      </c>
    </row>
    <row r="3">
      <c r="A3" s="53">
        <v>151.63</v>
      </c>
      <c r="B3" s="53"/>
      <c r="C3" s="53">
        <v>361.36</v>
      </c>
      <c r="D3" s="53">
        <v>0.0</v>
      </c>
      <c r="E3" s="53">
        <v>268.96</v>
      </c>
      <c r="F3" s="53">
        <v>192.42</v>
      </c>
      <c r="G3" s="53">
        <v>167.33</v>
      </c>
      <c r="H3" s="53">
        <v>0.0</v>
      </c>
      <c r="I3" s="53">
        <v>180.63</v>
      </c>
      <c r="J3" s="53">
        <v>0.0</v>
      </c>
      <c r="K3" s="53">
        <v>102.34</v>
      </c>
      <c r="L3" s="54">
        <v>936.38</v>
      </c>
      <c r="M3" s="6">
        <v>9923.55</v>
      </c>
    </row>
    <row r="4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>
      <c r="A5" s="8" t="s">
        <v>13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10"/>
    </row>
    <row r="6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  <c r="I6" s="4" t="s">
        <v>9</v>
      </c>
      <c r="J6" s="4" t="s">
        <v>10</v>
      </c>
      <c r="K6" s="4" t="s">
        <v>11</v>
      </c>
      <c r="L6" s="4" t="s">
        <v>12</v>
      </c>
      <c r="M6" s="5">
        <v>40909.0</v>
      </c>
    </row>
    <row r="7">
      <c r="A7" s="11"/>
      <c r="B7" s="11"/>
      <c r="C7" s="12"/>
      <c r="D7" s="13"/>
      <c r="E7" s="11"/>
      <c r="F7" s="11"/>
      <c r="G7" s="11"/>
      <c r="H7" s="11"/>
      <c r="I7" s="11"/>
      <c r="J7" s="6"/>
      <c r="K7" s="11"/>
      <c r="L7" s="11" t="s">
        <v>58</v>
      </c>
      <c r="M7" s="6"/>
    </row>
    <row r="8">
      <c r="A8" s="6"/>
      <c r="B8" s="6"/>
      <c r="C8" s="14"/>
      <c r="D8" s="15"/>
      <c r="E8" s="6"/>
      <c r="F8" s="14"/>
      <c r="G8" s="6"/>
      <c r="H8" s="14"/>
      <c r="I8" s="6"/>
      <c r="J8" s="6"/>
      <c r="K8" s="14"/>
      <c r="L8" s="6">
        <v>4100.0</v>
      </c>
      <c r="M8" s="6"/>
    </row>
    <row r="9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>
      <c r="A11" s="28" t="s">
        <v>34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9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>
      <c r="A12" s="4" t="s">
        <v>1</v>
      </c>
      <c r="B12" s="4" t="s">
        <v>2</v>
      </c>
      <c r="C12" s="4" t="s">
        <v>3</v>
      </c>
      <c r="D12" s="4" t="s">
        <v>4</v>
      </c>
      <c r="E12" s="4" t="s">
        <v>5</v>
      </c>
      <c r="F12" s="4" t="s">
        <v>6</v>
      </c>
      <c r="G12" s="4" t="s">
        <v>7</v>
      </c>
      <c r="H12" s="4" t="s">
        <v>8</v>
      </c>
      <c r="I12" s="4" t="s">
        <v>9</v>
      </c>
      <c r="J12" s="4" t="s">
        <v>10</v>
      </c>
      <c r="K12" s="4" t="s">
        <v>11</v>
      </c>
      <c r="L12" s="4" t="s">
        <v>12</v>
      </c>
      <c r="M12" s="5">
        <v>40909.0</v>
      </c>
    </row>
    <row r="13">
      <c r="A13" s="53">
        <v>151.63</v>
      </c>
      <c r="B13" s="53"/>
      <c r="C13" s="53">
        <v>361.36</v>
      </c>
      <c r="D13" s="53">
        <v>0.0</v>
      </c>
      <c r="E13" s="53">
        <v>268.96</v>
      </c>
      <c r="F13" s="53">
        <v>192.42</v>
      </c>
      <c r="G13" s="53">
        <v>167.33</v>
      </c>
      <c r="H13" s="53">
        <v>0.0</v>
      </c>
      <c r="I13" s="53">
        <v>180.63</v>
      </c>
      <c r="J13" s="53">
        <v>0.0</v>
      </c>
      <c r="K13" s="53">
        <v>102.34</v>
      </c>
      <c r="L13" s="53">
        <v>141.28</v>
      </c>
      <c r="M13" s="6"/>
    </row>
    <row r="14">
      <c r="A14" s="41" t="s">
        <v>28</v>
      </c>
      <c r="B14" s="10"/>
    </row>
    <row r="15">
      <c r="A15" s="42">
        <f>L13</f>
        <v>141.28</v>
      </c>
      <c r="B15" s="1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M1"/>
    <mergeCell ref="A5:M5"/>
    <mergeCell ref="A11:M11"/>
    <mergeCell ref="A14:B14"/>
    <mergeCell ref="A15:B15"/>
  </mergeCells>
  <printOptions/>
  <pageMargins bottom="0.7480314960629921" footer="0.0" header="0.0" left="0.7086614173228347" right="0.7086614173228347" top="0.7480314960629921"/>
  <pageSetup paperSize="9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1.29"/>
    <col customWidth="1" min="2" max="2" width="13.86"/>
    <col customWidth="1" min="3" max="3" width="10.57"/>
    <col customWidth="1" min="4" max="4" width="12.29"/>
    <col customWidth="1" min="5" max="8" width="13.43"/>
    <col customWidth="1" min="9" max="9" width="12.86"/>
    <col customWidth="1" min="10" max="10" width="13.43"/>
    <col customWidth="1" min="11" max="11" width="15.43"/>
    <col customWidth="1" min="12" max="12" width="21.0"/>
    <col customWidth="1" min="13" max="13" width="16.57"/>
    <col customWidth="1" min="14" max="26" width="8.71"/>
  </cols>
  <sheetData>
    <row r="1">
      <c r="A1" s="1" t="s">
        <v>57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5">
        <v>40909.0</v>
      </c>
    </row>
    <row r="3">
      <c r="A3" s="53">
        <v>151.63</v>
      </c>
      <c r="B3" s="53"/>
      <c r="C3" s="53">
        <v>361.36</v>
      </c>
      <c r="D3" s="53">
        <v>0.0</v>
      </c>
      <c r="E3" s="53">
        <v>268.96</v>
      </c>
      <c r="F3" s="53">
        <v>192.42</v>
      </c>
      <c r="G3" s="53">
        <v>167.33</v>
      </c>
      <c r="H3" s="53">
        <v>0.0</v>
      </c>
      <c r="I3" s="53">
        <v>180.63</v>
      </c>
      <c r="J3" s="53">
        <v>0.0</v>
      </c>
      <c r="K3" s="53">
        <v>102.34</v>
      </c>
      <c r="L3" s="53">
        <v>141.28</v>
      </c>
      <c r="M3" s="6"/>
    </row>
    <row r="4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>
      <c r="A6" s="28" t="s">
        <v>34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9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>
      <c r="A7" s="4" t="s">
        <v>1</v>
      </c>
      <c r="B7" s="4" t="s">
        <v>2</v>
      </c>
      <c r="C7" s="4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  <c r="K7" s="4" t="s">
        <v>11</v>
      </c>
      <c r="L7" s="4" t="s">
        <v>12</v>
      </c>
      <c r="M7" s="5">
        <v>40909.0</v>
      </c>
    </row>
    <row r="8">
      <c r="A8" s="53">
        <v>151.63</v>
      </c>
      <c r="B8" s="53"/>
      <c r="C8" s="53">
        <v>361.36</v>
      </c>
      <c r="D8" s="53">
        <v>0.0</v>
      </c>
      <c r="E8" s="53">
        <v>268.96</v>
      </c>
      <c r="F8" s="53">
        <v>192.42</v>
      </c>
      <c r="G8" s="53">
        <v>167.33</v>
      </c>
      <c r="H8" s="53">
        <v>0.0</v>
      </c>
      <c r="I8" s="53">
        <v>180.63</v>
      </c>
      <c r="J8" s="53">
        <v>0.0</v>
      </c>
      <c r="K8" s="53">
        <v>102.34</v>
      </c>
      <c r="L8" s="53">
        <v>141.28</v>
      </c>
      <c r="M8" s="6"/>
    </row>
    <row r="9">
      <c r="A9" s="41" t="s">
        <v>28</v>
      </c>
      <c r="B9" s="10"/>
    </row>
    <row r="10">
      <c r="A10" s="42">
        <f>SUM(A8:L8)</f>
        <v>1565.95</v>
      </c>
      <c r="B10" s="1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M1"/>
    <mergeCell ref="A6:M6"/>
    <mergeCell ref="A9:B9"/>
    <mergeCell ref="A10:B10"/>
  </mergeCells>
  <printOptions/>
  <pageMargins bottom="0.7480314960629921" footer="0.0" header="0.0" left="0.7086614173228347" right="0.7086614173228347" top="0.7480314960629921"/>
  <pageSetup paperSize="9" orientation="landscape"/>
  <drawing r:id="rId1"/>
</worksheet>
</file>