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PUPUK\DATA ANALYTICS\Pilog - Voyage simulation\script\"/>
    </mc:Choice>
  </mc:AlternateContent>
  <xr:revisionPtr revIDLastSave="0" documentId="13_ncr:1_{5F91524F-26AC-4BAD-BB01-3C793C6CCD12}" xr6:coauthVersionLast="47" xr6:coauthVersionMax="47" xr10:uidLastSave="{00000000-0000-0000-0000-000000000000}"/>
  <bookViews>
    <workbookView xWindow="20370" yWindow="-120" windowWidth="30240" windowHeight="17640" firstSheet="2" activeTab="3" xr2:uid="{00000000-000D-0000-FFFF-FFFF00000000}"/>
  </bookViews>
  <sheets>
    <sheet name="Input - Vessel List" sheetId="1" state="hidden" r:id="rId1"/>
    <sheet name="Input - OD Matrix" sheetId="2" r:id="rId2"/>
    <sheet name="OD Matrix" sheetId="4" r:id="rId3"/>
    <sheet name="Input - Time Sheet" sheetId="3" r:id="rId4"/>
    <sheet name="Vessel List" sheetId="5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L13" i="5"/>
  <c r="M12" i="5"/>
  <c r="L12" i="5"/>
  <c r="M11" i="5"/>
  <c r="L11" i="5"/>
  <c r="M10" i="5"/>
  <c r="L10" i="5"/>
  <c r="K10" i="5"/>
  <c r="L9" i="5"/>
  <c r="K9" i="5"/>
  <c r="M9" i="5" s="1"/>
  <c r="M8" i="5"/>
  <c r="L8" i="5"/>
  <c r="K8" i="5"/>
  <c r="J8" i="5"/>
  <c r="K7" i="5"/>
  <c r="M7" i="5" s="1"/>
  <c r="J7" i="5"/>
  <c r="L7" i="5" s="1"/>
  <c r="M6" i="5"/>
  <c r="L6" i="5"/>
  <c r="K6" i="5"/>
  <c r="J6" i="5"/>
  <c r="K5" i="5"/>
  <c r="M5" i="5" s="1"/>
  <c r="J5" i="5"/>
  <c r="L5" i="5" s="1"/>
  <c r="M4" i="5"/>
  <c r="L4" i="5"/>
  <c r="K4" i="5"/>
  <c r="J4" i="5"/>
  <c r="K3" i="5"/>
  <c r="M3" i="5" s="1"/>
  <c r="J3" i="5"/>
  <c r="L3" i="5" s="1"/>
  <c r="M2" i="5"/>
  <c r="L2" i="5"/>
  <c r="K2" i="5"/>
  <c r="J2" i="5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5" i="3"/>
</calcChain>
</file>

<file path=xl/sharedStrings.xml><?xml version="1.0" encoding="utf-8"?>
<sst xmlns="http://schemas.openxmlformats.org/spreadsheetml/2006/main" count="638" uniqueCount="158">
  <si>
    <t>No</t>
  </si>
  <si>
    <t>Nama Kapal</t>
  </si>
  <si>
    <t>DWT (MT)</t>
  </si>
  <si>
    <t>GT (MT)</t>
  </si>
  <si>
    <t>Draft (M)</t>
  </si>
  <si>
    <t>Speed Max (Knot)</t>
  </si>
  <si>
    <t>Speed Average (Knot)</t>
  </si>
  <si>
    <t>ME Fuel Type</t>
  </si>
  <si>
    <t>ME Power</t>
  </si>
  <si>
    <t>AE Power</t>
  </si>
  <si>
    <t>ME Cons</t>
  </si>
  <si>
    <t>AE Cons</t>
  </si>
  <si>
    <t>Tahun Pembuatan</t>
  </si>
  <si>
    <t>Jenis Kapal</t>
  </si>
  <si>
    <t>Flag</t>
  </si>
  <si>
    <t>Status</t>
  </si>
  <si>
    <t>KM Abusamah</t>
  </si>
  <si>
    <t>HSD</t>
  </si>
  <si>
    <t>Dry bulk</t>
  </si>
  <si>
    <t>Indonesia</t>
  </si>
  <si>
    <t>Owned</t>
  </si>
  <si>
    <t>KM Ibrahim Zahier</t>
  </si>
  <si>
    <t>KM Soemantri Brodjonegoro</t>
  </si>
  <si>
    <t>KM Julianto Moeliodihardjo</t>
  </si>
  <si>
    <t>KM Pusri Indonesia</t>
  </si>
  <si>
    <t>KM Mochtar Prabu Mangkunegara</t>
  </si>
  <si>
    <t>KM Pusri Indonesia 1</t>
  </si>
  <si>
    <t>General Cargo</t>
  </si>
  <si>
    <t>MT Sultan Mahmud Badaruddin II</t>
  </si>
  <si>
    <t>LPG/C</t>
  </si>
  <si>
    <t>MT Salmon Mustafa</t>
  </si>
  <si>
    <t>BSP XX</t>
  </si>
  <si>
    <t>Charter</t>
  </si>
  <si>
    <t>KM Intan Daya 368</t>
  </si>
  <si>
    <t>KM Baruna Raya</t>
  </si>
  <si>
    <t>KM Simore</t>
  </si>
  <si>
    <t>KM Asazuru</t>
  </si>
  <si>
    <t>KM Intan Daya 12</t>
  </si>
  <si>
    <t>KM Bahtera Cemerlang</t>
  </si>
  <si>
    <t>KM Intan daya 282</t>
  </si>
  <si>
    <t>KM Anugerah Buana III</t>
  </si>
  <si>
    <t>KM Serenity 09</t>
  </si>
  <si>
    <t>KM Bahtera Mega</t>
  </si>
  <si>
    <t>KM Clarity</t>
  </si>
  <si>
    <t>KM Prita</t>
  </si>
  <si>
    <t>KM Merak Indah 2</t>
  </si>
  <si>
    <t>KM ISA Victory</t>
  </si>
  <si>
    <t>MV Georgia Sejahtera</t>
  </si>
  <si>
    <t>KM Anugrah Buana V</t>
  </si>
  <si>
    <t>MV Felya</t>
  </si>
  <si>
    <t>KM Chitose</t>
  </si>
  <si>
    <t>KM Amazing Grace</t>
  </si>
  <si>
    <t>KM Fukujin</t>
  </si>
  <si>
    <t>Intan Daya 22</t>
  </si>
  <si>
    <t>Banyuwangi</t>
  </si>
  <si>
    <t>Belawan</t>
  </si>
  <si>
    <t>Bengkulu</t>
  </si>
  <si>
    <t>Bontang</t>
  </si>
  <si>
    <t>Cigading</t>
  </si>
  <si>
    <t>Cilacap</t>
  </si>
  <si>
    <t>Dumai</t>
  </si>
  <si>
    <t>Gresik</t>
  </si>
  <si>
    <t>Lampung</t>
  </si>
  <si>
    <t>Lembar</t>
  </si>
  <si>
    <t>Lhokseumawe</t>
  </si>
  <si>
    <t>Makassar</t>
  </si>
  <si>
    <t>Padang</t>
  </si>
  <si>
    <t>Palembang</t>
  </si>
  <si>
    <t>Semarang</t>
  </si>
  <si>
    <t>Sorong</t>
  </si>
  <si>
    <t>Surabaya</t>
  </si>
  <si>
    <t>PoL</t>
  </si>
  <si>
    <t>PoD</t>
  </si>
  <si>
    <t>Voyage</t>
  </si>
  <si>
    <t>Activity</t>
  </si>
  <si>
    <t>Duration</t>
  </si>
  <si>
    <t>Urea</t>
  </si>
  <si>
    <t>Waiting Loading</t>
  </si>
  <si>
    <t>06 d 09 h 12 m</t>
  </si>
  <si>
    <t>Loading</t>
  </si>
  <si>
    <t>04 d 19 h 42 m</t>
  </si>
  <si>
    <t>Sailing to PoD</t>
  </si>
  <si>
    <t>03 d 11 h 12 m</t>
  </si>
  <si>
    <t>Waiting Discharge</t>
  </si>
  <si>
    <t>00 d 01 h 42 m</t>
  </si>
  <si>
    <t>Discharge</t>
  </si>
  <si>
    <t>05 d 00 h 24 m</t>
  </si>
  <si>
    <t>07 d 23 h 42 m</t>
  </si>
  <si>
    <t>03 d 15 h 48 m</t>
  </si>
  <si>
    <t>03 d 16 h 30 m</t>
  </si>
  <si>
    <t>00 d 01 h 30 m</t>
  </si>
  <si>
    <t>04 d 16 h 18 m</t>
  </si>
  <si>
    <t>01 d 14 h 48 m</t>
  </si>
  <si>
    <t>03 d 11 h 18 m</t>
  </si>
  <si>
    <t>03 d 21 h 00 m</t>
  </si>
  <si>
    <t>00 d 18 h 06 m</t>
  </si>
  <si>
    <t>04 d 21 h 30 m</t>
  </si>
  <si>
    <t>10 d 19 h 30 m</t>
  </si>
  <si>
    <t>06 d 03 h 48 m</t>
  </si>
  <si>
    <t>03 d 11 h 00 m</t>
  </si>
  <si>
    <t>05 d 01 h 00 m</t>
  </si>
  <si>
    <t>KCL</t>
  </si>
  <si>
    <t>01 d 21 h 36 m</t>
  </si>
  <si>
    <t>05 d 17 h 42 m</t>
  </si>
  <si>
    <t>01 d 18 h 36 m</t>
  </si>
  <si>
    <t>00 d 18 h 12 m</t>
  </si>
  <si>
    <t>06 d 09 h 42 m</t>
  </si>
  <si>
    <t>00 d 04 h 24 m</t>
  </si>
  <si>
    <t>03 d 04 h 54 m</t>
  </si>
  <si>
    <t>01 d 19 h 42 m</t>
  </si>
  <si>
    <t>01 d 20 h 12 m</t>
  </si>
  <si>
    <t>05 d 19 h 30 m</t>
  </si>
  <si>
    <t>01 d 00 h 18 m</t>
  </si>
  <si>
    <t>03 d 13 h 48 m</t>
  </si>
  <si>
    <t>03 d 16 h 00 m</t>
  </si>
  <si>
    <t>01 d 01 h 42 m</t>
  </si>
  <si>
    <t>03 d 12 h 30 m</t>
  </si>
  <si>
    <t>01 d 18 h 42 m</t>
  </si>
  <si>
    <t>02 d 21 h 54 m</t>
  </si>
  <si>
    <t>04 d 18 h 18 m</t>
  </si>
  <si>
    <t>00 d 01 h 54 m</t>
  </si>
  <si>
    <t>12 d 05 h 30 m</t>
  </si>
  <si>
    <t>10 d 18 h 12 m</t>
  </si>
  <si>
    <t>03 d 21 h 06 m</t>
  </si>
  <si>
    <t>04 d 16 h 24 m</t>
  </si>
  <si>
    <t>03 d 17 h 54 m</t>
  </si>
  <si>
    <t>06 d 14 h 18 m</t>
  </si>
  <si>
    <t>03 d 05 h 06 m</t>
  </si>
  <si>
    <t>03 d 18 h 30 m</t>
  </si>
  <si>
    <t>05 d 13 h 24 m</t>
  </si>
  <si>
    <t>port1</t>
  </si>
  <si>
    <t>port2</t>
  </si>
  <si>
    <t>distance</t>
  </si>
  <si>
    <t>Vessel_Name</t>
  </si>
  <si>
    <t>Banjarmasin</t>
  </si>
  <si>
    <t>Celukan Bawang</t>
  </si>
  <si>
    <t>Cargo_Type</t>
  </si>
  <si>
    <t>Time_Start</t>
  </si>
  <si>
    <t>Time _Stop</t>
  </si>
  <si>
    <t>Dur</t>
  </si>
  <si>
    <t>PT. Pupuk Indonesia Logistik</t>
  </si>
  <si>
    <t xml:space="preserve">BSP XX </t>
  </si>
  <si>
    <t>PT. XXX</t>
  </si>
  <si>
    <t xml:space="preserve">KM Baruna Raya </t>
  </si>
  <si>
    <t>Nama_Kapal</t>
  </si>
  <si>
    <t>Penyedia_Jasa</t>
  </si>
  <si>
    <t>DWT</t>
  </si>
  <si>
    <t>GT</t>
  </si>
  <si>
    <t>Draft</t>
  </si>
  <si>
    <t>Speed_Max</t>
  </si>
  <si>
    <t>Speed_Average</t>
  </si>
  <si>
    <t>ME_Fuel_Type</t>
  </si>
  <si>
    <t>ME_Power</t>
  </si>
  <si>
    <t>AE_Power</t>
  </si>
  <si>
    <t>ME_Cons</t>
  </si>
  <si>
    <t>AE_Cons</t>
  </si>
  <si>
    <t>Tahun_Pembuatan</t>
  </si>
  <si>
    <t>Jenis_Kapal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</si>
</sst>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\ hh:mm:ss"/>
    <numFmt numFmtId="165" formatCode="m/d/yy\ h:mm;@"/>
    <numFmt numFmtId="166" formatCode="0.0"/>
    <numFmt numFmtId="167" formatCode="_-* #,##0_-;\-* #,##0_-;_-* &quot;-&quot;_-;_-@_-"/>
    <numFmt numFmtId="168" formatCode="_-* #,##0.0_-;\-* #,##0.0_-;_-* &quot;-&quot;_-;_-@_-"/>
    <numFmt numFmtId="169" formatCode="_-* #,##0.00_-;\-* #,##0.00_-;_-* &quot;-&quot;_-;_-@_-"/>
    <numFmt numFmtId="170" formatCode="_-* #,##0.000_-;\-* #,##0.000_-;_-* &quot;-&quot;_-;_-@_-"/>
  </numFmts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F2F2F2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0"/>
      <color theme="0" tint="-4.9989318521683403E-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ACB9CA"/>
        <bgColor rgb="FFACB9CA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rgb="FFEDEDED"/>
        <bgColor rgb="FFEDEDED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7" fontId="9" fillId="0" borderId="0" applyFont="0" applyFill="0" applyBorder="0" applyAlignment="0" applyProtection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/>
    <xf numFmtId="3" fontId="5" fillId="3" borderId="4" xfId="0" applyNumberFormat="1" applyFont="1" applyFill="1" applyBorder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4" fillId="3" borderId="4" xfId="0" applyFont="1" applyFill="1" applyBorder="1" applyAlignment="1">
      <alignment horizontal="center"/>
    </xf>
    <xf numFmtId="3" fontId="5" fillId="3" borderId="0" xfId="0" applyNumberFormat="1" applyFont="1" applyFill="1"/>
    <xf numFmtId="3" fontId="5" fillId="3" borderId="3" xfId="0" applyNumberFormat="1" applyFont="1" applyFill="1" applyBorder="1"/>
    <xf numFmtId="3" fontId="5" fillId="3" borderId="2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/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center"/>
    </xf>
    <xf numFmtId="0" fontId="7" fillId="0" borderId="0" xfId="0" applyFont="1"/>
    <xf numFmtId="0" fontId="5" fillId="5" borderId="0" xfId="0" applyFont="1" applyFill="1"/>
    <xf numFmtId="0" fontId="5" fillId="5" borderId="0" xfId="0" applyFont="1" applyFill="1" applyAlignment="1">
      <alignment horizontal="right"/>
    </xf>
    <xf numFmtId="164" fontId="5" fillId="5" borderId="0" xfId="0" applyNumberFormat="1" applyFont="1" applyFill="1" applyAlignment="1">
      <alignment horizontal="right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164" fontId="5" fillId="6" borderId="0" xfId="0" applyNumberFormat="1" applyFont="1" applyFill="1" applyAlignment="1">
      <alignment horizontal="right"/>
    </xf>
    <xf numFmtId="0" fontId="5" fillId="7" borderId="0" xfId="0" applyFont="1" applyFill="1"/>
    <xf numFmtId="0" fontId="5" fillId="7" borderId="0" xfId="0" applyFont="1" applyFill="1" applyAlignment="1">
      <alignment horizontal="right"/>
    </xf>
    <xf numFmtId="164" fontId="5" fillId="7" borderId="0" xfId="0" applyNumberFormat="1" applyFont="1" applyFill="1" applyAlignment="1">
      <alignment horizontal="right"/>
    </xf>
    <xf numFmtId="0" fontId="5" fillId="8" borderId="0" xfId="0" applyFont="1" applyFill="1"/>
    <xf numFmtId="0" fontId="5" fillId="8" borderId="0" xfId="0" applyFont="1" applyFill="1" applyAlignment="1">
      <alignment horizontal="right"/>
    </xf>
    <xf numFmtId="164" fontId="5" fillId="8" borderId="0" xfId="0" applyNumberFormat="1" applyFont="1" applyFill="1" applyAlignment="1">
      <alignment horizontal="right"/>
    </xf>
    <xf numFmtId="0" fontId="5" fillId="9" borderId="0" xfId="0" applyFont="1" applyFill="1"/>
    <xf numFmtId="0" fontId="5" fillId="9" borderId="0" xfId="0" applyFont="1" applyFill="1" applyAlignment="1">
      <alignment horizontal="right"/>
    </xf>
    <xf numFmtId="164" fontId="5" fillId="9" borderId="0" xfId="0" applyNumberFormat="1" applyFont="1" applyFill="1" applyAlignment="1">
      <alignment horizontal="right"/>
    </xf>
    <xf numFmtId="0" fontId="5" fillId="10" borderId="0" xfId="0" applyFont="1" applyFill="1"/>
    <xf numFmtId="0" fontId="5" fillId="10" borderId="0" xfId="0" applyFont="1" applyFill="1" applyAlignment="1">
      <alignment horizontal="right"/>
    </xf>
    <xf numFmtId="164" fontId="5" fillId="10" borderId="0" xfId="0" applyNumberFormat="1" applyFont="1" applyFill="1" applyAlignment="1">
      <alignment horizontal="right"/>
    </xf>
    <xf numFmtId="0" fontId="5" fillId="11" borderId="0" xfId="0" applyFont="1" applyFill="1"/>
    <xf numFmtId="0" fontId="5" fillId="11" borderId="0" xfId="0" applyFont="1" applyFill="1" applyAlignment="1">
      <alignment horizontal="right"/>
    </xf>
    <xf numFmtId="164" fontId="5" fillId="11" borderId="0" xfId="0" applyNumberFormat="1" applyFont="1" applyFill="1" applyAlignment="1">
      <alignment horizontal="right"/>
    </xf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5" fillId="12" borderId="0" xfId="0" applyNumberFormat="1" applyFont="1" applyFill="1" applyAlignment="1">
      <alignment horizontal="right"/>
    </xf>
    <xf numFmtId="0" fontId="5" fillId="13" borderId="0" xfId="0" applyFont="1" applyFill="1"/>
    <xf numFmtId="0" fontId="5" fillId="13" borderId="0" xfId="0" applyFont="1" applyFill="1" applyAlignment="1">
      <alignment horizontal="right"/>
    </xf>
    <xf numFmtId="164" fontId="5" fillId="13" borderId="0" xfId="0" applyNumberFormat="1" applyFont="1" applyFill="1" applyAlignment="1">
      <alignment horizontal="right"/>
    </xf>
    <xf numFmtId="0" fontId="5" fillId="14" borderId="0" xfId="0" applyFont="1" applyFill="1"/>
    <xf numFmtId="0" fontId="5" fillId="14" borderId="0" xfId="0" applyFont="1" applyFill="1" applyAlignment="1">
      <alignment horizontal="right"/>
    </xf>
    <xf numFmtId="164" fontId="5" fillId="14" borderId="0" xfId="0" applyNumberFormat="1" applyFont="1" applyFill="1" applyAlignment="1">
      <alignment horizontal="right"/>
    </xf>
    <xf numFmtId="165" fontId="2" fillId="0" borderId="0" xfId="1" applyNumberFormat="1"/>
    <xf numFmtId="0" fontId="2" fillId="0" borderId="0" xfId="1" applyAlignment="1">
      <alignment horizontal="center"/>
    </xf>
    <xf numFmtId="165" fontId="1" fillId="0" borderId="0" xfId="1" applyNumberFormat="1" applyFont="1"/>
    <xf numFmtId="0" fontId="2" fillId="0" borderId="5" xfId="1" applyBorder="1"/>
    <xf numFmtId="166" fontId="2" fillId="0" borderId="0" xfId="1" applyNumberFormat="1"/>
    <xf numFmtId="2" fontId="0" fillId="0" borderId="0" xfId="0" applyNumberFormat="1"/>
    <xf numFmtId="0" fontId="6" fillId="0" borderId="0" xfId="0" applyFont="1"/>
    <xf numFmtId="0" fontId="0" fillId="0" borderId="0" xfId="0"/>
    <xf numFmtId="0" fontId="8" fillId="15" borderId="5" xfId="2" applyFont="1" applyFill="1" applyBorder="1" applyAlignment="1">
      <alignment horizontal="center" vertical="center" wrapText="1"/>
    </xf>
    <xf numFmtId="167" fontId="8" fillId="15" borderId="5" xfId="3" applyFont="1" applyFill="1" applyBorder="1" applyAlignment="1">
      <alignment horizontal="center" vertical="center" wrapText="1"/>
    </xf>
    <xf numFmtId="0" fontId="4" fillId="16" borderId="5" xfId="2" applyFill="1" applyBorder="1" applyAlignment="1">
      <alignment horizontal="center" vertical="center"/>
    </xf>
    <xf numFmtId="0" fontId="4" fillId="16" borderId="5" xfId="2" applyFill="1" applyBorder="1" applyAlignment="1">
      <alignment vertical="center"/>
    </xf>
    <xf numFmtId="0" fontId="9" fillId="16" borderId="5" xfId="2" applyFont="1" applyFill="1" applyBorder="1" applyAlignment="1">
      <alignment vertical="center"/>
    </xf>
    <xf numFmtId="167" fontId="0" fillId="16" borderId="5" xfId="3" applyFont="1" applyFill="1" applyBorder="1" applyAlignment="1">
      <alignment vertical="center"/>
    </xf>
    <xf numFmtId="168" fontId="10" fillId="16" borderId="5" xfId="3" applyNumberFormat="1" applyFont="1" applyFill="1" applyBorder="1" applyAlignment="1">
      <alignment horizontal="center" vertical="center"/>
    </xf>
    <xf numFmtId="168" fontId="0" fillId="16" borderId="5" xfId="3" applyNumberFormat="1" applyFont="1" applyFill="1" applyBorder="1" applyAlignment="1">
      <alignment vertical="center"/>
    </xf>
    <xf numFmtId="0" fontId="9" fillId="16" borderId="5" xfId="2" applyFont="1" applyFill="1" applyBorder="1" applyAlignment="1">
      <alignment horizontal="center" vertical="center"/>
    </xf>
    <xf numFmtId="169" fontId="0" fillId="16" borderId="5" xfId="3" applyNumberFormat="1" applyFont="1" applyFill="1" applyBorder="1" applyAlignment="1">
      <alignment vertical="center"/>
    </xf>
    <xf numFmtId="167" fontId="0" fillId="16" borderId="0" xfId="3" applyFont="1" applyFill="1" applyAlignment="1">
      <alignment vertical="center"/>
    </xf>
    <xf numFmtId="168" fontId="0" fillId="16" borderId="5" xfId="3" applyNumberFormat="1" applyFont="1" applyFill="1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0" fontId="9" fillId="0" borderId="5" xfId="2" applyFont="1" applyBorder="1" applyAlignment="1">
      <alignment vertical="center"/>
    </xf>
    <xf numFmtId="167" fontId="0" fillId="0" borderId="5" xfId="3" applyFont="1" applyBorder="1" applyAlignment="1">
      <alignment vertical="center"/>
    </xf>
    <xf numFmtId="170" fontId="0" fillId="0" borderId="5" xfId="3" applyNumberFormat="1" applyFont="1" applyBorder="1" applyAlignment="1">
      <alignment horizontal="center" vertical="center"/>
    </xf>
    <xf numFmtId="168" fontId="0" fillId="0" borderId="5" xfId="3" applyNumberFormat="1" applyFont="1" applyBorder="1" applyAlignment="1">
      <alignment vertical="center"/>
    </xf>
    <xf numFmtId="169" fontId="0" fillId="0" borderId="5" xfId="3" applyNumberFormat="1" applyFont="1" applyBorder="1" applyAlignment="1">
      <alignment vertical="center"/>
    </xf>
    <xf numFmtId="0" fontId="4" fillId="0" borderId="5" xfId="2" applyBorder="1" applyAlignment="1">
      <alignment vertical="center"/>
    </xf>
  </cellXfs>
  <cellStyles count="4">
    <cellStyle name="Comma [0] 2" xfId="3" xr:uid="{F9CD9FEF-AF22-4E26-9765-6C4CF4207963}"/>
    <cellStyle name="Normal" xfId="0" builtinId="0"/>
    <cellStyle name="Normal 2" xfId="1" xr:uid="{7A0E4B91-B429-4356-8039-100C31A87FA0}"/>
    <cellStyle name="Normal 3" xfId="2" xr:uid="{09D7CAAC-2A29-43C8-9E81-44182BB5A1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2"/>
  <sheetViews>
    <sheetView workbookViewId="0">
      <selection activeCell="C3" sqref="C3"/>
    </sheetView>
  </sheetViews>
  <sheetFormatPr defaultColWidth="12.5703125" defaultRowHeight="15.75" customHeight="1" x14ac:dyDescent="0.2"/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3">
        <v>1</v>
      </c>
      <c r="B2" s="4" t="s">
        <v>16</v>
      </c>
      <c r="C2" s="5">
        <v>11186</v>
      </c>
      <c r="D2" s="5">
        <v>7497</v>
      </c>
      <c r="E2" s="6">
        <v>7.2</v>
      </c>
      <c r="F2" s="7">
        <v>8</v>
      </c>
      <c r="G2" s="7">
        <v>7</v>
      </c>
      <c r="H2" s="8" t="s">
        <v>17</v>
      </c>
      <c r="I2" s="8">
        <v>5000</v>
      </c>
      <c r="J2" s="8">
        <v>420</v>
      </c>
      <c r="K2" s="7">
        <v>11.72</v>
      </c>
      <c r="L2" s="7">
        <v>0.98</v>
      </c>
      <c r="M2" s="8">
        <v>1984</v>
      </c>
      <c r="N2" s="8" t="s">
        <v>18</v>
      </c>
      <c r="O2" s="8" t="s">
        <v>19</v>
      </c>
      <c r="P2" s="8" t="s">
        <v>20</v>
      </c>
    </row>
    <row r="3" spans="1:16" x14ac:dyDescent="0.2">
      <c r="A3" s="3">
        <v>2</v>
      </c>
      <c r="B3" s="4" t="s">
        <v>21</v>
      </c>
      <c r="C3" s="5">
        <v>9327</v>
      </c>
      <c r="D3" s="5">
        <v>7451</v>
      </c>
      <c r="E3" s="6">
        <v>7.2</v>
      </c>
      <c r="F3" s="7">
        <v>8</v>
      </c>
      <c r="G3" s="7">
        <v>7</v>
      </c>
      <c r="H3" s="8" t="s">
        <v>17</v>
      </c>
      <c r="I3" s="8">
        <v>5000</v>
      </c>
      <c r="J3" s="8">
        <v>650</v>
      </c>
      <c r="K3" s="7">
        <v>11.72</v>
      </c>
      <c r="L3" s="7">
        <v>1.52</v>
      </c>
      <c r="M3" s="8">
        <v>1977</v>
      </c>
      <c r="N3" s="8" t="s">
        <v>18</v>
      </c>
      <c r="O3" s="8" t="s">
        <v>19</v>
      </c>
      <c r="P3" s="8" t="s">
        <v>20</v>
      </c>
    </row>
    <row r="4" spans="1:16" x14ac:dyDescent="0.2">
      <c r="A4" s="3">
        <v>3</v>
      </c>
      <c r="B4" s="4" t="s">
        <v>22</v>
      </c>
      <c r="C4" s="5">
        <v>11162</v>
      </c>
      <c r="D4" s="5">
        <v>7473</v>
      </c>
      <c r="E4" s="6">
        <v>7.2</v>
      </c>
      <c r="F4" s="7">
        <v>8</v>
      </c>
      <c r="G4" s="7">
        <v>7</v>
      </c>
      <c r="H4" s="8" t="s">
        <v>17</v>
      </c>
      <c r="I4" s="8">
        <v>5000</v>
      </c>
      <c r="J4" s="8">
        <v>650</v>
      </c>
      <c r="K4" s="7">
        <v>11.72</v>
      </c>
      <c r="L4" s="7">
        <v>1.52</v>
      </c>
      <c r="M4" s="8">
        <v>1977</v>
      </c>
      <c r="N4" s="8" t="s">
        <v>18</v>
      </c>
      <c r="O4" s="8" t="s">
        <v>19</v>
      </c>
      <c r="P4" s="8" t="s">
        <v>20</v>
      </c>
    </row>
    <row r="5" spans="1:16" x14ac:dyDescent="0.2">
      <c r="A5" s="3">
        <v>4</v>
      </c>
      <c r="B5" s="4" t="s">
        <v>23</v>
      </c>
      <c r="C5" s="5">
        <v>11162</v>
      </c>
      <c r="D5" s="5">
        <v>7473</v>
      </c>
      <c r="E5" s="6">
        <v>7.2</v>
      </c>
      <c r="F5" s="7">
        <v>7</v>
      </c>
      <c r="G5" s="7">
        <v>6.5</v>
      </c>
      <c r="H5" s="8" t="s">
        <v>17</v>
      </c>
      <c r="I5" s="8">
        <v>5000</v>
      </c>
      <c r="J5" s="8">
        <v>420</v>
      </c>
      <c r="K5" s="7">
        <v>11.72</v>
      </c>
      <c r="L5" s="7">
        <v>0.98</v>
      </c>
      <c r="M5" s="8">
        <v>1983</v>
      </c>
      <c r="N5" s="8" t="s">
        <v>18</v>
      </c>
      <c r="O5" s="8" t="s">
        <v>19</v>
      </c>
      <c r="P5" s="8" t="s">
        <v>20</v>
      </c>
    </row>
    <row r="6" spans="1:16" x14ac:dyDescent="0.2">
      <c r="A6" s="3">
        <v>5</v>
      </c>
      <c r="B6" s="4" t="s">
        <v>24</v>
      </c>
      <c r="C6" s="9">
        <v>11195</v>
      </c>
      <c r="D6" s="10">
        <v>7339</v>
      </c>
      <c r="E6" s="6">
        <v>7.2</v>
      </c>
      <c r="F6" s="7">
        <v>8</v>
      </c>
      <c r="G6" s="7">
        <v>7</v>
      </c>
      <c r="H6" s="8" t="s">
        <v>17</v>
      </c>
      <c r="I6" s="8">
        <v>5000</v>
      </c>
      <c r="J6" s="8">
        <v>650</v>
      </c>
      <c r="K6" s="7">
        <v>11.72</v>
      </c>
      <c r="L6" s="7">
        <v>1.52</v>
      </c>
      <c r="M6" s="8">
        <v>1978</v>
      </c>
      <c r="N6" s="8" t="s">
        <v>18</v>
      </c>
      <c r="O6" s="8" t="s">
        <v>19</v>
      </c>
      <c r="P6" s="8" t="s">
        <v>20</v>
      </c>
    </row>
    <row r="7" spans="1:16" x14ac:dyDescent="0.2">
      <c r="A7" s="3">
        <v>6</v>
      </c>
      <c r="B7" s="4" t="s">
        <v>25</v>
      </c>
      <c r="C7" s="11">
        <v>11185</v>
      </c>
      <c r="D7" s="5">
        <v>7497</v>
      </c>
      <c r="E7" s="6">
        <v>7.2</v>
      </c>
      <c r="F7" s="7">
        <v>8</v>
      </c>
      <c r="G7" s="7">
        <v>7</v>
      </c>
      <c r="H7" s="8" t="s">
        <v>17</v>
      </c>
      <c r="I7" s="8">
        <v>5000</v>
      </c>
      <c r="J7" s="8">
        <v>420</v>
      </c>
      <c r="K7" s="7">
        <v>11.72</v>
      </c>
      <c r="L7" s="7">
        <v>0.98</v>
      </c>
      <c r="M7" s="8">
        <v>1983</v>
      </c>
      <c r="N7" s="8" t="s">
        <v>18</v>
      </c>
      <c r="O7" s="8" t="s">
        <v>19</v>
      </c>
      <c r="P7" s="8" t="s">
        <v>20</v>
      </c>
    </row>
    <row r="8" spans="1:16" x14ac:dyDescent="0.2">
      <c r="A8" s="3">
        <v>7</v>
      </c>
      <c r="B8" s="4" t="s">
        <v>26</v>
      </c>
      <c r="C8" s="5">
        <v>11485</v>
      </c>
      <c r="D8" s="5">
        <v>12454</v>
      </c>
      <c r="E8" s="6">
        <v>5.4</v>
      </c>
      <c r="F8" s="7">
        <v>8</v>
      </c>
      <c r="G8" s="7">
        <v>7</v>
      </c>
      <c r="H8" s="8" t="s">
        <v>17</v>
      </c>
      <c r="I8" s="8">
        <v>4200</v>
      </c>
      <c r="J8" s="8">
        <v>480</v>
      </c>
      <c r="K8" s="7">
        <v>9.85</v>
      </c>
      <c r="L8" s="7">
        <v>1.1299999999999999</v>
      </c>
      <c r="M8" s="8">
        <v>2014</v>
      </c>
      <c r="N8" s="8" t="s">
        <v>27</v>
      </c>
      <c r="O8" s="8" t="s">
        <v>19</v>
      </c>
      <c r="P8" s="8" t="s">
        <v>20</v>
      </c>
    </row>
    <row r="9" spans="1:16" x14ac:dyDescent="0.2">
      <c r="A9" s="3">
        <v>8</v>
      </c>
      <c r="B9" s="4" t="s">
        <v>28</v>
      </c>
      <c r="C9" s="5">
        <v>11485</v>
      </c>
      <c r="D9" s="5">
        <v>7305</v>
      </c>
      <c r="E9" s="6">
        <v>6.2</v>
      </c>
      <c r="F9" s="7">
        <v>10</v>
      </c>
      <c r="G9" s="7">
        <v>10</v>
      </c>
      <c r="H9" s="8" t="s">
        <v>17</v>
      </c>
      <c r="I9" s="8">
        <v>5200</v>
      </c>
      <c r="J9" s="8">
        <v>650</v>
      </c>
      <c r="K9" s="7">
        <v>12.19</v>
      </c>
      <c r="L9" s="7">
        <v>1.52</v>
      </c>
      <c r="M9" s="8">
        <v>1984</v>
      </c>
      <c r="N9" s="8" t="s">
        <v>29</v>
      </c>
      <c r="O9" s="8" t="s">
        <v>19</v>
      </c>
      <c r="P9" s="8" t="s">
        <v>20</v>
      </c>
    </row>
    <row r="10" spans="1:16" x14ac:dyDescent="0.2">
      <c r="A10" s="3">
        <v>9</v>
      </c>
      <c r="B10" s="4" t="s">
        <v>30</v>
      </c>
      <c r="C10" s="5">
        <v>23256</v>
      </c>
      <c r="D10" s="5">
        <v>19511</v>
      </c>
      <c r="E10" s="6">
        <v>14.4</v>
      </c>
      <c r="F10" s="7">
        <v>10</v>
      </c>
      <c r="G10" s="7">
        <v>10</v>
      </c>
      <c r="H10" s="8" t="s">
        <v>17</v>
      </c>
      <c r="I10" s="8">
        <v>18200</v>
      </c>
      <c r="J10" s="8">
        <v>650</v>
      </c>
      <c r="K10" s="7">
        <v>42.66</v>
      </c>
      <c r="L10" s="7">
        <v>1.52</v>
      </c>
      <c r="M10" s="8">
        <v>1994</v>
      </c>
      <c r="N10" s="8" t="s">
        <v>29</v>
      </c>
      <c r="O10" s="8" t="s">
        <v>19</v>
      </c>
      <c r="P10" s="8" t="s">
        <v>20</v>
      </c>
    </row>
    <row r="11" spans="1:16" x14ac:dyDescent="0.2">
      <c r="A11" s="12">
        <v>10</v>
      </c>
      <c r="B11" s="13" t="s">
        <v>31</v>
      </c>
      <c r="C11" s="14"/>
      <c r="D11" s="14"/>
      <c r="E11" s="15"/>
      <c r="F11" s="14">
        <v>10</v>
      </c>
      <c r="G11" s="14">
        <v>7</v>
      </c>
      <c r="H11" s="16" t="s">
        <v>17</v>
      </c>
      <c r="I11" s="16">
        <v>4000</v>
      </c>
      <c r="J11" s="16">
        <v>280</v>
      </c>
      <c r="K11" s="14">
        <v>9.3800000000000008</v>
      </c>
      <c r="L11" s="14">
        <v>0.66</v>
      </c>
      <c r="M11" s="16"/>
      <c r="N11" s="16"/>
      <c r="O11" s="16" t="s">
        <v>19</v>
      </c>
      <c r="P11" s="16" t="s">
        <v>32</v>
      </c>
    </row>
    <row r="12" spans="1:16" x14ac:dyDescent="0.2">
      <c r="A12" s="12">
        <v>11</v>
      </c>
      <c r="B12" s="13" t="s">
        <v>33</v>
      </c>
      <c r="C12" s="14"/>
      <c r="D12" s="14"/>
      <c r="E12" s="15"/>
      <c r="F12" s="14">
        <v>10</v>
      </c>
      <c r="G12" s="14">
        <v>7</v>
      </c>
      <c r="H12" s="16" t="s">
        <v>17</v>
      </c>
      <c r="I12" s="16">
        <v>4000</v>
      </c>
      <c r="J12" s="16">
        <v>280</v>
      </c>
      <c r="K12" s="14">
        <v>9.3800000000000008</v>
      </c>
      <c r="L12" s="14">
        <v>0.66</v>
      </c>
      <c r="M12" s="16"/>
      <c r="N12" s="16"/>
      <c r="O12" s="16" t="s">
        <v>19</v>
      </c>
      <c r="P12" s="16" t="s">
        <v>32</v>
      </c>
    </row>
    <row r="13" spans="1:16" x14ac:dyDescent="0.2">
      <c r="A13" s="12">
        <v>12</v>
      </c>
      <c r="B13" s="13" t="s">
        <v>34</v>
      </c>
      <c r="C13" s="14"/>
      <c r="D13" s="14"/>
      <c r="E13" s="15"/>
      <c r="F13" s="14">
        <v>10</v>
      </c>
      <c r="G13" s="14">
        <v>7</v>
      </c>
      <c r="H13" s="16" t="s">
        <v>17</v>
      </c>
      <c r="I13" s="16">
        <v>4000</v>
      </c>
      <c r="J13" s="16">
        <v>280</v>
      </c>
      <c r="K13" s="14">
        <v>9.3800000000000008</v>
      </c>
      <c r="L13" s="14">
        <v>0.66</v>
      </c>
      <c r="M13" s="16"/>
      <c r="N13" s="16"/>
      <c r="O13" s="16" t="s">
        <v>19</v>
      </c>
      <c r="P13" s="16" t="s">
        <v>32</v>
      </c>
    </row>
    <row r="14" spans="1:16" x14ac:dyDescent="0.2">
      <c r="A14" s="12">
        <v>13</v>
      </c>
      <c r="B14" s="13" t="s">
        <v>35</v>
      </c>
      <c r="C14" s="14"/>
      <c r="D14" s="14"/>
      <c r="E14" s="15"/>
      <c r="F14" s="14"/>
      <c r="G14" s="14"/>
      <c r="H14" s="16"/>
      <c r="I14" s="16"/>
      <c r="J14" s="16"/>
      <c r="K14" s="14"/>
      <c r="L14" s="14"/>
      <c r="M14" s="16"/>
      <c r="N14" s="16"/>
      <c r="O14" s="16" t="s">
        <v>19</v>
      </c>
      <c r="P14" s="16" t="s">
        <v>32</v>
      </c>
    </row>
    <row r="15" spans="1:16" x14ac:dyDescent="0.2">
      <c r="A15" s="12">
        <v>14</v>
      </c>
      <c r="B15" s="13" t="s">
        <v>36</v>
      </c>
      <c r="C15" s="14"/>
      <c r="D15" s="14"/>
      <c r="E15" s="15"/>
      <c r="F15" s="14"/>
      <c r="G15" s="14"/>
      <c r="H15" s="16"/>
      <c r="I15" s="16"/>
      <c r="J15" s="16"/>
      <c r="K15" s="14"/>
      <c r="L15" s="14"/>
      <c r="M15" s="16"/>
      <c r="N15" s="16"/>
      <c r="O15" s="16" t="s">
        <v>19</v>
      </c>
      <c r="P15" s="16" t="s">
        <v>32</v>
      </c>
    </row>
    <row r="16" spans="1:16" x14ac:dyDescent="0.2">
      <c r="A16" s="12">
        <v>15</v>
      </c>
      <c r="B16" s="13" t="s">
        <v>37</v>
      </c>
      <c r="C16" s="14"/>
      <c r="D16" s="14"/>
      <c r="E16" s="15"/>
      <c r="F16" s="14"/>
      <c r="G16" s="14"/>
      <c r="H16" s="16"/>
      <c r="I16" s="16"/>
      <c r="J16" s="16"/>
      <c r="K16" s="14"/>
      <c r="L16" s="14"/>
      <c r="M16" s="16"/>
      <c r="N16" s="16"/>
      <c r="O16" s="16" t="s">
        <v>19</v>
      </c>
      <c r="P16" s="16" t="s">
        <v>32</v>
      </c>
    </row>
    <row r="17" spans="1:16" x14ac:dyDescent="0.2">
      <c r="A17" s="12">
        <v>16</v>
      </c>
      <c r="B17" s="13" t="s">
        <v>38</v>
      </c>
      <c r="C17" s="14"/>
      <c r="D17" s="14"/>
      <c r="E17" s="15"/>
      <c r="F17" s="14"/>
      <c r="G17" s="14"/>
      <c r="H17" s="16"/>
      <c r="I17" s="16"/>
      <c r="J17" s="16"/>
      <c r="K17" s="14"/>
      <c r="L17" s="14"/>
      <c r="M17" s="16"/>
      <c r="N17" s="16"/>
      <c r="O17" s="16" t="s">
        <v>19</v>
      </c>
      <c r="P17" s="16" t="s">
        <v>32</v>
      </c>
    </row>
    <row r="18" spans="1:16" x14ac:dyDescent="0.2">
      <c r="A18" s="12">
        <v>17</v>
      </c>
      <c r="B18" s="13" t="s">
        <v>39</v>
      </c>
      <c r="C18" s="14"/>
      <c r="D18" s="14"/>
      <c r="E18" s="15"/>
      <c r="F18" s="14"/>
      <c r="G18" s="14"/>
      <c r="H18" s="16"/>
      <c r="I18" s="16"/>
      <c r="J18" s="16"/>
      <c r="K18" s="14"/>
      <c r="L18" s="14"/>
      <c r="M18" s="16"/>
      <c r="N18" s="16"/>
      <c r="O18" s="16" t="s">
        <v>19</v>
      </c>
      <c r="P18" s="16" t="s">
        <v>32</v>
      </c>
    </row>
    <row r="19" spans="1:16" x14ac:dyDescent="0.2">
      <c r="A19" s="12">
        <v>18</v>
      </c>
      <c r="B19" s="13" t="s">
        <v>40</v>
      </c>
      <c r="C19" s="14"/>
      <c r="D19" s="14"/>
      <c r="E19" s="15"/>
      <c r="F19" s="14"/>
      <c r="G19" s="14"/>
      <c r="H19" s="16"/>
      <c r="I19" s="16"/>
      <c r="J19" s="16"/>
      <c r="K19" s="14"/>
      <c r="L19" s="14"/>
      <c r="M19" s="16"/>
      <c r="N19" s="16"/>
      <c r="O19" s="16" t="s">
        <v>19</v>
      </c>
      <c r="P19" s="16" t="s">
        <v>32</v>
      </c>
    </row>
    <row r="20" spans="1:16" x14ac:dyDescent="0.2">
      <c r="A20" s="12">
        <v>19</v>
      </c>
      <c r="B20" s="13" t="s">
        <v>41</v>
      </c>
      <c r="C20" s="14"/>
      <c r="D20" s="14"/>
      <c r="E20" s="15"/>
      <c r="F20" s="14"/>
      <c r="G20" s="14"/>
      <c r="H20" s="16"/>
      <c r="I20" s="16"/>
      <c r="J20" s="16"/>
      <c r="K20" s="14"/>
      <c r="L20" s="14"/>
      <c r="M20" s="16"/>
      <c r="N20" s="16"/>
      <c r="O20" s="16" t="s">
        <v>19</v>
      </c>
      <c r="P20" s="16" t="s">
        <v>32</v>
      </c>
    </row>
    <row r="21" spans="1:16" x14ac:dyDescent="0.2">
      <c r="A21" s="12">
        <v>20</v>
      </c>
      <c r="B21" s="13" t="s">
        <v>42</v>
      </c>
      <c r="C21" s="14"/>
      <c r="D21" s="14"/>
      <c r="E21" s="15"/>
      <c r="F21" s="14"/>
      <c r="G21" s="14"/>
      <c r="H21" s="16"/>
      <c r="I21" s="16"/>
      <c r="J21" s="16"/>
      <c r="K21" s="14"/>
      <c r="L21" s="14"/>
      <c r="M21" s="16"/>
      <c r="N21" s="16"/>
      <c r="O21" s="16" t="s">
        <v>19</v>
      </c>
      <c r="P21" s="16" t="s">
        <v>32</v>
      </c>
    </row>
    <row r="22" spans="1:16" x14ac:dyDescent="0.2">
      <c r="A22" s="12">
        <v>21</v>
      </c>
      <c r="B22" s="13" t="s">
        <v>43</v>
      </c>
      <c r="C22" s="14"/>
      <c r="D22" s="14"/>
      <c r="E22" s="15"/>
      <c r="F22" s="14"/>
      <c r="G22" s="14"/>
      <c r="H22" s="16"/>
      <c r="I22" s="16"/>
      <c r="J22" s="16"/>
      <c r="K22" s="14"/>
      <c r="L22" s="14"/>
      <c r="M22" s="16"/>
      <c r="N22" s="16"/>
      <c r="O22" s="16" t="s">
        <v>19</v>
      </c>
      <c r="P22" s="16" t="s">
        <v>32</v>
      </c>
    </row>
    <row r="23" spans="1:16" x14ac:dyDescent="0.2">
      <c r="A23" s="12">
        <v>22</v>
      </c>
      <c r="B23" s="13" t="s">
        <v>44</v>
      </c>
      <c r="C23" s="14"/>
      <c r="D23" s="14"/>
      <c r="E23" s="15"/>
      <c r="F23" s="14"/>
      <c r="G23" s="14"/>
      <c r="H23" s="16"/>
      <c r="I23" s="16"/>
      <c r="J23" s="16"/>
      <c r="K23" s="14"/>
      <c r="L23" s="14"/>
      <c r="M23" s="16"/>
      <c r="N23" s="16"/>
      <c r="O23" s="16" t="s">
        <v>19</v>
      </c>
      <c r="P23" s="16" t="s">
        <v>32</v>
      </c>
    </row>
    <row r="24" spans="1:16" x14ac:dyDescent="0.2">
      <c r="A24" s="12">
        <v>23</v>
      </c>
      <c r="B24" s="13" t="s">
        <v>45</v>
      </c>
      <c r="C24" s="14"/>
      <c r="D24" s="14"/>
      <c r="E24" s="15"/>
      <c r="F24" s="14"/>
      <c r="G24" s="14"/>
      <c r="H24" s="16"/>
      <c r="I24" s="16"/>
      <c r="J24" s="16"/>
      <c r="K24" s="14"/>
      <c r="L24" s="14"/>
      <c r="M24" s="16"/>
      <c r="N24" s="16"/>
      <c r="O24" s="16" t="s">
        <v>19</v>
      </c>
      <c r="P24" s="16" t="s">
        <v>32</v>
      </c>
    </row>
    <row r="25" spans="1:16" x14ac:dyDescent="0.2">
      <c r="A25" s="12">
        <v>24</v>
      </c>
      <c r="B25" s="13" t="s">
        <v>46</v>
      </c>
      <c r="C25" s="14"/>
      <c r="D25" s="14"/>
      <c r="E25" s="15"/>
      <c r="F25" s="14"/>
      <c r="G25" s="14"/>
      <c r="H25" s="16"/>
      <c r="I25" s="16"/>
      <c r="J25" s="16"/>
      <c r="K25" s="14"/>
      <c r="L25" s="14"/>
      <c r="M25" s="16"/>
      <c r="N25" s="16"/>
      <c r="O25" s="16" t="s">
        <v>19</v>
      </c>
      <c r="P25" s="16" t="s">
        <v>32</v>
      </c>
    </row>
    <row r="26" spans="1:16" x14ac:dyDescent="0.2">
      <c r="A26" s="12">
        <v>25</v>
      </c>
      <c r="B26" s="13" t="s">
        <v>47</v>
      </c>
      <c r="C26" s="14"/>
      <c r="D26" s="14"/>
      <c r="E26" s="15"/>
      <c r="F26" s="14"/>
      <c r="G26" s="14"/>
      <c r="H26" s="16"/>
      <c r="I26" s="16"/>
      <c r="J26" s="16"/>
      <c r="K26" s="14"/>
      <c r="L26" s="14"/>
      <c r="M26" s="16"/>
      <c r="N26" s="16"/>
      <c r="O26" s="16" t="s">
        <v>19</v>
      </c>
      <c r="P26" s="16" t="s">
        <v>32</v>
      </c>
    </row>
    <row r="27" spans="1:16" x14ac:dyDescent="0.2">
      <c r="A27" s="12">
        <v>26</v>
      </c>
      <c r="B27" s="13" t="s">
        <v>48</v>
      </c>
      <c r="C27" s="14"/>
      <c r="D27" s="14"/>
      <c r="E27" s="15"/>
      <c r="F27" s="14"/>
      <c r="G27" s="14"/>
      <c r="H27" s="16"/>
      <c r="I27" s="16"/>
      <c r="J27" s="16"/>
      <c r="K27" s="14"/>
      <c r="L27" s="14"/>
      <c r="M27" s="16"/>
      <c r="N27" s="16"/>
      <c r="O27" s="16" t="s">
        <v>19</v>
      </c>
      <c r="P27" s="16" t="s">
        <v>32</v>
      </c>
    </row>
    <row r="28" spans="1:16" x14ac:dyDescent="0.2">
      <c r="A28" s="12">
        <v>27</v>
      </c>
      <c r="B28" s="13" t="s">
        <v>49</v>
      </c>
      <c r="C28" s="14"/>
      <c r="D28" s="14"/>
      <c r="E28" s="15"/>
      <c r="F28" s="14"/>
      <c r="G28" s="14"/>
      <c r="H28" s="16"/>
      <c r="I28" s="16"/>
      <c r="J28" s="16"/>
      <c r="K28" s="14"/>
      <c r="L28" s="14"/>
      <c r="M28" s="16"/>
      <c r="N28" s="16"/>
      <c r="O28" s="16" t="s">
        <v>19</v>
      </c>
      <c r="P28" s="16" t="s">
        <v>32</v>
      </c>
    </row>
    <row r="29" spans="1:16" x14ac:dyDescent="0.2">
      <c r="A29" s="12">
        <v>28</v>
      </c>
      <c r="B29" s="13" t="s">
        <v>50</v>
      </c>
      <c r="C29" s="14"/>
      <c r="D29" s="14"/>
      <c r="E29" s="15"/>
      <c r="F29" s="14"/>
      <c r="G29" s="14"/>
      <c r="H29" s="16"/>
      <c r="I29" s="16"/>
      <c r="J29" s="16"/>
      <c r="K29" s="14"/>
      <c r="L29" s="14"/>
      <c r="M29" s="16"/>
      <c r="N29" s="16"/>
      <c r="O29" s="16" t="s">
        <v>19</v>
      </c>
      <c r="P29" s="16" t="s">
        <v>32</v>
      </c>
    </row>
    <row r="30" spans="1:16" x14ac:dyDescent="0.2">
      <c r="A30" s="12">
        <v>29</v>
      </c>
      <c r="B30" s="13" t="s">
        <v>51</v>
      </c>
      <c r="C30" s="14"/>
      <c r="D30" s="14"/>
      <c r="E30" s="15"/>
      <c r="F30" s="14"/>
      <c r="G30" s="14"/>
      <c r="H30" s="16"/>
      <c r="I30" s="16"/>
      <c r="J30" s="16"/>
      <c r="K30" s="14"/>
      <c r="L30" s="14"/>
      <c r="M30" s="16"/>
      <c r="N30" s="16"/>
      <c r="O30" s="16" t="s">
        <v>19</v>
      </c>
      <c r="P30" s="16" t="s">
        <v>32</v>
      </c>
    </row>
    <row r="31" spans="1:16" x14ac:dyDescent="0.2">
      <c r="A31" s="12">
        <v>30</v>
      </c>
      <c r="B31" s="13" t="s">
        <v>52</v>
      </c>
      <c r="C31" s="14"/>
      <c r="D31" s="14"/>
      <c r="E31" s="15"/>
      <c r="F31" s="14"/>
      <c r="G31" s="14"/>
      <c r="H31" s="16"/>
      <c r="I31" s="16"/>
      <c r="J31" s="16"/>
      <c r="K31" s="14"/>
      <c r="L31" s="14"/>
      <c r="M31" s="16"/>
      <c r="N31" s="16"/>
      <c r="O31" s="16" t="s">
        <v>19</v>
      </c>
      <c r="P31" s="16" t="s">
        <v>32</v>
      </c>
    </row>
    <row r="32" spans="1:16" x14ac:dyDescent="0.2">
      <c r="A32" s="12">
        <v>31</v>
      </c>
      <c r="B32" s="13" t="s">
        <v>53</v>
      </c>
      <c r="C32" s="14"/>
      <c r="D32" s="14"/>
      <c r="E32" s="15"/>
      <c r="F32" s="14"/>
      <c r="G32" s="14"/>
      <c r="H32" s="16"/>
      <c r="I32" s="16"/>
      <c r="J32" s="16"/>
      <c r="K32" s="14"/>
      <c r="L32" s="14"/>
      <c r="M32" s="16"/>
      <c r="N32" s="16"/>
      <c r="O32" s="16" t="s">
        <v>19</v>
      </c>
      <c r="P32" s="1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8"/>
  <sheetViews>
    <sheetView workbookViewId="0"/>
  </sheetViews>
  <sheetFormatPr defaultColWidth="12.5703125" defaultRowHeight="15.75" customHeight="1" x14ac:dyDescent="0.2"/>
  <sheetData>
    <row r="1" spans="1:18" ht="15.75" customHeight="1" x14ac:dyDescent="0.25">
      <c r="A1" s="17"/>
      <c r="B1" s="18" t="s">
        <v>54</v>
      </c>
      <c r="C1" s="18" t="s">
        <v>55</v>
      </c>
      <c r="D1" s="18" t="s">
        <v>56</v>
      </c>
      <c r="E1" s="18" t="s">
        <v>57</v>
      </c>
      <c r="F1" s="18" t="s">
        <v>58</v>
      </c>
      <c r="G1" s="18" t="s">
        <v>59</v>
      </c>
      <c r="H1" s="18" t="s">
        <v>60</v>
      </c>
      <c r="I1" s="18" t="s">
        <v>61</v>
      </c>
      <c r="J1" s="18" t="s">
        <v>62</v>
      </c>
      <c r="K1" s="18" t="s">
        <v>63</v>
      </c>
      <c r="L1" s="18" t="s">
        <v>64</v>
      </c>
      <c r="M1" s="18" t="s">
        <v>65</v>
      </c>
      <c r="N1" s="18" t="s">
        <v>66</v>
      </c>
      <c r="O1" s="18" t="s">
        <v>67</v>
      </c>
      <c r="P1" s="18" t="s">
        <v>68</v>
      </c>
      <c r="Q1" s="18" t="s">
        <v>69</v>
      </c>
      <c r="R1" s="18" t="s">
        <v>70</v>
      </c>
    </row>
    <row r="2" spans="1:18" ht="15.75" customHeight="1" x14ac:dyDescent="0.25">
      <c r="A2" s="17" t="s">
        <v>54</v>
      </c>
      <c r="B2" s="19"/>
      <c r="C2" s="17"/>
      <c r="D2" s="17"/>
      <c r="E2" s="18">
        <v>574.70000000000005</v>
      </c>
      <c r="F2" s="18"/>
      <c r="G2" s="17"/>
      <c r="H2" s="17"/>
      <c r="I2" s="17"/>
      <c r="J2" s="17"/>
      <c r="K2" s="17"/>
      <c r="L2" s="17"/>
      <c r="M2" s="17"/>
      <c r="N2" s="17"/>
      <c r="O2" s="18">
        <v>853.2</v>
      </c>
      <c r="P2" s="17"/>
      <c r="Q2" s="17"/>
      <c r="R2" s="17"/>
    </row>
    <row r="3" spans="1:18" ht="15.75" customHeight="1" x14ac:dyDescent="0.25">
      <c r="A3" s="17" t="s">
        <v>55</v>
      </c>
      <c r="B3" s="17"/>
      <c r="C3" s="19"/>
      <c r="D3" s="17"/>
      <c r="E3" s="18">
        <v>1540.9</v>
      </c>
      <c r="F3" s="18"/>
      <c r="G3" s="17"/>
      <c r="H3" s="17"/>
      <c r="I3" s="18">
        <v>1111</v>
      </c>
      <c r="J3" s="17"/>
      <c r="K3" s="17"/>
      <c r="L3" s="18">
        <v>67.2</v>
      </c>
      <c r="M3" s="17"/>
      <c r="N3" s="17"/>
      <c r="O3" s="18">
        <v>564.70000000000005</v>
      </c>
      <c r="P3" s="17"/>
      <c r="Q3" s="17"/>
      <c r="R3" s="17"/>
    </row>
    <row r="4" spans="1:18" ht="15.75" customHeight="1" x14ac:dyDescent="0.25">
      <c r="A4" s="17" t="s">
        <v>56</v>
      </c>
      <c r="B4" s="17"/>
      <c r="C4" s="17"/>
      <c r="D4" s="19"/>
      <c r="E4" s="18"/>
      <c r="F4" s="18"/>
      <c r="G4" s="17"/>
      <c r="H4" s="17"/>
      <c r="I4" s="18"/>
      <c r="J4" s="17"/>
      <c r="K4" s="17"/>
      <c r="L4" s="18"/>
      <c r="M4" s="17"/>
      <c r="N4" s="17"/>
      <c r="O4" s="18">
        <v>592</v>
      </c>
      <c r="P4" s="17"/>
      <c r="Q4" s="17"/>
      <c r="R4" s="17"/>
    </row>
    <row r="5" spans="1:18" ht="15.75" customHeight="1" x14ac:dyDescent="0.25">
      <c r="A5" s="17" t="s">
        <v>57</v>
      </c>
      <c r="B5" s="18">
        <v>574.70000000000005</v>
      </c>
      <c r="C5" s="18">
        <v>1540.9</v>
      </c>
      <c r="D5" s="18"/>
      <c r="E5" s="19"/>
      <c r="F5" s="17"/>
      <c r="G5" s="17"/>
      <c r="H5" s="17"/>
      <c r="I5" s="18">
        <v>602.6</v>
      </c>
      <c r="J5" s="17"/>
      <c r="K5" s="18">
        <v>550.29999999999995</v>
      </c>
      <c r="L5" s="17"/>
      <c r="M5" s="17"/>
      <c r="N5" s="17"/>
      <c r="O5" s="17"/>
      <c r="P5" s="18">
        <v>683.7</v>
      </c>
      <c r="Q5" s="17"/>
      <c r="R5" s="18">
        <v>533.20000000000005</v>
      </c>
    </row>
    <row r="6" spans="1:18" ht="15.75" customHeight="1" x14ac:dyDescent="0.25">
      <c r="A6" s="17" t="s">
        <v>58</v>
      </c>
      <c r="B6" s="18"/>
      <c r="C6" s="18"/>
      <c r="D6" s="18"/>
      <c r="E6" s="17"/>
      <c r="F6" s="19"/>
      <c r="G6" s="17"/>
      <c r="H6" s="17"/>
      <c r="I6" s="18"/>
      <c r="J6" s="17"/>
      <c r="K6" s="18"/>
      <c r="L6" s="17"/>
      <c r="M6" s="17"/>
      <c r="N6" s="17"/>
      <c r="O6" s="20">
        <v>320</v>
      </c>
      <c r="P6" s="18"/>
      <c r="Q6" s="17"/>
      <c r="R6" s="18"/>
    </row>
    <row r="7" spans="1:18" ht="15.75" customHeight="1" x14ac:dyDescent="0.25">
      <c r="A7" s="17" t="s">
        <v>59</v>
      </c>
      <c r="B7" s="17"/>
      <c r="C7" s="17"/>
      <c r="D7" s="17"/>
      <c r="E7" s="17"/>
      <c r="F7" s="17"/>
      <c r="G7" s="19"/>
      <c r="H7" s="17"/>
      <c r="I7" s="17"/>
      <c r="J7" s="17"/>
      <c r="K7" s="17"/>
      <c r="L7" s="18">
        <v>1401.2</v>
      </c>
      <c r="M7" s="17"/>
      <c r="N7" s="17"/>
      <c r="O7" s="18">
        <v>654.20000000000005</v>
      </c>
      <c r="P7" s="17"/>
      <c r="Q7" s="17"/>
      <c r="R7" s="17"/>
    </row>
    <row r="8" spans="1:18" ht="15.75" customHeight="1" x14ac:dyDescent="0.25">
      <c r="A8" s="17" t="s">
        <v>60</v>
      </c>
      <c r="B8" s="17"/>
      <c r="C8" s="17"/>
      <c r="D8" s="17"/>
      <c r="E8" s="17"/>
      <c r="F8" s="17"/>
      <c r="G8" s="17"/>
      <c r="H8" s="19"/>
      <c r="I8" s="17"/>
      <c r="J8" s="17"/>
      <c r="K8" s="17"/>
      <c r="L8" s="18">
        <v>352.8</v>
      </c>
      <c r="M8" s="17"/>
      <c r="N8" s="17"/>
      <c r="O8" s="18">
        <v>391.2</v>
      </c>
      <c r="P8" s="17"/>
      <c r="Q8" s="17"/>
      <c r="R8" s="17"/>
    </row>
    <row r="9" spans="1:18" ht="15.75" customHeight="1" x14ac:dyDescent="0.25">
      <c r="A9" s="17" t="s">
        <v>61</v>
      </c>
      <c r="B9" s="17"/>
      <c r="C9" s="18">
        <v>1111</v>
      </c>
      <c r="D9" s="18"/>
      <c r="E9" s="18">
        <v>602.6</v>
      </c>
      <c r="F9" s="18"/>
      <c r="G9" s="17"/>
      <c r="H9" s="17"/>
      <c r="I9" s="19"/>
      <c r="J9" s="17"/>
      <c r="K9" s="17"/>
      <c r="L9" s="18">
        <v>1282.3</v>
      </c>
      <c r="M9" s="18">
        <v>431</v>
      </c>
      <c r="N9" s="18">
        <v>928</v>
      </c>
      <c r="O9" s="18">
        <v>712.8</v>
      </c>
      <c r="P9" s="18">
        <v>140.69999999999999</v>
      </c>
      <c r="Q9" s="18">
        <v>1220</v>
      </c>
      <c r="R9" s="17"/>
    </row>
    <row r="10" spans="1:18" ht="15.75" customHeight="1" x14ac:dyDescent="0.25">
      <c r="A10" s="17" t="s">
        <v>62</v>
      </c>
      <c r="B10" s="17"/>
      <c r="C10" s="17"/>
      <c r="D10" s="17"/>
      <c r="E10" s="17"/>
      <c r="F10" s="17"/>
      <c r="G10" s="17"/>
      <c r="H10" s="17"/>
      <c r="I10" s="17"/>
      <c r="J10" s="19"/>
      <c r="K10" s="17"/>
      <c r="L10" s="17"/>
      <c r="M10" s="17"/>
      <c r="N10" s="17"/>
      <c r="O10" s="18">
        <v>366.9</v>
      </c>
      <c r="P10" s="17"/>
      <c r="Q10" s="17"/>
      <c r="R10" s="17"/>
    </row>
    <row r="11" spans="1:18" ht="15.75" customHeight="1" x14ac:dyDescent="0.25">
      <c r="A11" s="17" t="s">
        <v>63</v>
      </c>
      <c r="B11" s="17"/>
      <c r="C11" s="17"/>
      <c r="D11" s="17"/>
      <c r="E11" s="18">
        <v>550.29999999999995</v>
      </c>
      <c r="F11" s="18"/>
      <c r="G11" s="17"/>
      <c r="H11" s="17"/>
      <c r="I11" s="17"/>
      <c r="J11" s="17"/>
      <c r="K11" s="19"/>
      <c r="L11" s="17"/>
      <c r="M11" s="17"/>
      <c r="N11" s="17"/>
      <c r="O11" s="17"/>
      <c r="P11" s="17"/>
      <c r="Q11" s="17"/>
      <c r="R11" s="17"/>
    </row>
    <row r="12" spans="1:18" ht="15.75" customHeight="1" x14ac:dyDescent="0.25">
      <c r="A12" s="59" t="s">
        <v>64</v>
      </c>
      <c r="B12" s="60"/>
      <c r="C12" s="18">
        <v>67.2</v>
      </c>
      <c r="D12" s="18"/>
      <c r="E12" s="17"/>
      <c r="F12" s="17"/>
      <c r="G12" s="18">
        <v>1401.2</v>
      </c>
      <c r="H12" s="18">
        <v>352.8</v>
      </c>
      <c r="I12" s="18">
        <v>1282.3</v>
      </c>
      <c r="J12" s="17"/>
      <c r="K12" s="17"/>
      <c r="L12" s="19"/>
      <c r="M12" s="17"/>
      <c r="N12" s="18">
        <v>811</v>
      </c>
      <c r="O12" s="17"/>
      <c r="P12" s="17"/>
      <c r="Q12" s="17"/>
      <c r="R12" s="17"/>
    </row>
    <row r="13" spans="1:18" ht="15.75" customHeight="1" x14ac:dyDescent="0.25">
      <c r="A13" s="17" t="s">
        <v>65</v>
      </c>
      <c r="B13" s="17"/>
      <c r="C13" s="17"/>
      <c r="D13" s="17"/>
      <c r="E13" s="17"/>
      <c r="F13" s="17"/>
      <c r="G13" s="17"/>
      <c r="H13" s="17"/>
      <c r="I13" s="18">
        <v>431</v>
      </c>
      <c r="J13" s="17"/>
      <c r="K13" s="17"/>
      <c r="L13" s="17"/>
      <c r="M13" s="19"/>
      <c r="N13" s="17"/>
      <c r="O13" s="17"/>
      <c r="P13" s="17"/>
      <c r="Q13" s="17"/>
      <c r="R13" s="17"/>
    </row>
    <row r="14" spans="1:18" ht="15.75" customHeight="1" x14ac:dyDescent="0.25">
      <c r="A14" s="17" t="s">
        <v>66</v>
      </c>
      <c r="B14" s="17"/>
      <c r="C14" s="17"/>
      <c r="D14" s="17"/>
      <c r="E14" s="17"/>
      <c r="F14" s="17"/>
      <c r="G14" s="17"/>
      <c r="H14" s="17"/>
      <c r="I14" s="18">
        <v>928</v>
      </c>
      <c r="J14" s="17"/>
      <c r="K14" s="17"/>
      <c r="L14" s="18">
        <v>811</v>
      </c>
      <c r="M14" s="17"/>
      <c r="N14" s="19"/>
      <c r="O14" s="18">
        <v>819</v>
      </c>
      <c r="P14" s="17"/>
      <c r="Q14" s="17"/>
      <c r="R14" s="17"/>
    </row>
    <row r="15" spans="1:18" ht="15.75" customHeight="1" x14ac:dyDescent="0.25">
      <c r="A15" s="17" t="s">
        <v>67</v>
      </c>
      <c r="B15" s="18">
        <v>853.2</v>
      </c>
      <c r="C15" s="18">
        <v>564.70000000000005</v>
      </c>
      <c r="D15" s="18">
        <v>592</v>
      </c>
      <c r="E15" s="17"/>
      <c r="F15" s="20">
        <v>320</v>
      </c>
      <c r="G15" s="18">
        <v>654.20000000000005</v>
      </c>
      <c r="H15" s="18">
        <v>391.2</v>
      </c>
      <c r="I15" s="18">
        <v>712.8</v>
      </c>
      <c r="J15" s="18">
        <v>366.9</v>
      </c>
      <c r="K15" s="17"/>
      <c r="L15" s="17"/>
      <c r="M15" s="17"/>
      <c r="N15" s="18">
        <v>819</v>
      </c>
      <c r="O15" s="21">
        <v>5</v>
      </c>
      <c r="P15" s="18">
        <v>500.1</v>
      </c>
      <c r="Q15" s="17"/>
      <c r="R15" s="18">
        <v>718.5</v>
      </c>
    </row>
    <row r="16" spans="1:18" ht="15.75" customHeight="1" x14ac:dyDescent="0.25">
      <c r="A16" s="17" t="s">
        <v>68</v>
      </c>
      <c r="B16" s="17"/>
      <c r="C16" s="17"/>
      <c r="D16" s="17"/>
      <c r="E16" s="18">
        <v>683.7</v>
      </c>
      <c r="F16" s="18"/>
      <c r="G16" s="17"/>
      <c r="H16" s="17"/>
      <c r="I16" s="18">
        <v>140.69999999999999</v>
      </c>
      <c r="J16" s="17"/>
      <c r="K16" s="17"/>
      <c r="L16" s="17"/>
      <c r="M16" s="17"/>
      <c r="N16" s="17"/>
      <c r="O16" s="18">
        <v>436.7</v>
      </c>
      <c r="P16" s="21">
        <v>5</v>
      </c>
      <c r="Q16" s="17"/>
      <c r="R16" s="17"/>
    </row>
    <row r="17" spans="1:18" ht="15.75" customHeight="1" x14ac:dyDescent="0.25">
      <c r="A17" s="17" t="s">
        <v>69</v>
      </c>
      <c r="B17" s="17"/>
      <c r="C17" s="17"/>
      <c r="D17" s="17"/>
      <c r="E17" s="17"/>
      <c r="F17" s="17"/>
      <c r="G17" s="17"/>
      <c r="H17" s="17"/>
      <c r="I17" s="18">
        <v>1220</v>
      </c>
      <c r="J17" s="17"/>
      <c r="K17" s="17"/>
      <c r="L17" s="17"/>
      <c r="M17" s="17"/>
      <c r="N17" s="17"/>
      <c r="O17" s="17"/>
      <c r="P17" s="17"/>
      <c r="Q17" s="19"/>
      <c r="R17" s="17"/>
    </row>
    <row r="18" spans="1:18" ht="15.75" customHeight="1" x14ac:dyDescent="0.25">
      <c r="A18" s="17" t="s">
        <v>70</v>
      </c>
      <c r="B18" s="17"/>
      <c r="C18" s="17"/>
      <c r="D18" s="17"/>
      <c r="E18" s="18">
        <v>533.20000000000005</v>
      </c>
      <c r="F18" s="18"/>
      <c r="G18" s="17"/>
      <c r="H18" s="17"/>
      <c r="I18" s="17"/>
      <c r="J18" s="17"/>
      <c r="K18" s="17"/>
      <c r="L18" s="17"/>
      <c r="M18" s="17"/>
      <c r="N18" s="17"/>
      <c r="O18" s="18">
        <v>718.5</v>
      </c>
      <c r="P18" s="17"/>
      <c r="Q18" s="17"/>
      <c r="R18" s="19"/>
    </row>
  </sheetData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E9DD-00F9-48B9-95CF-E227D16B0B1A}">
  <dimension ref="A1:C10"/>
  <sheetViews>
    <sheetView zoomScaleNormal="100" workbookViewId="0">
      <selection activeCell="A4" sqref="A4:C10"/>
    </sheetView>
  </sheetViews>
  <sheetFormatPr defaultRowHeight="12.75" x14ac:dyDescent="0.2"/>
  <sheetData>
    <row r="1" spans="1:3" x14ac:dyDescent="0.2">
      <c r="A1" t="s">
        <v>130</v>
      </c>
      <c r="B1" t="s">
        <v>131</v>
      </c>
      <c r="C1" t="s">
        <v>132</v>
      </c>
    </row>
    <row r="2" spans="1:3" ht="14.25" x14ac:dyDescent="0.2">
      <c r="A2" s="53" t="s">
        <v>57</v>
      </c>
      <c r="B2" t="s">
        <v>61</v>
      </c>
      <c r="C2" s="54">
        <v>602.6</v>
      </c>
    </row>
    <row r="3" spans="1:3" ht="14.25" x14ac:dyDescent="0.2">
      <c r="A3" s="55" t="s">
        <v>58</v>
      </c>
      <c r="B3" t="s">
        <v>67</v>
      </c>
      <c r="C3">
        <v>320</v>
      </c>
    </row>
    <row r="4" spans="1:3" ht="14.25" x14ac:dyDescent="0.2">
      <c r="A4" s="56" t="s">
        <v>57</v>
      </c>
      <c r="B4" s="56" t="s">
        <v>62</v>
      </c>
      <c r="C4" s="57">
        <v>712</v>
      </c>
    </row>
    <row r="5" spans="1:3" ht="14.25" x14ac:dyDescent="0.2">
      <c r="A5" s="56" t="s">
        <v>57</v>
      </c>
      <c r="B5" s="56" t="s">
        <v>134</v>
      </c>
      <c r="C5" s="57">
        <v>434</v>
      </c>
    </row>
    <row r="6" spans="1:3" ht="14.25" x14ac:dyDescent="0.2">
      <c r="A6" s="56" t="s">
        <v>67</v>
      </c>
      <c r="B6" s="56" t="s">
        <v>59</v>
      </c>
      <c r="C6" s="57">
        <v>645</v>
      </c>
    </row>
    <row r="7" spans="1:3" ht="14.25" x14ac:dyDescent="0.2">
      <c r="A7" s="56" t="s">
        <v>67</v>
      </c>
      <c r="B7" s="56" t="s">
        <v>70</v>
      </c>
      <c r="C7" s="57">
        <v>611</v>
      </c>
    </row>
    <row r="8" spans="1:3" ht="14.25" x14ac:dyDescent="0.2">
      <c r="A8" s="56" t="s">
        <v>67</v>
      </c>
      <c r="B8" s="56" t="s">
        <v>54</v>
      </c>
      <c r="C8" s="57">
        <v>753</v>
      </c>
    </row>
    <row r="9" spans="1:3" ht="14.25" x14ac:dyDescent="0.2">
      <c r="A9" s="56" t="s">
        <v>67</v>
      </c>
      <c r="B9" s="56" t="s">
        <v>135</v>
      </c>
      <c r="C9" s="57">
        <v>765</v>
      </c>
    </row>
    <row r="10" spans="1:3" ht="14.25" x14ac:dyDescent="0.2">
      <c r="A10" s="56" t="s">
        <v>67</v>
      </c>
      <c r="B10" s="56" t="s">
        <v>62</v>
      </c>
      <c r="C10" s="57">
        <v>367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1"/>
  <sheetViews>
    <sheetView tabSelected="1" topLeftCell="C1" zoomScale="109" workbookViewId="0">
      <selection activeCell="I17" sqref="I17"/>
    </sheetView>
  </sheetViews>
  <sheetFormatPr defaultColWidth="12.5703125" defaultRowHeight="15.75" customHeight="1" x14ac:dyDescent="0.2"/>
  <cols>
    <col min="7" max="7" width="16.140625" customWidth="1"/>
    <col min="8" max="8" width="17.42578125" customWidth="1"/>
    <col min="9" max="9" width="17.140625" customWidth="1"/>
    <col min="10" max="10" width="14.7109375" bestFit="1" customWidth="1"/>
  </cols>
  <sheetData>
    <row r="1" spans="1:10" x14ac:dyDescent="0.2">
      <c r="A1" s="22" t="s">
        <v>133</v>
      </c>
      <c r="B1" s="22" t="s">
        <v>71</v>
      </c>
      <c r="C1" s="22" t="s">
        <v>72</v>
      </c>
      <c r="D1" s="22" t="s">
        <v>136</v>
      </c>
      <c r="E1" s="22" t="s">
        <v>73</v>
      </c>
      <c r="F1" s="22" t="s">
        <v>74</v>
      </c>
      <c r="G1" s="22" t="s">
        <v>137</v>
      </c>
      <c r="H1" s="22" t="s">
        <v>138</v>
      </c>
      <c r="I1" s="22" t="s">
        <v>75</v>
      </c>
      <c r="J1" s="22" t="s">
        <v>139</v>
      </c>
    </row>
    <row r="2" spans="1:10" x14ac:dyDescent="0.2">
      <c r="A2" s="23" t="s">
        <v>26</v>
      </c>
      <c r="B2" s="23" t="s">
        <v>67</v>
      </c>
      <c r="C2" s="23" t="s">
        <v>68</v>
      </c>
      <c r="D2" s="23" t="s">
        <v>76</v>
      </c>
      <c r="E2" s="24">
        <v>4</v>
      </c>
      <c r="F2" s="23" t="s">
        <v>77</v>
      </c>
      <c r="G2" s="25">
        <v>44994.133333333331</v>
      </c>
      <c r="H2" s="25">
        <v>45000.51666666667</v>
      </c>
      <c r="I2" s="24" t="s">
        <v>78</v>
      </c>
      <c r="J2" s="58">
        <f t="shared" ref="J2:J4" si="0">H2-G2</f>
        <v>6.383333333338669</v>
      </c>
    </row>
    <row r="3" spans="1:10" x14ac:dyDescent="0.2">
      <c r="A3" s="23" t="s">
        <v>26</v>
      </c>
      <c r="B3" s="23" t="s">
        <v>67</v>
      </c>
      <c r="C3" s="23" t="s">
        <v>68</v>
      </c>
      <c r="D3" s="23" t="s">
        <v>76</v>
      </c>
      <c r="E3" s="24">
        <v>4</v>
      </c>
      <c r="F3" s="23" t="s">
        <v>79</v>
      </c>
      <c r="G3" s="25">
        <v>45000.51666666667</v>
      </c>
      <c r="H3" s="25">
        <v>45005.337500000001</v>
      </c>
      <c r="I3" s="24" t="s">
        <v>80</v>
      </c>
      <c r="J3" s="58">
        <f t="shared" si="0"/>
        <v>4.8208333333313931</v>
      </c>
    </row>
    <row r="4" spans="1:10" x14ac:dyDescent="0.2">
      <c r="A4" s="23" t="s">
        <v>26</v>
      </c>
      <c r="B4" s="23" t="s">
        <v>67</v>
      </c>
      <c r="C4" s="23" t="s">
        <v>68</v>
      </c>
      <c r="D4" s="23" t="s">
        <v>76</v>
      </c>
      <c r="E4" s="24">
        <v>4</v>
      </c>
      <c r="F4" s="23" t="s">
        <v>81</v>
      </c>
      <c r="G4" s="25">
        <v>45005.337500000001</v>
      </c>
      <c r="H4" s="25">
        <v>45008.804166666669</v>
      </c>
      <c r="I4" s="24" t="s">
        <v>82</v>
      </c>
      <c r="J4" s="58">
        <f t="shared" si="0"/>
        <v>3.4666666666671517</v>
      </c>
    </row>
    <row r="5" spans="1:10" x14ac:dyDescent="0.2">
      <c r="A5" s="23" t="s">
        <v>26</v>
      </c>
      <c r="B5" s="23" t="s">
        <v>67</v>
      </c>
      <c r="C5" s="23" t="s">
        <v>68</v>
      </c>
      <c r="D5" s="23" t="s">
        <v>76</v>
      </c>
      <c r="E5" s="24">
        <v>4</v>
      </c>
      <c r="F5" s="23" t="s">
        <v>83</v>
      </c>
      <c r="G5" s="25">
        <v>45008.804166666669</v>
      </c>
      <c r="H5" s="25">
        <v>45008.875</v>
      </c>
      <c r="I5" s="24" t="s">
        <v>84</v>
      </c>
      <c r="J5" s="58">
        <f>H5-G5</f>
        <v>7.0833333331393078E-2</v>
      </c>
    </row>
    <row r="6" spans="1:10" x14ac:dyDescent="0.2">
      <c r="A6" s="23" t="s">
        <v>26</v>
      </c>
      <c r="B6" s="23" t="s">
        <v>67</v>
      </c>
      <c r="C6" s="23" t="s">
        <v>68</v>
      </c>
      <c r="D6" s="23" t="s">
        <v>76</v>
      </c>
      <c r="E6" s="24">
        <v>4</v>
      </c>
      <c r="F6" s="23" t="s">
        <v>85</v>
      </c>
      <c r="G6" s="25">
        <v>45008.875</v>
      </c>
      <c r="H6" s="25">
        <v>45013.89166666667</v>
      </c>
      <c r="I6" s="24" t="s">
        <v>86</v>
      </c>
      <c r="J6" s="58">
        <f t="shared" ref="J6:J51" si="1">H6-G6</f>
        <v>5.0166666666700621</v>
      </c>
    </row>
    <row r="7" spans="1:10" x14ac:dyDescent="0.2">
      <c r="A7" s="26" t="s">
        <v>26</v>
      </c>
      <c r="B7" s="26" t="s">
        <v>67</v>
      </c>
      <c r="C7" s="26" t="s">
        <v>68</v>
      </c>
      <c r="D7" s="26" t="s">
        <v>76</v>
      </c>
      <c r="E7" s="27">
        <v>6</v>
      </c>
      <c r="F7" s="26" t="s">
        <v>77</v>
      </c>
      <c r="G7" s="28">
        <v>45032.333333333336</v>
      </c>
      <c r="H7" s="28">
        <v>45040.320833333331</v>
      </c>
      <c r="I7" s="27" t="s">
        <v>87</v>
      </c>
      <c r="J7" s="58">
        <f t="shared" si="1"/>
        <v>7.9874999999956344</v>
      </c>
    </row>
    <row r="8" spans="1:10" x14ac:dyDescent="0.2">
      <c r="A8" s="26" t="s">
        <v>26</v>
      </c>
      <c r="B8" s="26" t="s">
        <v>67</v>
      </c>
      <c r="C8" s="26" t="s">
        <v>68</v>
      </c>
      <c r="D8" s="26" t="s">
        <v>76</v>
      </c>
      <c r="E8" s="27">
        <v>6</v>
      </c>
      <c r="F8" s="26" t="s">
        <v>79</v>
      </c>
      <c r="G8" s="28">
        <v>45040.320833333331</v>
      </c>
      <c r="H8" s="28">
        <v>45043.979166666664</v>
      </c>
      <c r="I8" s="27" t="s">
        <v>88</v>
      </c>
      <c r="J8" s="58">
        <f t="shared" si="1"/>
        <v>3.6583333333328483</v>
      </c>
    </row>
    <row r="9" spans="1:10" x14ac:dyDescent="0.2">
      <c r="A9" s="26" t="s">
        <v>26</v>
      </c>
      <c r="B9" s="26" t="s">
        <v>67</v>
      </c>
      <c r="C9" s="26" t="s">
        <v>68</v>
      </c>
      <c r="D9" s="26" t="s">
        <v>76</v>
      </c>
      <c r="E9" s="27">
        <v>6</v>
      </c>
      <c r="F9" s="26" t="s">
        <v>81</v>
      </c>
      <c r="G9" s="28">
        <v>45043.979166666664</v>
      </c>
      <c r="H9" s="28">
        <v>45047.666666666664</v>
      </c>
      <c r="I9" s="27" t="s">
        <v>89</v>
      </c>
      <c r="J9" s="58">
        <f t="shared" si="1"/>
        <v>3.6875</v>
      </c>
    </row>
    <row r="10" spans="1:10" x14ac:dyDescent="0.2">
      <c r="A10" s="26" t="s">
        <v>26</v>
      </c>
      <c r="B10" s="26" t="s">
        <v>67</v>
      </c>
      <c r="C10" s="26" t="s">
        <v>68</v>
      </c>
      <c r="D10" s="26" t="s">
        <v>76</v>
      </c>
      <c r="E10" s="27">
        <v>6</v>
      </c>
      <c r="F10" s="26" t="s">
        <v>83</v>
      </c>
      <c r="G10" s="28">
        <v>45047.666666666664</v>
      </c>
      <c r="H10" s="28">
        <v>45047.729166666664</v>
      </c>
      <c r="I10" s="27" t="s">
        <v>90</v>
      </c>
      <c r="J10" s="58">
        <f t="shared" si="1"/>
        <v>6.25E-2</v>
      </c>
    </row>
    <row r="11" spans="1:10" x14ac:dyDescent="0.2">
      <c r="A11" s="26" t="s">
        <v>26</v>
      </c>
      <c r="B11" s="26" t="s">
        <v>67</v>
      </c>
      <c r="C11" s="26" t="s">
        <v>68</v>
      </c>
      <c r="D11" s="26" t="s">
        <v>76</v>
      </c>
      <c r="E11" s="27">
        <v>6</v>
      </c>
      <c r="F11" s="26" t="s">
        <v>85</v>
      </c>
      <c r="G11" s="28">
        <v>45047.729166666664</v>
      </c>
      <c r="H11" s="28">
        <v>45052.408333333333</v>
      </c>
      <c r="I11" s="27" t="s">
        <v>91</v>
      </c>
      <c r="J11" s="58">
        <f t="shared" si="1"/>
        <v>4.6791666666686069</v>
      </c>
    </row>
    <row r="12" spans="1:10" x14ac:dyDescent="0.2">
      <c r="A12" s="29" t="s">
        <v>26</v>
      </c>
      <c r="B12" s="29" t="s">
        <v>67</v>
      </c>
      <c r="C12" s="29" t="s">
        <v>68</v>
      </c>
      <c r="D12" s="29" t="s">
        <v>76</v>
      </c>
      <c r="E12" s="30">
        <v>7</v>
      </c>
      <c r="F12" s="29" t="s">
        <v>77</v>
      </c>
      <c r="G12" s="31">
        <v>45054.916666666664</v>
      </c>
      <c r="H12" s="31">
        <v>45056.533333333333</v>
      </c>
      <c r="I12" s="30" t="s">
        <v>92</v>
      </c>
      <c r="J12" s="58">
        <f t="shared" si="1"/>
        <v>1.6166666666686069</v>
      </c>
    </row>
    <row r="13" spans="1:10" x14ac:dyDescent="0.2">
      <c r="A13" s="29" t="s">
        <v>26</v>
      </c>
      <c r="B13" s="29" t="s">
        <v>67</v>
      </c>
      <c r="C13" s="29" t="s">
        <v>68</v>
      </c>
      <c r="D13" s="29" t="s">
        <v>76</v>
      </c>
      <c r="E13" s="30">
        <v>7</v>
      </c>
      <c r="F13" s="29" t="s">
        <v>79</v>
      </c>
      <c r="G13" s="31">
        <v>45056.533333333333</v>
      </c>
      <c r="H13" s="31">
        <v>45060.004166666666</v>
      </c>
      <c r="I13" s="30" t="s">
        <v>93</v>
      </c>
      <c r="J13" s="58">
        <f t="shared" si="1"/>
        <v>3.4708333333328483</v>
      </c>
    </row>
    <row r="14" spans="1:10" x14ac:dyDescent="0.2">
      <c r="A14" s="29" t="s">
        <v>26</v>
      </c>
      <c r="B14" s="29" t="s">
        <v>67</v>
      </c>
      <c r="C14" s="29" t="s">
        <v>68</v>
      </c>
      <c r="D14" s="29" t="s">
        <v>76</v>
      </c>
      <c r="E14" s="30">
        <v>7</v>
      </c>
      <c r="F14" s="29" t="s">
        <v>81</v>
      </c>
      <c r="G14" s="31">
        <v>45060.004166666666</v>
      </c>
      <c r="H14" s="31">
        <v>45063.879166666666</v>
      </c>
      <c r="I14" s="30" t="s">
        <v>94</v>
      </c>
      <c r="J14" s="58">
        <f t="shared" si="1"/>
        <v>3.875</v>
      </c>
    </row>
    <row r="15" spans="1:10" x14ac:dyDescent="0.2">
      <c r="A15" s="29" t="s">
        <v>26</v>
      </c>
      <c r="B15" s="29" t="s">
        <v>67</v>
      </c>
      <c r="C15" s="29" t="s">
        <v>68</v>
      </c>
      <c r="D15" s="29" t="s">
        <v>76</v>
      </c>
      <c r="E15" s="30">
        <v>7</v>
      </c>
      <c r="F15" s="29" t="s">
        <v>83</v>
      </c>
      <c r="G15" s="31">
        <v>45063.879166666666</v>
      </c>
      <c r="H15" s="31">
        <v>45064.633333333331</v>
      </c>
      <c r="I15" s="30" t="s">
        <v>95</v>
      </c>
      <c r="J15" s="58">
        <f t="shared" si="1"/>
        <v>0.75416666666569654</v>
      </c>
    </row>
    <row r="16" spans="1:10" x14ac:dyDescent="0.2">
      <c r="A16" s="29" t="s">
        <v>26</v>
      </c>
      <c r="B16" s="29" t="s">
        <v>67</v>
      </c>
      <c r="C16" s="29" t="s">
        <v>68</v>
      </c>
      <c r="D16" s="29" t="s">
        <v>76</v>
      </c>
      <c r="E16" s="30">
        <v>7</v>
      </c>
      <c r="F16" s="29" t="s">
        <v>85</v>
      </c>
      <c r="G16" s="31">
        <v>45064.633333333331</v>
      </c>
      <c r="H16" s="31">
        <v>45069.529166666667</v>
      </c>
      <c r="I16" s="30" t="s">
        <v>96</v>
      </c>
      <c r="J16" s="58">
        <f t="shared" si="1"/>
        <v>4.8958333333357587</v>
      </c>
    </row>
    <row r="17" spans="1:10" x14ac:dyDescent="0.2">
      <c r="A17" s="32" t="s">
        <v>26</v>
      </c>
      <c r="B17" s="32" t="s">
        <v>67</v>
      </c>
      <c r="C17" s="32" t="s">
        <v>68</v>
      </c>
      <c r="D17" s="32" t="s">
        <v>76</v>
      </c>
      <c r="E17" s="33">
        <v>8</v>
      </c>
      <c r="F17" s="32" t="s">
        <v>77</v>
      </c>
      <c r="G17" s="34">
        <v>45072.01666666667</v>
      </c>
      <c r="H17" s="34">
        <v>45082.82916666667</v>
      </c>
      <c r="I17" s="33" t="s">
        <v>97</v>
      </c>
      <c r="J17" s="58">
        <f t="shared" si="1"/>
        <v>10.8125</v>
      </c>
    </row>
    <row r="18" spans="1:10" x14ac:dyDescent="0.2">
      <c r="A18" s="32" t="s">
        <v>26</v>
      </c>
      <c r="B18" s="32" t="s">
        <v>67</v>
      </c>
      <c r="C18" s="32" t="s">
        <v>68</v>
      </c>
      <c r="D18" s="32" t="s">
        <v>76</v>
      </c>
      <c r="E18" s="33">
        <v>8</v>
      </c>
      <c r="F18" s="32" t="s">
        <v>79</v>
      </c>
      <c r="G18" s="34">
        <v>45082.82916666667</v>
      </c>
      <c r="H18" s="34">
        <v>45088.987500000003</v>
      </c>
      <c r="I18" s="33" t="s">
        <v>98</v>
      </c>
      <c r="J18" s="58">
        <f t="shared" si="1"/>
        <v>6.1583333333328483</v>
      </c>
    </row>
    <row r="19" spans="1:10" x14ac:dyDescent="0.2">
      <c r="A19" s="32" t="s">
        <v>26</v>
      </c>
      <c r="B19" s="32" t="s">
        <v>67</v>
      </c>
      <c r="C19" s="32" t="s">
        <v>68</v>
      </c>
      <c r="D19" s="32" t="s">
        <v>76</v>
      </c>
      <c r="E19" s="33">
        <v>8</v>
      </c>
      <c r="F19" s="32" t="s">
        <v>81</v>
      </c>
      <c r="G19" s="34">
        <v>45088.987500000003</v>
      </c>
      <c r="H19" s="34">
        <v>45092.445833333331</v>
      </c>
      <c r="I19" s="33" t="s">
        <v>99</v>
      </c>
      <c r="J19" s="58">
        <f t="shared" si="1"/>
        <v>3.4583333333284827</v>
      </c>
    </row>
    <row r="20" spans="1:10" x14ac:dyDescent="0.2">
      <c r="A20" s="32" t="s">
        <v>26</v>
      </c>
      <c r="B20" s="32" t="s">
        <v>67</v>
      </c>
      <c r="C20" s="32" t="s">
        <v>68</v>
      </c>
      <c r="D20" s="32" t="s">
        <v>76</v>
      </c>
      <c r="E20" s="33">
        <v>8</v>
      </c>
      <c r="F20" s="32" t="s">
        <v>83</v>
      </c>
      <c r="G20" s="34">
        <v>45092.445833333331</v>
      </c>
      <c r="H20" s="34">
        <v>45093.2</v>
      </c>
      <c r="I20" s="33" t="s">
        <v>95</v>
      </c>
      <c r="J20" s="58">
        <f t="shared" si="1"/>
        <v>0.75416666666569654</v>
      </c>
    </row>
    <row r="21" spans="1:10" x14ac:dyDescent="0.2">
      <c r="A21" s="32" t="s">
        <v>26</v>
      </c>
      <c r="B21" s="32" t="s">
        <v>67</v>
      </c>
      <c r="C21" s="32" t="s">
        <v>68</v>
      </c>
      <c r="D21" s="32" t="s">
        <v>76</v>
      </c>
      <c r="E21" s="33">
        <v>8</v>
      </c>
      <c r="F21" s="32" t="s">
        <v>85</v>
      </c>
      <c r="G21" s="34">
        <v>45093.2</v>
      </c>
      <c r="H21" s="34">
        <v>45098.241666666669</v>
      </c>
      <c r="I21" s="33" t="s">
        <v>100</v>
      </c>
      <c r="J21" s="58">
        <f t="shared" si="1"/>
        <v>5.0416666666715173</v>
      </c>
    </row>
    <row r="22" spans="1:10" x14ac:dyDescent="0.2">
      <c r="A22" s="35" t="s">
        <v>26</v>
      </c>
      <c r="B22" s="35" t="s">
        <v>58</v>
      </c>
      <c r="C22" s="35" t="s">
        <v>67</v>
      </c>
      <c r="D22" s="35" t="s">
        <v>101</v>
      </c>
      <c r="E22" s="36">
        <v>5</v>
      </c>
      <c r="F22" s="35" t="s">
        <v>77</v>
      </c>
      <c r="G22" s="37">
        <v>45015.729166666664</v>
      </c>
      <c r="H22" s="37">
        <v>45017.629166666666</v>
      </c>
      <c r="I22" s="36" t="s">
        <v>102</v>
      </c>
      <c r="J22" s="58">
        <f t="shared" si="1"/>
        <v>1.9000000000014552</v>
      </c>
    </row>
    <row r="23" spans="1:10" x14ac:dyDescent="0.2">
      <c r="A23" s="35" t="s">
        <v>26</v>
      </c>
      <c r="B23" s="35" t="s">
        <v>58</v>
      </c>
      <c r="C23" s="35" t="s">
        <v>67</v>
      </c>
      <c r="D23" s="35" t="s">
        <v>101</v>
      </c>
      <c r="E23" s="36">
        <v>5</v>
      </c>
      <c r="F23" s="35" t="s">
        <v>79</v>
      </c>
      <c r="G23" s="37">
        <v>45017.629166666666</v>
      </c>
      <c r="H23" s="37">
        <v>45023.366666666669</v>
      </c>
      <c r="I23" s="36" t="s">
        <v>103</v>
      </c>
      <c r="J23" s="58">
        <f t="shared" si="1"/>
        <v>5.7375000000029104</v>
      </c>
    </row>
    <row r="24" spans="1:10" x14ac:dyDescent="0.2">
      <c r="A24" s="35" t="s">
        <v>26</v>
      </c>
      <c r="B24" s="35" t="s">
        <v>58</v>
      </c>
      <c r="C24" s="35" t="s">
        <v>67</v>
      </c>
      <c r="D24" s="35" t="s">
        <v>101</v>
      </c>
      <c r="E24" s="36">
        <v>5</v>
      </c>
      <c r="F24" s="35" t="s">
        <v>81</v>
      </c>
      <c r="G24" s="37">
        <v>45023.366666666669</v>
      </c>
      <c r="H24" s="37">
        <v>45025.14166666667</v>
      </c>
      <c r="I24" s="36" t="s">
        <v>104</v>
      </c>
      <c r="J24" s="58">
        <f t="shared" si="1"/>
        <v>1.7750000000014552</v>
      </c>
    </row>
    <row r="25" spans="1:10" x14ac:dyDescent="0.2">
      <c r="A25" s="35" t="s">
        <v>26</v>
      </c>
      <c r="B25" s="35" t="s">
        <v>58</v>
      </c>
      <c r="C25" s="35" t="s">
        <v>67</v>
      </c>
      <c r="D25" s="35" t="s">
        <v>101</v>
      </c>
      <c r="E25" s="36">
        <v>5</v>
      </c>
      <c r="F25" s="35" t="s">
        <v>83</v>
      </c>
      <c r="G25" s="37">
        <v>45025.14166666667</v>
      </c>
      <c r="H25" s="37">
        <v>45025.9</v>
      </c>
      <c r="I25" s="36" t="s">
        <v>105</v>
      </c>
      <c r="J25" s="58">
        <f t="shared" si="1"/>
        <v>0.75833333333139308</v>
      </c>
    </row>
    <row r="26" spans="1:10" x14ac:dyDescent="0.2">
      <c r="A26" s="35" t="s">
        <v>26</v>
      </c>
      <c r="B26" s="35" t="s">
        <v>58</v>
      </c>
      <c r="C26" s="35" t="s">
        <v>67</v>
      </c>
      <c r="D26" s="35" t="s">
        <v>101</v>
      </c>
      <c r="E26" s="36">
        <v>5</v>
      </c>
      <c r="F26" s="35" t="s">
        <v>85</v>
      </c>
      <c r="G26" s="37">
        <v>45025.9</v>
      </c>
      <c r="H26" s="37">
        <v>45032.304166666669</v>
      </c>
      <c r="I26" s="36" t="s">
        <v>106</v>
      </c>
      <c r="J26" s="58">
        <f t="shared" si="1"/>
        <v>6.4041666666671517</v>
      </c>
    </row>
    <row r="27" spans="1:10" x14ac:dyDescent="0.2">
      <c r="A27" s="38" t="s">
        <v>23</v>
      </c>
      <c r="B27" s="38" t="s">
        <v>58</v>
      </c>
      <c r="C27" s="38" t="s">
        <v>67</v>
      </c>
      <c r="D27" s="38" t="s">
        <v>101</v>
      </c>
      <c r="E27" s="39">
        <v>1</v>
      </c>
      <c r="F27" s="38" t="s">
        <v>77</v>
      </c>
      <c r="G27" s="40">
        <v>44933.875</v>
      </c>
      <c r="H27" s="40">
        <v>44934.058333333334</v>
      </c>
      <c r="I27" s="39" t="s">
        <v>107</v>
      </c>
      <c r="J27" s="58">
        <f t="shared" si="1"/>
        <v>0.18333333333430346</v>
      </c>
    </row>
    <row r="28" spans="1:10" x14ac:dyDescent="0.2">
      <c r="A28" s="38" t="s">
        <v>23</v>
      </c>
      <c r="B28" s="38" t="s">
        <v>58</v>
      </c>
      <c r="C28" s="38" t="s">
        <v>67</v>
      </c>
      <c r="D28" s="38" t="s">
        <v>101</v>
      </c>
      <c r="E28" s="39">
        <v>1</v>
      </c>
      <c r="F28" s="38" t="s">
        <v>79</v>
      </c>
      <c r="G28" s="40">
        <v>44934.058333333334</v>
      </c>
      <c r="H28" s="40">
        <v>44937.262499999997</v>
      </c>
      <c r="I28" s="39" t="s">
        <v>108</v>
      </c>
      <c r="J28" s="58">
        <f t="shared" si="1"/>
        <v>3.2041666666627862</v>
      </c>
    </row>
    <row r="29" spans="1:10" x14ac:dyDescent="0.2">
      <c r="A29" s="38" t="s">
        <v>23</v>
      </c>
      <c r="B29" s="38" t="s">
        <v>58</v>
      </c>
      <c r="C29" s="38" t="s">
        <v>67</v>
      </c>
      <c r="D29" s="38" t="s">
        <v>101</v>
      </c>
      <c r="E29" s="39">
        <v>1</v>
      </c>
      <c r="F29" s="38" t="s">
        <v>81</v>
      </c>
      <c r="G29" s="40">
        <v>44937.262499999997</v>
      </c>
      <c r="H29" s="40">
        <v>44939.083333333336</v>
      </c>
      <c r="I29" s="39" t="s">
        <v>109</v>
      </c>
      <c r="J29" s="58">
        <f t="shared" si="1"/>
        <v>1.820833333338669</v>
      </c>
    </row>
    <row r="30" spans="1:10" x14ac:dyDescent="0.2">
      <c r="A30" s="38" t="s">
        <v>23</v>
      </c>
      <c r="B30" s="38" t="s">
        <v>58</v>
      </c>
      <c r="C30" s="38" t="s">
        <v>67</v>
      </c>
      <c r="D30" s="38" t="s">
        <v>101</v>
      </c>
      <c r="E30" s="39">
        <v>1</v>
      </c>
      <c r="F30" s="38" t="s">
        <v>83</v>
      </c>
      <c r="G30" s="40">
        <v>44939.083333333336</v>
      </c>
      <c r="H30" s="40">
        <v>44940.925000000003</v>
      </c>
      <c r="I30" s="39" t="s">
        <v>110</v>
      </c>
      <c r="J30" s="58">
        <f t="shared" si="1"/>
        <v>1.8416666666671517</v>
      </c>
    </row>
    <row r="31" spans="1:10" x14ac:dyDescent="0.2">
      <c r="A31" s="38" t="s">
        <v>23</v>
      </c>
      <c r="B31" s="38" t="s">
        <v>58</v>
      </c>
      <c r="C31" s="38" t="s">
        <v>67</v>
      </c>
      <c r="D31" s="38" t="s">
        <v>101</v>
      </c>
      <c r="E31" s="39">
        <v>1</v>
      </c>
      <c r="F31" s="38" t="s">
        <v>85</v>
      </c>
      <c r="G31" s="40">
        <v>44940.925000000003</v>
      </c>
      <c r="H31" s="40">
        <v>44946.737500000003</v>
      </c>
      <c r="I31" s="39" t="s">
        <v>111</v>
      </c>
      <c r="J31" s="58">
        <f t="shared" si="1"/>
        <v>5.8125</v>
      </c>
    </row>
    <row r="32" spans="1:10" x14ac:dyDescent="0.2">
      <c r="A32" s="41" t="s">
        <v>23</v>
      </c>
      <c r="B32" s="41" t="s">
        <v>67</v>
      </c>
      <c r="C32" s="41" t="s">
        <v>68</v>
      </c>
      <c r="D32" s="41" t="s">
        <v>76</v>
      </c>
      <c r="E32" s="42">
        <v>2</v>
      </c>
      <c r="F32" s="41" t="s">
        <v>77</v>
      </c>
      <c r="G32" s="43">
        <v>44946.754166666666</v>
      </c>
      <c r="H32" s="43">
        <v>44947.76666666667</v>
      </c>
      <c r="I32" s="42" t="s">
        <v>112</v>
      </c>
      <c r="J32" s="58">
        <f t="shared" si="1"/>
        <v>1.0125000000043656</v>
      </c>
    </row>
    <row r="33" spans="1:10" x14ac:dyDescent="0.2">
      <c r="A33" s="41" t="s">
        <v>23</v>
      </c>
      <c r="B33" s="41" t="s">
        <v>67</v>
      </c>
      <c r="C33" s="41" t="s">
        <v>68</v>
      </c>
      <c r="D33" s="41" t="s">
        <v>76</v>
      </c>
      <c r="E33" s="42">
        <v>2</v>
      </c>
      <c r="F33" s="41" t="s">
        <v>79</v>
      </c>
      <c r="G33" s="43">
        <v>44947.76666666667</v>
      </c>
      <c r="H33" s="43">
        <v>44951.341666666667</v>
      </c>
      <c r="I33" s="42" t="s">
        <v>113</v>
      </c>
      <c r="J33" s="58">
        <f t="shared" si="1"/>
        <v>3.5749999999970896</v>
      </c>
    </row>
    <row r="34" spans="1:10" x14ac:dyDescent="0.2">
      <c r="A34" s="41" t="s">
        <v>23</v>
      </c>
      <c r="B34" s="41" t="s">
        <v>67</v>
      </c>
      <c r="C34" s="41" t="s">
        <v>68</v>
      </c>
      <c r="D34" s="41" t="s">
        <v>76</v>
      </c>
      <c r="E34" s="42">
        <v>2</v>
      </c>
      <c r="F34" s="41" t="s">
        <v>81</v>
      </c>
      <c r="G34" s="43">
        <v>44951.341666666667</v>
      </c>
      <c r="H34" s="43">
        <v>44955.008333333331</v>
      </c>
      <c r="I34" s="42" t="s">
        <v>114</v>
      </c>
      <c r="J34" s="58">
        <f t="shared" si="1"/>
        <v>3.6666666666642413</v>
      </c>
    </row>
    <row r="35" spans="1:10" x14ac:dyDescent="0.2">
      <c r="A35" s="41" t="s">
        <v>23</v>
      </c>
      <c r="B35" s="41" t="s">
        <v>67</v>
      </c>
      <c r="C35" s="41" t="s">
        <v>68</v>
      </c>
      <c r="D35" s="41" t="s">
        <v>76</v>
      </c>
      <c r="E35" s="42">
        <v>2</v>
      </c>
      <c r="F35" s="41" t="s">
        <v>83</v>
      </c>
      <c r="G35" s="43">
        <v>44955.008333333331</v>
      </c>
      <c r="H35" s="43">
        <v>44956.07916666667</v>
      </c>
      <c r="I35" s="42" t="s">
        <v>115</v>
      </c>
      <c r="J35" s="58">
        <f t="shared" si="1"/>
        <v>1.070833333338669</v>
      </c>
    </row>
    <row r="36" spans="1:10" x14ac:dyDescent="0.2">
      <c r="A36" s="41" t="s">
        <v>23</v>
      </c>
      <c r="B36" s="41" t="s">
        <v>67</v>
      </c>
      <c r="C36" s="41" t="s">
        <v>68</v>
      </c>
      <c r="D36" s="41" t="s">
        <v>76</v>
      </c>
      <c r="E36" s="42">
        <v>2</v>
      </c>
      <c r="F36" s="41" t="s">
        <v>85</v>
      </c>
      <c r="G36" s="43">
        <v>44956.07916666667</v>
      </c>
      <c r="H36" s="43">
        <v>44959.6</v>
      </c>
      <c r="I36" s="42" t="s">
        <v>116</v>
      </c>
      <c r="J36" s="58">
        <f t="shared" si="1"/>
        <v>3.5208333333284827</v>
      </c>
    </row>
    <row r="37" spans="1:10" x14ac:dyDescent="0.2">
      <c r="A37" s="44" t="s">
        <v>23</v>
      </c>
      <c r="B37" s="44" t="s">
        <v>67</v>
      </c>
      <c r="C37" s="44" t="s">
        <v>59</v>
      </c>
      <c r="D37" s="44" t="s">
        <v>76</v>
      </c>
      <c r="E37" s="45">
        <v>3</v>
      </c>
      <c r="F37" s="44" t="s">
        <v>77</v>
      </c>
      <c r="G37" s="46">
        <v>44962.65</v>
      </c>
      <c r="H37" s="46">
        <v>44964.429166666669</v>
      </c>
      <c r="I37" s="45" t="s">
        <v>117</v>
      </c>
      <c r="J37" s="58">
        <f t="shared" si="1"/>
        <v>1.7791666666671517</v>
      </c>
    </row>
    <row r="38" spans="1:10" x14ac:dyDescent="0.2">
      <c r="A38" s="44" t="s">
        <v>23</v>
      </c>
      <c r="B38" s="44" t="s">
        <v>67</v>
      </c>
      <c r="C38" s="44" t="s">
        <v>59</v>
      </c>
      <c r="D38" s="44" t="s">
        <v>76</v>
      </c>
      <c r="E38" s="45">
        <v>3</v>
      </c>
      <c r="F38" s="44" t="s">
        <v>79</v>
      </c>
      <c r="G38" s="46">
        <v>44964.429166666669</v>
      </c>
      <c r="H38" s="46">
        <v>44967.341666666667</v>
      </c>
      <c r="I38" s="45" t="s">
        <v>118</v>
      </c>
      <c r="J38" s="58">
        <f t="shared" si="1"/>
        <v>2.9124999999985448</v>
      </c>
    </row>
    <row r="39" spans="1:10" x14ac:dyDescent="0.2">
      <c r="A39" s="44" t="s">
        <v>23</v>
      </c>
      <c r="B39" s="44" t="s">
        <v>67</v>
      </c>
      <c r="C39" s="44" t="s">
        <v>59</v>
      </c>
      <c r="D39" s="44" t="s">
        <v>76</v>
      </c>
      <c r="E39" s="45">
        <v>3</v>
      </c>
      <c r="F39" s="44" t="s">
        <v>81</v>
      </c>
      <c r="G39" s="46">
        <v>44967.341666666667</v>
      </c>
      <c r="H39" s="46">
        <v>44972.104166666664</v>
      </c>
      <c r="I39" s="45" t="s">
        <v>119</v>
      </c>
      <c r="J39" s="58">
        <f t="shared" si="1"/>
        <v>4.7624999999970896</v>
      </c>
    </row>
    <row r="40" spans="1:10" x14ac:dyDescent="0.2">
      <c r="A40" s="44" t="s">
        <v>23</v>
      </c>
      <c r="B40" s="44" t="s">
        <v>67</v>
      </c>
      <c r="C40" s="44" t="s">
        <v>59</v>
      </c>
      <c r="D40" s="44" t="s">
        <v>76</v>
      </c>
      <c r="E40" s="45">
        <v>3</v>
      </c>
      <c r="F40" s="44" t="s">
        <v>83</v>
      </c>
      <c r="G40" s="46">
        <v>44972.104166666664</v>
      </c>
      <c r="H40" s="46">
        <v>44972.183333333334</v>
      </c>
      <c r="I40" s="45" t="s">
        <v>120</v>
      </c>
      <c r="J40" s="58">
        <f t="shared" si="1"/>
        <v>7.9166666670062114E-2</v>
      </c>
    </row>
    <row r="41" spans="1:10" x14ac:dyDescent="0.2">
      <c r="A41" s="44" t="s">
        <v>23</v>
      </c>
      <c r="B41" s="44" t="s">
        <v>67</v>
      </c>
      <c r="C41" s="44" t="s">
        <v>59</v>
      </c>
      <c r="D41" s="44" t="s">
        <v>76</v>
      </c>
      <c r="E41" s="45">
        <v>3</v>
      </c>
      <c r="F41" s="44" t="s">
        <v>85</v>
      </c>
      <c r="G41" s="46">
        <v>44972.183333333334</v>
      </c>
      <c r="H41" s="46">
        <v>44984.412499999999</v>
      </c>
      <c r="I41" s="45" t="s">
        <v>121</v>
      </c>
      <c r="J41" s="58">
        <f t="shared" si="1"/>
        <v>12.229166666664241</v>
      </c>
    </row>
    <row r="42" spans="1:10" x14ac:dyDescent="0.2">
      <c r="A42" s="47" t="s">
        <v>23</v>
      </c>
      <c r="B42" s="47" t="s">
        <v>67</v>
      </c>
      <c r="C42" s="47" t="s">
        <v>59</v>
      </c>
      <c r="D42" s="47" t="s">
        <v>76</v>
      </c>
      <c r="E42" s="48">
        <v>4</v>
      </c>
      <c r="F42" s="47" t="s">
        <v>77</v>
      </c>
      <c r="G42" s="49">
        <v>44989.541666666664</v>
      </c>
      <c r="H42" s="49">
        <v>45000.3</v>
      </c>
      <c r="I42" s="48" t="s">
        <v>122</v>
      </c>
      <c r="J42" s="58">
        <f t="shared" si="1"/>
        <v>10.758333333338669</v>
      </c>
    </row>
    <row r="43" spans="1:10" x14ac:dyDescent="0.2">
      <c r="A43" s="47" t="s">
        <v>23</v>
      </c>
      <c r="B43" s="47" t="s">
        <v>67</v>
      </c>
      <c r="C43" s="47" t="s">
        <v>59</v>
      </c>
      <c r="D43" s="47" t="s">
        <v>76</v>
      </c>
      <c r="E43" s="48">
        <v>4</v>
      </c>
      <c r="F43" s="47" t="s">
        <v>79</v>
      </c>
      <c r="G43" s="49">
        <v>45000.3</v>
      </c>
      <c r="H43" s="49">
        <v>45004.179166666669</v>
      </c>
      <c r="I43" s="48" t="s">
        <v>123</v>
      </c>
      <c r="J43" s="58">
        <f t="shared" si="1"/>
        <v>3.8791666666656965</v>
      </c>
    </row>
    <row r="44" spans="1:10" x14ac:dyDescent="0.2">
      <c r="A44" s="47" t="s">
        <v>23</v>
      </c>
      <c r="B44" s="47" t="s">
        <v>67</v>
      </c>
      <c r="C44" s="47" t="s">
        <v>59</v>
      </c>
      <c r="D44" s="47" t="s">
        <v>76</v>
      </c>
      <c r="E44" s="48">
        <v>4</v>
      </c>
      <c r="F44" s="47" t="s">
        <v>81</v>
      </c>
      <c r="G44" s="49">
        <v>45004.179166666669</v>
      </c>
      <c r="H44" s="49">
        <v>45008.862500000003</v>
      </c>
      <c r="I44" s="48" t="s">
        <v>124</v>
      </c>
      <c r="J44" s="58">
        <f t="shared" si="1"/>
        <v>4.6833333333343035</v>
      </c>
    </row>
    <row r="45" spans="1:10" x14ac:dyDescent="0.2">
      <c r="A45" s="47" t="s">
        <v>23</v>
      </c>
      <c r="B45" s="47" t="s">
        <v>67</v>
      </c>
      <c r="C45" s="47" t="s">
        <v>59</v>
      </c>
      <c r="D45" s="47" t="s">
        <v>76</v>
      </c>
      <c r="E45" s="48">
        <v>4</v>
      </c>
      <c r="F45" s="47" t="s">
        <v>83</v>
      </c>
      <c r="G45" s="49">
        <v>45008.862500000003</v>
      </c>
      <c r="H45" s="49">
        <v>45008.925000000003</v>
      </c>
      <c r="I45" s="48" t="s">
        <v>90</v>
      </c>
      <c r="J45" s="58">
        <f t="shared" si="1"/>
        <v>6.25E-2</v>
      </c>
    </row>
    <row r="46" spans="1:10" x14ac:dyDescent="0.2">
      <c r="A46" s="47" t="s">
        <v>23</v>
      </c>
      <c r="B46" s="47" t="s">
        <v>67</v>
      </c>
      <c r="C46" s="47" t="s">
        <v>59</v>
      </c>
      <c r="D46" s="47" t="s">
        <v>76</v>
      </c>
      <c r="E46" s="48">
        <v>4</v>
      </c>
      <c r="F46" s="47" t="s">
        <v>85</v>
      </c>
      <c r="G46" s="49">
        <v>45008.925000000003</v>
      </c>
      <c r="H46" s="49">
        <v>45012.67083333333</v>
      </c>
      <c r="I46" s="48" t="s">
        <v>125</v>
      </c>
      <c r="J46" s="58">
        <f t="shared" si="1"/>
        <v>3.7458333333270275</v>
      </c>
    </row>
    <row r="47" spans="1:10" x14ac:dyDescent="0.2">
      <c r="A47" s="50" t="s">
        <v>23</v>
      </c>
      <c r="B47" s="50" t="s">
        <v>67</v>
      </c>
      <c r="C47" s="50" t="s">
        <v>68</v>
      </c>
      <c r="D47" s="50" t="s">
        <v>76</v>
      </c>
      <c r="E47" s="51">
        <v>5</v>
      </c>
      <c r="F47" s="50" t="s">
        <v>77</v>
      </c>
      <c r="G47" s="52">
        <v>45017.104166666664</v>
      </c>
      <c r="H47" s="52">
        <v>45023.7</v>
      </c>
      <c r="I47" s="51" t="s">
        <v>126</v>
      </c>
      <c r="J47" s="58">
        <f t="shared" si="1"/>
        <v>6.5958333333328483</v>
      </c>
    </row>
    <row r="48" spans="1:10" x14ac:dyDescent="0.2">
      <c r="A48" s="50" t="s">
        <v>23</v>
      </c>
      <c r="B48" s="50" t="s">
        <v>67</v>
      </c>
      <c r="C48" s="50" t="s">
        <v>68</v>
      </c>
      <c r="D48" s="50" t="s">
        <v>76</v>
      </c>
      <c r="E48" s="51">
        <v>5</v>
      </c>
      <c r="F48" s="50" t="s">
        <v>79</v>
      </c>
      <c r="G48" s="52">
        <v>45023.7</v>
      </c>
      <c r="H48" s="52">
        <v>45026.912499999999</v>
      </c>
      <c r="I48" s="51" t="s">
        <v>127</v>
      </c>
      <c r="J48" s="58">
        <f t="shared" si="1"/>
        <v>3.2125000000014552</v>
      </c>
    </row>
    <row r="49" spans="1:10" x14ac:dyDescent="0.2">
      <c r="A49" s="50" t="s">
        <v>23</v>
      </c>
      <c r="B49" s="50" t="s">
        <v>67</v>
      </c>
      <c r="C49" s="50" t="s">
        <v>68</v>
      </c>
      <c r="D49" s="50" t="s">
        <v>76</v>
      </c>
      <c r="E49" s="51">
        <v>5</v>
      </c>
      <c r="F49" s="50" t="s">
        <v>81</v>
      </c>
      <c r="G49" s="52">
        <v>45026.912499999999</v>
      </c>
      <c r="H49" s="52">
        <v>45030.683333333334</v>
      </c>
      <c r="I49" s="51" t="s">
        <v>128</v>
      </c>
      <c r="J49" s="58">
        <f t="shared" si="1"/>
        <v>3.7708333333357587</v>
      </c>
    </row>
    <row r="50" spans="1:10" x14ac:dyDescent="0.2">
      <c r="A50" s="50" t="s">
        <v>23</v>
      </c>
      <c r="B50" s="50" t="s">
        <v>67</v>
      </c>
      <c r="C50" s="50" t="s">
        <v>68</v>
      </c>
      <c r="D50" s="50" t="s">
        <v>76</v>
      </c>
      <c r="E50" s="51">
        <v>5</v>
      </c>
      <c r="F50" s="50" t="s">
        <v>83</v>
      </c>
      <c r="G50" s="52">
        <v>45030.683333333334</v>
      </c>
      <c r="H50" s="52">
        <v>45030.754166666666</v>
      </c>
      <c r="I50" s="51" t="s">
        <v>84</v>
      </c>
      <c r="J50" s="58">
        <f t="shared" si="1"/>
        <v>7.0833333331393078E-2</v>
      </c>
    </row>
    <row r="51" spans="1:10" x14ac:dyDescent="0.2">
      <c r="A51" s="50" t="s">
        <v>23</v>
      </c>
      <c r="B51" s="50" t="s">
        <v>67</v>
      </c>
      <c r="C51" s="50" t="s">
        <v>68</v>
      </c>
      <c r="D51" s="50" t="s">
        <v>76</v>
      </c>
      <c r="E51" s="51">
        <v>5</v>
      </c>
      <c r="F51" s="50" t="s">
        <v>85</v>
      </c>
      <c r="G51" s="52">
        <v>45030.754166666666</v>
      </c>
      <c r="H51" s="52">
        <v>45036.3125</v>
      </c>
      <c r="I51" s="51" t="s">
        <v>129</v>
      </c>
      <c r="J51" s="58">
        <f t="shared" si="1"/>
        <v>5.5583333333343035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CB49-E555-410F-9A57-0D9DFCCD223F}">
  <dimension ref="A1:Q32"/>
  <sheetViews>
    <sheetView zoomScale="171" workbookViewId="0">
      <selection activeCell="M20" sqref="A13:M20"/>
    </sheetView>
  </sheetViews>
  <sheetFormatPr defaultRowHeight="12.75" x14ac:dyDescent="0.2"/>
  <cols>
    <col min="2" max="2" width="25.140625" customWidth="1"/>
  </cols>
  <sheetData>
    <row r="1" spans="1:17" ht="38.25" x14ac:dyDescent="0.2">
      <c r="A1" s="61" t="s">
        <v>0</v>
      </c>
      <c r="B1" s="61" t="s">
        <v>144</v>
      </c>
      <c r="C1" s="61" t="s">
        <v>145</v>
      </c>
      <c r="D1" s="62" t="s">
        <v>146</v>
      </c>
      <c r="E1" s="62" t="s">
        <v>147</v>
      </c>
      <c r="F1" s="62" t="s">
        <v>148</v>
      </c>
      <c r="G1" s="61" t="s">
        <v>149</v>
      </c>
      <c r="H1" s="61" t="s">
        <v>150</v>
      </c>
      <c r="I1" s="61" t="s">
        <v>151</v>
      </c>
      <c r="J1" s="61" t="s">
        <v>152</v>
      </c>
      <c r="K1" s="61" t="s">
        <v>153</v>
      </c>
      <c r="L1" s="61" t="s">
        <v>154</v>
      </c>
      <c r="M1" s="61" t="s">
        <v>155</v>
      </c>
      <c r="N1" s="61" t="s">
        <v>156</v>
      </c>
      <c r="O1" s="61" t="s">
        <v>157</v>
      </c>
      <c r="P1" s="62" t="s">
        <v>14</v>
      </c>
      <c r="Q1" s="62" t="s">
        <v>15</v>
      </c>
    </row>
    <row r="2" spans="1:17" x14ac:dyDescent="0.2">
      <c r="A2" s="63">
        <v>1</v>
      </c>
      <c r="B2" s="64" t="s">
        <v>16</v>
      </c>
      <c r="C2" s="65" t="s">
        <v>140</v>
      </c>
      <c r="D2" s="66">
        <v>11185.5</v>
      </c>
      <c r="E2" s="66">
        <v>7497</v>
      </c>
      <c r="F2" s="67">
        <v>7.2</v>
      </c>
      <c r="G2" s="68">
        <v>8</v>
      </c>
      <c r="H2" s="68">
        <v>7</v>
      </c>
      <c r="I2" s="69" t="s">
        <v>17</v>
      </c>
      <c r="J2" s="69">
        <f>2*2500</f>
        <v>5000</v>
      </c>
      <c r="K2" s="69">
        <f>420</f>
        <v>420</v>
      </c>
      <c r="L2" s="70">
        <f>J2*0.7*0.12*24/0.86/1000</f>
        <v>11.720930232558139</v>
      </c>
      <c r="M2" s="70">
        <f>K2*0.7*0.12*24/0.86/1000</f>
        <v>0.9845581395348838</v>
      </c>
      <c r="N2" s="63">
        <v>1984</v>
      </c>
      <c r="O2" s="63" t="s">
        <v>18</v>
      </c>
      <c r="P2" s="63" t="s">
        <v>19</v>
      </c>
      <c r="Q2" s="63" t="s">
        <v>20</v>
      </c>
    </row>
    <row r="3" spans="1:17" x14ac:dyDescent="0.2">
      <c r="A3" s="63">
        <v>2</v>
      </c>
      <c r="B3" s="64" t="s">
        <v>21</v>
      </c>
      <c r="C3" s="65" t="s">
        <v>140</v>
      </c>
      <c r="D3" s="66">
        <v>9327.4</v>
      </c>
      <c r="E3" s="66">
        <v>7451</v>
      </c>
      <c r="F3" s="67">
        <v>7.2</v>
      </c>
      <c r="G3" s="68">
        <v>8</v>
      </c>
      <c r="H3" s="68">
        <v>7</v>
      </c>
      <c r="I3" s="63" t="s">
        <v>17</v>
      </c>
      <c r="J3" s="69">
        <f t="shared" ref="J3:J7" si="0">2*2500</f>
        <v>5000</v>
      </c>
      <c r="K3" s="69">
        <f>650</f>
        <v>650</v>
      </c>
      <c r="L3" s="70">
        <f t="shared" ref="L3:M13" si="1">J3*0.7*0.12*24/0.86/1000</f>
        <v>11.720930232558139</v>
      </c>
      <c r="M3" s="70">
        <f t="shared" si="1"/>
        <v>1.5237209302325581</v>
      </c>
      <c r="N3" s="63">
        <v>1977</v>
      </c>
      <c r="O3" s="63" t="s">
        <v>18</v>
      </c>
      <c r="P3" s="63" t="s">
        <v>19</v>
      </c>
      <c r="Q3" s="63" t="s">
        <v>20</v>
      </c>
    </row>
    <row r="4" spans="1:17" x14ac:dyDescent="0.2">
      <c r="A4" s="63">
        <v>3</v>
      </c>
      <c r="B4" s="65" t="s">
        <v>22</v>
      </c>
      <c r="C4" s="65" t="s">
        <v>140</v>
      </c>
      <c r="D4" s="66">
        <v>11161.5</v>
      </c>
      <c r="E4" s="66">
        <v>7473</v>
      </c>
      <c r="F4" s="67">
        <v>7.2</v>
      </c>
      <c r="G4" s="68">
        <v>8</v>
      </c>
      <c r="H4" s="68">
        <v>7</v>
      </c>
      <c r="I4" s="63" t="s">
        <v>17</v>
      </c>
      <c r="J4" s="69">
        <f t="shared" si="0"/>
        <v>5000</v>
      </c>
      <c r="K4" s="69">
        <f>650</f>
        <v>650</v>
      </c>
      <c r="L4" s="70">
        <f t="shared" si="1"/>
        <v>11.720930232558139</v>
      </c>
      <c r="M4" s="70">
        <f t="shared" si="1"/>
        <v>1.5237209302325581</v>
      </c>
      <c r="N4" s="63">
        <v>1977</v>
      </c>
      <c r="O4" s="63" t="s">
        <v>18</v>
      </c>
      <c r="P4" s="63" t="s">
        <v>19</v>
      </c>
      <c r="Q4" s="63" t="s">
        <v>20</v>
      </c>
    </row>
    <row r="5" spans="1:17" x14ac:dyDescent="0.2">
      <c r="A5" s="63">
        <v>4</v>
      </c>
      <c r="B5" s="65" t="s">
        <v>23</v>
      </c>
      <c r="C5" s="65" t="s">
        <v>140</v>
      </c>
      <c r="D5" s="66">
        <v>11161.5</v>
      </c>
      <c r="E5" s="66">
        <v>7473</v>
      </c>
      <c r="F5" s="67">
        <v>7.2</v>
      </c>
      <c r="G5" s="68">
        <v>7</v>
      </c>
      <c r="H5" s="68">
        <v>6.5</v>
      </c>
      <c r="I5" s="63" t="s">
        <v>17</v>
      </c>
      <c r="J5" s="69">
        <f t="shared" si="0"/>
        <v>5000</v>
      </c>
      <c r="K5" s="69">
        <f>420</f>
        <v>420</v>
      </c>
      <c r="L5" s="70">
        <f t="shared" si="1"/>
        <v>11.720930232558139</v>
      </c>
      <c r="M5" s="70">
        <f t="shared" si="1"/>
        <v>0.9845581395348838</v>
      </c>
      <c r="N5" s="63">
        <v>1983</v>
      </c>
      <c r="O5" s="63" t="s">
        <v>18</v>
      </c>
      <c r="P5" s="63" t="s">
        <v>19</v>
      </c>
      <c r="Q5" s="63" t="s">
        <v>20</v>
      </c>
    </row>
    <row r="6" spans="1:17" x14ac:dyDescent="0.2">
      <c r="A6" s="63">
        <v>5</v>
      </c>
      <c r="B6" s="65" t="s">
        <v>24</v>
      </c>
      <c r="C6" s="65" t="s">
        <v>140</v>
      </c>
      <c r="D6" s="71">
        <v>11195.4</v>
      </c>
      <c r="E6" s="66">
        <v>7339</v>
      </c>
      <c r="F6" s="67">
        <v>7.2</v>
      </c>
      <c r="G6" s="68">
        <v>8</v>
      </c>
      <c r="H6" s="68">
        <v>7</v>
      </c>
      <c r="I6" s="63" t="s">
        <v>17</v>
      </c>
      <c r="J6" s="69">
        <f t="shared" si="0"/>
        <v>5000</v>
      </c>
      <c r="K6" s="69">
        <f>650</f>
        <v>650</v>
      </c>
      <c r="L6" s="70">
        <f t="shared" si="1"/>
        <v>11.720930232558139</v>
      </c>
      <c r="M6" s="70">
        <f t="shared" si="1"/>
        <v>1.5237209302325581</v>
      </c>
      <c r="N6" s="63">
        <v>1978</v>
      </c>
      <c r="O6" s="63" t="s">
        <v>18</v>
      </c>
      <c r="P6" s="63" t="s">
        <v>19</v>
      </c>
      <c r="Q6" s="63" t="s">
        <v>20</v>
      </c>
    </row>
    <row r="7" spans="1:17" x14ac:dyDescent="0.2">
      <c r="A7" s="63">
        <v>6</v>
      </c>
      <c r="B7" s="65" t="s">
        <v>25</v>
      </c>
      <c r="C7" s="65" t="s">
        <v>140</v>
      </c>
      <c r="D7" s="66">
        <v>11185.4</v>
      </c>
      <c r="E7" s="66">
        <v>7497</v>
      </c>
      <c r="F7" s="67">
        <v>7.2</v>
      </c>
      <c r="G7" s="68">
        <v>8</v>
      </c>
      <c r="H7" s="68">
        <v>7</v>
      </c>
      <c r="I7" s="63" t="s">
        <v>17</v>
      </c>
      <c r="J7" s="69">
        <f t="shared" si="0"/>
        <v>5000</v>
      </c>
      <c r="K7" s="69">
        <f>420</f>
        <v>420</v>
      </c>
      <c r="L7" s="70">
        <f t="shared" si="1"/>
        <v>11.720930232558139</v>
      </c>
      <c r="M7" s="70">
        <f t="shared" si="1"/>
        <v>0.9845581395348838</v>
      </c>
      <c r="N7" s="63">
        <v>1983</v>
      </c>
      <c r="O7" s="63" t="s">
        <v>18</v>
      </c>
      <c r="P7" s="63" t="s">
        <v>19</v>
      </c>
      <c r="Q7" s="63" t="s">
        <v>20</v>
      </c>
    </row>
    <row r="8" spans="1:17" x14ac:dyDescent="0.2">
      <c r="A8" s="63">
        <v>7</v>
      </c>
      <c r="B8" s="65" t="s">
        <v>26</v>
      </c>
      <c r="C8" s="65" t="s">
        <v>140</v>
      </c>
      <c r="D8" s="66">
        <v>11485</v>
      </c>
      <c r="E8" s="66">
        <v>12454</v>
      </c>
      <c r="F8" s="72">
        <v>5.4</v>
      </c>
      <c r="G8" s="68">
        <v>8</v>
      </c>
      <c r="H8" s="68">
        <v>7</v>
      </c>
      <c r="I8" s="63" t="s">
        <v>17</v>
      </c>
      <c r="J8" s="69">
        <f>2*2100</f>
        <v>4200</v>
      </c>
      <c r="K8" s="69">
        <f>480</f>
        <v>480</v>
      </c>
      <c r="L8" s="70">
        <f t="shared" si="1"/>
        <v>9.8455813953488374</v>
      </c>
      <c r="M8" s="70">
        <f t="shared" si="1"/>
        <v>1.1252093023255816</v>
      </c>
      <c r="N8" s="63">
        <v>2014</v>
      </c>
      <c r="O8" s="63" t="s">
        <v>27</v>
      </c>
      <c r="P8" s="63" t="s">
        <v>19</v>
      </c>
      <c r="Q8" s="63" t="s">
        <v>20</v>
      </c>
    </row>
    <row r="9" spans="1:17" x14ac:dyDescent="0.2">
      <c r="A9" s="63">
        <v>8</v>
      </c>
      <c r="B9" s="65" t="s">
        <v>28</v>
      </c>
      <c r="C9" s="65" t="s">
        <v>140</v>
      </c>
      <c r="D9" s="66">
        <v>11485</v>
      </c>
      <c r="E9" s="66">
        <v>7305</v>
      </c>
      <c r="F9" s="72">
        <v>6.2</v>
      </c>
      <c r="G9" s="68">
        <v>10</v>
      </c>
      <c r="H9" s="68">
        <v>10</v>
      </c>
      <c r="I9" s="63" t="s">
        <v>17</v>
      </c>
      <c r="J9" s="63">
        <v>5200</v>
      </c>
      <c r="K9" s="69">
        <f>650</f>
        <v>650</v>
      </c>
      <c r="L9" s="70">
        <f t="shared" si="1"/>
        <v>12.189767441860464</v>
      </c>
      <c r="M9" s="70">
        <f t="shared" si="1"/>
        <v>1.5237209302325581</v>
      </c>
      <c r="N9" s="63">
        <v>1984</v>
      </c>
      <c r="O9" s="63" t="s">
        <v>29</v>
      </c>
      <c r="P9" s="63" t="s">
        <v>19</v>
      </c>
      <c r="Q9" s="63" t="s">
        <v>20</v>
      </c>
    </row>
    <row r="10" spans="1:17" x14ac:dyDescent="0.2">
      <c r="A10" s="63">
        <v>9</v>
      </c>
      <c r="B10" s="65" t="s">
        <v>30</v>
      </c>
      <c r="C10" s="65" t="s">
        <v>140</v>
      </c>
      <c r="D10" s="66">
        <v>23256</v>
      </c>
      <c r="E10" s="66">
        <v>19511</v>
      </c>
      <c r="F10" s="72">
        <v>14.39</v>
      </c>
      <c r="G10" s="68">
        <v>10</v>
      </c>
      <c r="H10" s="68">
        <v>10</v>
      </c>
      <c r="I10" s="63" t="s">
        <v>17</v>
      </c>
      <c r="J10" s="63">
        <v>18200</v>
      </c>
      <c r="K10" s="69">
        <f>650</f>
        <v>650</v>
      </c>
      <c r="L10" s="70">
        <f t="shared" si="1"/>
        <v>42.664186046511624</v>
      </c>
      <c r="M10" s="70">
        <f t="shared" si="1"/>
        <v>1.5237209302325581</v>
      </c>
      <c r="N10" s="63">
        <v>1994</v>
      </c>
      <c r="O10" s="63" t="s">
        <v>29</v>
      </c>
      <c r="P10" s="63" t="s">
        <v>19</v>
      </c>
      <c r="Q10" s="63" t="s">
        <v>20</v>
      </c>
    </row>
    <row r="11" spans="1:17" x14ac:dyDescent="0.2">
      <c r="A11" s="73">
        <v>10</v>
      </c>
      <c r="B11" s="74" t="s">
        <v>141</v>
      </c>
      <c r="C11" s="74" t="s">
        <v>142</v>
      </c>
      <c r="D11" s="75"/>
      <c r="E11" s="75"/>
      <c r="F11" s="76"/>
      <c r="G11" s="77">
        <v>10</v>
      </c>
      <c r="H11" s="77">
        <v>7</v>
      </c>
      <c r="I11" s="73" t="s">
        <v>17</v>
      </c>
      <c r="J11" s="73">
        <v>4000</v>
      </c>
      <c r="K11" s="73">
        <v>280</v>
      </c>
      <c r="L11" s="78">
        <f t="shared" si="1"/>
        <v>9.3767441860465119</v>
      </c>
      <c r="M11" s="78">
        <f t="shared" si="1"/>
        <v>0.65637209302325583</v>
      </c>
      <c r="N11" s="73"/>
      <c r="O11" s="73"/>
      <c r="P11" s="73" t="s">
        <v>19</v>
      </c>
      <c r="Q11" s="73" t="s">
        <v>32</v>
      </c>
    </row>
    <row r="12" spans="1:17" x14ac:dyDescent="0.2">
      <c r="A12" s="73">
        <v>11</v>
      </c>
      <c r="B12" s="74" t="s">
        <v>33</v>
      </c>
      <c r="C12" s="74" t="s">
        <v>142</v>
      </c>
      <c r="D12" s="75"/>
      <c r="E12" s="75"/>
      <c r="F12" s="76"/>
      <c r="G12" s="77">
        <v>10</v>
      </c>
      <c r="H12" s="77">
        <v>7</v>
      </c>
      <c r="I12" s="73" t="s">
        <v>17</v>
      </c>
      <c r="J12" s="73">
        <v>4000</v>
      </c>
      <c r="K12" s="73">
        <v>280</v>
      </c>
      <c r="L12" s="78">
        <f t="shared" si="1"/>
        <v>9.3767441860465119</v>
      </c>
      <c r="M12" s="78">
        <f t="shared" si="1"/>
        <v>0.65637209302325583</v>
      </c>
      <c r="N12" s="73"/>
      <c r="O12" s="73"/>
      <c r="P12" s="73" t="s">
        <v>19</v>
      </c>
      <c r="Q12" s="73" t="s">
        <v>32</v>
      </c>
    </row>
    <row r="13" spans="1:17" x14ac:dyDescent="0.2">
      <c r="A13" s="73">
        <v>12</v>
      </c>
      <c r="B13" s="74" t="s">
        <v>143</v>
      </c>
      <c r="C13" s="74" t="s">
        <v>142</v>
      </c>
      <c r="D13" s="75"/>
      <c r="E13" s="75"/>
      <c r="F13" s="76"/>
      <c r="G13" s="77">
        <v>10</v>
      </c>
      <c r="H13" s="77">
        <v>7</v>
      </c>
      <c r="I13" s="73" t="s">
        <v>17</v>
      </c>
      <c r="J13" s="73">
        <v>4000</v>
      </c>
      <c r="K13" s="73">
        <v>280</v>
      </c>
      <c r="L13" s="78">
        <f t="shared" si="1"/>
        <v>9.3767441860465119</v>
      </c>
      <c r="M13" s="78">
        <f t="shared" si="1"/>
        <v>0.65637209302325583</v>
      </c>
      <c r="N13" s="73"/>
      <c r="O13" s="73"/>
      <c r="P13" s="73" t="s">
        <v>19</v>
      </c>
      <c r="Q13" s="73" t="s">
        <v>32</v>
      </c>
    </row>
    <row r="14" spans="1:17" x14ac:dyDescent="0.2">
      <c r="A14" s="73">
        <v>13</v>
      </c>
      <c r="B14" s="74" t="s">
        <v>35</v>
      </c>
      <c r="C14" s="79"/>
      <c r="D14" s="75"/>
      <c r="E14" s="75"/>
      <c r="F14" s="76"/>
      <c r="G14" s="77">
        <v>0</v>
      </c>
      <c r="H14" s="77"/>
      <c r="I14" s="73"/>
      <c r="J14" s="73"/>
      <c r="K14" s="73"/>
      <c r="L14" s="78"/>
      <c r="M14" s="78"/>
      <c r="N14" s="73"/>
      <c r="O14" s="73"/>
      <c r="P14" s="73" t="s">
        <v>19</v>
      </c>
      <c r="Q14" s="73" t="s">
        <v>32</v>
      </c>
    </row>
    <row r="15" spans="1:17" x14ac:dyDescent="0.2">
      <c r="A15" s="73">
        <v>14</v>
      </c>
      <c r="B15" s="74" t="s">
        <v>36</v>
      </c>
      <c r="C15" s="79"/>
      <c r="D15" s="75"/>
      <c r="E15" s="75"/>
      <c r="F15" s="76"/>
      <c r="G15" s="77"/>
      <c r="H15" s="77"/>
      <c r="I15" s="73"/>
      <c r="J15" s="73"/>
      <c r="K15" s="73"/>
      <c r="L15" s="78"/>
      <c r="M15" s="78"/>
      <c r="N15" s="73"/>
      <c r="O15" s="73"/>
      <c r="P15" s="73" t="s">
        <v>19</v>
      </c>
      <c r="Q15" s="73" t="s">
        <v>32</v>
      </c>
    </row>
    <row r="16" spans="1:17" x14ac:dyDescent="0.2">
      <c r="A16" s="73">
        <v>15</v>
      </c>
      <c r="B16" s="74" t="s">
        <v>37</v>
      </c>
      <c r="C16" s="79"/>
      <c r="D16" s="75"/>
      <c r="E16" s="75"/>
      <c r="F16" s="76"/>
      <c r="G16" s="77"/>
      <c r="H16" s="77"/>
      <c r="I16" s="73"/>
      <c r="J16" s="73"/>
      <c r="K16" s="73"/>
      <c r="L16" s="78"/>
      <c r="M16" s="78"/>
      <c r="N16" s="73"/>
      <c r="O16" s="73"/>
      <c r="P16" s="73" t="s">
        <v>19</v>
      </c>
      <c r="Q16" s="73" t="s">
        <v>32</v>
      </c>
    </row>
    <row r="17" spans="1:17" x14ac:dyDescent="0.2">
      <c r="A17" s="73">
        <v>16</v>
      </c>
      <c r="B17" s="74" t="s">
        <v>38</v>
      </c>
      <c r="C17" s="79"/>
      <c r="D17" s="75"/>
      <c r="E17" s="75"/>
      <c r="F17" s="76"/>
      <c r="G17" s="77"/>
      <c r="H17" s="77"/>
      <c r="I17" s="73"/>
      <c r="J17" s="73"/>
      <c r="K17" s="73"/>
      <c r="L17" s="78"/>
      <c r="M17" s="78"/>
      <c r="N17" s="73"/>
      <c r="O17" s="73"/>
      <c r="P17" s="73" t="s">
        <v>19</v>
      </c>
      <c r="Q17" s="73" t="s">
        <v>32</v>
      </c>
    </row>
    <row r="18" spans="1:17" x14ac:dyDescent="0.2">
      <c r="A18" s="73">
        <v>17</v>
      </c>
      <c r="B18" s="74" t="s">
        <v>39</v>
      </c>
      <c r="C18" s="79"/>
      <c r="D18" s="75"/>
      <c r="E18" s="75"/>
      <c r="F18" s="76"/>
      <c r="G18" s="77"/>
      <c r="H18" s="77"/>
      <c r="I18" s="73"/>
      <c r="J18" s="73"/>
      <c r="K18" s="73"/>
      <c r="L18" s="78"/>
      <c r="M18" s="78"/>
      <c r="N18" s="73"/>
      <c r="O18" s="73"/>
      <c r="P18" s="73" t="s">
        <v>19</v>
      </c>
      <c r="Q18" s="73" t="s">
        <v>32</v>
      </c>
    </row>
    <row r="19" spans="1:17" x14ac:dyDescent="0.2">
      <c r="A19" s="73">
        <v>18</v>
      </c>
      <c r="B19" s="74" t="s">
        <v>40</v>
      </c>
      <c r="C19" s="79"/>
      <c r="D19" s="75"/>
      <c r="E19" s="75"/>
      <c r="F19" s="76"/>
      <c r="G19" s="77"/>
      <c r="H19" s="77"/>
      <c r="I19" s="73"/>
      <c r="J19" s="73"/>
      <c r="K19" s="73"/>
      <c r="L19" s="78"/>
      <c r="M19" s="78"/>
      <c r="N19" s="73"/>
      <c r="O19" s="73"/>
      <c r="P19" s="73" t="s">
        <v>19</v>
      </c>
      <c r="Q19" s="73" t="s">
        <v>32</v>
      </c>
    </row>
    <row r="20" spans="1:17" x14ac:dyDescent="0.2">
      <c r="A20" s="73">
        <v>19</v>
      </c>
      <c r="B20" s="74" t="s">
        <v>41</v>
      </c>
      <c r="C20" s="79"/>
      <c r="D20" s="75"/>
      <c r="E20" s="75"/>
      <c r="F20" s="76"/>
      <c r="G20" s="77"/>
      <c r="H20" s="77"/>
      <c r="I20" s="73"/>
      <c r="J20" s="73"/>
      <c r="K20" s="73"/>
      <c r="L20" s="78"/>
      <c r="M20" s="78"/>
      <c r="N20" s="73"/>
      <c r="O20" s="73"/>
      <c r="P20" s="73" t="s">
        <v>19</v>
      </c>
      <c r="Q20" s="73" t="s">
        <v>32</v>
      </c>
    </row>
    <row r="21" spans="1:17" x14ac:dyDescent="0.2">
      <c r="A21" s="73">
        <v>20</v>
      </c>
      <c r="B21" s="74" t="s">
        <v>42</v>
      </c>
      <c r="C21" s="79"/>
      <c r="D21" s="75"/>
      <c r="E21" s="75"/>
      <c r="F21" s="76"/>
      <c r="G21" s="77"/>
      <c r="H21" s="77"/>
      <c r="I21" s="73"/>
      <c r="J21" s="73"/>
      <c r="K21" s="73"/>
      <c r="L21" s="78"/>
      <c r="M21" s="78"/>
      <c r="N21" s="73"/>
      <c r="O21" s="73"/>
      <c r="P21" s="73" t="s">
        <v>19</v>
      </c>
      <c r="Q21" s="73" t="s">
        <v>32</v>
      </c>
    </row>
    <row r="22" spans="1:17" x14ac:dyDescent="0.2">
      <c r="A22" s="73">
        <v>21</v>
      </c>
      <c r="B22" s="74" t="s">
        <v>43</v>
      </c>
      <c r="C22" s="79"/>
      <c r="D22" s="75"/>
      <c r="E22" s="75"/>
      <c r="F22" s="76"/>
      <c r="G22" s="77"/>
      <c r="H22" s="77"/>
      <c r="I22" s="73"/>
      <c r="J22" s="73"/>
      <c r="K22" s="73"/>
      <c r="L22" s="78"/>
      <c r="M22" s="78"/>
      <c r="N22" s="73"/>
      <c r="O22" s="73"/>
      <c r="P22" s="73" t="s">
        <v>19</v>
      </c>
      <c r="Q22" s="73" t="s">
        <v>32</v>
      </c>
    </row>
    <row r="23" spans="1:17" x14ac:dyDescent="0.2">
      <c r="A23" s="73">
        <v>22</v>
      </c>
      <c r="B23" s="74" t="s">
        <v>44</v>
      </c>
      <c r="C23" s="79"/>
      <c r="D23" s="75"/>
      <c r="E23" s="75"/>
      <c r="F23" s="76"/>
      <c r="G23" s="77"/>
      <c r="H23" s="77"/>
      <c r="I23" s="73"/>
      <c r="J23" s="73"/>
      <c r="K23" s="73"/>
      <c r="L23" s="78"/>
      <c r="M23" s="78"/>
      <c r="N23" s="73"/>
      <c r="O23" s="73"/>
      <c r="P23" s="73" t="s">
        <v>19</v>
      </c>
      <c r="Q23" s="73" t="s">
        <v>32</v>
      </c>
    </row>
    <row r="24" spans="1:17" x14ac:dyDescent="0.2">
      <c r="A24" s="73">
        <v>23</v>
      </c>
      <c r="B24" s="74" t="s">
        <v>45</v>
      </c>
      <c r="C24" s="79"/>
      <c r="D24" s="75"/>
      <c r="E24" s="75"/>
      <c r="F24" s="76"/>
      <c r="G24" s="77"/>
      <c r="H24" s="77"/>
      <c r="I24" s="73"/>
      <c r="J24" s="73"/>
      <c r="K24" s="73"/>
      <c r="L24" s="78"/>
      <c r="M24" s="78"/>
      <c r="N24" s="73"/>
      <c r="O24" s="73"/>
      <c r="P24" s="73" t="s">
        <v>19</v>
      </c>
      <c r="Q24" s="73" t="s">
        <v>32</v>
      </c>
    </row>
    <row r="25" spans="1:17" x14ac:dyDescent="0.2">
      <c r="A25" s="73">
        <v>24</v>
      </c>
      <c r="B25" s="74" t="s">
        <v>46</v>
      </c>
      <c r="C25" s="79"/>
      <c r="D25" s="75"/>
      <c r="E25" s="75"/>
      <c r="F25" s="76"/>
      <c r="G25" s="77"/>
      <c r="H25" s="77"/>
      <c r="I25" s="73"/>
      <c r="J25" s="73"/>
      <c r="K25" s="73"/>
      <c r="L25" s="78"/>
      <c r="M25" s="78"/>
      <c r="N25" s="73"/>
      <c r="O25" s="73"/>
      <c r="P25" s="73" t="s">
        <v>19</v>
      </c>
      <c r="Q25" s="73" t="s">
        <v>32</v>
      </c>
    </row>
    <row r="26" spans="1:17" x14ac:dyDescent="0.2">
      <c r="A26" s="73">
        <v>25</v>
      </c>
      <c r="B26" s="74" t="s">
        <v>47</v>
      </c>
      <c r="C26" s="79"/>
      <c r="D26" s="75"/>
      <c r="E26" s="75"/>
      <c r="F26" s="76"/>
      <c r="G26" s="77"/>
      <c r="H26" s="77"/>
      <c r="I26" s="73"/>
      <c r="J26" s="73"/>
      <c r="K26" s="73"/>
      <c r="L26" s="78"/>
      <c r="M26" s="78"/>
      <c r="N26" s="73"/>
      <c r="O26" s="73"/>
      <c r="P26" s="73" t="s">
        <v>19</v>
      </c>
      <c r="Q26" s="73" t="s">
        <v>32</v>
      </c>
    </row>
    <row r="27" spans="1:17" x14ac:dyDescent="0.2">
      <c r="A27" s="73">
        <v>26</v>
      </c>
      <c r="B27" s="74" t="s">
        <v>48</v>
      </c>
      <c r="C27" s="79"/>
      <c r="D27" s="75"/>
      <c r="E27" s="75"/>
      <c r="F27" s="76"/>
      <c r="G27" s="77"/>
      <c r="H27" s="77"/>
      <c r="I27" s="73"/>
      <c r="J27" s="73"/>
      <c r="K27" s="73"/>
      <c r="L27" s="78"/>
      <c r="M27" s="78"/>
      <c r="N27" s="73"/>
      <c r="O27" s="73"/>
      <c r="P27" s="73" t="s">
        <v>19</v>
      </c>
      <c r="Q27" s="73" t="s">
        <v>32</v>
      </c>
    </row>
    <row r="28" spans="1:17" x14ac:dyDescent="0.2">
      <c r="A28" s="73">
        <v>27</v>
      </c>
      <c r="B28" s="74" t="s">
        <v>49</v>
      </c>
      <c r="C28" s="79"/>
      <c r="D28" s="75"/>
      <c r="E28" s="75"/>
      <c r="F28" s="76"/>
      <c r="G28" s="77"/>
      <c r="H28" s="77"/>
      <c r="I28" s="73"/>
      <c r="J28" s="73"/>
      <c r="K28" s="73"/>
      <c r="L28" s="78"/>
      <c r="M28" s="78"/>
      <c r="N28" s="73"/>
      <c r="O28" s="73"/>
      <c r="P28" s="73" t="s">
        <v>19</v>
      </c>
      <c r="Q28" s="73" t="s">
        <v>32</v>
      </c>
    </row>
    <row r="29" spans="1:17" x14ac:dyDescent="0.2">
      <c r="A29" s="73">
        <v>28</v>
      </c>
      <c r="B29" s="74" t="s">
        <v>50</v>
      </c>
      <c r="C29" s="79"/>
      <c r="D29" s="75"/>
      <c r="E29" s="75"/>
      <c r="F29" s="76"/>
      <c r="G29" s="77"/>
      <c r="H29" s="77"/>
      <c r="I29" s="73"/>
      <c r="J29" s="73"/>
      <c r="K29" s="73"/>
      <c r="L29" s="78"/>
      <c r="M29" s="78"/>
      <c r="N29" s="73"/>
      <c r="O29" s="73"/>
      <c r="P29" s="73" t="s">
        <v>19</v>
      </c>
      <c r="Q29" s="73" t="s">
        <v>32</v>
      </c>
    </row>
    <row r="30" spans="1:17" x14ac:dyDescent="0.2">
      <c r="A30" s="73">
        <v>29</v>
      </c>
      <c r="B30" s="74" t="s">
        <v>51</v>
      </c>
      <c r="C30" s="79"/>
      <c r="D30" s="75"/>
      <c r="E30" s="75"/>
      <c r="F30" s="76"/>
      <c r="G30" s="77"/>
      <c r="H30" s="77"/>
      <c r="I30" s="73"/>
      <c r="J30" s="73"/>
      <c r="K30" s="73"/>
      <c r="L30" s="78"/>
      <c r="M30" s="78"/>
      <c r="N30" s="73"/>
      <c r="O30" s="73"/>
      <c r="P30" s="73" t="s">
        <v>19</v>
      </c>
      <c r="Q30" s="73" t="s">
        <v>32</v>
      </c>
    </row>
    <row r="31" spans="1:17" x14ac:dyDescent="0.2">
      <c r="A31" s="73">
        <v>30</v>
      </c>
      <c r="B31" s="74" t="s">
        <v>52</v>
      </c>
      <c r="C31" s="79"/>
      <c r="D31" s="75"/>
      <c r="E31" s="75"/>
      <c r="F31" s="76"/>
      <c r="G31" s="77"/>
      <c r="H31" s="77"/>
      <c r="I31" s="73"/>
      <c r="J31" s="73"/>
      <c r="K31" s="73"/>
      <c r="L31" s="78"/>
      <c r="M31" s="78"/>
      <c r="N31" s="73"/>
      <c r="O31" s="73"/>
      <c r="P31" s="73" t="s">
        <v>19</v>
      </c>
      <c r="Q31" s="73" t="s">
        <v>32</v>
      </c>
    </row>
    <row r="32" spans="1:17" x14ac:dyDescent="0.2">
      <c r="A32" s="73">
        <v>31</v>
      </c>
      <c r="B32" s="74" t="s">
        <v>53</v>
      </c>
      <c r="C32" s="79"/>
      <c r="D32" s="75"/>
      <c r="E32" s="75"/>
      <c r="F32" s="76"/>
      <c r="G32" s="77"/>
      <c r="H32" s="77"/>
      <c r="I32" s="73"/>
      <c r="J32" s="73"/>
      <c r="K32" s="73"/>
      <c r="L32" s="78"/>
      <c r="M32" s="78"/>
      <c r="N32" s="73"/>
      <c r="O32" s="73"/>
      <c r="P32" s="73" t="s">
        <v>19</v>
      </c>
      <c r="Q32" s="73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- Vessel List</vt:lpstr>
      <vt:lpstr>Input - OD Matrix</vt:lpstr>
      <vt:lpstr>OD Matrix</vt:lpstr>
      <vt:lpstr>Input - Time Sheet</vt:lpstr>
      <vt:lpstr>Vessel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2023-07-09T05:35:47Z</dcterms:modified>
</cp:coreProperties>
</file>