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9rf\AppData\Local\Temp\OneNote\15.0\NT\4-2\"/>
    </mc:Choice>
  </mc:AlternateContent>
  <bookViews>
    <workbookView xWindow="0" yWindow="0" windowWidth="15360" windowHeight="7545" activeTab="1"/>
  </bookViews>
  <sheets>
    <sheet name="Parameter List" sheetId="1" r:id="rId1"/>
    <sheet name="Statistics" sheetId="2" r:id="rId2"/>
    <sheet name="ResultAnalysis" sheetId="4" r:id="rId3"/>
    <sheet name="Sheet2" sheetId="3" r:id="rId4"/>
  </sheets>
  <calcPr calcId="152511"/>
</workbook>
</file>

<file path=xl/calcChain.xml><?xml version="1.0" encoding="utf-8"?>
<calcChain xmlns="http://schemas.openxmlformats.org/spreadsheetml/2006/main">
  <c r="Q44" i="2" l="1"/>
  <c r="Q46" i="2"/>
  <c r="Q47" i="2"/>
  <c r="Q48" i="2"/>
  <c r="Q49" i="2"/>
  <c r="Q45" i="2"/>
  <c r="C50" i="2" l="1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0" i="2"/>
  <c r="Q50" i="2" s="1"/>
  <c r="C28" i="2"/>
  <c r="D28" i="2"/>
  <c r="E28" i="2"/>
  <c r="F28" i="2"/>
  <c r="G28" i="2"/>
  <c r="H28" i="2"/>
  <c r="I28" i="2"/>
  <c r="J28" i="2"/>
  <c r="K28" i="2"/>
  <c r="L28" i="2"/>
  <c r="B28" i="2"/>
  <c r="C12" i="2"/>
  <c r="C20" i="2" s="1"/>
  <c r="D12" i="2"/>
  <c r="D20" i="2" s="1"/>
  <c r="E12" i="2"/>
  <c r="E20" i="2" s="1"/>
  <c r="F12" i="2"/>
  <c r="F20" i="2" s="1"/>
  <c r="G12" i="2"/>
  <c r="G20" i="2" s="1"/>
  <c r="H12" i="2"/>
  <c r="H20" i="2" s="1"/>
  <c r="I12" i="2"/>
  <c r="I20" i="2" s="1"/>
  <c r="J12" i="2"/>
  <c r="J20" i="2" s="1"/>
  <c r="K12" i="2"/>
  <c r="K20" i="2" s="1"/>
  <c r="L12" i="2"/>
  <c r="L20" i="2" s="1"/>
  <c r="M12" i="2"/>
  <c r="M20" i="2" s="1"/>
  <c r="N12" i="2"/>
  <c r="N20" i="2" s="1"/>
  <c r="O12" i="2"/>
  <c r="O20" i="2" s="1"/>
  <c r="P12" i="2"/>
  <c r="P20" i="2" s="1"/>
  <c r="B13" i="2"/>
  <c r="B14" i="2"/>
  <c r="B15" i="2"/>
  <c r="B16" i="2"/>
  <c r="B17" i="2"/>
  <c r="B18" i="2"/>
  <c r="B19" i="2"/>
  <c r="B12" i="2"/>
  <c r="B20" i="2" s="1"/>
  <c r="R45" i="2" l="1"/>
  <c r="R46" i="2"/>
  <c r="R44" i="2"/>
  <c r="R47" i="2"/>
  <c r="R48" i="2"/>
  <c r="C26" i="2"/>
  <c r="D26" i="2"/>
  <c r="E26" i="2"/>
  <c r="F26" i="2"/>
  <c r="G26" i="2"/>
  <c r="H26" i="2"/>
  <c r="I26" i="2"/>
  <c r="J26" i="2"/>
  <c r="K26" i="2"/>
  <c r="B26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E86" i="2" l="1"/>
  <c r="D132" i="2"/>
  <c r="C132" i="2"/>
  <c r="B132" i="2"/>
  <c r="E132" i="2"/>
  <c r="F132" i="2"/>
  <c r="D129" i="2"/>
  <c r="C129" i="2"/>
  <c r="B129" i="2"/>
  <c r="E129" i="2"/>
  <c r="F129" i="2"/>
  <c r="B125" i="2"/>
  <c r="B121" i="2"/>
  <c r="C121" i="2"/>
  <c r="F125" i="2"/>
  <c r="D125" i="2"/>
  <c r="C125" i="2"/>
  <c r="E125" i="2"/>
  <c r="D121" i="2"/>
  <c r="E121" i="2"/>
  <c r="F12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B63" i="2"/>
  <c r="B64" i="2"/>
  <c r="B65" i="2"/>
  <c r="B66" i="2"/>
  <c r="B67" i="2"/>
  <c r="B68" i="2"/>
  <c r="B69" i="2"/>
  <c r="B70" i="2"/>
  <c r="B62" i="2"/>
  <c r="L82" i="2"/>
  <c r="B82" i="2" s="1"/>
  <c r="L83" i="2"/>
  <c r="C84" i="2"/>
  <c r="D84" i="2"/>
  <c r="E84" i="2"/>
  <c r="F84" i="2"/>
  <c r="G84" i="2"/>
  <c r="H84" i="2"/>
  <c r="I84" i="2"/>
  <c r="J84" i="2"/>
  <c r="K84" i="2"/>
  <c r="L84" i="2"/>
  <c r="C85" i="2"/>
  <c r="D85" i="2"/>
  <c r="E85" i="2"/>
  <c r="F85" i="2"/>
  <c r="G85" i="2"/>
  <c r="H85" i="2"/>
  <c r="I85" i="2"/>
  <c r="J85" i="2"/>
  <c r="K85" i="2"/>
  <c r="L85" i="2"/>
  <c r="C86" i="2"/>
  <c r="D86" i="2"/>
  <c r="F86" i="2"/>
  <c r="G86" i="2"/>
  <c r="H86" i="2"/>
  <c r="I86" i="2"/>
  <c r="J86" i="2"/>
  <c r="K86" i="2"/>
  <c r="L86" i="2"/>
  <c r="C87" i="2"/>
  <c r="D87" i="2"/>
  <c r="E87" i="2"/>
  <c r="F87" i="2"/>
  <c r="G87" i="2"/>
  <c r="H87" i="2"/>
  <c r="I87" i="2"/>
  <c r="J87" i="2"/>
  <c r="K87" i="2"/>
  <c r="L87" i="2"/>
  <c r="C88" i="2"/>
  <c r="D88" i="2"/>
  <c r="E88" i="2"/>
  <c r="F88" i="2"/>
  <c r="G88" i="2"/>
  <c r="H88" i="2"/>
  <c r="I88" i="2"/>
  <c r="J88" i="2"/>
  <c r="K88" i="2"/>
  <c r="L88" i="2"/>
  <c r="C89" i="2"/>
  <c r="D89" i="2"/>
  <c r="E89" i="2"/>
  <c r="F89" i="2"/>
  <c r="G89" i="2"/>
  <c r="H89" i="2"/>
  <c r="I89" i="2"/>
  <c r="J89" i="2"/>
  <c r="K89" i="2"/>
  <c r="L89" i="2"/>
  <c r="C90" i="2"/>
  <c r="D90" i="2"/>
  <c r="E90" i="2"/>
  <c r="F90" i="2"/>
  <c r="G90" i="2"/>
  <c r="H90" i="2"/>
  <c r="I90" i="2"/>
  <c r="J90" i="2"/>
  <c r="K90" i="2"/>
  <c r="L90" i="2"/>
  <c r="B84" i="2"/>
  <c r="B85" i="2"/>
  <c r="B86" i="2"/>
  <c r="B87" i="2"/>
  <c r="B88" i="2"/>
  <c r="B89" i="2"/>
  <c r="B90" i="2"/>
  <c r="F96" i="2"/>
  <c r="F97" i="2"/>
  <c r="F98" i="2"/>
  <c r="F99" i="2"/>
  <c r="F100" i="2"/>
  <c r="F101" i="2"/>
  <c r="F102" i="2"/>
  <c r="F103" i="2"/>
  <c r="F95" i="2"/>
  <c r="C83" i="2" l="1"/>
  <c r="G83" i="2"/>
  <c r="K83" i="2"/>
  <c r="H83" i="2"/>
  <c r="B83" i="2"/>
  <c r="E83" i="2"/>
  <c r="I83" i="2"/>
  <c r="F83" i="2"/>
  <c r="J83" i="2"/>
  <c r="D83" i="2"/>
  <c r="G82" i="2"/>
  <c r="K82" i="2"/>
  <c r="H82" i="2"/>
  <c r="C82" i="2"/>
  <c r="D82" i="2"/>
  <c r="I82" i="2"/>
  <c r="F82" i="2"/>
  <c r="E82" i="2"/>
  <c r="J82" i="2"/>
  <c r="C115" i="2"/>
  <c r="C106" i="2" l="1"/>
  <c r="C107" i="2"/>
  <c r="C108" i="2"/>
  <c r="C109" i="2"/>
  <c r="C110" i="2"/>
  <c r="C111" i="2"/>
  <c r="C112" i="2"/>
  <c r="C113" i="2"/>
  <c r="C114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C95" i="2"/>
  <c r="C96" i="2"/>
  <c r="C97" i="2"/>
  <c r="C98" i="2"/>
  <c r="C99" i="2"/>
  <c r="C104" i="2"/>
  <c r="C103" i="2"/>
  <c r="C102" i="2"/>
  <c r="C101" i="2"/>
  <c r="C100" i="2"/>
  <c r="C105" i="2" l="1"/>
</calcChain>
</file>

<file path=xl/sharedStrings.xml><?xml version="1.0" encoding="utf-8"?>
<sst xmlns="http://schemas.openxmlformats.org/spreadsheetml/2006/main" count="472" uniqueCount="374">
  <si>
    <t>Parameter category</t>
    <phoneticPr fontId="1" type="noConversion"/>
  </si>
  <si>
    <t>Parameter meaning</t>
    <phoneticPr fontId="1" type="noConversion"/>
  </si>
  <si>
    <t>Parameter name</t>
    <phoneticPr fontId="1" type="noConversion"/>
  </si>
  <si>
    <t>Buyer
parameter</t>
    <phoneticPr fontId="1" type="noConversion"/>
  </si>
  <si>
    <t>Demographics</t>
    <phoneticPr fontId="1" type="noConversion"/>
  </si>
  <si>
    <t>Age</t>
    <phoneticPr fontId="1" type="noConversion"/>
  </si>
  <si>
    <t>Gender</t>
    <phoneticPr fontId="1" type="noConversion"/>
  </si>
  <si>
    <t>Household Income</t>
    <phoneticPr fontId="1" type="noConversion"/>
  </si>
  <si>
    <t>Household Size</t>
    <phoneticPr fontId="1" type="noConversion"/>
  </si>
  <si>
    <t>Education</t>
    <phoneticPr fontId="1" type="noConversion"/>
  </si>
  <si>
    <t>Children</t>
    <phoneticPr fontId="1" type="noConversion"/>
  </si>
  <si>
    <t>Race</t>
    <phoneticPr fontId="1" type="noConversion"/>
  </si>
  <si>
    <t>Ethnicity</t>
    <phoneticPr fontId="1" type="noConversion"/>
  </si>
  <si>
    <t>Checkout
parameters</t>
    <phoneticPr fontId="1" type="noConversion"/>
  </si>
  <si>
    <t>Site name</t>
    <phoneticPr fontId="1" type="noConversion"/>
  </si>
  <si>
    <t>Category index</t>
    <phoneticPr fontId="1" type="noConversion"/>
  </si>
  <si>
    <t>Day of week</t>
    <phoneticPr fontId="1" type="noConversion"/>
  </si>
  <si>
    <t>ConversionDay</t>
    <phoneticPr fontId="1" type="noConversion"/>
  </si>
  <si>
    <t>Time of day</t>
    <phoneticPr fontId="1" type="noConversion"/>
  </si>
  <si>
    <t>ConversionTimeofDay</t>
    <phoneticPr fontId="1" type="noConversion"/>
  </si>
  <si>
    <t>SD of Time btw C+A</t>
    <phoneticPr fontId="1" type="noConversion"/>
  </si>
  <si>
    <t>Mean of Time btw C+P</t>
    <phoneticPr fontId="1" type="noConversion"/>
  </si>
  <si>
    <t>S.D of Time btw C+P</t>
    <phoneticPr fontId="1" type="noConversion"/>
  </si>
  <si>
    <t>Category index
(Weighted)</t>
    <phoneticPr fontId="1" type="noConversion"/>
  </si>
  <si>
    <t>Target site parameters</t>
    <phoneticPr fontId="1" type="noConversion"/>
  </si>
  <si>
    <t>No. of Product pages</t>
    <phoneticPr fontId="1" type="noConversion"/>
  </si>
  <si>
    <t>Meantime of Product page</t>
    <phoneticPr fontId="1" type="noConversion"/>
  </si>
  <si>
    <t>Std of product page time</t>
    <phoneticPr fontId="1" type="noConversion"/>
  </si>
  <si>
    <t>No. of P page</t>
    <phoneticPr fontId="1" type="noConversion"/>
  </si>
  <si>
    <t>Meantime of Page</t>
    <phoneticPr fontId="1" type="noConversion"/>
  </si>
  <si>
    <t>Std of page</t>
    <phoneticPr fontId="1" type="noConversion"/>
  </si>
  <si>
    <t>Other sites
parameters</t>
    <phoneticPr fontId="1" type="noConversion"/>
  </si>
  <si>
    <t>Visit on
other sites</t>
    <phoneticPr fontId="1" type="noConversion"/>
  </si>
  <si>
    <t>Visit count</t>
    <phoneticPr fontId="1" type="noConversion"/>
  </si>
  <si>
    <t>Weighted visit count</t>
    <phoneticPr fontId="1" type="noConversion"/>
  </si>
  <si>
    <t>Search category
(Overall)</t>
    <phoneticPr fontId="1" type="noConversion"/>
  </si>
  <si>
    <t>Search category
(Overall Weighted)</t>
    <phoneticPr fontId="1" type="noConversion"/>
  </si>
  <si>
    <t>Search category
Google/Yahoo/Bing</t>
    <phoneticPr fontId="1" type="noConversion"/>
  </si>
  <si>
    <t>Search category
Google/Yahoo/Bing
(Weighted count)</t>
    <phoneticPr fontId="1" type="noConversion"/>
  </si>
  <si>
    <t>Category Index</t>
    <phoneticPr fontId="1" type="noConversion"/>
  </si>
  <si>
    <t>Category count for each of
the 10 categories</t>
    <phoneticPr fontId="1" type="noConversion"/>
  </si>
  <si>
    <t>The weighted count for
each of the 10 categories</t>
    <phoneticPr fontId="1" type="noConversion"/>
  </si>
  <si>
    <t>The plain count for each of
the 10 categories being 
viewed on other sites</t>
    <phoneticPr fontId="1" type="noConversion"/>
  </si>
  <si>
    <t>The weighted count for each of the 10 categories being viewed on other sites</t>
    <phoneticPr fontId="1" type="noConversion"/>
  </si>
  <si>
    <t>Checkout Time</t>
    <phoneticPr fontId="1" type="noConversion"/>
  </si>
  <si>
    <t>Sub-category</t>
    <phoneticPr fontId="1" type="noConversion"/>
  </si>
  <si>
    <t>The plain count for each of
the 10 categories being 
searched</t>
    <phoneticPr fontId="1" type="noConversion"/>
  </si>
  <si>
    <t>The timely-weighted count for each of the 10 categories being searched</t>
    <phoneticPr fontId="1" type="noConversion"/>
  </si>
  <si>
    <t>The plain count for each of the 10 categories being searched on Google/Yahoo/Bing</t>
    <phoneticPr fontId="1" type="noConversion"/>
  </si>
  <si>
    <t>The weighted count for each of the 10 categories being searched on Google/Yahoo/Bing</t>
    <phoneticPr fontId="1" type="noConversion"/>
  </si>
  <si>
    <t>Social Site
parameters</t>
    <phoneticPr fontId="1" type="noConversion"/>
  </si>
  <si>
    <t>Review Site
parameters</t>
    <phoneticPr fontId="1" type="noConversion"/>
  </si>
  <si>
    <t>Age_Def_Demo_Buyer</t>
    <phoneticPr fontId="1" type="noConversion"/>
  </si>
  <si>
    <t>Gender_Def_Demo_Buyer</t>
    <phoneticPr fontId="1" type="noConversion"/>
  </si>
  <si>
    <t>HHInc_Def_Demo_Buyer</t>
    <phoneticPr fontId="1" type="noConversion"/>
  </si>
  <si>
    <t>HHSize_Def_Demo_Buyer</t>
    <phoneticPr fontId="1" type="noConversion"/>
  </si>
  <si>
    <t>Edu_Def_Demo_Buyer</t>
    <phoneticPr fontId="1" type="noConversion"/>
  </si>
  <si>
    <t>Child_Def_Demo_Buyer</t>
    <phoneticPr fontId="1" type="noConversion"/>
  </si>
  <si>
    <t>Race_Def_Demo_Buyer</t>
    <phoneticPr fontId="1" type="noConversion"/>
  </si>
  <si>
    <t>Ethn_Def_Demo_Buyer</t>
    <phoneticPr fontId="1" type="noConversion"/>
  </si>
  <si>
    <t>ConversionSiteList</t>
    <phoneticPr fontId="1" type="noConversion"/>
  </si>
  <si>
    <t>Category_Num_Cat_CK</t>
    <phoneticPr fontId="1" type="noConversion"/>
  </si>
  <si>
    <t>Category_WNum_Cat_CK</t>
    <phoneticPr fontId="1" type="noConversion"/>
  </si>
  <si>
    <t>CAT_Ave_Time_CK</t>
    <phoneticPr fontId="1" type="noConversion"/>
  </si>
  <si>
    <t>CAT_STD_Time_CK</t>
    <phoneticPr fontId="1" type="noConversion"/>
  </si>
  <si>
    <t>CPT_Ave_Time_CK</t>
    <phoneticPr fontId="1" type="noConversion"/>
  </si>
  <si>
    <t>CPT_STD_Time_CK</t>
    <phoneticPr fontId="1" type="noConversion"/>
  </si>
  <si>
    <t>Prod_Num_Def_Tar</t>
    <phoneticPr fontId="1" type="noConversion"/>
  </si>
  <si>
    <t>ProdT_Ave_Def_Tar</t>
    <phoneticPr fontId="1" type="noConversion"/>
  </si>
  <si>
    <t>ProdtT_STD_Def_Tar</t>
    <phoneticPr fontId="1" type="noConversion"/>
  </si>
  <si>
    <t>Page_Num_Def_Tar</t>
    <phoneticPr fontId="1" type="noConversion"/>
  </si>
  <si>
    <t>PageT_Ave_Def_Tar</t>
    <phoneticPr fontId="1" type="noConversion"/>
  </si>
  <si>
    <t>PageT_STD_Def_Tar</t>
    <phoneticPr fontId="1" type="noConversion"/>
  </si>
  <si>
    <t>Prod_Num_Vis_Oth</t>
    <phoneticPr fontId="1" type="noConversion"/>
  </si>
  <si>
    <t>Prod_Ave_Vis_Oth</t>
    <phoneticPr fontId="1" type="noConversion"/>
  </si>
  <si>
    <t>Prod_STD_Vis_Oth</t>
    <phoneticPr fontId="1" type="noConversion"/>
  </si>
  <si>
    <t>Page_Num_Vis_Oth</t>
    <phoneticPr fontId="1" type="noConversion"/>
  </si>
  <si>
    <t>Page_Ave_Vis_Oth</t>
    <phoneticPr fontId="1" type="noConversion"/>
  </si>
  <si>
    <t>Page_STD_Vis_Oth</t>
    <phoneticPr fontId="1" type="noConversion"/>
  </si>
  <si>
    <t>Num of add to cart</t>
    <phoneticPr fontId="1" type="noConversion"/>
  </si>
  <si>
    <t>Add_Num_Def_Tar</t>
    <phoneticPr fontId="1" type="noConversion"/>
  </si>
  <si>
    <t>Category_Num_Cat_Oth</t>
    <phoneticPr fontId="1" type="noConversion"/>
  </si>
  <si>
    <t>Category_WNum_Cat_Oth</t>
    <phoneticPr fontId="1" type="noConversion"/>
  </si>
  <si>
    <t>Category_Num_Cat_Sear</t>
    <phoneticPr fontId="1" type="noConversion"/>
  </si>
  <si>
    <t>Category_WNum_Cat_Sear</t>
    <phoneticPr fontId="1" type="noConversion"/>
  </si>
  <si>
    <t>Category_Num_GYB_Sear</t>
    <phoneticPr fontId="1" type="noConversion"/>
  </si>
  <si>
    <t>Category_WNum_GYB_Sear</t>
    <phoneticPr fontId="1" type="noConversion"/>
  </si>
  <si>
    <t>Vis_Num_Def_Soc</t>
    <phoneticPr fontId="1" type="noConversion"/>
  </si>
  <si>
    <t>Vis_WNum_Def_Soc</t>
    <phoneticPr fontId="1" type="noConversion"/>
  </si>
  <si>
    <t>Vis_Num_Def_Rev</t>
    <phoneticPr fontId="1" type="noConversion"/>
  </si>
  <si>
    <t>Vis_WNum_Def_Rev</t>
    <phoneticPr fontId="1" type="noConversion"/>
  </si>
  <si>
    <t>CheckOut</t>
  </si>
  <si>
    <t>Social Site</t>
  </si>
  <si>
    <t>Review Site</t>
  </si>
  <si>
    <t>Search Site</t>
  </si>
  <si>
    <t>SocialSite/Checkout</t>
  </si>
  <si>
    <t>Review Site/Checkout</t>
  </si>
  <si>
    <t>Search Site/Checkout</t>
  </si>
  <si>
    <t>Male</t>
  </si>
  <si>
    <t>Female</t>
  </si>
  <si>
    <t>Num of Pages</t>
  </si>
  <si>
    <t>Num of Product Pages</t>
  </si>
  <si>
    <t>Num of Pages/Checkout</t>
  </si>
  <si>
    <t>Num of Other Pages</t>
  </si>
  <si>
    <t>Num of Other Product Pages</t>
  </si>
  <si>
    <t>Num of Other Pages/Checkout</t>
  </si>
  <si>
    <t>Num of Other Product Pages/Checkout</t>
  </si>
  <si>
    <t>Mean time btw CA</t>
  </si>
  <si>
    <t>Other</t>
  </si>
  <si>
    <t>CheckOut(approximate)</t>
  </si>
  <si>
    <t>CheckOut (appoximate)</t>
  </si>
  <si>
    <t>Checkout</t>
  </si>
  <si>
    <t>kohls.com</t>
  </si>
  <si>
    <t>forever21.com</t>
  </si>
  <si>
    <t>homedepot.com</t>
  </si>
  <si>
    <t>bkstr.com</t>
  </si>
  <si>
    <t>fingerhut.com</t>
  </si>
  <si>
    <t>amway.com</t>
  </si>
  <si>
    <t>gamestop.com</t>
  </si>
  <si>
    <t>jcpenney.com</t>
  </si>
  <si>
    <t>urbanoutfitters.com</t>
  </si>
  <si>
    <t>amazon.com</t>
    <phoneticPr fontId="1" type="noConversion"/>
  </si>
  <si>
    <t>Other</t>
    <phoneticPr fontId="1" type="noConversion"/>
  </si>
  <si>
    <t>Total checkout instance each month:</t>
  </si>
  <si>
    <t>[101594</t>
  </si>
  <si>
    <t xml:space="preserve"> 66800]</t>
  </si>
  <si>
    <t>Total checkout instance each month (Male):</t>
  </si>
  <si>
    <t>[35193</t>
  </si>
  <si>
    <t xml:space="preserve"> 26283]</t>
  </si>
  <si>
    <t>Total checkout instance each month (Female):</t>
  </si>
  <si>
    <t>[66401</t>
  </si>
  <si>
    <t xml:space="preserve"> 40517]</t>
  </si>
  <si>
    <t>Total checkout instance each month by income:</t>
  </si>
  <si>
    <t>[14286</t>
  </si>
  <si>
    <t xml:space="preserve"> 7071]</t>
  </si>
  <si>
    <t>[14733</t>
  </si>
  <si>
    <t xml:space="preserve"> 6913]</t>
  </si>
  <si>
    <t>[11833</t>
  </si>
  <si>
    <t xml:space="preserve"> 9685]</t>
  </si>
  <si>
    <t>[10805</t>
  </si>
  <si>
    <t xml:space="preserve"> 13122]</t>
  </si>
  <si>
    <t>[24058</t>
  </si>
  <si>
    <t xml:space="preserve"> 7366]</t>
  </si>
  <si>
    <t>[11566</t>
  </si>
  <si>
    <t xml:space="preserve"> 8642]</t>
  </si>
  <si>
    <t>[14313</t>
  </si>
  <si>
    <t xml:space="preserve"> 14001]</t>
  </si>
  <si>
    <t>Checkout for each category in total</t>
  </si>
  <si>
    <t>[29471</t>
  </si>
  <si>
    <t xml:space="preserve"> 952832]</t>
  </si>
  <si>
    <t>Checkout for each category per month</t>
  </si>
  <si>
    <t>[2562</t>
  </si>
  <si>
    <t xml:space="preserve"> 1844]</t>
  </si>
  <si>
    <t>[645</t>
  </si>
  <si>
    <t xml:space="preserve"> 527]</t>
  </si>
  <si>
    <t>[13878</t>
  </si>
  <si>
    <t xml:space="preserve"> 13066]</t>
  </si>
  <si>
    <t>[1312</t>
  </si>
  <si>
    <t xml:space="preserve"> 1320]</t>
  </si>
  <si>
    <t>[1110</t>
  </si>
  <si>
    <t xml:space="preserve"> 709]</t>
  </si>
  <si>
    <t>[405</t>
  </si>
  <si>
    <t xml:space="preserve"> 471]</t>
  </si>
  <si>
    <t>[1853</t>
  </si>
  <si>
    <t xml:space="preserve"> 1831]</t>
  </si>
  <si>
    <t>[329</t>
  </si>
  <si>
    <t xml:space="preserve"> 206]</t>
  </si>
  <si>
    <t>[103</t>
  </si>
  <si>
    <t xml:space="preserve"> 126]</t>
  </si>
  <si>
    <t>[300</t>
  </si>
  <si>
    <t xml:space="preserve"> 678]</t>
  </si>
  <si>
    <t>[79097</t>
  </si>
  <si>
    <t xml:space="preserve"> 46022]</t>
  </si>
  <si>
    <t>Total checkout instance for each category by Gender:</t>
  </si>
  <si>
    <t>[13682</t>
  </si>
  <si>
    <t xml:space="preserve"> 388605]</t>
  </si>
  <si>
    <t>[15789</t>
  </si>
  <si>
    <t xml:space="preserve"> 564227]</t>
  </si>
  <si>
    <t>Total checkout instance for each category by Income:</t>
  </si>
  <si>
    <t>[4192</t>
  </si>
  <si>
    <t xml:space="preserve"> 121992]</t>
  </si>
  <si>
    <t>[3817</t>
  </si>
  <si>
    <t xml:space="preserve"> 103666]</t>
  </si>
  <si>
    <t>[4369</t>
  </si>
  <si>
    <t xml:space="preserve"> 127582]</t>
  </si>
  <si>
    <t>[4782</t>
  </si>
  <si>
    <t xml:space="preserve"> 140718]</t>
  </si>
  <si>
    <t>[4021</t>
  </si>
  <si>
    <t xml:space="preserve"> 142124]</t>
  </si>
  <si>
    <t>[3582</t>
  </si>
  <si>
    <t xml:space="preserve"> 125821]</t>
  </si>
  <si>
    <t>[4708</t>
  </si>
  <si>
    <t xml:space="preserve"> 190929]</t>
  </si>
  <si>
    <t>Total product search query each month:</t>
  </si>
  <si>
    <t>[0.0</t>
  </si>
  <si>
    <t xml:space="preserve"> 0.0]</t>
  </si>
  <si>
    <t>Total socia site visit each month:</t>
  </si>
  <si>
    <t>[9065775.0</t>
  </si>
  <si>
    <t xml:space="preserve"> 4078108.0]</t>
  </si>
  <si>
    <t>Total review visit each month:</t>
  </si>
  <si>
    <t>[25984.0</t>
  </si>
  <si>
    <t xml:space="preserve"> 11486.0]</t>
  </si>
  <si>
    <t>Total visit on the target site each month:</t>
  </si>
  <si>
    <t>[23413204</t>
  </si>
  <si>
    <t xml:space="preserve"> 3223670]</t>
  </si>
  <si>
    <t>Total product page visit on the target site each month:</t>
  </si>
  <si>
    <t>[616092</t>
  </si>
  <si>
    <t xml:space="preserve"> 593796]</t>
  </si>
  <si>
    <t>Total visit on other sites each month:</t>
  </si>
  <si>
    <t>[29507711</t>
  </si>
  <si>
    <t xml:space="preserve"> 2524761]</t>
  </si>
  <si>
    <t>Total product visit on other sites each month:</t>
  </si>
  <si>
    <t>[409889</t>
  </si>
  <si>
    <t xml:space="preserve"> 264611]</t>
  </si>
  <si>
    <t>Total Soc per CK each month:</t>
  </si>
  <si>
    <t>[89.2353387011044</t>
  </si>
  <si>
    <t xml:space="preserve"> 61.04952095808383]</t>
  </si>
  <si>
    <t>Total Rev per CK each month:</t>
  </si>
  <si>
    <t>[0.25576313561824515</t>
  </si>
  <si>
    <t xml:space="preserve"> 0.17194610778443115]</t>
  </si>
  <si>
    <t>Total product view per CK instance per month by Category:</t>
  </si>
  <si>
    <t>[0.20918558182569838</t>
  </si>
  <si>
    <t xml:space="preserve"> 0.07263224206153907]</t>
  </si>
  <si>
    <t>[0.2073663700343163</t>
  </si>
  <si>
    <t xml:space="preserve"> 0.09484964811260396]</t>
  </si>
  <si>
    <t>[0.21876432473952204</t>
  </si>
  <si>
    <t xml:space="preserve"> 0.17148803845534397]</t>
  </si>
  <si>
    <t>[0.19553079964792897</t>
  </si>
  <si>
    <t xml:space="preserve"> 0.15651397117746746]</t>
  </si>
  <si>
    <t>[0.17264946962391514</t>
  </si>
  <si>
    <t xml:space="preserve"> 0.1796648987463838]</t>
  </si>
  <si>
    <t>[0.21929591738249204</t>
  </si>
  <si>
    <t xml:space="preserve"> 0.18743364540102306]</t>
  </si>
  <si>
    <t>[0.1537839384814474</t>
  </si>
  <si>
    <t xml:space="preserve"> 0.29818579996515937]</t>
  </si>
  <si>
    <t>[0.1602670972044294</t>
  </si>
  <si>
    <t xml:space="preserve"> 0.23048979520207782]</t>
  </si>
  <si>
    <t>[0.1745979381443299</t>
  </si>
  <si>
    <t xml:space="preserve"> 0.1964020618556701]</t>
  </si>
  <si>
    <t>[0.24150216658642273</t>
  </si>
  <si>
    <t xml:space="preserve"> 0.245749745894185]</t>
  </si>
  <si>
    <t>[0.2796653243148141</t>
  </si>
  <si>
    <t xml:space="preserve"> 0.26916370176330295]</t>
  </si>
  <si>
    <t>[0.2376147386237875</t>
  </si>
  <si>
    <t xml:space="preserve"> 0.228548094051642]</t>
  </si>
  <si>
    <t>[0.22525490740098494</t>
  </si>
  <si>
    <t xml:space="preserve"> 0.21379852488959794]</t>
  </si>
  <si>
    <t>[0.21812497126304659</t>
  </si>
  <si>
    <t xml:space="preserve"> 0.18773276932272748]</t>
  </si>
  <si>
    <t>[0.2331437125748503</t>
  </si>
  <si>
    <t xml:space="preserve"> 0.22688622754491017]</t>
  </si>
  <si>
    <t>2013 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</si>
  <si>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</si>
  <si>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</si>
  <si>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</si>
  <si>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</si>
  <si>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</si>
  <si>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</si>
  <si>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</si>
  <si>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</si>
  <si>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</si>
  <si>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</si>
  <si>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</si>
  <si>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2014 Jan</t>
    <phoneticPr fontId="1" type="noConversion"/>
  </si>
  <si>
    <t>Feb</t>
    <phoneticPr fontId="1" type="noConversion"/>
  </si>
  <si>
    <t>Mar</t>
    <phoneticPr fontId="1" type="noConversion"/>
  </si>
  <si>
    <t>Clothing</t>
    <phoneticPr fontId="1" type="noConversion"/>
  </si>
  <si>
    <t>Electronics</t>
    <phoneticPr fontId="1" type="noConversion"/>
  </si>
  <si>
    <t>Entertainment</t>
    <phoneticPr fontId="1" type="noConversion"/>
  </si>
  <si>
    <t>Food</t>
    <phoneticPr fontId="1" type="noConversion"/>
  </si>
  <si>
    <t>Home</t>
    <phoneticPr fontId="1" type="noConversion"/>
  </si>
  <si>
    <t>Office</t>
    <phoneticPr fontId="1" type="noConversion"/>
  </si>
  <si>
    <t>Pet</t>
    <phoneticPr fontId="1" type="noConversion"/>
  </si>
  <si>
    <t>Tool</t>
    <phoneticPr fontId="1" type="noConversion"/>
  </si>
  <si>
    <t>Male</t>
    <phoneticPr fontId="1" type="noConversion"/>
  </si>
  <si>
    <t>Female</t>
    <phoneticPr fontId="1" type="noConversion"/>
  </si>
  <si>
    <t>Less than 15,000</t>
    <phoneticPr fontId="1" type="noConversion"/>
  </si>
  <si>
    <t>15,000 - 24,999</t>
    <phoneticPr fontId="1" type="noConversion"/>
  </si>
  <si>
    <t>25,000 - 39,999</t>
    <phoneticPr fontId="1" type="noConversion"/>
  </si>
  <si>
    <t>40,000 - 59,999</t>
    <phoneticPr fontId="1" type="noConversion"/>
  </si>
  <si>
    <t>60,000 - 74,999</t>
    <phoneticPr fontId="1" type="noConversion"/>
  </si>
  <si>
    <t>75,000 - 99,999</t>
    <phoneticPr fontId="1" type="noConversion"/>
  </si>
  <si>
    <t>100,000 or more</t>
    <phoneticPr fontId="1" type="noConversion"/>
  </si>
  <si>
    <t>Num of Product Pages/Checkout</t>
    <phoneticPr fontId="1" type="noConversion"/>
  </si>
  <si>
    <t>bebe.com</t>
  </si>
  <si>
    <t>cabelas.com</t>
  </si>
  <si>
    <t>finishline.com</t>
  </si>
  <si>
    <t>us.burberry.com</t>
  </si>
  <si>
    <t>express.com</t>
  </si>
  <si>
    <t>walgreens.com</t>
  </si>
  <si>
    <t>macys.com</t>
  </si>
  <si>
    <t>aeropostale.com</t>
  </si>
  <si>
    <t>charlotterusse.com</t>
  </si>
  <si>
    <t>dsw.com</t>
  </si>
  <si>
    <t>Male</t>
    <phoneticPr fontId="1" type="noConversion"/>
  </si>
  <si>
    <t>Female</t>
    <phoneticPr fontId="1" type="noConversion"/>
  </si>
  <si>
    <t>Site Domain</t>
    <phoneticPr fontId="1" type="noConversion"/>
  </si>
  <si>
    <t>Site Checkout</t>
    <phoneticPr fontId="1" type="noConversion"/>
  </si>
  <si>
    <t>Percentage</t>
    <phoneticPr fontId="1" type="noConversion"/>
  </si>
  <si>
    <t>Total</t>
    <phoneticPr fontId="1" type="noConversion"/>
  </si>
  <si>
    <t>Top 10 Checked Out Website</t>
    <phoneticPr fontId="1" type="noConversion"/>
  </si>
  <si>
    <t>0.8 Window</t>
    <phoneticPr fontId="1" type="noConversion"/>
  </si>
  <si>
    <t>0.6 Window</t>
    <phoneticPr fontId="1" type="noConversion"/>
  </si>
  <si>
    <t>0.4 Window</t>
    <phoneticPr fontId="1" type="noConversion"/>
  </si>
  <si>
    <t>0.2 Window</t>
    <phoneticPr fontId="1" type="noConversion"/>
  </si>
  <si>
    <t>Checkout Time</t>
    <phoneticPr fontId="1" type="noConversion"/>
  </si>
  <si>
    <t>1 Window</t>
    <phoneticPr fontId="1" type="noConversion"/>
  </si>
  <si>
    <t>Checkout</t>
    <phoneticPr fontId="1" type="noConversion"/>
  </si>
  <si>
    <t>Food</t>
    <phoneticPr fontId="1" type="noConversion"/>
  </si>
  <si>
    <t>Home</t>
    <phoneticPr fontId="1" type="noConversion"/>
  </si>
  <si>
    <t>Office</t>
    <phoneticPr fontId="1" type="noConversion"/>
  </si>
  <si>
    <t>Pet</t>
    <phoneticPr fontId="1" type="noConversion"/>
  </si>
  <si>
    <t>Tool</t>
    <phoneticPr fontId="1" type="noConversion"/>
  </si>
  <si>
    <t>Search/Checkout</t>
    <phoneticPr fontId="1" type="noConversion"/>
  </si>
  <si>
    <t>Total page view</t>
    <phoneticPr fontId="1" type="noConversion"/>
  </si>
  <si>
    <t>Page view in the period</t>
    <phoneticPr fontId="1" type="noConversion"/>
  </si>
  <si>
    <t>Total page view on other sites</t>
    <phoneticPr fontId="1" type="noConversion"/>
  </si>
  <si>
    <t>Page view within the period</t>
    <phoneticPr fontId="1" type="noConversion"/>
  </si>
  <si>
    <t>Total product page</t>
    <phoneticPr fontId="1" type="noConversion"/>
  </si>
  <si>
    <t>Product page view in this period</t>
    <phoneticPr fontId="1" type="noConversion"/>
  </si>
  <si>
    <t>Total product view on other sites</t>
    <phoneticPr fontId="1" type="noConversion"/>
  </si>
  <si>
    <t>Product page view in the period</t>
    <phoneticPr fontId="1" type="noConversion"/>
  </si>
  <si>
    <t>Time btw C+ first P</t>
    <phoneticPr fontId="1" type="noConversion"/>
  </si>
  <si>
    <t>CPT_Min_Time_CK</t>
    <phoneticPr fontId="1" type="noConversion"/>
  </si>
  <si>
    <t>CPT_Max_Time_CK</t>
    <phoneticPr fontId="1" type="noConversion"/>
  </si>
  <si>
    <t>Time btw C+ Last P</t>
    <phoneticPr fontId="1" type="noConversion"/>
  </si>
  <si>
    <t>Search Site
paramters</t>
    <phoneticPr fontId="1" type="noConversion"/>
  </si>
  <si>
    <t>Category_Num_Cat_Rev</t>
    <phoneticPr fontId="1" type="noConversion"/>
  </si>
  <si>
    <t>Category_WNum_Cat_Rev</t>
    <phoneticPr fontId="1" type="noConversion"/>
  </si>
  <si>
    <t>The plain count for each of
the 10 categories being 
viewed on review sites</t>
    <phoneticPr fontId="1" type="noConversion"/>
  </si>
  <si>
    <t>The weighted count for each of the 10 categories being viewed on review sites</t>
    <phoneticPr fontId="1" type="noConversion"/>
  </si>
  <si>
    <t>Prod_Num_Div_Tar</t>
    <phoneticPr fontId="1" type="noConversion"/>
  </si>
  <si>
    <t>No. of Product pages divided by periods</t>
    <phoneticPr fontId="1" type="noConversion"/>
  </si>
  <si>
    <t>No. of P page divided by periods</t>
    <phoneticPr fontId="1" type="noConversion"/>
  </si>
  <si>
    <t>Page_Num_Div_Tar</t>
    <phoneticPr fontId="1" type="noConversion"/>
  </si>
  <si>
    <t>Prod_Num_Div_Oth</t>
    <phoneticPr fontId="1" type="noConversion"/>
  </si>
  <si>
    <t>No. of Prod page</t>
    <phoneticPr fontId="1" type="noConversion"/>
  </si>
  <si>
    <t>No. of Prod page divided by periods</t>
    <phoneticPr fontId="1" type="noConversion"/>
  </si>
  <si>
    <t>Page_Num_Div_Oth</t>
    <phoneticPr fontId="1" type="noConversion"/>
  </si>
  <si>
    <t>Travel_Num_Cat_Tar</t>
  </si>
  <si>
    <t>Travel_WNum_Cat_Tar</t>
    <phoneticPr fontId="1" type="noConversion"/>
  </si>
  <si>
    <t>Category count for travel</t>
    <phoneticPr fontId="1" type="noConversion"/>
  </si>
  <si>
    <t>Category weighted count for travel</t>
    <phoneticPr fontId="1" type="noConversion"/>
  </si>
  <si>
    <t>Category index
(Weighted)</t>
    <phoneticPr fontId="1" type="noConversion"/>
  </si>
  <si>
    <t>Travel_Num_Cat_Oth</t>
    <phoneticPr fontId="1" type="noConversion"/>
  </si>
  <si>
    <t>Travel_WNum_Cat_Oth</t>
    <phoneticPr fontId="1" type="noConversion"/>
  </si>
  <si>
    <t>Vis_Num_Soc</t>
  </si>
  <si>
    <t>Visit count for each of the 49 social sites</t>
    <phoneticPr fontId="1" type="noConversion"/>
  </si>
  <si>
    <t>Vis_Num_Rev</t>
    <phoneticPr fontId="1" type="noConversion"/>
  </si>
  <si>
    <t>Weighted count for each of the 49 social sites</t>
    <phoneticPr fontId="1" type="noConversion"/>
  </si>
  <si>
    <t>Vis_WNum_Soc</t>
    <phoneticPr fontId="1" type="noConversion"/>
  </si>
  <si>
    <t>Visit count for each of the 41 review sites</t>
    <phoneticPr fontId="1" type="noConversion"/>
  </si>
  <si>
    <t>Weighted count for each of the 41 review sites</t>
    <phoneticPr fontId="1" type="noConversion"/>
  </si>
  <si>
    <t>Vis_WNum_Rev</t>
    <phoneticPr fontId="1" type="noConversion"/>
  </si>
  <si>
    <t>Coupon Site
Parameters</t>
    <phoneticPr fontId="1" type="noConversion"/>
  </si>
  <si>
    <t>Vis_Num_Coup</t>
    <phoneticPr fontId="1" type="noConversion"/>
  </si>
  <si>
    <t>Vis_WNum_Coup</t>
    <phoneticPr fontId="1" type="noConversion"/>
  </si>
  <si>
    <t>Coupon sites/CK</t>
    <phoneticPr fontId="1" type="noConversion"/>
  </si>
  <si>
    <t>Review</t>
    <phoneticPr fontId="1" type="noConversion"/>
  </si>
  <si>
    <t>Review/checkout</t>
    <phoneticPr fontId="1" type="noConversion"/>
  </si>
  <si>
    <t>Hotel</t>
    <phoneticPr fontId="1" type="noConversion"/>
  </si>
  <si>
    <t>Flight</t>
    <phoneticPr fontId="1" type="noConversion"/>
  </si>
  <si>
    <t>car</t>
    <phoneticPr fontId="1" type="noConversion"/>
  </si>
  <si>
    <t>Vacation</t>
    <phoneticPr fontId="1" type="noConversion"/>
  </si>
  <si>
    <t>Cruise</t>
    <phoneticPr fontId="1" type="noConversion"/>
  </si>
  <si>
    <t>Coupon sites(Male)</t>
    <phoneticPr fontId="1" type="noConversion"/>
  </si>
  <si>
    <t>Coupon Sites(Female)</t>
    <phoneticPr fontId="1" type="noConversion"/>
  </si>
  <si>
    <t>Total coupon site</t>
    <phoneticPr fontId="1" type="noConversion"/>
  </si>
  <si>
    <t>Visit count for each of the 36 coupon sites</t>
    <phoneticPr fontId="1" type="noConversion"/>
  </si>
  <si>
    <t>Weighted count for each of the 36 coupon sites</t>
    <phoneticPr fontId="1" type="noConversion"/>
  </si>
  <si>
    <t>Travel</t>
    <phoneticPr fontId="1" type="noConversion"/>
  </si>
  <si>
    <t>Other Travel</t>
    <phoneticPr fontId="1" type="noConversion"/>
  </si>
  <si>
    <t>Beauty</t>
  </si>
  <si>
    <t>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</si>
</sst>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_);[Red]\(0\)"/>
    <numFmt numFmtId="165" formatCode="0.0%"/>
    <numFmt numFmtId="166" formatCode="_(* #,##0.0000_);_(* \(#,##0.0000\);_(* &quot;-&quot;??_);_(@_)"/>
  </numFmts>
  <fonts count="1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2"/>
      <charset val="134"/>
    </font>
    <font>
      <sz val="11"/>
      <color theme="1"/>
      <name val="Times New Roman"/>
      <family val="1"/>
    </font>
    <font>
      <b/>
      <i/>
      <sz val="11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5" borderId="15" applyNumberFormat="0" applyAlignment="0" applyProtection="0"/>
  </cellStyleXfs>
  <cellXfs count="104">
    <xf numFmtId="0" fontId="0" fillId="0" borderId="0" xfId="0">
      <alignment vertical="center"/>
    </xf>
    <xf numFmtId="0" fontId="3" fillId="0" borderId="6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4" fillId="0" borderId="0" xfId="0" applyFont="1">
      <alignment vertical="center"/>
    </xf>
    <xf numFmtId="21" fontId="0" fillId="0" borderId="0" xfId="0" applyNumberFormat="1">
      <alignment vertical="center"/>
    </xf>
    <xf numFmtId="10" fontId="0" fillId="3" borderId="0" xfId="2" applyNumberFormat="1" applyFont="1" applyFill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>
      <alignment vertical="center"/>
    </xf>
    <xf numFmtId="2" fontId="0" fillId="0" borderId="0" xfId="0" applyNumberFormat="1">
      <alignment vertical="center"/>
    </xf>
    <xf numFmtId="0" fontId="0" fillId="0" borderId="0" xfId="0" applyAlignment="1"/>
    <xf numFmtId="0" fontId="6" fillId="3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5" fontId="7" fillId="3" borderId="1" xfId="2" applyNumberFormat="1" applyFont="1" applyFill="1" applyBorder="1" applyAlignment="1">
      <alignment horizontal="center" vertical="center"/>
    </xf>
    <xf numFmtId="165" fontId="7" fillId="3" borderId="4" xfId="2" applyNumberFormat="1" applyFont="1" applyFill="1" applyBorder="1" applyAlignment="1">
      <alignment horizontal="center" vertical="center"/>
    </xf>
    <xf numFmtId="165" fontId="7" fillId="3" borderId="8" xfId="2" applyNumberFormat="1" applyFont="1" applyFill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9" fillId="0" borderId="0" xfId="0" applyFont="1" applyBorder="1">
      <alignment vertical="center"/>
    </xf>
    <xf numFmtId="10" fontId="9" fillId="3" borderId="8" xfId="2" applyNumberFormat="1" applyFont="1" applyFill="1" applyBorder="1">
      <alignment vertical="center"/>
    </xf>
    <xf numFmtId="0" fontId="8" fillId="0" borderId="3" xfId="0" applyFont="1" applyBorder="1">
      <alignment vertical="center"/>
    </xf>
    <xf numFmtId="0" fontId="8" fillId="0" borderId="9" xfId="0" applyFont="1" applyFill="1" applyBorder="1" applyAlignment="1">
      <alignment horizontal="right" vertical="center"/>
    </xf>
    <xf numFmtId="165" fontId="8" fillId="3" borderId="4" xfId="0" applyNumberFormat="1" applyFont="1" applyFill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9" xfId="0" applyFont="1" applyBorder="1">
      <alignment vertical="center"/>
    </xf>
    <xf numFmtId="10" fontId="9" fillId="3" borderId="4" xfId="2" applyNumberFormat="1" applyFont="1" applyFill="1" applyBorder="1">
      <alignment vertical="center"/>
    </xf>
    <xf numFmtId="166" fontId="0" fillId="0" borderId="0" xfId="1" applyNumberFormat="1" applyFo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166" fontId="4" fillId="0" borderId="0" xfId="1" applyNumberFormat="1" applyFont="1" applyBorder="1" applyAlignment="1">
      <alignment horizontal="right" vertical="center"/>
    </xf>
    <xf numFmtId="166" fontId="4" fillId="0" borderId="9" xfId="1" applyNumberFormat="1" applyFont="1" applyBorder="1" applyAlignment="1">
      <alignment horizontal="right" vertical="center"/>
    </xf>
    <xf numFmtId="166" fontId="4" fillId="0" borderId="4" xfId="1" applyNumberFormat="1" applyFont="1" applyBorder="1" applyAlignment="1">
      <alignment horizontal="right" vertical="center"/>
    </xf>
    <xf numFmtId="0" fontId="3" fillId="0" borderId="14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3" xfId="0" applyFont="1" applyBorder="1">
      <alignment vertical="center"/>
    </xf>
    <xf numFmtId="0" fontId="3" fillId="0" borderId="1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6" fontId="4" fillId="2" borderId="0" xfId="1" applyNumberFormat="1" applyFont="1" applyFill="1" applyBorder="1" applyAlignment="1">
      <alignment horizontal="right" vertical="center"/>
    </xf>
    <xf numFmtId="166" fontId="4" fillId="4" borderId="9" xfId="1" applyNumberFormat="1" applyFont="1" applyFill="1" applyBorder="1" applyAlignment="1">
      <alignment horizontal="right" vertical="center"/>
    </xf>
    <xf numFmtId="166" fontId="4" fillId="2" borderId="8" xfId="1" applyNumberFormat="1" applyFont="1" applyFill="1" applyBorder="1" applyAlignment="1">
      <alignment horizontal="right" vertical="center"/>
    </xf>
    <xf numFmtId="10" fontId="0" fillId="0" borderId="0" xfId="2" applyNumberFormat="1" applyFo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5" xfId="3" applyFill="1" applyAlignment="1">
      <alignment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5"/>
  <sheetViews>
    <sheetView topLeftCell="A25" zoomScaleNormal="100" workbookViewId="0">
      <selection activeCell="B26" sqref="B26:C34"/>
    </sheetView>
  </sheetViews>
  <sheetFormatPr defaultRowHeight="14.25"/>
  <cols>
    <col min="1" max="1" width="9.140625" style="3"/>
    <col min="2" max="2" width="21.28515625" style="3" customWidth="1"/>
    <col min="3" max="3" width="22.140625" style="3" customWidth="1"/>
    <col min="4" max="4" width="48.28515625" style="3" bestFit="1" customWidth="1"/>
    <col min="5" max="5" width="28.42578125" style="11" bestFit="1" customWidth="1"/>
    <col min="6" max="16384" width="9.140625" style="3"/>
  </cols>
  <sheetData>
    <row r="2" spans="2:5" ht="15">
      <c r="B2" s="12"/>
      <c r="C2" s="12"/>
      <c r="D2" s="12"/>
    </row>
    <row r="3" spans="2:5">
      <c r="B3" s="84" t="s">
        <v>0</v>
      </c>
      <c r="C3" s="84" t="s">
        <v>45</v>
      </c>
      <c r="D3" s="88" t="s">
        <v>1</v>
      </c>
      <c r="E3" s="88" t="s">
        <v>2</v>
      </c>
    </row>
    <row r="4" spans="2:5">
      <c r="B4" s="84"/>
      <c r="C4" s="84"/>
      <c r="D4" s="89"/>
      <c r="E4" s="89"/>
    </row>
    <row r="5" spans="2:5" ht="15" customHeight="1">
      <c r="B5" s="85" t="s">
        <v>3</v>
      </c>
      <c r="C5" s="88" t="s">
        <v>4</v>
      </c>
      <c r="D5" s="10" t="s">
        <v>5</v>
      </c>
      <c r="E5" s="2" t="s">
        <v>52</v>
      </c>
    </row>
    <row r="6" spans="2:5">
      <c r="B6" s="86"/>
      <c r="C6" s="90"/>
      <c r="D6" s="11" t="s">
        <v>6</v>
      </c>
      <c r="E6" s="4" t="s">
        <v>53</v>
      </c>
    </row>
    <row r="7" spans="2:5">
      <c r="B7" s="86"/>
      <c r="C7" s="90"/>
      <c r="D7" s="11" t="s">
        <v>7</v>
      </c>
      <c r="E7" s="4" t="s">
        <v>54</v>
      </c>
    </row>
    <row r="8" spans="2:5">
      <c r="B8" s="86"/>
      <c r="C8" s="90"/>
      <c r="D8" s="11" t="s">
        <v>8</v>
      </c>
      <c r="E8" s="4" t="s">
        <v>55</v>
      </c>
    </row>
    <row r="9" spans="2:5">
      <c r="B9" s="86"/>
      <c r="C9" s="90"/>
      <c r="D9" s="11" t="s">
        <v>9</v>
      </c>
      <c r="E9" s="4" t="s">
        <v>56</v>
      </c>
    </row>
    <row r="10" spans="2:5">
      <c r="B10" s="86"/>
      <c r="C10" s="90"/>
      <c r="D10" s="11" t="s">
        <v>10</v>
      </c>
      <c r="E10" s="4" t="s">
        <v>57</v>
      </c>
    </row>
    <row r="11" spans="2:5">
      <c r="B11" s="86"/>
      <c r="C11" s="90"/>
      <c r="D11" s="11" t="s">
        <v>11</v>
      </c>
      <c r="E11" s="4" t="s">
        <v>58</v>
      </c>
    </row>
    <row r="12" spans="2:5">
      <c r="B12" s="86"/>
      <c r="C12" s="89"/>
      <c r="D12" s="11" t="s">
        <v>12</v>
      </c>
      <c r="E12" s="4" t="s">
        <v>59</v>
      </c>
    </row>
    <row r="13" spans="2:5" ht="15" customHeight="1">
      <c r="B13" s="85" t="s">
        <v>13</v>
      </c>
      <c r="C13" s="1"/>
      <c r="D13" s="77" t="s">
        <v>14</v>
      </c>
      <c r="E13" s="7" t="s">
        <v>60</v>
      </c>
    </row>
    <row r="14" spans="2:5" ht="18" customHeight="1">
      <c r="B14" s="86"/>
      <c r="C14" s="6" t="s">
        <v>39</v>
      </c>
      <c r="D14" s="25" t="s">
        <v>341</v>
      </c>
      <c r="E14" s="7" t="s">
        <v>339</v>
      </c>
    </row>
    <row r="15" spans="2:5" ht="30">
      <c r="B15" s="86"/>
      <c r="C15" s="8" t="s">
        <v>343</v>
      </c>
      <c r="D15" s="76" t="s">
        <v>342</v>
      </c>
      <c r="E15" s="5" t="s">
        <v>340</v>
      </c>
    </row>
    <row r="16" spans="2:5" ht="32.25" customHeight="1">
      <c r="B16" s="86"/>
      <c r="C16" s="6" t="s">
        <v>39</v>
      </c>
      <c r="D16" s="27" t="s">
        <v>40</v>
      </c>
      <c r="E16" s="5" t="s">
        <v>61</v>
      </c>
    </row>
    <row r="17" spans="2:5" ht="33.75" customHeight="1">
      <c r="B17" s="86"/>
      <c r="C17" s="8" t="s">
        <v>23</v>
      </c>
      <c r="D17" s="9" t="s">
        <v>41</v>
      </c>
      <c r="E17" s="4" t="s">
        <v>62</v>
      </c>
    </row>
    <row r="18" spans="2:5">
      <c r="B18" s="86"/>
      <c r="C18" s="94" t="s">
        <v>44</v>
      </c>
      <c r="D18" s="71" t="s">
        <v>16</v>
      </c>
      <c r="E18" s="2" t="s">
        <v>17</v>
      </c>
    </row>
    <row r="19" spans="2:5">
      <c r="B19" s="86"/>
      <c r="C19" s="95"/>
      <c r="D19" s="72" t="s">
        <v>18</v>
      </c>
      <c r="E19" s="4" t="s">
        <v>19</v>
      </c>
    </row>
    <row r="20" spans="2:5">
      <c r="B20" s="86"/>
      <c r="C20" s="95"/>
      <c r="D20" s="72" t="s">
        <v>107</v>
      </c>
      <c r="E20" s="4" t="s">
        <v>63</v>
      </c>
    </row>
    <row r="21" spans="2:5">
      <c r="B21" s="86"/>
      <c r="C21" s="95"/>
      <c r="D21" s="72" t="s">
        <v>20</v>
      </c>
      <c r="E21" s="4" t="s">
        <v>64</v>
      </c>
    </row>
    <row r="22" spans="2:5">
      <c r="B22" s="86"/>
      <c r="C22" s="95"/>
      <c r="D22" s="72" t="s">
        <v>21</v>
      </c>
      <c r="E22" s="4" t="s">
        <v>65</v>
      </c>
    </row>
    <row r="23" spans="2:5">
      <c r="B23" s="86"/>
      <c r="C23" s="95"/>
      <c r="D23" s="72" t="s">
        <v>22</v>
      </c>
      <c r="E23" s="4" t="s">
        <v>66</v>
      </c>
    </row>
    <row r="24" spans="2:5">
      <c r="B24" s="86"/>
      <c r="C24" s="95"/>
      <c r="D24" s="72" t="s">
        <v>322</v>
      </c>
      <c r="E24" s="4" t="s">
        <v>323</v>
      </c>
    </row>
    <row r="25" spans="2:5">
      <c r="B25" s="87"/>
      <c r="C25" s="96"/>
      <c r="D25" s="72" t="s">
        <v>325</v>
      </c>
      <c r="E25" s="74" t="s">
        <v>324</v>
      </c>
    </row>
    <row r="26" spans="2:5">
      <c r="B26" s="95" t="s">
        <v>24</v>
      </c>
      <c r="C26" s="97"/>
      <c r="D26" s="69" t="s">
        <v>25</v>
      </c>
      <c r="E26" s="2" t="s">
        <v>67</v>
      </c>
    </row>
    <row r="27" spans="2:5">
      <c r="B27" s="95"/>
      <c r="C27" s="98"/>
      <c r="D27" s="70" t="s">
        <v>332</v>
      </c>
      <c r="E27" s="4" t="s">
        <v>331</v>
      </c>
    </row>
    <row r="28" spans="2:5">
      <c r="B28" s="95"/>
      <c r="C28" s="98"/>
      <c r="D28" s="70" t="s">
        <v>26</v>
      </c>
      <c r="E28" s="4" t="s">
        <v>68</v>
      </c>
    </row>
    <row r="29" spans="2:5">
      <c r="B29" s="95"/>
      <c r="C29" s="98"/>
      <c r="D29" s="70" t="s">
        <v>27</v>
      </c>
      <c r="E29" s="4" t="s">
        <v>69</v>
      </c>
    </row>
    <row r="30" spans="2:5">
      <c r="B30" s="95"/>
      <c r="C30" s="98"/>
      <c r="D30" s="70" t="s">
        <v>28</v>
      </c>
      <c r="E30" s="4" t="s">
        <v>70</v>
      </c>
    </row>
    <row r="31" spans="2:5">
      <c r="B31" s="95"/>
      <c r="C31" s="98"/>
      <c r="D31" s="70" t="s">
        <v>333</v>
      </c>
      <c r="E31" s="4" t="s">
        <v>334</v>
      </c>
    </row>
    <row r="32" spans="2:5">
      <c r="B32" s="95"/>
      <c r="C32" s="98"/>
      <c r="D32" s="72" t="s">
        <v>29</v>
      </c>
      <c r="E32" s="4" t="s">
        <v>71</v>
      </c>
    </row>
    <row r="33" spans="2:5">
      <c r="B33" s="95"/>
      <c r="C33" s="98"/>
      <c r="D33" s="73" t="s">
        <v>30</v>
      </c>
      <c r="E33" s="5" t="s">
        <v>72</v>
      </c>
    </row>
    <row r="34" spans="2:5">
      <c r="B34" s="96"/>
      <c r="C34" s="99"/>
      <c r="D34" s="73" t="s">
        <v>79</v>
      </c>
      <c r="E34" s="5" t="s">
        <v>80</v>
      </c>
    </row>
    <row r="35" spans="2:5" ht="15" customHeight="1">
      <c r="B35" s="91" t="s">
        <v>31</v>
      </c>
      <c r="C35" s="85" t="s">
        <v>32</v>
      </c>
      <c r="D35" s="1" t="s">
        <v>25</v>
      </c>
      <c r="E35" s="2" t="s">
        <v>73</v>
      </c>
    </row>
    <row r="36" spans="2:5" ht="15" customHeight="1">
      <c r="B36" s="92"/>
      <c r="C36" s="86"/>
      <c r="D36" s="1" t="s">
        <v>332</v>
      </c>
      <c r="E36" s="2" t="s">
        <v>335</v>
      </c>
    </row>
    <row r="37" spans="2:5">
      <c r="B37" s="92"/>
      <c r="C37" s="86"/>
      <c r="D37" s="3" t="s">
        <v>26</v>
      </c>
      <c r="E37" s="4" t="s">
        <v>74</v>
      </c>
    </row>
    <row r="38" spans="2:5" ht="15" customHeight="1">
      <c r="B38" s="92"/>
      <c r="C38" s="86"/>
      <c r="D38" s="3" t="s">
        <v>27</v>
      </c>
      <c r="E38" s="4" t="s">
        <v>75</v>
      </c>
    </row>
    <row r="39" spans="2:5">
      <c r="B39" s="92"/>
      <c r="C39" s="86"/>
      <c r="D39" s="3" t="s">
        <v>336</v>
      </c>
      <c r="E39" s="4" t="s">
        <v>76</v>
      </c>
    </row>
    <row r="40" spans="2:5">
      <c r="B40" s="92"/>
      <c r="C40" s="86"/>
      <c r="D40" s="3" t="s">
        <v>337</v>
      </c>
      <c r="E40" s="4" t="s">
        <v>338</v>
      </c>
    </row>
    <row r="41" spans="2:5">
      <c r="B41" s="92"/>
      <c r="C41" s="86"/>
      <c r="D41" s="13" t="s">
        <v>29</v>
      </c>
      <c r="E41" s="4" t="s">
        <v>77</v>
      </c>
    </row>
    <row r="42" spans="2:5">
      <c r="B42" s="92"/>
      <c r="C42" s="87"/>
      <c r="D42" s="14" t="s">
        <v>30</v>
      </c>
      <c r="E42" s="5" t="s">
        <v>78</v>
      </c>
    </row>
    <row r="43" spans="2:5" ht="15">
      <c r="B43" s="92"/>
      <c r="C43" s="6" t="s">
        <v>39</v>
      </c>
      <c r="D43" s="25" t="s">
        <v>341</v>
      </c>
      <c r="E43" s="7" t="s">
        <v>344</v>
      </c>
    </row>
    <row r="44" spans="2:5" ht="30">
      <c r="B44" s="92"/>
      <c r="C44" s="8" t="s">
        <v>343</v>
      </c>
      <c r="D44" s="76" t="s">
        <v>342</v>
      </c>
      <c r="E44" s="5" t="s">
        <v>345</v>
      </c>
    </row>
    <row r="45" spans="2:5" ht="42.75">
      <c r="B45" s="92"/>
      <c r="C45" s="15" t="s">
        <v>15</v>
      </c>
      <c r="D45" s="16" t="s">
        <v>42</v>
      </c>
      <c r="E45" s="7" t="s">
        <v>81</v>
      </c>
    </row>
    <row r="46" spans="2:5" ht="30">
      <c r="B46" s="93"/>
      <c r="C46" s="17" t="s">
        <v>23</v>
      </c>
      <c r="D46" s="16" t="s">
        <v>43</v>
      </c>
      <c r="E46" s="4" t="s">
        <v>82</v>
      </c>
    </row>
    <row r="47" spans="2:5">
      <c r="B47" s="85" t="s">
        <v>50</v>
      </c>
      <c r="C47" s="18"/>
      <c r="D47" s="19" t="s">
        <v>33</v>
      </c>
      <c r="E47" s="2" t="s">
        <v>87</v>
      </c>
    </row>
    <row r="48" spans="2:5">
      <c r="B48" s="86"/>
      <c r="C48" s="22"/>
      <c r="D48" s="21" t="s">
        <v>34</v>
      </c>
      <c r="E48" s="2" t="s">
        <v>88</v>
      </c>
    </row>
    <row r="49" spans="2:5">
      <c r="B49" s="86"/>
      <c r="C49" s="22"/>
      <c r="D49" s="21" t="s">
        <v>347</v>
      </c>
      <c r="E49" s="2" t="s">
        <v>346</v>
      </c>
    </row>
    <row r="50" spans="2:5">
      <c r="B50" s="87"/>
      <c r="C50" s="20"/>
      <c r="D50" s="21" t="s">
        <v>349</v>
      </c>
      <c r="E50" s="2" t="s">
        <v>350</v>
      </c>
    </row>
    <row r="51" spans="2:5">
      <c r="B51" s="86" t="s">
        <v>51</v>
      </c>
      <c r="C51" s="22"/>
      <c r="D51" s="23" t="s">
        <v>33</v>
      </c>
      <c r="E51" s="2" t="s">
        <v>89</v>
      </c>
    </row>
    <row r="52" spans="2:5">
      <c r="B52" s="86"/>
      <c r="C52" s="22"/>
      <c r="D52" s="21" t="s">
        <v>34</v>
      </c>
      <c r="E52" s="2" t="s">
        <v>90</v>
      </c>
    </row>
    <row r="53" spans="2:5">
      <c r="B53" s="86"/>
      <c r="C53" s="22"/>
      <c r="D53" s="21" t="s">
        <v>351</v>
      </c>
      <c r="E53" s="2" t="s">
        <v>348</v>
      </c>
    </row>
    <row r="54" spans="2:5">
      <c r="B54" s="86"/>
      <c r="C54" s="22"/>
      <c r="D54" s="21" t="s">
        <v>352</v>
      </c>
      <c r="E54" s="2" t="s">
        <v>353</v>
      </c>
    </row>
    <row r="55" spans="2:5" ht="42.75">
      <c r="B55" s="86"/>
      <c r="C55" s="22"/>
      <c r="D55" s="16" t="s">
        <v>329</v>
      </c>
      <c r="E55" s="7" t="s">
        <v>327</v>
      </c>
    </row>
    <row r="56" spans="2:5" ht="28.5">
      <c r="B56" s="87"/>
      <c r="C56" s="20"/>
      <c r="D56" s="16" t="s">
        <v>330</v>
      </c>
      <c r="E56" s="4" t="s">
        <v>328</v>
      </c>
    </row>
    <row r="57" spans="2:5" ht="15" customHeight="1">
      <c r="B57" s="85" t="s">
        <v>354</v>
      </c>
      <c r="C57" s="70"/>
      <c r="D57" s="78" t="s">
        <v>368</v>
      </c>
      <c r="E57" s="2" t="s">
        <v>355</v>
      </c>
    </row>
    <row r="58" spans="2:5" ht="15" customHeight="1">
      <c r="B58" s="87"/>
      <c r="C58" s="70"/>
      <c r="D58" s="79" t="s">
        <v>369</v>
      </c>
      <c r="E58" s="7" t="s">
        <v>356</v>
      </c>
    </row>
    <row r="59" spans="2:5" ht="44.25" customHeight="1">
      <c r="B59" s="85" t="s">
        <v>326</v>
      </c>
      <c r="C59" s="24" t="s">
        <v>35</v>
      </c>
      <c r="D59" s="75" t="s">
        <v>46</v>
      </c>
      <c r="E59" s="5" t="s">
        <v>83</v>
      </c>
    </row>
    <row r="60" spans="2:5" ht="30">
      <c r="B60" s="86"/>
      <c r="C60" s="24" t="s">
        <v>36</v>
      </c>
      <c r="D60" s="16" t="s">
        <v>47</v>
      </c>
      <c r="E60" s="4" t="s">
        <v>84</v>
      </c>
    </row>
    <row r="61" spans="2:5" ht="30">
      <c r="B61" s="86"/>
      <c r="C61" s="24" t="s">
        <v>37</v>
      </c>
      <c r="D61" s="25" t="s">
        <v>48</v>
      </c>
      <c r="E61" s="7" t="s">
        <v>85</v>
      </c>
    </row>
    <row r="62" spans="2:5" ht="45">
      <c r="B62" s="87"/>
      <c r="C62" s="26" t="s">
        <v>38</v>
      </c>
      <c r="D62" s="27" t="s">
        <v>49</v>
      </c>
      <c r="E62" s="7" t="s">
        <v>86</v>
      </c>
    </row>
    <row r="63" spans="2:5" ht="15" customHeight="1"/>
    <row r="65" ht="15" customHeight="1"/>
    <row r="69" ht="15" customHeight="1"/>
    <row r="71" ht="15" customHeight="1"/>
    <row r="79" ht="15" customHeight="1"/>
    <row r="81" ht="15" customHeight="1"/>
    <row r="89" ht="15" customHeight="1"/>
    <row r="91" ht="15" customHeight="1"/>
    <row r="93" ht="15" customHeight="1"/>
    <row r="95" ht="15" customHeight="1"/>
    <row r="105" ht="15" customHeight="1"/>
    <row r="115" ht="15" customHeight="1"/>
    <row r="125" ht="15" customHeight="1"/>
  </sheetData>
  <mergeCells count="15">
    <mergeCell ref="C3:C4"/>
    <mergeCell ref="B59:B62"/>
    <mergeCell ref="B47:B50"/>
    <mergeCell ref="D3:D4"/>
    <mergeCell ref="E3:E4"/>
    <mergeCell ref="B5:B12"/>
    <mergeCell ref="C5:C12"/>
    <mergeCell ref="B13:B25"/>
    <mergeCell ref="C35:C42"/>
    <mergeCell ref="B35:B46"/>
    <mergeCell ref="C18:C25"/>
    <mergeCell ref="B3:B4"/>
    <mergeCell ref="B26:C34"/>
    <mergeCell ref="B51:B56"/>
    <mergeCell ref="B57:B5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topLeftCell="A49" zoomScaleNormal="100" workbookViewId="0">
      <selection activeCell="C72" sqref="C72"/>
    </sheetView>
  </sheetViews>
  <sheetFormatPr defaultRowHeight="15"/>
  <cols>
    <col min="1" max="1" width="25.28515625" customWidth="1"/>
    <col min="2" max="2" width="14.140625" customWidth="1"/>
    <col min="3" max="4" width="12.28515625" customWidth="1"/>
    <col min="5" max="5" width="15.42578125" customWidth="1"/>
    <col min="6" max="6" width="15.5703125" customWidth="1"/>
    <col min="7" max="7" width="11.85546875" customWidth="1"/>
    <col min="8" max="8" width="13.85546875" customWidth="1"/>
    <col min="9" max="9" width="12.85546875" customWidth="1"/>
    <col min="10" max="10" width="13.28515625" customWidth="1"/>
    <col min="11" max="11" width="14" customWidth="1"/>
    <col min="12" max="12" width="15.140625" bestFit="1" customWidth="1"/>
    <col min="13" max="13" width="12.7109375" customWidth="1"/>
    <col min="14" max="14" width="11.42578125" customWidth="1"/>
    <col min="15" max="16" width="15.140625" bestFit="1" customWidth="1"/>
  </cols>
  <sheetData>
    <row r="1" spans="1:16">
      <c r="B1" s="32" t="s">
        <v>251</v>
      </c>
      <c r="C1" s="32" t="s">
        <v>252</v>
      </c>
      <c r="D1" s="32" t="s">
        <v>253</v>
      </c>
      <c r="E1" s="32" t="s">
        <v>254</v>
      </c>
      <c r="F1" s="32" t="s">
        <v>255</v>
      </c>
      <c r="G1" s="32" t="s">
        <v>256</v>
      </c>
      <c r="H1" s="32" t="s">
        <v>257</v>
      </c>
      <c r="I1" s="32" t="s">
        <v>258</v>
      </c>
      <c r="J1" s="32" t="s">
        <v>259</v>
      </c>
      <c r="K1" s="32" t="s">
        <v>260</v>
      </c>
      <c r="L1" s="32" t="s">
        <v>261</v>
      </c>
      <c r="M1" s="32" t="s">
        <v>262</v>
      </c>
      <c r="N1" s="32" t="s">
        <v>263</v>
      </c>
      <c r="O1" s="32" t="s">
        <v>264</v>
      </c>
      <c r="P1" s="32" t="s">
        <v>265</v>
      </c>
    </row>
    <row r="2" spans="1:16">
      <c r="A2" t="s">
        <v>91</v>
      </c>
      <c r="B2">
        <v>101594</v>
      </c>
      <c r="C2">
        <v>68772</v>
      </c>
      <c r="D2">
        <v>80717</v>
      </c>
      <c r="E2">
        <v>76121</v>
      </c>
      <c r="F2">
        <v>82960</v>
      </c>
      <c r="G2">
        <v>82888</v>
      </c>
      <c r="H2">
        <v>80366</v>
      </c>
      <c r="I2">
        <v>113966</v>
      </c>
      <c r="J2">
        <v>97000</v>
      </c>
      <c r="K2">
        <v>93465</v>
      </c>
      <c r="L2">
        <v>127885</v>
      </c>
      <c r="M2">
        <v>168971</v>
      </c>
      <c r="N2">
        <v>86502</v>
      </c>
      <c r="O2">
        <v>65247</v>
      </c>
      <c r="P2">
        <v>66800</v>
      </c>
    </row>
    <row r="3" spans="1:16">
      <c r="A3" t="s">
        <v>100</v>
      </c>
      <c r="B3">
        <v>23413204</v>
      </c>
      <c r="C3">
        <v>3212949</v>
      </c>
      <c r="D3">
        <v>6355491</v>
      </c>
      <c r="E3">
        <v>3821141</v>
      </c>
      <c r="F3">
        <v>3575182</v>
      </c>
      <c r="G3">
        <v>3795431</v>
      </c>
      <c r="H3">
        <v>4099431</v>
      </c>
      <c r="I3">
        <v>5653064</v>
      </c>
      <c r="J3">
        <v>7423914</v>
      </c>
      <c r="K3">
        <v>5078042</v>
      </c>
      <c r="L3">
        <v>7170892</v>
      </c>
      <c r="M3">
        <v>9579960</v>
      </c>
      <c r="N3">
        <v>3786086</v>
      </c>
      <c r="O3">
        <v>3269248</v>
      </c>
      <c r="P3">
        <v>3223670</v>
      </c>
    </row>
    <row r="4" spans="1:16">
      <c r="A4" t="s">
        <v>101</v>
      </c>
      <c r="B4">
        <v>616092</v>
      </c>
      <c r="C4">
        <v>475273</v>
      </c>
      <c r="D4">
        <v>2054537</v>
      </c>
      <c r="E4">
        <v>572331</v>
      </c>
      <c r="F4">
        <v>670827</v>
      </c>
      <c r="G4">
        <v>591536</v>
      </c>
      <c r="H4">
        <v>747807</v>
      </c>
      <c r="I4">
        <v>1007836</v>
      </c>
      <c r="J4">
        <v>1268831</v>
      </c>
      <c r="K4">
        <v>873148</v>
      </c>
      <c r="L4">
        <v>1405430</v>
      </c>
      <c r="M4">
        <v>1745772</v>
      </c>
      <c r="N4">
        <v>642102</v>
      </c>
      <c r="O4">
        <v>527508</v>
      </c>
      <c r="P4">
        <v>593796</v>
      </c>
    </row>
    <row r="5" spans="1:16">
      <c r="A5" t="s">
        <v>103</v>
      </c>
      <c r="B5">
        <v>29507711</v>
      </c>
      <c r="C5">
        <v>2803757</v>
      </c>
      <c r="D5">
        <v>27472044</v>
      </c>
      <c r="E5">
        <v>2971128</v>
      </c>
      <c r="F5">
        <v>3332641</v>
      </c>
      <c r="G5">
        <v>2892816</v>
      </c>
      <c r="H5">
        <v>3324228</v>
      </c>
      <c r="I5">
        <v>4831609</v>
      </c>
      <c r="J5">
        <v>3880534</v>
      </c>
      <c r="K5">
        <v>3331845</v>
      </c>
      <c r="L5">
        <v>6934641</v>
      </c>
      <c r="M5">
        <v>9555854</v>
      </c>
      <c r="N5">
        <v>2855599</v>
      </c>
      <c r="O5">
        <v>2345679</v>
      </c>
      <c r="P5">
        <v>2524761</v>
      </c>
    </row>
    <row r="6" spans="1:16">
      <c r="A6" t="s">
        <v>104</v>
      </c>
      <c r="B6">
        <v>409889</v>
      </c>
      <c r="C6">
        <v>278186</v>
      </c>
      <c r="D6">
        <v>436455</v>
      </c>
      <c r="E6">
        <v>290929</v>
      </c>
      <c r="F6">
        <v>337279</v>
      </c>
      <c r="G6">
        <v>312667</v>
      </c>
      <c r="H6">
        <v>376195</v>
      </c>
      <c r="I6">
        <v>505697</v>
      </c>
      <c r="J6">
        <v>317003</v>
      </c>
      <c r="K6">
        <v>339497</v>
      </c>
      <c r="L6">
        <v>806652</v>
      </c>
      <c r="M6">
        <v>902130</v>
      </c>
      <c r="N6">
        <v>278277</v>
      </c>
      <c r="O6">
        <v>247402</v>
      </c>
      <c r="P6">
        <v>264611</v>
      </c>
    </row>
    <row r="7" spans="1:16">
      <c r="A7" t="s">
        <v>92</v>
      </c>
      <c r="B7" s="33">
        <v>9065775</v>
      </c>
      <c r="C7" s="33">
        <v>5286997</v>
      </c>
      <c r="D7" s="33">
        <v>8411007</v>
      </c>
      <c r="E7" s="33">
        <v>3755675</v>
      </c>
      <c r="F7" s="33">
        <v>4840688</v>
      </c>
      <c r="G7" s="33">
        <v>5199684</v>
      </c>
      <c r="H7" s="33">
        <v>4466912</v>
      </c>
      <c r="I7" s="33">
        <v>6201952</v>
      </c>
      <c r="J7" s="33">
        <v>6026924</v>
      </c>
      <c r="K7" s="33">
        <v>5334242</v>
      </c>
      <c r="L7" s="33">
        <v>8501054</v>
      </c>
      <c r="M7" s="33">
        <v>10241537</v>
      </c>
      <c r="N7" s="33">
        <v>5839331</v>
      </c>
      <c r="O7" s="33">
        <v>4505625</v>
      </c>
      <c r="P7" s="33">
        <v>4078108</v>
      </c>
    </row>
    <row r="8" spans="1:16">
      <c r="A8" t="s">
        <v>93</v>
      </c>
      <c r="B8">
        <v>25984</v>
      </c>
      <c r="C8">
        <v>21353</v>
      </c>
      <c r="D8">
        <v>23081</v>
      </c>
      <c r="E8">
        <v>22417</v>
      </c>
      <c r="F8">
        <v>19795</v>
      </c>
      <c r="G8">
        <v>19265</v>
      </c>
      <c r="H8">
        <v>14783</v>
      </c>
      <c r="I8">
        <v>22166</v>
      </c>
      <c r="J8">
        <v>21558</v>
      </c>
      <c r="K8">
        <v>16922</v>
      </c>
      <c r="L8">
        <v>22245</v>
      </c>
      <c r="M8">
        <v>25617</v>
      </c>
      <c r="N8">
        <v>35402</v>
      </c>
      <c r="O8">
        <v>20856</v>
      </c>
      <c r="P8">
        <v>11486</v>
      </c>
    </row>
    <row r="9" spans="1:16">
      <c r="A9" t="s">
        <v>94</v>
      </c>
      <c r="B9">
        <v>702120</v>
      </c>
      <c r="C9">
        <v>504910</v>
      </c>
      <c r="D9">
        <v>756487</v>
      </c>
      <c r="E9">
        <v>498699</v>
      </c>
      <c r="F9">
        <v>597256</v>
      </c>
      <c r="G9">
        <v>599541</v>
      </c>
      <c r="H9">
        <v>605512</v>
      </c>
      <c r="I9">
        <v>811352</v>
      </c>
      <c r="J9">
        <v>691310</v>
      </c>
      <c r="K9">
        <v>651592</v>
      </c>
      <c r="L9">
        <v>1294212</v>
      </c>
      <c r="M9">
        <v>1346394</v>
      </c>
      <c r="N9">
        <v>661562</v>
      </c>
      <c r="O9">
        <v>589003</v>
      </c>
      <c r="P9">
        <v>0</v>
      </c>
    </row>
    <row r="10" spans="1:16">
      <c r="A10" t="s">
        <v>365</v>
      </c>
      <c r="B10">
        <v>69853</v>
      </c>
      <c r="C10">
        <v>55380</v>
      </c>
      <c r="D10">
        <v>91400</v>
      </c>
      <c r="E10">
        <v>48113</v>
      </c>
      <c r="F10">
        <v>45408</v>
      </c>
      <c r="G10">
        <v>45110</v>
      </c>
      <c r="H10">
        <v>49127</v>
      </c>
      <c r="I10">
        <v>66404</v>
      </c>
      <c r="J10">
        <v>45051</v>
      </c>
      <c r="K10">
        <v>46377</v>
      </c>
      <c r="L10">
        <v>109349</v>
      </c>
      <c r="M10">
        <v>136875</v>
      </c>
      <c r="N10">
        <v>42665</v>
      </c>
      <c r="O10">
        <v>40266</v>
      </c>
      <c r="P10">
        <v>40497</v>
      </c>
    </row>
    <row r="11" spans="1:16">
      <c r="A11" t="s">
        <v>366</v>
      </c>
      <c r="B11">
        <v>115915</v>
      </c>
      <c r="C11">
        <v>101303</v>
      </c>
      <c r="D11">
        <v>148240</v>
      </c>
      <c r="E11">
        <v>139770</v>
      </c>
      <c r="F11">
        <v>131283</v>
      </c>
      <c r="G11">
        <v>126111</v>
      </c>
      <c r="H11">
        <v>123746</v>
      </c>
      <c r="I11">
        <v>188162</v>
      </c>
      <c r="J11">
        <v>181789</v>
      </c>
      <c r="K11">
        <v>147679</v>
      </c>
      <c r="L11">
        <v>458845</v>
      </c>
      <c r="M11">
        <v>375469</v>
      </c>
      <c r="N11">
        <v>112652</v>
      </c>
      <c r="O11">
        <v>148034</v>
      </c>
      <c r="P11">
        <v>140070</v>
      </c>
    </row>
    <row r="12" spans="1:16">
      <c r="A12" t="s">
        <v>367</v>
      </c>
      <c r="B12">
        <f>B10+B11</f>
        <v>185768</v>
      </c>
      <c r="C12">
        <f t="shared" ref="C12:P12" si="0">C10+C11</f>
        <v>156683</v>
      </c>
      <c r="D12">
        <f t="shared" si="0"/>
        <v>239640</v>
      </c>
      <c r="E12">
        <f t="shared" si="0"/>
        <v>187883</v>
      </c>
      <c r="F12">
        <f t="shared" si="0"/>
        <v>176691</v>
      </c>
      <c r="G12">
        <f t="shared" si="0"/>
        <v>171221</v>
      </c>
      <c r="H12">
        <f t="shared" si="0"/>
        <v>172873</v>
      </c>
      <c r="I12">
        <f t="shared" si="0"/>
        <v>254566</v>
      </c>
      <c r="J12">
        <f t="shared" si="0"/>
        <v>226840</v>
      </c>
      <c r="K12">
        <f t="shared" si="0"/>
        <v>194056</v>
      </c>
      <c r="L12">
        <f t="shared" si="0"/>
        <v>568194</v>
      </c>
      <c r="M12">
        <f t="shared" si="0"/>
        <v>512344</v>
      </c>
      <c r="N12">
        <f t="shared" si="0"/>
        <v>155317</v>
      </c>
      <c r="O12">
        <f t="shared" si="0"/>
        <v>188300</v>
      </c>
      <c r="P12">
        <f t="shared" si="0"/>
        <v>180567</v>
      </c>
    </row>
    <row r="13" spans="1:16">
      <c r="A13" t="s">
        <v>102</v>
      </c>
      <c r="B13" s="34">
        <f t="shared" ref="B13:B19" si="1">B3/$B$2</f>
        <v>230.45853101561116</v>
      </c>
      <c r="C13" s="34">
        <f t="shared" ref="C13:C18" si="2">C3/$C$2</f>
        <v>46.718853603210611</v>
      </c>
      <c r="D13" s="34">
        <f t="shared" ref="D13:D18" si="3">D3/$D$2</f>
        <v>78.737948635355622</v>
      </c>
      <c r="E13" s="34">
        <f t="shared" ref="E13:E18" si="4">E3/$E$2</f>
        <v>50.198250154359506</v>
      </c>
      <c r="F13" s="34">
        <f t="shared" ref="F13:F18" si="5">F3/$F$2</f>
        <v>43.095250723240113</v>
      </c>
      <c r="G13" s="34">
        <f t="shared" ref="G13:G18" si="6">G3/$G$2</f>
        <v>45.789873081748866</v>
      </c>
      <c r="H13" s="34">
        <f t="shared" ref="H13:H18" si="7">H3/$H$2</f>
        <v>51.009518950800093</v>
      </c>
      <c r="I13" s="34">
        <f t="shared" ref="I13:I18" si="8">I3/$I$2</f>
        <v>49.603074601196845</v>
      </c>
      <c r="J13" s="34">
        <f t="shared" ref="J13:J18" si="9">J3/$J$2</f>
        <v>76.535195876288654</v>
      </c>
      <c r="K13" s="34">
        <f t="shared" ref="K13:K18" si="10">K3/$K$2</f>
        <v>54.330947413470284</v>
      </c>
      <c r="L13" s="34">
        <f t="shared" ref="L13:L18" si="11">L3/$L$2</f>
        <v>56.072971810611094</v>
      </c>
      <c r="M13" s="34">
        <f t="shared" ref="M13:M18" si="12">M3/$M$2</f>
        <v>56.695882725438096</v>
      </c>
      <c r="N13" s="34">
        <f t="shared" ref="N13:N18" si="13">N3/$N$2</f>
        <v>43.768768352176828</v>
      </c>
      <c r="O13" s="34">
        <f t="shared" ref="O13:O18" si="14">O3/$O$2</f>
        <v>50.105721335846859</v>
      </c>
      <c r="P13" s="34">
        <f t="shared" ref="P13:P18" si="15">P3/$P$2</f>
        <v>48.258532934131736</v>
      </c>
    </row>
    <row r="14" spans="1:16">
      <c r="A14" t="s">
        <v>283</v>
      </c>
      <c r="B14" s="34">
        <f t="shared" si="1"/>
        <v>6.064255763135618</v>
      </c>
      <c r="C14" s="34">
        <f t="shared" si="2"/>
        <v>6.9108503460710757</v>
      </c>
      <c r="D14" s="34">
        <f t="shared" si="3"/>
        <v>25.453584746707634</v>
      </c>
      <c r="E14" s="34">
        <f t="shared" si="4"/>
        <v>7.5187004900093273</v>
      </c>
      <c r="F14" s="34">
        <f t="shared" si="5"/>
        <v>8.0861499517839928</v>
      </c>
      <c r="G14" s="34">
        <f t="shared" si="6"/>
        <v>7.1365698291670689</v>
      </c>
      <c r="H14" s="34">
        <f t="shared" si="7"/>
        <v>9.3050170470099296</v>
      </c>
      <c r="I14" s="34">
        <f t="shared" si="8"/>
        <v>8.8433041433409958</v>
      </c>
      <c r="J14" s="34">
        <f t="shared" si="9"/>
        <v>13.080731958762886</v>
      </c>
      <c r="K14" s="34">
        <f t="shared" si="10"/>
        <v>9.3419782806398111</v>
      </c>
      <c r="L14" s="34">
        <f t="shared" si="11"/>
        <v>10.989795519411972</v>
      </c>
      <c r="M14" s="34">
        <f t="shared" si="12"/>
        <v>10.33178474412769</v>
      </c>
      <c r="N14" s="34">
        <f t="shared" si="13"/>
        <v>7.4229728792397864</v>
      </c>
      <c r="O14" s="34">
        <f t="shared" si="14"/>
        <v>8.0847855073796495</v>
      </c>
      <c r="P14" s="34">
        <f t="shared" si="15"/>
        <v>8.8891616766467063</v>
      </c>
    </row>
    <row r="15" spans="1:16">
      <c r="A15" t="s">
        <v>105</v>
      </c>
      <c r="B15" s="34">
        <f t="shared" si="1"/>
        <v>290.44737878221156</v>
      </c>
      <c r="C15" s="34">
        <f t="shared" si="2"/>
        <v>40.768873960332691</v>
      </c>
      <c r="D15" s="34">
        <f t="shared" si="3"/>
        <v>340.35016167597905</v>
      </c>
      <c r="E15" s="34">
        <f t="shared" si="4"/>
        <v>39.031646983092706</v>
      </c>
      <c r="F15" s="34">
        <f t="shared" si="5"/>
        <v>40.171661041465768</v>
      </c>
      <c r="G15" s="34">
        <f t="shared" si="6"/>
        <v>34.900299198919022</v>
      </c>
      <c r="H15" s="34">
        <f t="shared" si="7"/>
        <v>41.36361147749048</v>
      </c>
      <c r="I15" s="34">
        <f t="shared" si="8"/>
        <v>42.395179263991018</v>
      </c>
      <c r="J15" s="34">
        <f t="shared" si="9"/>
        <v>40.005505154639174</v>
      </c>
      <c r="K15" s="34">
        <f t="shared" si="10"/>
        <v>35.648050072219547</v>
      </c>
      <c r="L15" s="34">
        <f t="shared" si="11"/>
        <v>54.225601126011654</v>
      </c>
      <c r="M15" s="34">
        <f t="shared" si="12"/>
        <v>56.553219191458886</v>
      </c>
      <c r="N15" s="34">
        <f t="shared" si="13"/>
        <v>33.011941920418025</v>
      </c>
      <c r="O15" s="34">
        <f t="shared" si="14"/>
        <v>35.9507563566141</v>
      </c>
      <c r="P15" s="34">
        <f t="shared" si="15"/>
        <v>37.795823353293414</v>
      </c>
    </row>
    <row r="16" spans="1:16">
      <c r="A16" t="s">
        <v>106</v>
      </c>
      <c r="B16" s="34">
        <f t="shared" si="1"/>
        <v>4.0345788137094711</v>
      </c>
      <c r="C16" s="34">
        <f t="shared" si="2"/>
        <v>4.0450474030128545</v>
      </c>
      <c r="D16" s="34">
        <f t="shared" si="3"/>
        <v>5.4072252437528645</v>
      </c>
      <c r="E16" s="34">
        <f t="shared" si="4"/>
        <v>3.8219282458191564</v>
      </c>
      <c r="F16" s="34">
        <f t="shared" si="5"/>
        <v>4.0655617164898743</v>
      </c>
      <c r="G16" s="34">
        <f t="shared" si="6"/>
        <v>3.7721624360582955</v>
      </c>
      <c r="H16" s="34">
        <f t="shared" si="7"/>
        <v>4.6810218251499389</v>
      </c>
      <c r="I16" s="34">
        <f t="shared" si="8"/>
        <v>4.4372619904181949</v>
      </c>
      <c r="J16" s="34">
        <f t="shared" si="9"/>
        <v>3.2680721649484537</v>
      </c>
      <c r="K16" s="34">
        <f t="shared" si="10"/>
        <v>3.6323436580538169</v>
      </c>
      <c r="L16" s="34">
        <f t="shared" si="11"/>
        <v>6.3076357665089731</v>
      </c>
      <c r="M16" s="34">
        <f t="shared" si="12"/>
        <v>5.338963490776524</v>
      </c>
      <c r="N16" s="34">
        <f t="shared" si="13"/>
        <v>3.217000762988139</v>
      </c>
      <c r="O16" s="34">
        <f t="shared" si="14"/>
        <v>3.7917758670896746</v>
      </c>
      <c r="P16" s="34">
        <f t="shared" si="15"/>
        <v>3.9612425149700599</v>
      </c>
    </row>
    <row r="17" spans="1:16">
      <c r="A17" t="s">
        <v>95</v>
      </c>
      <c r="B17" s="34">
        <f t="shared" si="1"/>
        <v>89.235338701104396</v>
      </c>
      <c r="C17" s="34">
        <f t="shared" si="2"/>
        <v>76.877173849822597</v>
      </c>
      <c r="D17" s="34">
        <f t="shared" si="3"/>
        <v>104.20366217773207</v>
      </c>
      <c r="E17" s="34">
        <f t="shared" si="4"/>
        <v>49.338224668619695</v>
      </c>
      <c r="F17" s="34">
        <f t="shared" si="5"/>
        <v>58.349662487945999</v>
      </c>
      <c r="G17" s="34">
        <f t="shared" si="6"/>
        <v>62.731444841231543</v>
      </c>
      <c r="H17" s="34">
        <f t="shared" si="7"/>
        <v>55.5821118383396</v>
      </c>
      <c r="I17" s="34">
        <f t="shared" si="8"/>
        <v>54.419318042223118</v>
      </c>
      <c r="J17" s="34">
        <f t="shared" si="9"/>
        <v>62.13323711340206</v>
      </c>
      <c r="K17" s="34">
        <f t="shared" si="10"/>
        <v>57.072080457925424</v>
      </c>
      <c r="L17" s="34">
        <f t="shared" si="11"/>
        <v>66.474207295617163</v>
      </c>
      <c r="M17" s="34">
        <f t="shared" si="12"/>
        <v>60.611211391303833</v>
      </c>
      <c r="N17" s="34">
        <f t="shared" si="13"/>
        <v>67.505155950151448</v>
      </c>
      <c r="O17" s="34">
        <f t="shared" si="14"/>
        <v>69.054899075819577</v>
      </c>
      <c r="P17" s="34">
        <f t="shared" si="15"/>
        <v>61.049520958083832</v>
      </c>
    </row>
    <row r="18" spans="1:16">
      <c r="A18" t="s">
        <v>96</v>
      </c>
      <c r="B18" s="34">
        <f t="shared" si="1"/>
        <v>0.25576313561824515</v>
      </c>
      <c r="C18" s="34">
        <f t="shared" si="2"/>
        <v>0.31048973419414877</v>
      </c>
      <c r="D18" s="34">
        <f t="shared" si="3"/>
        <v>0.28594967602859372</v>
      </c>
      <c r="E18" s="34">
        <f t="shared" si="4"/>
        <v>0.29449166458664494</v>
      </c>
      <c r="F18" s="34">
        <f t="shared" si="5"/>
        <v>0.2386089681774349</v>
      </c>
      <c r="G18" s="34">
        <f t="shared" si="6"/>
        <v>0.23242206350738345</v>
      </c>
      <c r="H18" s="34">
        <f t="shared" si="7"/>
        <v>0.18394594729114302</v>
      </c>
      <c r="I18" s="34">
        <f t="shared" si="8"/>
        <v>0.19449660425039048</v>
      </c>
      <c r="J18" s="34">
        <f t="shared" si="9"/>
        <v>0.22224742268041237</v>
      </c>
      <c r="K18" s="34">
        <f t="shared" si="10"/>
        <v>0.18105173059434013</v>
      </c>
      <c r="L18" s="34">
        <f t="shared" si="11"/>
        <v>0.17394534151776986</v>
      </c>
      <c r="M18" s="34">
        <f t="shared" si="12"/>
        <v>0.15160589686987708</v>
      </c>
      <c r="N18" s="34">
        <f t="shared" si="13"/>
        <v>0.40926221359043724</v>
      </c>
      <c r="O18" s="34">
        <f t="shared" si="14"/>
        <v>0.31964688031633637</v>
      </c>
      <c r="P18" s="34">
        <f t="shared" si="15"/>
        <v>0.17194610778443115</v>
      </c>
    </row>
    <row r="19" spans="1:16">
      <c r="A19" t="s">
        <v>97</v>
      </c>
      <c r="B19" s="34">
        <f t="shared" si="1"/>
        <v>6.911038053428352</v>
      </c>
      <c r="C19" s="34">
        <f t="shared" ref="C19:P19" si="16">C9/$B$2</f>
        <v>4.9698801110301787</v>
      </c>
      <c r="D19" s="34">
        <f t="shared" si="16"/>
        <v>7.4461779238931429</v>
      </c>
      <c r="E19" s="34">
        <f t="shared" si="16"/>
        <v>4.908744610902219</v>
      </c>
      <c r="F19" s="34">
        <f t="shared" si="16"/>
        <v>5.8788511132547194</v>
      </c>
      <c r="G19" s="34">
        <f t="shared" si="16"/>
        <v>5.9013425989723807</v>
      </c>
      <c r="H19" s="34">
        <f t="shared" si="16"/>
        <v>5.9601157548674131</v>
      </c>
      <c r="I19" s="34">
        <f t="shared" si="16"/>
        <v>7.9862196586412582</v>
      </c>
      <c r="J19" s="34">
        <f t="shared" si="16"/>
        <v>6.8046341319369255</v>
      </c>
      <c r="K19" s="34">
        <f t="shared" si="16"/>
        <v>6.4136858475894245</v>
      </c>
      <c r="L19" s="34">
        <f t="shared" si="16"/>
        <v>12.739059393271257</v>
      </c>
      <c r="M19" s="34">
        <f t="shared" si="16"/>
        <v>13.25269208811544</v>
      </c>
      <c r="N19" s="34">
        <f t="shared" si="16"/>
        <v>6.5118215642656061</v>
      </c>
      <c r="O19" s="34">
        <f t="shared" si="16"/>
        <v>5.797616000944938</v>
      </c>
      <c r="P19" s="34">
        <f t="shared" si="16"/>
        <v>0</v>
      </c>
    </row>
    <row r="20" spans="1:16">
      <c r="A20" t="s">
        <v>357</v>
      </c>
      <c r="B20" s="34">
        <f>B12/B2</f>
        <v>1.8285331810933716</v>
      </c>
      <c r="C20" s="34">
        <f>C12/C2</f>
        <v>2.2782963996975512</v>
      </c>
      <c r="D20" s="34">
        <f t="shared" ref="D20:P20" si="17">D12/D2</f>
        <v>2.9688913116196094</v>
      </c>
      <c r="E20" s="34">
        <f t="shared" si="17"/>
        <v>2.4682150786248211</v>
      </c>
      <c r="F20" s="34">
        <f t="shared" si="17"/>
        <v>2.1298336547733849</v>
      </c>
      <c r="G20" s="34">
        <f t="shared" si="17"/>
        <v>2.0656910529871633</v>
      </c>
      <c r="H20" s="34">
        <f t="shared" si="17"/>
        <v>2.1510713485802455</v>
      </c>
      <c r="I20" s="34">
        <f t="shared" si="17"/>
        <v>2.2337012793289226</v>
      </c>
      <c r="J20" s="34">
        <f t="shared" si="17"/>
        <v>2.3385567010309281</v>
      </c>
      <c r="K20" s="34">
        <f t="shared" si="17"/>
        <v>2.0762424436955009</v>
      </c>
      <c r="L20" s="34">
        <f t="shared" si="17"/>
        <v>4.4430073894514601</v>
      </c>
      <c r="M20" s="34">
        <f t="shared" si="17"/>
        <v>3.0321416100987744</v>
      </c>
      <c r="N20" s="34">
        <f t="shared" si="17"/>
        <v>1.7955307391736608</v>
      </c>
      <c r="O20" s="34">
        <f t="shared" si="17"/>
        <v>2.8859564424417981</v>
      </c>
      <c r="P20" s="34">
        <f t="shared" si="17"/>
        <v>2.7030988023952096</v>
      </c>
    </row>
    <row r="23" spans="1:16">
      <c r="B23" t="s">
        <v>372</v>
      </c>
      <c r="C23" t="s">
        <v>373</v>
      </c>
      <c r="D23" t="s">
        <v>266</v>
      </c>
      <c r="E23" t="s">
        <v>267</v>
      </c>
      <c r="F23" t="s">
        <v>268</v>
      </c>
      <c r="G23" t="s">
        <v>269</v>
      </c>
      <c r="H23" t="s">
        <v>270</v>
      </c>
      <c r="I23" t="s">
        <v>271</v>
      </c>
      <c r="J23" t="s">
        <v>272</v>
      </c>
      <c r="K23" t="s">
        <v>273</v>
      </c>
      <c r="L23" t="s">
        <v>108</v>
      </c>
    </row>
    <row r="24" spans="1:16">
      <c r="A24" t="s">
        <v>109</v>
      </c>
      <c r="B24">
        <v>29471</v>
      </c>
      <c r="C24">
        <v>13199</v>
      </c>
      <c r="D24">
        <v>274266</v>
      </c>
      <c r="E24">
        <v>32261</v>
      </c>
      <c r="F24">
        <v>21417</v>
      </c>
      <c r="G24">
        <v>8361</v>
      </c>
      <c r="H24">
        <v>41041</v>
      </c>
      <c r="I24">
        <v>4419</v>
      </c>
      <c r="J24">
        <v>2159</v>
      </c>
      <c r="K24">
        <v>13828</v>
      </c>
      <c r="L24">
        <v>952832</v>
      </c>
    </row>
    <row r="25" spans="1:16">
      <c r="A25" t="s">
        <v>94</v>
      </c>
      <c r="B25">
        <v>642640</v>
      </c>
      <c r="C25">
        <v>156130</v>
      </c>
      <c r="D25">
        <v>3150546</v>
      </c>
      <c r="E25">
        <v>1536007</v>
      </c>
      <c r="F25">
        <v>1676101</v>
      </c>
      <c r="G25">
        <v>617590</v>
      </c>
      <c r="H25">
        <v>1200147</v>
      </c>
      <c r="I25">
        <v>385981</v>
      </c>
      <c r="J25">
        <v>196206</v>
      </c>
      <c r="K25">
        <v>748602</v>
      </c>
    </row>
    <row r="26" spans="1:16">
      <c r="A26" t="s">
        <v>313</v>
      </c>
      <c r="B26">
        <f>B25/B24</f>
        <v>21.805843032133282</v>
      </c>
      <c r="C26">
        <f t="shared" ref="C26:K26" si="18">C25/C24</f>
        <v>11.828926433820744</v>
      </c>
      <c r="D26">
        <f t="shared" si="18"/>
        <v>11.487191266872307</v>
      </c>
      <c r="E26">
        <f t="shared" si="18"/>
        <v>47.611884318527011</v>
      </c>
      <c r="F26">
        <f t="shared" si="18"/>
        <v>78.260307232572259</v>
      </c>
      <c r="G26">
        <f t="shared" si="18"/>
        <v>73.8655663198182</v>
      </c>
      <c r="H26">
        <f t="shared" si="18"/>
        <v>29.242635413367122</v>
      </c>
      <c r="I26">
        <f t="shared" si="18"/>
        <v>87.345779588142108</v>
      </c>
      <c r="J26">
        <f t="shared" si="18"/>
        <v>90.87818434460398</v>
      </c>
      <c r="K26">
        <f t="shared" si="18"/>
        <v>54.136679201619899</v>
      </c>
    </row>
    <row r="27" spans="1:16">
      <c r="A27" t="s">
        <v>358</v>
      </c>
      <c r="B27">
        <v>1503</v>
      </c>
      <c r="C27">
        <v>70</v>
      </c>
      <c r="D27">
        <v>778</v>
      </c>
      <c r="E27">
        <v>602</v>
      </c>
      <c r="F27">
        <v>1178</v>
      </c>
      <c r="G27">
        <v>41</v>
      </c>
      <c r="H27">
        <v>90</v>
      </c>
      <c r="I27">
        <v>6</v>
      </c>
      <c r="J27">
        <v>258</v>
      </c>
      <c r="K27">
        <v>97</v>
      </c>
      <c r="L27">
        <v>2328249</v>
      </c>
    </row>
    <row r="28" spans="1:16">
      <c r="A28" t="s">
        <v>359</v>
      </c>
      <c r="B28">
        <f>B27/B24</f>
        <v>5.0999287435105699E-2</v>
      </c>
      <c r="C28">
        <f t="shared" ref="C28:L28" si="19">C27/C24</f>
        <v>5.3034320781877413E-3</v>
      </c>
      <c r="D28">
        <f t="shared" si="19"/>
        <v>2.8366622184302832E-3</v>
      </c>
      <c r="E28">
        <f t="shared" si="19"/>
        <v>1.8660301912525962E-2</v>
      </c>
      <c r="F28">
        <f t="shared" si="19"/>
        <v>5.5003034972218333E-2</v>
      </c>
      <c r="G28">
        <f t="shared" si="19"/>
        <v>4.9037196507594784E-3</v>
      </c>
      <c r="H28">
        <f t="shared" si="19"/>
        <v>2.1929290221973149E-3</v>
      </c>
      <c r="I28">
        <f t="shared" si="19"/>
        <v>1.3577732518669382E-3</v>
      </c>
      <c r="J28">
        <f t="shared" si="19"/>
        <v>0.11949976841130153</v>
      </c>
      <c r="K28">
        <f t="shared" si="19"/>
        <v>7.0147526757304022E-3</v>
      </c>
      <c r="L28">
        <f t="shared" si="19"/>
        <v>2.4435042064078454</v>
      </c>
    </row>
    <row r="32" spans="1:16">
      <c r="A32" s="28" t="s">
        <v>110</v>
      </c>
      <c r="B32" s="32" t="s">
        <v>251</v>
      </c>
      <c r="C32" s="32" t="s">
        <v>252</v>
      </c>
      <c r="D32" s="32" t="s">
        <v>253</v>
      </c>
      <c r="E32" s="32" t="s">
        <v>254</v>
      </c>
      <c r="F32" s="32" t="s">
        <v>255</v>
      </c>
      <c r="G32" s="32" t="s">
        <v>256</v>
      </c>
      <c r="H32" s="32" t="s">
        <v>257</v>
      </c>
      <c r="I32" s="32" t="s">
        <v>258</v>
      </c>
      <c r="J32" s="32" t="s">
        <v>259</v>
      </c>
      <c r="K32" s="32" t="s">
        <v>260</v>
      </c>
      <c r="L32" s="32" t="s">
        <v>261</v>
      </c>
      <c r="M32" s="32" t="s">
        <v>262</v>
      </c>
      <c r="N32" s="32" t="s">
        <v>263</v>
      </c>
      <c r="O32" s="32" t="s">
        <v>264</v>
      </c>
      <c r="P32" s="32" t="s">
        <v>265</v>
      </c>
    </row>
    <row r="33" spans="1:18">
      <c r="A33" s="103" t="s">
        <v>372</v>
      </c>
      <c r="B33">
        <v>2562</v>
      </c>
      <c r="C33">
        <v>1794</v>
      </c>
      <c r="D33">
        <v>2514</v>
      </c>
      <c r="E33">
        <v>2350</v>
      </c>
      <c r="F33">
        <v>1953</v>
      </c>
      <c r="G33">
        <v>2047</v>
      </c>
      <c r="H33">
        <v>1398</v>
      </c>
      <c r="I33">
        <v>1196</v>
      </c>
      <c r="J33">
        <v>1799</v>
      </c>
      <c r="K33">
        <v>2427</v>
      </c>
      <c r="L33">
        <v>2083</v>
      </c>
      <c r="M33">
        <v>2317</v>
      </c>
      <c r="N33">
        <v>1591</v>
      </c>
      <c r="O33">
        <v>1596</v>
      </c>
      <c r="P33">
        <v>1844</v>
      </c>
    </row>
    <row r="34" spans="1:18">
      <c r="A34" s="103" t="s">
        <v>373</v>
      </c>
      <c r="B34">
        <v>645</v>
      </c>
      <c r="C34">
        <v>706</v>
      </c>
      <c r="D34">
        <v>769</v>
      </c>
      <c r="E34">
        <v>546</v>
      </c>
      <c r="F34">
        <v>571</v>
      </c>
      <c r="G34">
        <v>620</v>
      </c>
      <c r="H34">
        <v>730</v>
      </c>
      <c r="I34">
        <v>865</v>
      </c>
      <c r="J34">
        <v>1122</v>
      </c>
      <c r="K34">
        <v>1060</v>
      </c>
      <c r="L34">
        <v>1519</v>
      </c>
      <c r="M34">
        <v>1976</v>
      </c>
      <c r="N34">
        <v>908</v>
      </c>
      <c r="O34">
        <v>635</v>
      </c>
      <c r="P34">
        <v>527</v>
      </c>
    </row>
    <row r="35" spans="1:18">
      <c r="A35" t="s">
        <v>266</v>
      </c>
      <c r="B35">
        <v>13878</v>
      </c>
      <c r="C35">
        <v>12430</v>
      </c>
      <c r="D35">
        <v>17201</v>
      </c>
      <c r="E35">
        <v>16343</v>
      </c>
      <c r="F35">
        <v>17325</v>
      </c>
      <c r="G35">
        <v>16632</v>
      </c>
      <c r="H35">
        <v>16241</v>
      </c>
      <c r="I35">
        <v>20889</v>
      </c>
      <c r="J35">
        <v>18394</v>
      </c>
      <c r="K35">
        <v>19821</v>
      </c>
      <c r="L35">
        <v>30139</v>
      </c>
      <c r="M35">
        <v>37810</v>
      </c>
      <c r="N35">
        <v>12807</v>
      </c>
      <c r="O35">
        <v>11290</v>
      </c>
      <c r="P35">
        <v>13066</v>
      </c>
    </row>
    <row r="36" spans="1:18">
      <c r="A36" t="s">
        <v>267</v>
      </c>
      <c r="B36">
        <v>1312</v>
      </c>
      <c r="C36">
        <v>1160</v>
      </c>
      <c r="D36">
        <v>1768</v>
      </c>
      <c r="E36">
        <v>1542</v>
      </c>
      <c r="F36">
        <v>2618</v>
      </c>
      <c r="G36">
        <v>2362</v>
      </c>
      <c r="H36">
        <v>1912</v>
      </c>
      <c r="I36">
        <v>1737</v>
      </c>
      <c r="J36">
        <v>1786</v>
      </c>
      <c r="K36">
        <v>2180</v>
      </c>
      <c r="L36">
        <v>4108</v>
      </c>
      <c r="M36">
        <v>4980</v>
      </c>
      <c r="N36">
        <v>1926</v>
      </c>
      <c r="O36">
        <v>1550</v>
      </c>
      <c r="P36">
        <v>1320</v>
      </c>
    </row>
    <row r="37" spans="1:18">
      <c r="A37" t="s">
        <v>268</v>
      </c>
      <c r="B37">
        <v>1110</v>
      </c>
      <c r="C37">
        <v>652</v>
      </c>
      <c r="D37">
        <v>938</v>
      </c>
      <c r="E37">
        <v>876</v>
      </c>
      <c r="F37">
        <v>1045</v>
      </c>
      <c r="G37">
        <v>1085</v>
      </c>
      <c r="H37">
        <v>1285</v>
      </c>
      <c r="I37">
        <v>1183</v>
      </c>
      <c r="J37">
        <v>1281</v>
      </c>
      <c r="K37">
        <v>1496</v>
      </c>
      <c r="L37">
        <v>3444</v>
      </c>
      <c r="M37">
        <v>4453</v>
      </c>
      <c r="N37">
        <v>1100</v>
      </c>
      <c r="O37">
        <v>760</v>
      </c>
      <c r="P37">
        <v>709</v>
      </c>
    </row>
    <row r="38" spans="1:18">
      <c r="A38" t="s">
        <v>269</v>
      </c>
      <c r="B38">
        <v>405</v>
      </c>
      <c r="C38">
        <v>348</v>
      </c>
      <c r="D38">
        <v>271</v>
      </c>
      <c r="E38">
        <v>300</v>
      </c>
      <c r="F38">
        <v>536</v>
      </c>
      <c r="G38">
        <v>439</v>
      </c>
      <c r="H38">
        <v>198</v>
      </c>
      <c r="I38">
        <v>254</v>
      </c>
      <c r="J38">
        <v>530</v>
      </c>
      <c r="K38">
        <v>617</v>
      </c>
      <c r="L38">
        <v>861</v>
      </c>
      <c r="M38">
        <v>2274</v>
      </c>
      <c r="N38">
        <v>470</v>
      </c>
      <c r="O38">
        <v>387</v>
      </c>
      <c r="P38">
        <v>471</v>
      </c>
    </row>
    <row r="39" spans="1:18">
      <c r="A39" t="s">
        <v>270</v>
      </c>
      <c r="B39">
        <v>1853</v>
      </c>
      <c r="C39">
        <v>1372</v>
      </c>
      <c r="D39">
        <v>1857</v>
      </c>
      <c r="E39">
        <v>2638</v>
      </c>
      <c r="F39">
        <v>3530</v>
      </c>
      <c r="G39">
        <v>1958</v>
      </c>
      <c r="H39">
        <v>1988</v>
      </c>
      <c r="I39">
        <v>3341</v>
      </c>
      <c r="J39">
        <v>3118</v>
      </c>
      <c r="K39">
        <v>2792</v>
      </c>
      <c r="L39">
        <v>5091</v>
      </c>
      <c r="M39">
        <v>5439</v>
      </c>
      <c r="N39">
        <v>2328</v>
      </c>
      <c r="O39">
        <v>1905</v>
      </c>
      <c r="P39">
        <v>1831</v>
      </c>
    </row>
    <row r="40" spans="1:18">
      <c r="A40" t="s">
        <v>271</v>
      </c>
      <c r="B40">
        <v>329</v>
      </c>
      <c r="C40">
        <v>256</v>
      </c>
      <c r="D40">
        <v>262</v>
      </c>
      <c r="E40">
        <v>302</v>
      </c>
      <c r="F40">
        <v>208</v>
      </c>
      <c r="G40">
        <v>197</v>
      </c>
      <c r="H40">
        <v>285</v>
      </c>
      <c r="I40">
        <v>204</v>
      </c>
      <c r="J40">
        <v>375</v>
      </c>
      <c r="K40">
        <v>212</v>
      </c>
      <c r="L40">
        <v>406</v>
      </c>
      <c r="M40">
        <v>842</v>
      </c>
      <c r="N40">
        <v>207</v>
      </c>
      <c r="O40">
        <v>128</v>
      </c>
      <c r="P40">
        <v>206</v>
      </c>
    </row>
    <row r="41" spans="1:18">
      <c r="A41" t="s">
        <v>272</v>
      </c>
      <c r="B41">
        <v>103</v>
      </c>
      <c r="C41">
        <v>73</v>
      </c>
      <c r="D41">
        <v>118</v>
      </c>
      <c r="E41">
        <v>188</v>
      </c>
      <c r="F41">
        <v>194</v>
      </c>
      <c r="G41">
        <v>198</v>
      </c>
      <c r="H41">
        <v>107</v>
      </c>
      <c r="I41">
        <v>151</v>
      </c>
      <c r="J41">
        <v>157</v>
      </c>
      <c r="K41">
        <v>99</v>
      </c>
      <c r="L41">
        <v>185</v>
      </c>
      <c r="M41">
        <v>203</v>
      </c>
      <c r="N41">
        <v>145</v>
      </c>
      <c r="O41">
        <v>112</v>
      </c>
      <c r="P41">
        <v>126</v>
      </c>
    </row>
    <row r="42" spans="1:18">
      <c r="A42" t="s">
        <v>273</v>
      </c>
      <c r="B42">
        <v>300</v>
      </c>
      <c r="C42">
        <v>396</v>
      </c>
      <c r="D42">
        <v>866</v>
      </c>
      <c r="E42">
        <v>852</v>
      </c>
      <c r="F42">
        <v>1062</v>
      </c>
      <c r="G42">
        <v>1526</v>
      </c>
      <c r="H42">
        <v>926</v>
      </c>
      <c r="I42">
        <v>1381</v>
      </c>
      <c r="J42">
        <v>1329</v>
      </c>
      <c r="K42">
        <v>1054</v>
      </c>
      <c r="L42">
        <v>1101</v>
      </c>
      <c r="M42">
        <v>921</v>
      </c>
      <c r="N42">
        <v>757</v>
      </c>
      <c r="O42">
        <v>679</v>
      </c>
      <c r="P42">
        <v>678</v>
      </c>
    </row>
    <row r="43" spans="1:18">
      <c r="A43" t="s">
        <v>108</v>
      </c>
      <c r="B43">
        <v>79097</v>
      </c>
      <c r="C43">
        <v>49585</v>
      </c>
      <c r="D43">
        <v>54153</v>
      </c>
      <c r="E43">
        <v>50184</v>
      </c>
      <c r="F43">
        <v>53918</v>
      </c>
      <c r="G43">
        <v>55824</v>
      </c>
      <c r="H43">
        <v>55296</v>
      </c>
      <c r="I43">
        <v>82765</v>
      </c>
      <c r="J43">
        <v>67109</v>
      </c>
      <c r="K43">
        <v>61707</v>
      </c>
      <c r="L43">
        <v>78948</v>
      </c>
      <c r="M43">
        <v>107756</v>
      </c>
      <c r="N43">
        <v>64263</v>
      </c>
      <c r="O43">
        <v>46205</v>
      </c>
      <c r="P43">
        <v>46022</v>
      </c>
    </row>
    <row r="44" spans="1:18">
      <c r="A44" t="s">
        <v>360</v>
      </c>
      <c r="B44">
        <v>2547</v>
      </c>
      <c r="C44">
        <v>2568</v>
      </c>
      <c r="D44">
        <v>3730</v>
      </c>
      <c r="E44">
        <v>3364</v>
      </c>
      <c r="F44">
        <v>4627</v>
      </c>
      <c r="G44">
        <v>5262</v>
      </c>
      <c r="H44">
        <v>4275</v>
      </c>
      <c r="I44">
        <v>3545</v>
      </c>
      <c r="J44">
        <v>3134</v>
      </c>
      <c r="K44">
        <v>2937</v>
      </c>
      <c r="L44">
        <v>2741</v>
      </c>
      <c r="M44">
        <v>2682</v>
      </c>
      <c r="N44">
        <v>2878</v>
      </c>
      <c r="O44">
        <v>2784</v>
      </c>
      <c r="P44">
        <v>3185</v>
      </c>
      <c r="Q44">
        <f>SUM(B44:P44)</f>
        <v>50259</v>
      </c>
      <c r="R44" s="83">
        <f>Q44/($Q$50-$Q$49)</f>
        <v>0.10352029561337922</v>
      </c>
    </row>
    <row r="45" spans="1:18">
      <c r="A45" t="s">
        <v>361</v>
      </c>
      <c r="B45">
        <v>27978</v>
      </c>
      <c r="C45">
        <v>22056</v>
      </c>
      <c r="D45">
        <v>27337</v>
      </c>
      <c r="E45">
        <v>28965</v>
      </c>
      <c r="F45">
        <v>30639</v>
      </c>
      <c r="G45">
        <v>35362</v>
      </c>
      <c r="H45">
        <v>32585</v>
      </c>
      <c r="I45">
        <v>24090</v>
      </c>
      <c r="J45">
        <v>28011</v>
      </c>
      <c r="K45">
        <v>29828</v>
      </c>
      <c r="L45">
        <v>26959</v>
      </c>
      <c r="M45">
        <v>24165</v>
      </c>
      <c r="N45">
        <v>22818</v>
      </c>
      <c r="O45">
        <v>24336</v>
      </c>
      <c r="P45">
        <v>25566</v>
      </c>
      <c r="Q45">
        <f>SUM(B45:P45)</f>
        <v>410695</v>
      </c>
      <c r="R45" s="83">
        <f t="shared" ref="R45:R48" si="20">Q45/($Q$50-$Q$49)</f>
        <v>0.84592347255092182</v>
      </c>
    </row>
    <row r="46" spans="1:18">
      <c r="A46" t="s">
        <v>362</v>
      </c>
      <c r="B46">
        <v>1058</v>
      </c>
      <c r="C46">
        <v>1331</v>
      </c>
      <c r="D46">
        <v>1419</v>
      </c>
      <c r="E46">
        <v>1449</v>
      </c>
      <c r="F46">
        <v>1498</v>
      </c>
      <c r="G46">
        <v>1619</v>
      </c>
      <c r="H46">
        <v>1064</v>
      </c>
      <c r="I46">
        <v>1060</v>
      </c>
      <c r="J46">
        <v>1145</v>
      </c>
      <c r="K46">
        <v>983</v>
      </c>
      <c r="L46">
        <v>659</v>
      </c>
      <c r="M46">
        <v>651</v>
      </c>
      <c r="N46">
        <v>815</v>
      </c>
      <c r="O46">
        <v>732</v>
      </c>
      <c r="P46">
        <v>608</v>
      </c>
      <c r="Q46">
        <f t="shared" ref="Q46:Q50" si="21">SUM(B46:P46)</f>
        <v>16091</v>
      </c>
      <c r="R46" s="83">
        <f t="shared" si="20"/>
        <v>3.3143219656477152E-2</v>
      </c>
    </row>
    <row r="47" spans="1:18">
      <c r="A47" t="s">
        <v>363</v>
      </c>
      <c r="B47">
        <v>358</v>
      </c>
      <c r="C47">
        <v>308</v>
      </c>
      <c r="D47">
        <v>701</v>
      </c>
      <c r="E47">
        <v>456</v>
      </c>
      <c r="F47">
        <v>524</v>
      </c>
      <c r="G47">
        <v>505</v>
      </c>
      <c r="H47">
        <v>526</v>
      </c>
      <c r="I47">
        <v>297</v>
      </c>
      <c r="J47">
        <v>395</v>
      </c>
      <c r="K47">
        <v>179</v>
      </c>
      <c r="L47">
        <v>236</v>
      </c>
      <c r="M47">
        <v>167</v>
      </c>
      <c r="N47">
        <v>333</v>
      </c>
      <c r="O47">
        <v>197</v>
      </c>
      <c r="P47">
        <v>191</v>
      </c>
      <c r="Q47">
        <f t="shared" si="21"/>
        <v>5373</v>
      </c>
      <c r="R47" s="83">
        <f t="shared" si="20"/>
        <v>1.1066964092613991E-2</v>
      </c>
    </row>
    <row r="48" spans="1:18">
      <c r="A48" t="s">
        <v>364</v>
      </c>
      <c r="B48">
        <v>254</v>
      </c>
      <c r="C48">
        <v>257</v>
      </c>
      <c r="D48">
        <v>334</v>
      </c>
      <c r="E48">
        <v>202</v>
      </c>
      <c r="F48">
        <v>114</v>
      </c>
      <c r="G48">
        <v>336</v>
      </c>
      <c r="H48">
        <v>227</v>
      </c>
      <c r="I48">
        <v>150</v>
      </c>
      <c r="J48">
        <v>155</v>
      </c>
      <c r="K48">
        <v>166</v>
      </c>
      <c r="L48">
        <v>158</v>
      </c>
      <c r="M48">
        <v>185</v>
      </c>
      <c r="N48">
        <v>185</v>
      </c>
      <c r="O48">
        <v>238</v>
      </c>
      <c r="P48">
        <v>120</v>
      </c>
      <c r="Q48">
        <f t="shared" si="21"/>
        <v>3081</v>
      </c>
      <c r="R48" s="83">
        <f t="shared" si="20"/>
        <v>6.346048086607799E-3</v>
      </c>
    </row>
    <row r="49" spans="1:18">
      <c r="A49" t="s">
        <v>371</v>
      </c>
      <c r="B49">
        <v>31798</v>
      </c>
      <c r="C49">
        <v>26164</v>
      </c>
      <c r="D49">
        <v>32549</v>
      </c>
      <c r="E49">
        <v>33409</v>
      </c>
      <c r="F49">
        <v>38113</v>
      </c>
      <c r="G49">
        <v>41888</v>
      </c>
      <c r="H49">
        <v>36473</v>
      </c>
      <c r="I49">
        <v>29512</v>
      </c>
      <c r="J49">
        <v>30759</v>
      </c>
      <c r="K49">
        <v>31663</v>
      </c>
      <c r="L49">
        <v>27908</v>
      </c>
      <c r="M49">
        <v>23534</v>
      </c>
      <c r="N49">
        <v>27276</v>
      </c>
      <c r="O49">
        <v>22439</v>
      </c>
      <c r="P49">
        <v>20634</v>
      </c>
      <c r="Q49">
        <f t="shared" si="21"/>
        <v>454119</v>
      </c>
      <c r="R49" s="83"/>
    </row>
    <row r="50" spans="1:18">
      <c r="A50" t="s">
        <v>370</v>
      </c>
      <c r="B50">
        <f>SUM(B44:B49)</f>
        <v>63993</v>
      </c>
      <c r="C50">
        <f t="shared" ref="C50:P50" si="22">SUM(C44:C49)</f>
        <v>52684</v>
      </c>
      <c r="D50">
        <f t="shared" si="22"/>
        <v>66070</v>
      </c>
      <c r="E50">
        <f t="shared" si="22"/>
        <v>67845</v>
      </c>
      <c r="F50">
        <f t="shared" si="22"/>
        <v>75515</v>
      </c>
      <c r="G50">
        <f t="shared" si="22"/>
        <v>84972</v>
      </c>
      <c r="H50">
        <f t="shared" si="22"/>
        <v>75150</v>
      </c>
      <c r="I50">
        <f t="shared" si="22"/>
        <v>58654</v>
      </c>
      <c r="J50">
        <f t="shared" si="22"/>
        <v>63599</v>
      </c>
      <c r="K50">
        <f t="shared" si="22"/>
        <v>65756</v>
      </c>
      <c r="L50">
        <f t="shared" si="22"/>
        <v>58661</v>
      </c>
      <c r="M50">
        <f t="shared" si="22"/>
        <v>51384</v>
      </c>
      <c r="N50">
        <f t="shared" si="22"/>
        <v>54305</v>
      </c>
      <c r="O50">
        <f t="shared" si="22"/>
        <v>50726</v>
      </c>
      <c r="P50">
        <f t="shared" si="22"/>
        <v>50304</v>
      </c>
      <c r="Q50">
        <f t="shared" si="21"/>
        <v>939618</v>
      </c>
    </row>
    <row r="52" spans="1:18">
      <c r="A52" t="s">
        <v>111</v>
      </c>
      <c r="B52" s="32" t="s">
        <v>251</v>
      </c>
      <c r="C52" s="32" t="s">
        <v>252</v>
      </c>
      <c r="D52" s="32" t="s">
        <v>253</v>
      </c>
      <c r="E52" s="32" t="s">
        <v>254</v>
      </c>
      <c r="F52" s="32" t="s">
        <v>255</v>
      </c>
      <c r="G52" s="32" t="s">
        <v>256</v>
      </c>
      <c r="H52" s="32" t="s">
        <v>257</v>
      </c>
      <c r="I52" s="32" t="s">
        <v>258</v>
      </c>
      <c r="J52" s="32" t="s">
        <v>259</v>
      </c>
      <c r="K52" s="32" t="s">
        <v>260</v>
      </c>
      <c r="L52" s="32" t="s">
        <v>261</v>
      </c>
      <c r="M52" s="32" t="s">
        <v>262</v>
      </c>
      <c r="N52" s="32" t="s">
        <v>263</v>
      </c>
      <c r="O52" s="32" t="s">
        <v>264</v>
      </c>
      <c r="P52" s="32" t="s">
        <v>265</v>
      </c>
    </row>
    <row r="53" spans="1:18">
      <c r="A53" t="s">
        <v>98</v>
      </c>
      <c r="B53">
        <v>35193</v>
      </c>
      <c r="C53">
        <v>26450</v>
      </c>
      <c r="D53">
        <v>30015</v>
      </c>
      <c r="E53">
        <v>30422</v>
      </c>
      <c r="F53">
        <v>34298</v>
      </c>
      <c r="G53">
        <v>36031</v>
      </c>
      <c r="H53">
        <v>32105</v>
      </c>
      <c r="I53">
        <v>46589</v>
      </c>
      <c r="J53">
        <v>39686</v>
      </c>
      <c r="K53">
        <v>36712</v>
      </c>
      <c r="L53">
        <v>47402</v>
      </c>
      <c r="M53">
        <v>63384</v>
      </c>
      <c r="N53">
        <v>36251</v>
      </c>
      <c r="O53">
        <v>26605</v>
      </c>
      <c r="P53">
        <v>26283</v>
      </c>
    </row>
    <row r="54" spans="1:18">
      <c r="A54" t="s">
        <v>99</v>
      </c>
      <c r="B54">
        <v>66401</v>
      </c>
      <c r="C54">
        <v>42322</v>
      </c>
      <c r="D54">
        <v>50702</v>
      </c>
      <c r="E54">
        <v>45699</v>
      </c>
      <c r="F54">
        <v>48662</v>
      </c>
      <c r="G54">
        <v>46857</v>
      </c>
      <c r="H54">
        <v>48261</v>
      </c>
      <c r="I54">
        <v>67377</v>
      </c>
      <c r="J54">
        <v>57314</v>
      </c>
      <c r="K54">
        <v>56753</v>
      </c>
      <c r="L54">
        <v>80483</v>
      </c>
      <c r="M54">
        <v>105587</v>
      </c>
      <c r="N54">
        <v>50251</v>
      </c>
      <c r="O54">
        <v>38642</v>
      </c>
      <c r="P54">
        <v>40517</v>
      </c>
    </row>
    <row r="55" spans="1:18">
      <c r="A55" s="35" t="s">
        <v>276</v>
      </c>
      <c r="B55">
        <v>14286</v>
      </c>
      <c r="C55">
        <v>12355</v>
      </c>
      <c r="D55">
        <v>12680</v>
      </c>
      <c r="E55">
        <v>11925</v>
      </c>
      <c r="F55">
        <v>12083</v>
      </c>
      <c r="G55">
        <v>10558</v>
      </c>
      <c r="H55">
        <v>9993</v>
      </c>
      <c r="I55">
        <v>12671</v>
      </c>
      <c r="J55">
        <v>12809</v>
      </c>
      <c r="K55">
        <v>9515</v>
      </c>
      <c r="L55">
        <v>13272</v>
      </c>
      <c r="M55">
        <v>17637</v>
      </c>
      <c r="N55">
        <v>9845</v>
      </c>
      <c r="O55">
        <v>6953</v>
      </c>
      <c r="P55">
        <v>7071</v>
      </c>
    </row>
    <row r="56" spans="1:18">
      <c r="A56" s="35" t="s">
        <v>277</v>
      </c>
      <c r="B56">
        <v>14733</v>
      </c>
      <c r="C56">
        <v>8530</v>
      </c>
      <c r="D56">
        <v>8195</v>
      </c>
      <c r="E56">
        <v>8785</v>
      </c>
      <c r="F56">
        <v>10634</v>
      </c>
      <c r="G56">
        <v>8990</v>
      </c>
      <c r="H56">
        <v>8367</v>
      </c>
      <c r="I56">
        <v>10629</v>
      </c>
      <c r="J56">
        <v>9270</v>
      </c>
      <c r="K56">
        <v>9384</v>
      </c>
      <c r="L56">
        <v>12810</v>
      </c>
      <c r="M56">
        <v>16245</v>
      </c>
      <c r="N56">
        <v>8985</v>
      </c>
      <c r="O56">
        <v>7313</v>
      </c>
      <c r="P56">
        <v>6913</v>
      </c>
    </row>
    <row r="57" spans="1:18">
      <c r="A57" s="35" t="s">
        <v>278</v>
      </c>
      <c r="B57">
        <v>11833</v>
      </c>
      <c r="C57">
        <v>9641</v>
      </c>
      <c r="D57">
        <v>10076</v>
      </c>
      <c r="E57">
        <v>11013</v>
      </c>
      <c r="F57">
        <v>10875</v>
      </c>
      <c r="G57">
        <v>11052</v>
      </c>
      <c r="H57">
        <v>10540</v>
      </c>
      <c r="I57">
        <v>15679</v>
      </c>
      <c r="J57">
        <v>13194</v>
      </c>
      <c r="K57">
        <v>12042</v>
      </c>
      <c r="L57">
        <v>17949</v>
      </c>
      <c r="M57">
        <v>23290</v>
      </c>
      <c r="N57">
        <v>11603</v>
      </c>
      <c r="O57">
        <v>9705</v>
      </c>
      <c r="P57">
        <v>9685</v>
      </c>
    </row>
    <row r="58" spans="1:18">
      <c r="A58" s="35" t="s">
        <v>279</v>
      </c>
      <c r="B58">
        <v>10805</v>
      </c>
      <c r="C58">
        <v>7454</v>
      </c>
      <c r="D58">
        <v>7851</v>
      </c>
      <c r="E58">
        <v>9226</v>
      </c>
      <c r="F58">
        <v>11366</v>
      </c>
      <c r="G58">
        <v>11754</v>
      </c>
      <c r="H58">
        <v>12889</v>
      </c>
      <c r="I58">
        <v>20428</v>
      </c>
      <c r="J58">
        <v>14743</v>
      </c>
      <c r="K58">
        <v>15455</v>
      </c>
      <c r="L58">
        <v>20878</v>
      </c>
      <c r="M58">
        <v>28816</v>
      </c>
      <c r="N58">
        <v>14983</v>
      </c>
      <c r="O58">
        <v>11455</v>
      </c>
      <c r="P58">
        <v>13122</v>
      </c>
    </row>
    <row r="59" spans="1:18">
      <c r="A59" s="35" t="s">
        <v>280</v>
      </c>
      <c r="B59">
        <v>24058</v>
      </c>
      <c r="C59">
        <v>11714</v>
      </c>
      <c r="D59">
        <v>13573</v>
      </c>
      <c r="E59">
        <v>13118</v>
      </c>
      <c r="F59">
        <v>14240</v>
      </c>
      <c r="G59">
        <v>12980</v>
      </c>
      <c r="H59">
        <v>11816</v>
      </c>
      <c r="I59">
        <v>17375</v>
      </c>
      <c r="J59">
        <v>13785</v>
      </c>
      <c r="K59">
        <v>12279</v>
      </c>
      <c r="L59">
        <v>16514</v>
      </c>
      <c r="M59">
        <v>20844</v>
      </c>
      <c r="N59">
        <v>10396</v>
      </c>
      <c r="O59">
        <v>7852</v>
      </c>
      <c r="P59">
        <v>7366</v>
      </c>
    </row>
    <row r="60" spans="1:18">
      <c r="A60" s="35" t="s">
        <v>281</v>
      </c>
      <c r="B60">
        <v>11566</v>
      </c>
      <c r="C60">
        <v>7820</v>
      </c>
      <c r="D60">
        <v>15588</v>
      </c>
      <c r="E60">
        <v>8577</v>
      </c>
      <c r="F60">
        <v>8729</v>
      </c>
      <c r="G60">
        <v>11035</v>
      </c>
      <c r="H60">
        <v>10411</v>
      </c>
      <c r="I60">
        <v>13398</v>
      </c>
      <c r="J60">
        <v>13113</v>
      </c>
      <c r="K60">
        <v>13369</v>
      </c>
      <c r="L60">
        <v>17356</v>
      </c>
      <c r="M60">
        <v>23894</v>
      </c>
      <c r="N60">
        <v>11307</v>
      </c>
      <c r="O60">
        <v>8368</v>
      </c>
      <c r="P60">
        <v>8642</v>
      </c>
    </row>
    <row r="61" spans="1:18">
      <c r="A61" s="35" t="s">
        <v>282</v>
      </c>
      <c r="B61">
        <v>14313</v>
      </c>
      <c r="C61">
        <v>11258</v>
      </c>
      <c r="D61">
        <v>12754</v>
      </c>
      <c r="E61">
        <v>13477</v>
      </c>
      <c r="F61">
        <v>15033</v>
      </c>
      <c r="G61">
        <v>16519</v>
      </c>
      <c r="H61">
        <v>16350</v>
      </c>
      <c r="I61">
        <v>23786</v>
      </c>
      <c r="J61">
        <v>20086</v>
      </c>
      <c r="K61">
        <v>21421</v>
      </c>
      <c r="L61">
        <v>29106</v>
      </c>
      <c r="M61">
        <v>38245</v>
      </c>
      <c r="N61">
        <v>19383</v>
      </c>
      <c r="O61">
        <v>13601</v>
      </c>
      <c r="P61">
        <v>14001</v>
      </c>
    </row>
    <row r="62" spans="1:18">
      <c r="A62" t="s">
        <v>98</v>
      </c>
      <c r="B62" s="57">
        <f t="shared" ref="B62:B70" si="23">B53/$G95</f>
        <v>6.4288141228220796E-2</v>
      </c>
      <c r="C62" s="57">
        <f t="shared" ref="C62:P62" si="24">C53/$G95</f>
        <v>4.8317032804433842E-2</v>
      </c>
      <c r="D62" s="57">
        <f t="shared" si="24"/>
        <v>5.4829328530248835E-2</v>
      </c>
      <c r="E62" s="57">
        <f t="shared" si="24"/>
        <v>5.5572808014233886E-2</v>
      </c>
      <c r="F62" s="57">
        <f t="shared" si="24"/>
        <v>6.2653217055821248E-2</v>
      </c>
      <c r="G62" s="57">
        <f t="shared" si="24"/>
        <v>6.5818941738244069E-2</v>
      </c>
      <c r="H62" s="57">
        <f t="shared" si="24"/>
        <v>5.8647196150712608E-2</v>
      </c>
      <c r="I62" s="57">
        <f t="shared" si="24"/>
        <v>8.5105566779802203E-2</v>
      </c>
      <c r="J62" s="57">
        <f t="shared" si="24"/>
        <v>7.2495643246758459E-2</v>
      </c>
      <c r="K62" s="57">
        <f t="shared" si="24"/>
        <v>6.7062945494002837E-2</v>
      </c>
      <c r="L62" s="57">
        <f t="shared" si="24"/>
        <v>8.6590699016853415E-2</v>
      </c>
      <c r="M62" s="57">
        <f t="shared" si="24"/>
        <v>0.11578551256242853</v>
      </c>
      <c r="N62" s="57">
        <f t="shared" si="24"/>
        <v>6.6220822540398155E-2</v>
      </c>
      <c r="O62" s="57">
        <f t="shared" si="24"/>
        <v>4.8600176096860577E-2</v>
      </c>
      <c r="P62" s="57">
        <f t="shared" si="24"/>
        <v>4.8011968740980515E-2</v>
      </c>
    </row>
    <row r="63" spans="1:18">
      <c r="A63" t="s">
        <v>99</v>
      </c>
      <c r="B63" s="57">
        <f t="shared" si="23"/>
        <v>7.8504140321672966E-2</v>
      </c>
      <c r="C63" s="57">
        <f t="shared" ref="C63:P63" si="25">C54/$G96</f>
        <v>5.0036177568016191E-2</v>
      </c>
      <c r="D63" s="57">
        <f t="shared" si="25"/>
        <v>5.9943629201208756E-2</v>
      </c>
      <c r="E63" s="57">
        <f t="shared" si="25"/>
        <v>5.4028715057907753E-2</v>
      </c>
      <c r="F63" s="57">
        <f t="shared" si="25"/>
        <v>5.7531791333462597E-2</v>
      </c>
      <c r="G63" s="57">
        <f t="shared" si="25"/>
        <v>5.5397787729893073E-2</v>
      </c>
      <c r="H63" s="57">
        <f t="shared" si="25"/>
        <v>5.7057699674165435E-2</v>
      </c>
      <c r="I63" s="57">
        <f t="shared" si="25"/>
        <v>7.9658039223104465E-2</v>
      </c>
      <c r="J63" s="57">
        <f t="shared" si="25"/>
        <v>6.7760821349021311E-2</v>
      </c>
      <c r="K63" s="57">
        <f t="shared" si="25"/>
        <v>6.7097565935391124E-2</v>
      </c>
      <c r="L63" s="57">
        <f t="shared" si="25"/>
        <v>9.5152915249908959E-2</v>
      </c>
      <c r="M63" s="57">
        <f t="shared" si="25"/>
        <v>0.12483270830476173</v>
      </c>
      <c r="N63" s="57">
        <f t="shared" si="25"/>
        <v>5.9410423868682519E-2</v>
      </c>
      <c r="O63" s="57">
        <f t="shared" si="25"/>
        <v>4.5685411218356453E-2</v>
      </c>
      <c r="P63" s="57">
        <f t="shared" si="25"/>
        <v>4.7902173964446675E-2</v>
      </c>
    </row>
    <row r="64" spans="1:18">
      <c r="A64" s="35" t="s">
        <v>276</v>
      </c>
      <c r="B64" s="57">
        <f t="shared" si="23"/>
        <v>8.2267510495067753E-2</v>
      </c>
      <c r="C64" s="57">
        <f t="shared" ref="C64:P64" si="26">C55/$G97</f>
        <v>7.1147633498989366E-2</v>
      </c>
      <c r="D64" s="57">
        <f t="shared" si="26"/>
        <v>7.30191819317835E-2</v>
      </c>
      <c r="E64" s="57">
        <f t="shared" si="26"/>
        <v>6.8671430957138666E-2</v>
      </c>
      <c r="F64" s="57">
        <f t="shared" si="26"/>
        <v>6.9581291426004735E-2</v>
      </c>
      <c r="G64" s="57">
        <f t="shared" si="26"/>
        <v>6.0799410318278409E-2</v>
      </c>
      <c r="H64" s="57">
        <f t="shared" si="26"/>
        <v>5.7545795350497829E-2</v>
      </c>
      <c r="I64" s="57">
        <f t="shared" si="26"/>
        <v>7.2967354436721504E-2</v>
      </c>
      <c r="J64" s="57">
        <f t="shared" si="26"/>
        <v>7.3762042694338711E-2</v>
      </c>
      <c r="K64" s="57">
        <f t="shared" si="26"/>
        <v>5.4793179501649844E-2</v>
      </c>
      <c r="L64" s="57">
        <f t="shared" si="26"/>
        <v>7.6428279384750053E-2</v>
      </c>
      <c r="M64" s="57">
        <f t="shared" si="26"/>
        <v>0.10156461448981589</v>
      </c>
      <c r="N64" s="57">
        <f t="shared" si="26"/>
        <v>5.6693520987256198E-2</v>
      </c>
      <c r="O64" s="57">
        <f t="shared" si="26"/>
        <v>4.0039619240669615E-2</v>
      </c>
      <c r="P64" s="57">
        <f t="shared" si="26"/>
        <v>4.0719135287037946E-2</v>
      </c>
    </row>
    <row r="65" spans="1:16">
      <c r="A65" s="35" t="s">
        <v>277</v>
      </c>
      <c r="B65" s="57">
        <f t="shared" si="23"/>
        <v>9.8362297456987782E-2</v>
      </c>
      <c r="C65" s="57">
        <f t="shared" ref="C65:P65" si="27">C56/$G98</f>
        <v>5.6949052963286888E-2</v>
      </c>
      <c r="D65" s="57">
        <f t="shared" si="27"/>
        <v>5.4712484060273861E-2</v>
      </c>
      <c r="E65" s="57">
        <f t="shared" si="27"/>
        <v>5.8651515859610238E-2</v>
      </c>
      <c r="F65" s="57">
        <f t="shared" si="27"/>
        <v>7.0996040939225416E-2</v>
      </c>
      <c r="G65" s="57">
        <f t="shared" si="27"/>
        <v>6.0020162501752537E-2</v>
      </c>
      <c r="H65" s="57">
        <f t="shared" si="27"/>
        <v>5.5860811974656671E-2</v>
      </c>
      <c r="I65" s="57">
        <f t="shared" si="27"/>
        <v>7.0962659313807311E-2</v>
      </c>
      <c r="J65" s="57">
        <f t="shared" si="27"/>
        <v>6.1889533525166407E-2</v>
      </c>
      <c r="K65" s="57">
        <f t="shared" si="27"/>
        <v>6.2650634584699202E-2</v>
      </c>
      <c r="L65" s="57">
        <f t="shared" si="27"/>
        <v>8.5523724321184644E-2</v>
      </c>
      <c r="M65" s="57">
        <f t="shared" si="27"/>
        <v>0.10845690098342269</v>
      </c>
      <c r="N65" s="57">
        <f t="shared" si="27"/>
        <v>5.9986780876334432E-2</v>
      </c>
      <c r="O65" s="57">
        <f t="shared" si="27"/>
        <v>4.8823965336520163E-2</v>
      </c>
      <c r="P65" s="57">
        <f t="shared" si="27"/>
        <v>4.6153435303071776E-2</v>
      </c>
    </row>
    <row r="66" spans="1:16">
      <c r="A66" s="35" t="s">
        <v>278</v>
      </c>
      <c r="B66" s="57">
        <f t="shared" si="23"/>
        <v>6.2882286358056511E-2</v>
      </c>
      <c r="C66" s="57">
        <f t="shared" ref="C66:P66" si="28">C57/$G99</f>
        <v>5.123367892994362E-2</v>
      </c>
      <c r="D66" s="57">
        <f t="shared" si="28"/>
        <v>5.3545332320102883E-2</v>
      </c>
      <c r="E66" s="57">
        <f t="shared" si="28"/>
        <v>5.8524686863963185E-2</v>
      </c>
      <c r="F66" s="57">
        <f t="shared" si="28"/>
        <v>5.7791334753981627E-2</v>
      </c>
      <c r="G66" s="57">
        <f t="shared" si="28"/>
        <v>5.8731938547218844E-2</v>
      </c>
      <c r="H66" s="57">
        <f t="shared" si="28"/>
        <v>5.6011095936272765E-2</v>
      </c>
      <c r="I66" s="57">
        <f t="shared" si="28"/>
        <v>8.3320490814499118E-2</v>
      </c>
      <c r="J66" s="57">
        <f t="shared" si="28"/>
        <v>7.0114838689106534E-2</v>
      </c>
      <c r="K66" s="57">
        <f t="shared" si="28"/>
        <v>6.3992942814477857E-2</v>
      </c>
      <c r="L66" s="57">
        <f t="shared" si="28"/>
        <v>9.538360160912332E-2</v>
      </c>
      <c r="M66" s="57">
        <f t="shared" si="28"/>
        <v>0.12376645392369949</v>
      </c>
      <c r="N66" s="57">
        <f t="shared" si="28"/>
        <v>6.1660032841420576E-2</v>
      </c>
      <c r="O66" s="57">
        <f t="shared" si="28"/>
        <v>5.1573784256311879E-2</v>
      </c>
      <c r="P66" s="57">
        <f t="shared" si="28"/>
        <v>5.1467501341821799E-2</v>
      </c>
    </row>
    <row r="67" spans="1:16">
      <c r="A67" s="35" t="s">
        <v>279</v>
      </c>
      <c r="B67" s="57">
        <f t="shared" si="23"/>
        <v>5.1153982719848501E-2</v>
      </c>
      <c r="C67" s="57">
        <f t="shared" ref="C67:P67" si="29">C58/$G100</f>
        <v>3.5289383358977397E-2</v>
      </c>
      <c r="D67" s="57">
        <f t="shared" si="29"/>
        <v>3.7168895727305008E-2</v>
      </c>
      <c r="E67" s="57">
        <f t="shared" si="29"/>
        <v>4.3678541839270918E-2</v>
      </c>
      <c r="F67" s="57">
        <f t="shared" si="29"/>
        <v>5.3809918333530597E-2</v>
      </c>
      <c r="G67" s="57">
        <f t="shared" si="29"/>
        <v>5.5646822109125339E-2</v>
      </c>
      <c r="H67" s="57">
        <f t="shared" si="29"/>
        <v>6.1020239081548112E-2</v>
      </c>
      <c r="I67" s="57">
        <f t="shared" si="29"/>
        <v>9.6712036927447037E-2</v>
      </c>
      <c r="J67" s="57">
        <f t="shared" si="29"/>
        <v>6.9797609184518883E-2</v>
      </c>
      <c r="K67" s="57">
        <f t="shared" si="29"/>
        <v>7.3168422298496863E-2</v>
      </c>
      <c r="L67" s="57">
        <f t="shared" si="29"/>
        <v>9.8842466564090431E-2</v>
      </c>
      <c r="M67" s="57">
        <f t="shared" si="29"/>
        <v>0.13642324535447983</v>
      </c>
      <c r="N67" s="57">
        <f t="shared" si="29"/>
        <v>7.0933838324062012E-2</v>
      </c>
      <c r="O67" s="57">
        <f t="shared" si="29"/>
        <v>5.4231269972777843E-2</v>
      </c>
      <c r="P67" s="57">
        <f t="shared" si="29"/>
        <v>6.2123328204521246E-2</v>
      </c>
    </row>
    <row r="68" spans="1:16">
      <c r="A68" s="35" t="s">
        <v>280</v>
      </c>
      <c r="B68" s="57">
        <f t="shared" si="23"/>
        <v>0.11571352989274206</v>
      </c>
      <c r="C68" s="57">
        <f t="shared" ref="C68:P68" si="30">C59/$G101</f>
        <v>5.6341686306574962E-2</v>
      </c>
      <c r="D68" s="57">
        <f t="shared" si="30"/>
        <v>6.5283055168101581E-2</v>
      </c>
      <c r="E68" s="57">
        <f t="shared" si="30"/>
        <v>6.3094608243951716E-2</v>
      </c>
      <c r="F68" s="57">
        <f t="shared" si="30"/>
        <v>6.8491174065701502E-2</v>
      </c>
      <c r="G68" s="57">
        <f t="shared" si="30"/>
        <v>6.2430859506517243E-2</v>
      </c>
      <c r="H68" s="57">
        <f t="shared" si="30"/>
        <v>5.6832283199461306E-2</v>
      </c>
      <c r="I68" s="57">
        <f t="shared" si="30"/>
        <v>8.3569813861767109E-2</v>
      </c>
      <c r="J68" s="57">
        <f t="shared" si="30"/>
        <v>6.6302727141551637E-2</v>
      </c>
      <c r="K68" s="57">
        <f t="shared" si="30"/>
        <v>5.9059208311288539E-2</v>
      </c>
      <c r="L68" s="57">
        <f t="shared" si="30"/>
        <v>7.94285989129912E-2</v>
      </c>
      <c r="M68" s="57">
        <f t="shared" si="30"/>
        <v>0.10025491799336252</v>
      </c>
      <c r="N68" s="57">
        <f t="shared" si="30"/>
        <v>5.0002404886729836E-2</v>
      </c>
      <c r="O68" s="57">
        <f t="shared" si="30"/>
        <v>3.7766341205329228E-2</v>
      </c>
      <c r="P68" s="57">
        <f t="shared" si="30"/>
        <v>3.5428791303929584E-2</v>
      </c>
    </row>
    <row r="69" spans="1:16">
      <c r="A69" s="35" t="s">
        <v>281</v>
      </c>
      <c r="B69" s="57">
        <f t="shared" si="23"/>
        <v>6.3142493708133837E-2</v>
      </c>
      <c r="C69" s="57">
        <f t="shared" ref="C69:P69" si="31">C60/$G102</f>
        <v>4.269188144540953E-2</v>
      </c>
      <c r="D69" s="57">
        <f t="shared" si="31"/>
        <v>8.5099878257166722E-2</v>
      </c>
      <c r="E69" s="57">
        <f t="shared" si="31"/>
        <v>4.6824586593002246E-2</v>
      </c>
      <c r="F69" s="57">
        <f t="shared" si="31"/>
        <v>4.7654403214447541E-2</v>
      </c>
      <c r="G69" s="57">
        <f t="shared" si="31"/>
        <v>6.0243594852953219E-2</v>
      </c>
      <c r="H69" s="57">
        <f t="shared" si="31"/>
        <v>5.6836979249125147E-2</v>
      </c>
      <c r="I69" s="57">
        <f t="shared" si="31"/>
        <v>7.314396772450088E-2</v>
      </c>
      <c r="J69" s="57">
        <f t="shared" si="31"/>
        <v>7.1588061559290941E-2</v>
      </c>
      <c r="K69" s="57">
        <f t="shared" si="31"/>
        <v>7.2985647448040925E-2</v>
      </c>
      <c r="L69" s="57">
        <f t="shared" si="31"/>
        <v>9.4751955801346266E-2</v>
      </c>
      <c r="M69" s="57">
        <f t="shared" si="31"/>
        <v>0.13044498916325004</v>
      </c>
      <c r="N69" s="57">
        <f t="shared" si="31"/>
        <v>6.1728529859750074E-2</v>
      </c>
      <c r="O69" s="57">
        <f t="shared" si="31"/>
        <v>4.5683588738514955E-2</v>
      </c>
      <c r="P69" s="57">
        <f t="shared" si="31"/>
        <v>4.7179442385067667E-2</v>
      </c>
    </row>
    <row r="70" spans="1:16">
      <c r="A70" s="35" t="s">
        <v>282</v>
      </c>
      <c r="B70" s="57">
        <f t="shared" si="23"/>
        <v>5.1239917947396116E-2</v>
      </c>
      <c r="C70" s="57">
        <f t="shared" ref="C70:P70" si="32">C61/$G103</f>
        <v>4.0303150719750262E-2</v>
      </c>
      <c r="D70" s="57">
        <f t="shared" si="32"/>
        <v>4.565876570258437E-2</v>
      </c>
      <c r="E70" s="57">
        <f t="shared" si="32"/>
        <v>4.8247074280518235E-2</v>
      </c>
      <c r="F70" s="57">
        <f t="shared" si="32"/>
        <v>5.3817486655711996E-2</v>
      </c>
      <c r="G70" s="57">
        <f t="shared" si="32"/>
        <v>5.9137302073152834E-2</v>
      </c>
      <c r="H70" s="57">
        <f t="shared" si="32"/>
        <v>5.8532289418006464E-2</v>
      </c>
      <c r="I70" s="57">
        <f t="shared" si="32"/>
        <v>8.5152846244446592E-2</v>
      </c>
      <c r="J70" s="57">
        <f t="shared" si="32"/>
        <v>7.1907007048934421E-2</v>
      </c>
      <c r="K70" s="57">
        <f t="shared" si="32"/>
        <v>7.6686249028936795E-2</v>
      </c>
      <c r="L70" s="57">
        <f t="shared" si="32"/>
        <v>0.10419821503366949</v>
      </c>
      <c r="M70" s="57">
        <f t="shared" si="32"/>
        <v>0.13691543784658455</v>
      </c>
      <c r="N70" s="57">
        <f t="shared" si="32"/>
        <v>6.939029760178711E-2</v>
      </c>
      <c r="O70" s="57">
        <f t="shared" si="32"/>
        <v>4.8690988891394858E-2</v>
      </c>
      <c r="P70" s="57">
        <f t="shared" si="32"/>
        <v>5.0122971507125906E-2</v>
      </c>
    </row>
    <row r="72" spans="1:16">
      <c r="A72" s="58" t="s">
        <v>307</v>
      </c>
      <c r="B72" s="62" t="s">
        <v>372</v>
      </c>
      <c r="C72" s="62" t="s">
        <v>373</v>
      </c>
      <c r="D72" s="62" t="s">
        <v>266</v>
      </c>
      <c r="E72" s="62" t="s">
        <v>267</v>
      </c>
      <c r="F72" s="63" t="s">
        <v>268</v>
      </c>
      <c r="G72" s="62" t="s">
        <v>308</v>
      </c>
      <c r="H72" s="62" t="s">
        <v>309</v>
      </c>
      <c r="I72" s="62" t="s">
        <v>310</v>
      </c>
      <c r="J72" s="62" t="s">
        <v>311</v>
      </c>
      <c r="K72" s="63" t="s">
        <v>312</v>
      </c>
      <c r="L72" t="s">
        <v>122</v>
      </c>
    </row>
    <row r="73" spans="1:16">
      <c r="A73" s="59" t="s">
        <v>274</v>
      </c>
      <c r="B73" s="64">
        <v>13682</v>
      </c>
      <c r="C73" s="64">
        <v>3465</v>
      </c>
      <c r="D73" s="64">
        <v>90660</v>
      </c>
      <c r="E73" s="64">
        <v>14098</v>
      </c>
      <c r="F73" s="65">
        <v>8994</v>
      </c>
      <c r="G73" s="64">
        <v>3210</v>
      </c>
      <c r="H73" s="64">
        <v>14073</v>
      </c>
      <c r="I73" s="64">
        <v>1513</v>
      </c>
      <c r="J73" s="64">
        <v>1279</v>
      </c>
      <c r="K73" s="65">
        <v>7847</v>
      </c>
      <c r="L73">
        <v>388605</v>
      </c>
    </row>
    <row r="74" spans="1:16">
      <c r="A74" s="59" t="s">
        <v>275</v>
      </c>
      <c r="B74" s="64">
        <v>15789</v>
      </c>
      <c r="C74" s="64">
        <v>9734</v>
      </c>
      <c r="D74" s="64">
        <v>183606</v>
      </c>
      <c r="E74" s="64">
        <v>18163</v>
      </c>
      <c r="F74" s="65">
        <v>12423</v>
      </c>
      <c r="G74" s="64">
        <v>5151</v>
      </c>
      <c r="H74" s="64">
        <v>26968</v>
      </c>
      <c r="I74" s="64">
        <v>2906</v>
      </c>
      <c r="J74" s="64">
        <v>880</v>
      </c>
      <c r="K74" s="65">
        <v>5981</v>
      </c>
      <c r="L74">
        <v>564227</v>
      </c>
    </row>
    <row r="75" spans="1:16">
      <c r="A75" s="60" t="s">
        <v>276</v>
      </c>
      <c r="B75" s="64">
        <v>4192</v>
      </c>
      <c r="C75" s="64">
        <v>1359</v>
      </c>
      <c r="D75" s="64">
        <v>30331</v>
      </c>
      <c r="E75" s="64">
        <v>4759</v>
      </c>
      <c r="F75" s="65">
        <v>3137</v>
      </c>
      <c r="G75" s="64">
        <v>1352</v>
      </c>
      <c r="H75" s="64">
        <v>4317</v>
      </c>
      <c r="I75" s="64">
        <v>489</v>
      </c>
      <c r="J75" s="64">
        <v>225</v>
      </c>
      <c r="K75" s="65">
        <v>1500</v>
      </c>
      <c r="L75">
        <v>121992</v>
      </c>
    </row>
    <row r="76" spans="1:16">
      <c r="A76" s="60" t="s">
        <v>277</v>
      </c>
      <c r="B76" s="64">
        <v>3817</v>
      </c>
      <c r="C76" s="64">
        <v>1674</v>
      </c>
      <c r="D76" s="64">
        <v>26618</v>
      </c>
      <c r="E76" s="64">
        <v>4380</v>
      </c>
      <c r="F76" s="65">
        <v>2429</v>
      </c>
      <c r="G76" s="64">
        <v>1035</v>
      </c>
      <c r="H76" s="64">
        <v>4439</v>
      </c>
      <c r="I76" s="64">
        <v>338</v>
      </c>
      <c r="J76" s="64">
        <v>171</v>
      </c>
      <c r="K76" s="65">
        <v>1216</v>
      </c>
      <c r="L76">
        <v>103666</v>
      </c>
    </row>
    <row r="77" spans="1:16">
      <c r="A77" s="60" t="s">
        <v>278</v>
      </c>
      <c r="B77" s="64">
        <v>4369</v>
      </c>
      <c r="C77" s="64">
        <v>1787</v>
      </c>
      <c r="D77" s="64">
        <v>36507</v>
      </c>
      <c r="E77" s="64">
        <v>5014</v>
      </c>
      <c r="F77" s="65">
        <v>3332</v>
      </c>
      <c r="G77" s="64">
        <v>1082</v>
      </c>
      <c r="H77" s="64">
        <v>5695</v>
      </c>
      <c r="I77" s="64">
        <v>443</v>
      </c>
      <c r="J77" s="64">
        <v>280</v>
      </c>
      <c r="K77" s="65">
        <v>2086</v>
      </c>
      <c r="L77">
        <v>127582</v>
      </c>
    </row>
    <row r="78" spans="1:16">
      <c r="A78" s="60" t="s">
        <v>279</v>
      </c>
      <c r="B78" s="64">
        <v>4782</v>
      </c>
      <c r="C78" s="64">
        <v>2141</v>
      </c>
      <c r="D78" s="64">
        <v>44293</v>
      </c>
      <c r="E78" s="64">
        <v>4868</v>
      </c>
      <c r="F78" s="65">
        <v>3622</v>
      </c>
      <c r="G78" s="64">
        <v>1238</v>
      </c>
      <c r="H78" s="64">
        <v>6447</v>
      </c>
      <c r="I78" s="64">
        <v>675</v>
      </c>
      <c r="J78" s="64">
        <v>274</v>
      </c>
      <c r="K78" s="65">
        <v>2167</v>
      </c>
      <c r="L78">
        <v>140718</v>
      </c>
    </row>
    <row r="79" spans="1:16">
      <c r="A79" s="60" t="s">
        <v>280</v>
      </c>
      <c r="B79" s="64">
        <v>4021</v>
      </c>
      <c r="C79" s="64">
        <v>2038</v>
      </c>
      <c r="D79" s="64">
        <v>41957</v>
      </c>
      <c r="E79" s="64">
        <v>4109</v>
      </c>
      <c r="F79" s="65">
        <v>3234</v>
      </c>
      <c r="G79" s="64">
        <v>1109</v>
      </c>
      <c r="H79" s="64">
        <v>6069</v>
      </c>
      <c r="I79" s="64">
        <v>764</v>
      </c>
      <c r="J79" s="64">
        <v>518</v>
      </c>
      <c r="K79" s="65">
        <v>1967</v>
      </c>
      <c r="L79">
        <v>142124</v>
      </c>
    </row>
    <row r="80" spans="1:16">
      <c r="A80" s="60" t="s">
        <v>281</v>
      </c>
      <c r="B80" s="64">
        <v>3582</v>
      </c>
      <c r="C80" s="64">
        <v>1864</v>
      </c>
      <c r="D80" s="64">
        <v>36505</v>
      </c>
      <c r="E80" s="64">
        <v>3783</v>
      </c>
      <c r="F80" s="65">
        <v>2087</v>
      </c>
      <c r="G80" s="64">
        <v>1056</v>
      </c>
      <c r="H80" s="64">
        <v>5744</v>
      </c>
      <c r="I80" s="64">
        <v>579</v>
      </c>
      <c r="J80" s="64">
        <v>287</v>
      </c>
      <c r="K80" s="65">
        <v>1865</v>
      </c>
      <c r="L80">
        <v>125821</v>
      </c>
    </row>
    <row r="81" spans="1:12">
      <c r="A81" s="60" t="s">
        <v>282</v>
      </c>
      <c r="B81" s="64">
        <v>4708</v>
      </c>
      <c r="C81" s="64">
        <v>2336</v>
      </c>
      <c r="D81" s="64">
        <v>58055</v>
      </c>
      <c r="E81" s="64">
        <v>5348</v>
      </c>
      <c r="F81" s="65">
        <v>3576</v>
      </c>
      <c r="G81" s="64">
        <v>1489</v>
      </c>
      <c r="H81" s="64">
        <v>8330</v>
      </c>
      <c r="I81" s="64">
        <v>1131</v>
      </c>
      <c r="J81" s="64">
        <v>404</v>
      </c>
      <c r="K81" s="65">
        <v>3027</v>
      </c>
      <c r="L81">
        <v>190929</v>
      </c>
    </row>
    <row r="82" spans="1:12">
      <c r="A82" s="59" t="s">
        <v>274</v>
      </c>
      <c r="B82" s="80">
        <f>B73/($G95*(1-$L$82))</f>
        <v>8.6147297901411013E-2</v>
      </c>
      <c r="C82" s="66">
        <f t="shared" ref="C82:K82" si="33">C73/($G95*(1-$L$82))</f>
        <v>2.1817014122817509E-2</v>
      </c>
      <c r="D82" s="66">
        <f t="shared" si="33"/>
        <v>0.57083131323943292</v>
      </c>
      <c r="E82" s="80">
        <f t="shared" si="33"/>
        <v>8.8766598875463551E-2</v>
      </c>
      <c r="F82" s="82">
        <f t="shared" si="33"/>
        <v>5.6629790770741893E-2</v>
      </c>
      <c r="G82" s="80">
        <f t="shared" si="33"/>
        <v>2.0211432996895873E-2</v>
      </c>
      <c r="H82" s="66">
        <f t="shared" si="33"/>
        <v>8.860918896115752E-2</v>
      </c>
      <c r="I82" s="66">
        <f t="shared" si="33"/>
        <v>9.5264480138016992E-3</v>
      </c>
      <c r="J82" s="80">
        <f t="shared" si="33"/>
        <v>8.0530912158971405E-3</v>
      </c>
      <c r="K82" s="82">
        <f t="shared" si="33"/>
        <v>4.940782390238066E-2</v>
      </c>
      <c r="L82" s="57">
        <f t="shared" ref="L82" si="34">L73/$G95</f>
        <v>0.70987676873221217</v>
      </c>
    </row>
    <row r="83" spans="1:12">
      <c r="A83" s="61" t="s">
        <v>275</v>
      </c>
      <c r="B83" s="67">
        <f>B74/($G96*(1-$L$83))</f>
        <v>5.60686929378802E-2</v>
      </c>
      <c r="C83" s="81">
        <f t="shared" ref="C83:K83" si="35">C74/($G96*(1-$L$83))</f>
        <v>3.4566638612789025E-2</v>
      </c>
      <c r="D83" s="81">
        <f t="shared" si="35"/>
        <v>0.65200762781382182</v>
      </c>
      <c r="E83" s="67">
        <f t="shared" si="35"/>
        <v>6.4499060727767316E-2</v>
      </c>
      <c r="F83" s="68">
        <f t="shared" si="35"/>
        <v>4.4115610384906315E-2</v>
      </c>
      <c r="G83" s="67">
        <f t="shared" si="35"/>
        <v>1.8291838452278227E-2</v>
      </c>
      <c r="H83" s="81">
        <f t="shared" si="35"/>
        <v>9.57667053739156E-2</v>
      </c>
      <c r="I83" s="81">
        <f t="shared" si="35"/>
        <v>1.0319565626542522E-2</v>
      </c>
      <c r="J83" s="67">
        <f t="shared" si="35"/>
        <v>3.1249889027382721E-3</v>
      </c>
      <c r="K83" s="68">
        <f t="shared" si="35"/>
        <v>2.1239271167360917E-2</v>
      </c>
      <c r="L83" s="57">
        <f t="shared" ref="L83" si="36">L74/$G96</f>
        <v>0.6670706101003987</v>
      </c>
    </row>
    <row r="84" spans="1:12">
      <c r="A84" s="35" t="s">
        <v>276</v>
      </c>
      <c r="B84" s="57">
        <f t="shared" ref="B84:B90" si="37">B75/$G97</f>
        <v>2.4140095477763125E-2</v>
      </c>
      <c r="C84" s="57">
        <f t="shared" ref="C84:L84" si="38">C75/$G97</f>
        <v>7.8259517543607087E-3</v>
      </c>
      <c r="D84" s="57">
        <f t="shared" si="38"/>
        <v>0.1746644169694736</v>
      </c>
      <c r="E84" s="57">
        <f t="shared" si="38"/>
        <v>2.7405227666668586E-2</v>
      </c>
      <c r="F84" s="57">
        <f t="shared" si="38"/>
        <v>1.806476133438524E-2</v>
      </c>
      <c r="G84" s="57">
        <f t="shared" si="38"/>
        <v>7.7856414804236031E-3</v>
      </c>
      <c r="H84" s="57">
        <f t="shared" si="38"/>
        <v>2.4859921798068563E-2</v>
      </c>
      <c r="I84" s="57">
        <f t="shared" si="38"/>
        <v>2.8159605650348685E-3</v>
      </c>
      <c r="J84" s="57">
        <f t="shared" si="38"/>
        <v>1.2956873765497862E-3</v>
      </c>
      <c r="K84" s="57">
        <f t="shared" si="38"/>
        <v>8.6379158436652413E-3</v>
      </c>
      <c r="L84" s="57">
        <f t="shared" si="38"/>
        <v>0.70250441973360667</v>
      </c>
    </row>
    <row r="85" spans="1:12">
      <c r="A85" s="35" t="s">
        <v>277</v>
      </c>
      <c r="B85" s="57">
        <f t="shared" si="37"/>
        <v>2.5483532844181249E-2</v>
      </c>
      <c r="C85" s="57">
        <f t="shared" ref="C85:L85" si="39">C76/$G98</f>
        <v>1.1176168189981506E-2</v>
      </c>
      <c r="D85" s="57">
        <f t="shared" si="39"/>
        <v>0.17771042107582302</v>
      </c>
      <c r="E85" s="57">
        <f t="shared" si="39"/>
        <v>2.9242303866259856E-2</v>
      </c>
      <c r="F85" s="57">
        <f t="shared" si="39"/>
        <v>1.6216793628115341E-2</v>
      </c>
      <c r="G85" s="57">
        <f t="shared" si="39"/>
        <v>6.9099964615477053E-3</v>
      </c>
      <c r="H85" s="57">
        <f t="shared" si="39"/>
        <v>2.9636207046193495E-2</v>
      </c>
      <c r="I85" s="57">
        <f t="shared" si="39"/>
        <v>2.2565978782638886E-3</v>
      </c>
      <c r="J85" s="57">
        <f t="shared" si="39"/>
        <v>1.1416515892991861E-3</v>
      </c>
      <c r="K85" s="57">
        <f t="shared" si="39"/>
        <v>8.1184113016831011E-3</v>
      </c>
      <c r="L85" s="57">
        <f t="shared" si="39"/>
        <v>0.69210791611865163</v>
      </c>
    </row>
    <row r="86" spans="1:12">
      <c r="A86" s="35" t="s">
        <v>278</v>
      </c>
      <c r="B86" s="57">
        <f t="shared" si="37"/>
        <v>2.3217502670358228E-2</v>
      </c>
      <c r="C86" s="57">
        <f t="shared" ref="C86:L86" si="40">C77/$G99</f>
        <v>9.4963784096887497E-3</v>
      </c>
      <c r="D86" s="57">
        <f t="shared" si="40"/>
        <v>0.19400351796446963</v>
      </c>
      <c r="E86" s="57">
        <f t="shared" si="40"/>
        <v>2.6645126662663342E-2</v>
      </c>
      <c r="F86" s="57">
        <f t="shared" si="40"/>
        <v>1.7706733554047518E-2</v>
      </c>
      <c r="G86" s="57">
        <f t="shared" si="40"/>
        <v>5.74990567391339E-3</v>
      </c>
      <c r="H86" s="57">
        <f t="shared" si="40"/>
        <v>3.0264059901050605E-2</v>
      </c>
      <c r="I86" s="57">
        <f t="shared" si="40"/>
        <v>2.3541665559552974E-3</v>
      </c>
      <c r="J86" s="57">
        <f t="shared" si="40"/>
        <v>1.4879608028611361E-3</v>
      </c>
      <c r="K86" s="57">
        <f t="shared" si="40"/>
        <v>1.1085307981315464E-2</v>
      </c>
      <c r="L86" s="57">
        <f t="shared" si="40"/>
        <v>0.6779893398236766</v>
      </c>
    </row>
    <row r="87" spans="1:12">
      <c r="A87" s="35" t="s">
        <v>279</v>
      </c>
      <c r="B87" s="57">
        <f t="shared" si="37"/>
        <v>2.2639365605397088E-2</v>
      </c>
      <c r="C87" s="57">
        <f t="shared" ref="C87:L87" si="41">C78/$G100</f>
        <v>1.0136110782341105E-2</v>
      </c>
      <c r="D87" s="57">
        <f t="shared" si="41"/>
        <v>0.20969582199076814</v>
      </c>
      <c r="E87" s="57">
        <f t="shared" si="41"/>
        <v>2.3046514380400049E-2</v>
      </c>
      <c r="F87" s="57">
        <f t="shared" si="41"/>
        <v>1.7147591430938573E-2</v>
      </c>
      <c r="G87" s="57">
        <f t="shared" si="41"/>
        <v>5.8610486448100367E-3</v>
      </c>
      <c r="H87" s="57">
        <f t="shared" si="41"/>
        <v>3.0521955260977632E-2</v>
      </c>
      <c r="I87" s="57">
        <f t="shared" si="41"/>
        <v>3.1956444549650848E-3</v>
      </c>
      <c r="J87" s="57">
        <f t="shared" si="41"/>
        <v>1.297194934311753E-3</v>
      </c>
      <c r="K87" s="57">
        <f t="shared" si="41"/>
        <v>1.0259202272458278E-2</v>
      </c>
      <c r="L87" s="57">
        <f t="shared" si="41"/>
        <v>0.66619955024263222</v>
      </c>
    </row>
    <row r="88" spans="1:12">
      <c r="A88" s="35" t="s">
        <v>280</v>
      </c>
      <c r="B88" s="57">
        <f t="shared" si="37"/>
        <v>1.9340099081333269E-2</v>
      </c>
      <c r="C88" s="57">
        <f t="shared" ref="C88:L88" si="42">C79/$G101</f>
        <v>9.8023183108075611E-3</v>
      </c>
      <c r="D88" s="57">
        <f t="shared" si="42"/>
        <v>0.20180366504737626</v>
      </c>
      <c r="E88" s="57">
        <f t="shared" si="42"/>
        <v>1.9763359145784233E-2</v>
      </c>
      <c r="F88" s="57">
        <f t="shared" si="42"/>
        <v>1.555480736857294E-2</v>
      </c>
      <c r="G88" s="57">
        <f t="shared" si="42"/>
        <v>5.3340387667740853E-3</v>
      </c>
      <c r="H88" s="57">
        <f t="shared" si="42"/>
        <v>2.919051512673753E-2</v>
      </c>
      <c r="I88" s="57">
        <f t="shared" si="42"/>
        <v>3.6746669231879176E-3</v>
      </c>
      <c r="J88" s="57">
        <f t="shared" si="42"/>
        <v>2.4914626521090858E-3</v>
      </c>
      <c r="K88" s="57">
        <f t="shared" si="42"/>
        <v>9.4608243951709876E-3</v>
      </c>
      <c r="L88" s="57">
        <f t="shared" si="42"/>
        <v>0.68358424318214617</v>
      </c>
    </row>
    <row r="89" spans="1:12">
      <c r="A89" s="35" t="s">
        <v>281</v>
      </c>
      <c r="B89" s="57">
        <f t="shared" si="37"/>
        <v>1.9555283802743854E-2</v>
      </c>
      <c r="C89" s="57">
        <f t="shared" ref="C89:L89" si="43">C80/$G102</f>
        <v>1.0176172252460789E-2</v>
      </c>
      <c r="D89" s="57">
        <f t="shared" si="43"/>
        <v>0.19929247214382032</v>
      </c>
      <c r="E89" s="57">
        <f t="shared" si="43"/>
        <v>2.0652607098207706E-2</v>
      </c>
      <c r="F89" s="57">
        <f t="shared" si="43"/>
        <v>1.139360058523909E-2</v>
      </c>
      <c r="G89" s="57">
        <f t="shared" si="43"/>
        <v>5.7650417910936657E-3</v>
      </c>
      <c r="H89" s="57">
        <f t="shared" si="43"/>
        <v>3.1358333378827666E-2</v>
      </c>
      <c r="I89" s="57">
        <f t="shared" si="43"/>
        <v>3.1609462093212426E-3</v>
      </c>
      <c r="J89" s="57">
        <f t="shared" si="43"/>
        <v>1.5668248049657974E-3</v>
      </c>
      <c r="K89" s="57">
        <f t="shared" si="43"/>
        <v>1.0181631572338718E-2</v>
      </c>
      <c r="L89" s="57">
        <f t="shared" si="43"/>
        <v>0.68689708636098112</v>
      </c>
    </row>
    <row r="90" spans="1:12">
      <c r="A90" s="35" t="s">
        <v>282</v>
      </c>
      <c r="B90" s="57">
        <f t="shared" si="37"/>
        <v>1.68544353871544E-2</v>
      </c>
      <c r="C90" s="57">
        <f t="shared" ref="C90:L90" si="44">C81/$G103</f>
        <v>8.3627784758693036E-3</v>
      </c>
      <c r="D90" s="57">
        <f t="shared" si="44"/>
        <v>0.20783437689066456</v>
      </c>
      <c r="E90" s="57">
        <f t="shared" si="44"/>
        <v>1.9145607572324072E-2</v>
      </c>
      <c r="F90" s="57">
        <f t="shared" si="44"/>
        <v>1.2801924584635542E-2</v>
      </c>
      <c r="G90" s="57">
        <f t="shared" si="44"/>
        <v>5.3305552870588149E-3</v>
      </c>
      <c r="H90" s="57">
        <f t="shared" si="44"/>
        <v>2.9821037972599013E-2</v>
      </c>
      <c r="I90" s="57">
        <f t="shared" si="44"/>
        <v>4.0489308459795295E-3</v>
      </c>
      <c r="J90" s="57">
        <f t="shared" si="44"/>
        <v>1.4463024418883556E-3</v>
      </c>
      <c r="K90" s="57">
        <f t="shared" si="44"/>
        <v>1.0836528444544684E-2</v>
      </c>
      <c r="L90" s="57">
        <f t="shared" si="44"/>
        <v>0.68351752209728178</v>
      </c>
    </row>
    <row r="93" spans="1:12" ht="15.75">
      <c r="A93" s="100" t="s">
        <v>300</v>
      </c>
      <c r="B93" s="101"/>
      <c r="C93" s="102"/>
    </row>
    <row r="94" spans="1:12" ht="15.75">
      <c r="A94" s="52" t="s">
        <v>296</v>
      </c>
      <c r="B94" s="53" t="s">
        <v>297</v>
      </c>
      <c r="C94" s="54" t="s">
        <v>298</v>
      </c>
    </row>
    <row r="95" spans="1:12" ht="15.75">
      <c r="A95" s="46" t="s">
        <v>121</v>
      </c>
      <c r="B95" s="47">
        <v>165662</v>
      </c>
      <c r="C95" s="48">
        <f>B95/1393254</f>
        <v>0.1189029423206393</v>
      </c>
      <c r="E95" s="39" t="s">
        <v>294</v>
      </c>
      <c r="F95" s="43">
        <f t="shared" ref="F95:F103" si="45">G95/1393254</f>
        <v>0.39291184521989531</v>
      </c>
      <c r="G95" s="37">
        <v>547426</v>
      </c>
    </row>
    <row r="96" spans="1:12" ht="15.75">
      <c r="A96" s="46" t="s">
        <v>112</v>
      </c>
      <c r="B96" s="47">
        <v>143025</v>
      </c>
      <c r="C96" s="48">
        <f t="shared" ref="C96:C114" si="46">B96/1393254</f>
        <v>0.10265536650172905</v>
      </c>
      <c r="E96" s="40" t="s">
        <v>295</v>
      </c>
      <c r="F96" s="44">
        <f t="shared" si="45"/>
        <v>0.60708815478010469</v>
      </c>
      <c r="G96" s="38">
        <v>845828</v>
      </c>
    </row>
    <row r="97" spans="1:7" ht="15.75">
      <c r="A97" s="46" t="s">
        <v>113</v>
      </c>
      <c r="B97" s="47">
        <v>138184</v>
      </c>
      <c r="C97" s="48">
        <f t="shared" si="46"/>
        <v>9.9180766751791133E-2</v>
      </c>
      <c r="E97" s="41" t="s">
        <v>276</v>
      </c>
      <c r="F97" s="43">
        <f t="shared" si="45"/>
        <v>0.12463843635116066</v>
      </c>
      <c r="G97" s="37">
        <v>173653</v>
      </c>
    </row>
    <row r="98" spans="1:7" ht="15.75">
      <c r="A98" s="46" t="s">
        <v>114</v>
      </c>
      <c r="B98" s="47">
        <v>102803</v>
      </c>
      <c r="C98" s="48">
        <f t="shared" si="46"/>
        <v>7.3786258643434716E-2</v>
      </c>
      <c r="E98" s="41" t="s">
        <v>277</v>
      </c>
      <c r="F98" s="45">
        <f t="shared" si="45"/>
        <v>0.1075058819138506</v>
      </c>
      <c r="G98" s="36">
        <v>149783</v>
      </c>
    </row>
    <row r="99" spans="1:7" ht="15.75">
      <c r="A99" s="46" t="s">
        <v>115</v>
      </c>
      <c r="B99" s="47">
        <v>95523</v>
      </c>
      <c r="C99" s="48">
        <f t="shared" si="46"/>
        <v>6.8561080750530773E-2</v>
      </c>
      <c r="E99" s="41" t="s">
        <v>278</v>
      </c>
      <c r="F99" s="45">
        <f t="shared" si="45"/>
        <v>0.13506295334519047</v>
      </c>
      <c r="G99" s="36">
        <v>188177</v>
      </c>
    </row>
    <row r="100" spans="1:7" ht="15.75">
      <c r="A100" s="46" t="s">
        <v>116</v>
      </c>
      <c r="B100" s="47">
        <v>55963</v>
      </c>
      <c r="C100" s="48">
        <f t="shared" si="46"/>
        <v>4.0167119563266997E-2</v>
      </c>
      <c r="E100" s="41" t="s">
        <v>279</v>
      </c>
      <c r="F100" s="45">
        <f t="shared" si="45"/>
        <v>0.15160552203690067</v>
      </c>
      <c r="G100" s="36">
        <v>211225</v>
      </c>
    </row>
    <row r="101" spans="1:7" ht="15.75">
      <c r="A101" s="46" t="s">
        <v>117</v>
      </c>
      <c r="B101" s="47">
        <v>51340</v>
      </c>
      <c r="C101" s="48">
        <f t="shared" si="46"/>
        <v>3.6848988052429782E-2</v>
      </c>
      <c r="E101" s="41" t="s">
        <v>280</v>
      </c>
      <c r="F101" s="45">
        <f t="shared" si="45"/>
        <v>0.1492261999606676</v>
      </c>
      <c r="G101" s="36">
        <v>207910</v>
      </c>
    </row>
    <row r="102" spans="1:7" ht="15.75">
      <c r="A102" s="46" t="s">
        <v>118</v>
      </c>
      <c r="B102" s="47">
        <v>43340</v>
      </c>
      <c r="C102" s="48">
        <f t="shared" si="46"/>
        <v>3.11070343239639E-2</v>
      </c>
      <c r="E102" s="41" t="s">
        <v>281</v>
      </c>
      <c r="F102" s="45">
        <f t="shared" si="45"/>
        <v>0.13147136128803505</v>
      </c>
      <c r="G102" s="36">
        <v>183173</v>
      </c>
    </row>
    <row r="103" spans="1:7" ht="15.75">
      <c r="A103" s="46" t="s">
        <v>119</v>
      </c>
      <c r="B103" s="47">
        <v>28678</v>
      </c>
      <c r="C103" s="48">
        <f t="shared" si="46"/>
        <v>2.0583468628118062E-2</v>
      </c>
      <c r="E103" s="42" t="s">
        <v>282</v>
      </c>
      <c r="F103" s="44">
        <f t="shared" si="45"/>
        <v>0.20048964510419492</v>
      </c>
      <c r="G103" s="38">
        <v>279333</v>
      </c>
    </row>
    <row r="104" spans="1:7" ht="15.75">
      <c r="A104" s="49" t="s">
        <v>120</v>
      </c>
      <c r="B104" s="55">
        <v>27302</v>
      </c>
      <c r="C104" s="56">
        <f t="shared" si="46"/>
        <v>1.9595852586821928E-2</v>
      </c>
    </row>
    <row r="105" spans="1:7" ht="15.75">
      <c r="A105" s="49"/>
      <c r="B105" s="50" t="s">
        <v>299</v>
      </c>
      <c r="C105" s="51">
        <f>SUM(C95:C104)</f>
        <v>0.61138887812272569</v>
      </c>
    </row>
    <row r="106" spans="1:7">
      <c r="A106" t="s">
        <v>284</v>
      </c>
      <c r="B106">
        <v>25267</v>
      </c>
      <c r="C106" s="30">
        <f t="shared" si="46"/>
        <v>1.8135243107143421E-2</v>
      </c>
    </row>
    <row r="107" spans="1:7">
      <c r="A107" t="s">
        <v>285</v>
      </c>
      <c r="B107">
        <v>24682</v>
      </c>
      <c r="C107" s="30">
        <f t="shared" si="46"/>
        <v>1.7715362740749353E-2</v>
      </c>
    </row>
    <row r="108" spans="1:7">
      <c r="A108" t="s">
        <v>286</v>
      </c>
      <c r="B108">
        <v>24023</v>
      </c>
      <c r="C108" s="30">
        <f t="shared" si="46"/>
        <v>1.7242369302366976E-2</v>
      </c>
    </row>
    <row r="109" spans="1:7">
      <c r="A109" t="s">
        <v>287</v>
      </c>
      <c r="B109">
        <v>23701</v>
      </c>
      <c r="C109" s="30">
        <f t="shared" si="46"/>
        <v>1.7011255664796224E-2</v>
      </c>
    </row>
    <row r="110" spans="1:7">
      <c r="A110" t="s">
        <v>288</v>
      </c>
      <c r="B110">
        <v>23042</v>
      </c>
      <c r="C110" s="30">
        <f t="shared" si="46"/>
        <v>1.6538262226413847E-2</v>
      </c>
    </row>
    <row r="111" spans="1:7">
      <c r="A111" t="s">
        <v>289</v>
      </c>
      <c r="B111">
        <v>22813</v>
      </c>
      <c r="C111" s="30">
        <f t="shared" si="46"/>
        <v>1.6373898800936513E-2</v>
      </c>
    </row>
    <row r="112" spans="1:7">
      <c r="A112" t="s">
        <v>290</v>
      </c>
      <c r="B112">
        <v>19874</v>
      </c>
      <c r="C112" s="30">
        <f t="shared" si="46"/>
        <v>1.4264448549941361E-2</v>
      </c>
    </row>
    <row r="113" spans="1:6">
      <c r="A113" t="s">
        <v>291</v>
      </c>
      <c r="B113">
        <v>17919</v>
      </c>
      <c r="C113" s="30">
        <f t="shared" si="46"/>
        <v>1.2861258607547511E-2</v>
      </c>
    </row>
    <row r="114" spans="1:6">
      <c r="A114" t="s">
        <v>292</v>
      </c>
      <c r="B114">
        <v>16808</v>
      </c>
      <c r="C114" s="30">
        <f t="shared" si="46"/>
        <v>1.2063844783506812E-2</v>
      </c>
    </row>
    <row r="115" spans="1:6">
      <c r="A115" t="s">
        <v>293</v>
      </c>
      <c r="B115">
        <v>12961</v>
      </c>
      <c r="C115" s="30">
        <f>B115/1393254</f>
        <v>9.3026827843307822E-3</v>
      </c>
    </row>
    <row r="119" spans="1:6">
      <c r="A119" t="s">
        <v>314</v>
      </c>
      <c r="B119">
        <v>66131761</v>
      </c>
      <c r="C119">
        <v>77778330</v>
      </c>
      <c r="D119">
        <v>81739577</v>
      </c>
      <c r="E119">
        <v>88602396</v>
      </c>
      <c r="F119">
        <v>93457705</v>
      </c>
    </row>
    <row r="120" spans="1:6">
      <c r="A120" t="s">
        <v>305</v>
      </c>
      <c r="B120" t="s">
        <v>306</v>
      </c>
      <c r="C120" t="s">
        <v>301</v>
      </c>
      <c r="D120" t="s">
        <v>302</v>
      </c>
      <c r="E120" t="s">
        <v>303</v>
      </c>
      <c r="F120" t="s">
        <v>304</v>
      </c>
    </row>
    <row r="121" spans="1:6">
      <c r="A121" t="s">
        <v>315</v>
      </c>
      <c r="B121">
        <f>E119-D119</f>
        <v>6862819</v>
      </c>
      <c r="C121">
        <f>F119-E119</f>
        <v>4855309</v>
      </c>
      <c r="D121">
        <f>D119-C119</f>
        <v>3961247</v>
      </c>
      <c r="E121">
        <f>C119-B119</f>
        <v>11646569</v>
      </c>
      <c r="F121">
        <f>B119</f>
        <v>66131761</v>
      </c>
    </row>
    <row r="124" spans="1:6">
      <c r="A124" t="s">
        <v>316</v>
      </c>
      <c r="B124">
        <v>55723931</v>
      </c>
      <c r="C124">
        <v>79333639</v>
      </c>
      <c r="D124">
        <v>85073282</v>
      </c>
      <c r="E124">
        <v>93434437</v>
      </c>
      <c r="F124">
        <v>108564847</v>
      </c>
    </row>
    <row r="125" spans="1:6">
      <c r="A125" t="s">
        <v>317</v>
      </c>
      <c r="B125">
        <f>F124-E124</f>
        <v>15130410</v>
      </c>
      <c r="C125">
        <f>E124-D124</f>
        <v>8361155</v>
      </c>
      <c r="D125">
        <f>D124-C124</f>
        <v>5739643</v>
      </c>
      <c r="E125">
        <f>C124-B124</f>
        <v>23609708</v>
      </c>
      <c r="F125">
        <f>B124</f>
        <v>55723931</v>
      </c>
    </row>
    <row r="127" spans="1:6">
      <c r="B127" t="s">
        <v>306</v>
      </c>
      <c r="C127" t="s">
        <v>301</v>
      </c>
      <c r="D127" t="s">
        <v>302</v>
      </c>
      <c r="E127" t="s">
        <v>303</v>
      </c>
      <c r="F127" t="s">
        <v>304</v>
      </c>
    </row>
    <row r="128" spans="1:6">
      <c r="A128" t="s">
        <v>318</v>
      </c>
      <c r="B128">
        <v>9332453</v>
      </c>
      <c r="C128">
        <v>11691452</v>
      </c>
      <c r="D128">
        <v>12308388</v>
      </c>
      <c r="E128">
        <v>13171016</v>
      </c>
      <c r="F128">
        <v>13792826</v>
      </c>
    </row>
    <row r="129" spans="1:6">
      <c r="A129" t="s">
        <v>319</v>
      </c>
      <c r="B129">
        <f>F128-E128</f>
        <v>621810</v>
      </c>
      <c r="C129">
        <f>E128-D128</f>
        <v>862628</v>
      </c>
      <c r="D129">
        <f t="shared" ref="D129" si="47">D128-C128</f>
        <v>616936</v>
      </c>
      <c r="E129">
        <f>C128-B128</f>
        <v>2358999</v>
      </c>
      <c r="F129">
        <f>B128</f>
        <v>9332453</v>
      </c>
    </row>
    <row r="131" spans="1:6">
      <c r="A131" t="s">
        <v>320</v>
      </c>
      <c r="B131">
        <v>2270045</v>
      </c>
      <c r="C131">
        <v>3683945</v>
      </c>
      <c r="D131">
        <v>4375522</v>
      </c>
      <c r="E131">
        <v>5368493</v>
      </c>
      <c r="F131">
        <v>6102869</v>
      </c>
    </row>
    <row r="132" spans="1:6">
      <c r="A132" t="s">
        <v>321</v>
      </c>
      <c r="B132">
        <f>F131-E131</f>
        <v>734376</v>
      </c>
      <c r="C132">
        <f>E131-D131</f>
        <v>992971</v>
      </c>
      <c r="D132">
        <f t="shared" ref="D132" si="48">D131-C131</f>
        <v>691577</v>
      </c>
      <c r="E132">
        <f>C131-B131</f>
        <v>1413900</v>
      </c>
      <c r="F132">
        <f>B131</f>
        <v>2270045</v>
      </c>
    </row>
  </sheetData>
  <mergeCells count="1">
    <mergeCell ref="A93:C9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F31" sqref="F31"/>
    </sheetView>
  </sheetViews>
  <sheetFormatPr defaultRowHeight="15"/>
  <cols>
    <col min="14" max="14" width="7.28515625" customWidth="1"/>
    <col min="15" max="15" width="10.5703125" customWidth="1"/>
  </cols>
  <sheetData>
    <row r="1" spans="1:15">
      <c r="A1" t="s">
        <v>123</v>
      </c>
    </row>
    <row r="2" spans="1:15">
      <c r="A2" t="s">
        <v>124</v>
      </c>
      <c r="B2">
        <v>68772</v>
      </c>
      <c r="C2">
        <v>80717</v>
      </c>
      <c r="D2">
        <v>76121</v>
      </c>
      <c r="E2">
        <v>82960</v>
      </c>
      <c r="F2">
        <v>82888</v>
      </c>
      <c r="G2">
        <v>80366</v>
      </c>
      <c r="H2">
        <v>113966</v>
      </c>
      <c r="I2">
        <v>97000</v>
      </c>
      <c r="J2">
        <v>93465</v>
      </c>
      <c r="K2">
        <v>127885</v>
      </c>
      <c r="L2">
        <v>168971</v>
      </c>
      <c r="M2">
        <v>86502</v>
      </c>
      <c r="N2">
        <v>65247</v>
      </c>
      <c r="O2" t="s">
        <v>125</v>
      </c>
    </row>
    <row r="4" spans="1:15">
      <c r="A4" t="s">
        <v>126</v>
      </c>
    </row>
    <row r="5" spans="1:15">
      <c r="A5" t="s">
        <v>127</v>
      </c>
      <c r="B5">
        <v>26450</v>
      </c>
      <c r="C5">
        <v>30015</v>
      </c>
      <c r="D5">
        <v>30422</v>
      </c>
      <c r="E5">
        <v>34298</v>
      </c>
      <c r="F5">
        <v>36031</v>
      </c>
      <c r="G5">
        <v>32105</v>
      </c>
      <c r="H5">
        <v>46589</v>
      </c>
      <c r="I5">
        <v>39686</v>
      </c>
      <c r="J5">
        <v>36712</v>
      </c>
      <c r="K5">
        <v>47402</v>
      </c>
      <c r="L5">
        <v>63384</v>
      </c>
      <c r="M5">
        <v>36251</v>
      </c>
      <c r="N5">
        <v>26605</v>
      </c>
      <c r="O5" t="s">
        <v>128</v>
      </c>
    </row>
    <row r="7" spans="1:15">
      <c r="A7" t="s">
        <v>129</v>
      </c>
    </row>
    <row r="8" spans="1:15">
      <c r="A8" t="s">
        <v>130</v>
      </c>
      <c r="B8">
        <v>42322</v>
      </c>
      <c r="C8">
        <v>50702</v>
      </c>
      <c r="D8">
        <v>45699</v>
      </c>
      <c r="E8">
        <v>48662</v>
      </c>
      <c r="F8">
        <v>46857</v>
      </c>
      <c r="G8">
        <v>48261</v>
      </c>
      <c r="H8">
        <v>67377</v>
      </c>
      <c r="I8">
        <v>57314</v>
      </c>
      <c r="J8">
        <v>56753</v>
      </c>
      <c r="K8">
        <v>80483</v>
      </c>
      <c r="L8">
        <v>105587</v>
      </c>
      <c r="M8">
        <v>50251</v>
      </c>
      <c r="N8">
        <v>38642</v>
      </c>
      <c r="O8" t="s">
        <v>131</v>
      </c>
    </row>
    <row r="9" spans="1:15">
      <c r="A9" t="s">
        <v>132</v>
      </c>
    </row>
    <row r="10" spans="1:15">
      <c r="A10" t="s">
        <v>133</v>
      </c>
      <c r="B10">
        <v>12355</v>
      </c>
      <c r="C10">
        <v>12680</v>
      </c>
      <c r="D10">
        <v>11925</v>
      </c>
      <c r="E10">
        <v>12083</v>
      </c>
      <c r="F10">
        <v>10558</v>
      </c>
      <c r="G10">
        <v>9993</v>
      </c>
      <c r="H10">
        <v>12671</v>
      </c>
      <c r="I10">
        <v>12809</v>
      </c>
      <c r="J10">
        <v>9515</v>
      </c>
      <c r="K10">
        <v>13272</v>
      </c>
      <c r="L10">
        <v>17637</v>
      </c>
      <c r="M10">
        <v>9845</v>
      </c>
      <c r="N10">
        <v>6953</v>
      </c>
      <c r="O10" t="s">
        <v>134</v>
      </c>
    </row>
    <row r="11" spans="1:15">
      <c r="A11" t="s">
        <v>135</v>
      </c>
      <c r="B11">
        <v>8530</v>
      </c>
      <c r="C11">
        <v>8195</v>
      </c>
      <c r="D11">
        <v>8785</v>
      </c>
      <c r="E11">
        <v>10634</v>
      </c>
      <c r="F11">
        <v>8990</v>
      </c>
      <c r="G11">
        <v>8367</v>
      </c>
      <c r="H11">
        <v>10629</v>
      </c>
      <c r="I11">
        <v>9270</v>
      </c>
      <c r="J11">
        <v>9384</v>
      </c>
      <c r="K11">
        <v>12810</v>
      </c>
      <c r="L11">
        <v>16245</v>
      </c>
      <c r="M11">
        <v>8985</v>
      </c>
      <c r="N11">
        <v>7313</v>
      </c>
      <c r="O11" t="s">
        <v>136</v>
      </c>
    </row>
    <row r="12" spans="1:15">
      <c r="A12" t="s">
        <v>137</v>
      </c>
      <c r="B12">
        <v>9641</v>
      </c>
      <c r="C12">
        <v>10076</v>
      </c>
      <c r="D12">
        <v>11013</v>
      </c>
      <c r="E12">
        <v>10875</v>
      </c>
      <c r="F12">
        <v>11052</v>
      </c>
      <c r="G12">
        <v>10540</v>
      </c>
      <c r="H12">
        <v>15679</v>
      </c>
      <c r="I12">
        <v>13194</v>
      </c>
      <c r="J12">
        <v>12042</v>
      </c>
      <c r="K12">
        <v>17949</v>
      </c>
      <c r="L12">
        <v>23290</v>
      </c>
      <c r="M12">
        <v>11603</v>
      </c>
      <c r="N12">
        <v>9705</v>
      </c>
      <c r="O12" t="s">
        <v>138</v>
      </c>
    </row>
    <row r="13" spans="1:15">
      <c r="A13" t="s">
        <v>139</v>
      </c>
      <c r="B13">
        <v>7454</v>
      </c>
      <c r="C13">
        <v>7851</v>
      </c>
      <c r="D13">
        <v>9226</v>
      </c>
      <c r="E13">
        <v>11366</v>
      </c>
      <c r="F13">
        <v>11754</v>
      </c>
      <c r="G13">
        <v>12889</v>
      </c>
      <c r="H13">
        <v>20428</v>
      </c>
      <c r="I13">
        <v>14743</v>
      </c>
      <c r="J13">
        <v>15455</v>
      </c>
      <c r="K13">
        <v>20878</v>
      </c>
      <c r="L13">
        <v>28816</v>
      </c>
      <c r="M13">
        <v>14983</v>
      </c>
      <c r="N13">
        <v>11455</v>
      </c>
      <c r="O13" t="s">
        <v>140</v>
      </c>
    </row>
    <row r="14" spans="1:15">
      <c r="A14" t="s">
        <v>141</v>
      </c>
      <c r="B14">
        <v>11714</v>
      </c>
      <c r="C14">
        <v>13573</v>
      </c>
      <c r="D14">
        <v>13118</v>
      </c>
      <c r="E14">
        <v>14240</v>
      </c>
      <c r="F14">
        <v>12980</v>
      </c>
      <c r="G14">
        <v>11816</v>
      </c>
      <c r="H14">
        <v>17375</v>
      </c>
      <c r="I14">
        <v>13785</v>
      </c>
      <c r="J14">
        <v>12279</v>
      </c>
      <c r="K14">
        <v>16514</v>
      </c>
      <c r="L14">
        <v>20844</v>
      </c>
      <c r="M14">
        <v>10396</v>
      </c>
      <c r="N14">
        <v>7852</v>
      </c>
      <c r="O14" t="s">
        <v>142</v>
      </c>
    </row>
    <row r="15" spans="1:15">
      <c r="A15" t="s">
        <v>143</v>
      </c>
      <c r="B15">
        <v>7820</v>
      </c>
      <c r="C15">
        <v>15588</v>
      </c>
      <c r="D15">
        <v>8577</v>
      </c>
      <c r="E15">
        <v>8729</v>
      </c>
      <c r="F15">
        <v>11035</v>
      </c>
      <c r="G15">
        <v>10411</v>
      </c>
      <c r="H15">
        <v>13398</v>
      </c>
      <c r="I15">
        <v>13113</v>
      </c>
      <c r="J15">
        <v>13369</v>
      </c>
      <c r="K15">
        <v>17356</v>
      </c>
      <c r="L15">
        <v>23894</v>
      </c>
      <c r="M15">
        <v>11307</v>
      </c>
      <c r="N15">
        <v>8368</v>
      </c>
      <c r="O15" t="s">
        <v>144</v>
      </c>
    </row>
    <row r="16" spans="1:15">
      <c r="A16" t="s">
        <v>145</v>
      </c>
      <c r="B16">
        <v>11258</v>
      </c>
      <c r="C16">
        <v>12754</v>
      </c>
      <c r="D16">
        <v>13477</v>
      </c>
      <c r="E16">
        <v>15033</v>
      </c>
      <c r="F16">
        <v>16519</v>
      </c>
      <c r="G16">
        <v>16350</v>
      </c>
      <c r="H16">
        <v>23786</v>
      </c>
      <c r="I16">
        <v>20086</v>
      </c>
      <c r="J16">
        <v>21421</v>
      </c>
      <c r="K16">
        <v>29106</v>
      </c>
      <c r="L16">
        <v>38245</v>
      </c>
      <c r="M16">
        <v>19383</v>
      </c>
      <c r="N16">
        <v>13601</v>
      </c>
      <c r="O16" t="s">
        <v>146</v>
      </c>
    </row>
    <row r="18" spans="1:15">
      <c r="A18" t="s">
        <v>147</v>
      </c>
    </row>
    <row r="19" spans="1:15">
      <c r="A19" t="s">
        <v>148</v>
      </c>
      <c r="B19">
        <v>13199</v>
      </c>
      <c r="C19">
        <v>274266</v>
      </c>
      <c r="D19">
        <v>32261</v>
      </c>
      <c r="E19">
        <v>21417</v>
      </c>
      <c r="F19">
        <v>8361</v>
      </c>
      <c r="G19">
        <v>41041</v>
      </c>
      <c r="H19">
        <v>4419</v>
      </c>
      <c r="I19">
        <v>2159</v>
      </c>
      <c r="J19">
        <v>13828</v>
      </c>
      <c r="K19" t="s">
        <v>149</v>
      </c>
    </row>
    <row r="21" spans="1:15">
      <c r="A21" t="s">
        <v>150</v>
      </c>
    </row>
    <row r="22" spans="1:15">
      <c r="A22" t="s">
        <v>151</v>
      </c>
      <c r="B22">
        <v>1794</v>
      </c>
      <c r="C22">
        <v>2514</v>
      </c>
      <c r="D22">
        <v>2350</v>
      </c>
      <c r="E22">
        <v>1953</v>
      </c>
      <c r="F22">
        <v>2047</v>
      </c>
      <c r="G22">
        <v>1398</v>
      </c>
      <c r="H22">
        <v>1196</v>
      </c>
      <c r="I22">
        <v>1799</v>
      </c>
      <c r="J22">
        <v>2427</v>
      </c>
      <c r="K22">
        <v>2083</v>
      </c>
      <c r="L22">
        <v>2317</v>
      </c>
      <c r="M22">
        <v>1591</v>
      </c>
      <c r="N22">
        <v>1596</v>
      </c>
      <c r="O22" t="s">
        <v>152</v>
      </c>
    </row>
    <row r="23" spans="1:15">
      <c r="A23" t="s">
        <v>153</v>
      </c>
      <c r="B23">
        <v>706</v>
      </c>
      <c r="C23">
        <v>769</v>
      </c>
      <c r="D23">
        <v>546</v>
      </c>
      <c r="E23">
        <v>571</v>
      </c>
      <c r="F23">
        <v>620</v>
      </c>
      <c r="G23">
        <v>730</v>
      </c>
      <c r="H23">
        <v>865</v>
      </c>
      <c r="I23">
        <v>1122</v>
      </c>
      <c r="J23">
        <v>1060</v>
      </c>
      <c r="K23">
        <v>1519</v>
      </c>
      <c r="L23">
        <v>1976</v>
      </c>
      <c r="M23">
        <v>908</v>
      </c>
      <c r="N23">
        <v>635</v>
      </c>
      <c r="O23" t="s">
        <v>154</v>
      </c>
    </row>
    <row r="24" spans="1:15">
      <c r="A24" t="s">
        <v>155</v>
      </c>
      <c r="B24">
        <v>12430</v>
      </c>
      <c r="C24">
        <v>17201</v>
      </c>
      <c r="D24">
        <v>16343</v>
      </c>
      <c r="E24">
        <v>17325</v>
      </c>
      <c r="F24">
        <v>16632</v>
      </c>
      <c r="G24">
        <v>16241</v>
      </c>
      <c r="H24">
        <v>20889</v>
      </c>
      <c r="I24">
        <v>18394</v>
      </c>
      <c r="J24">
        <v>19821</v>
      </c>
      <c r="K24">
        <v>30139</v>
      </c>
      <c r="L24">
        <v>37810</v>
      </c>
      <c r="M24">
        <v>12807</v>
      </c>
      <c r="N24">
        <v>11290</v>
      </c>
      <c r="O24" t="s">
        <v>156</v>
      </c>
    </row>
    <row r="25" spans="1:15">
      <c r="A25" t="s">
        <v>157</v>
      </c>
      <c r="B25">
        <v>1160</v>
      </c>
      <c r="C25">
        <v>1768</v>
      </c>
      <c r="D25">
        <v>1542</v>
      </c>
      <c r="E25">
        <v>2618</v>
      </c>
      <c r="F25">
        <v>2362</v>
      </c>
      <c r="G25">
        <v>1912</v>
      </c>
      <c r="H25">
        <v>1737</v>
      </c>
      <c r="I25">
        <v>1786</v>
      </c>
      <c r="J25">
        <v>2180</v>
      </c>
      <c r="K25">
        <v>4108</v>
      </c>
      <c r="L25">
        <v>4980</v>
      </c>
      <c r="M25">
        <v>1926</v>
      </c>
      <c r="N25">
        <v>1550</v>
      </c>
      <c r="O25" t="s">
        <v>158</v>
      </c>
    </row>
    <row r="26" spans="1:15">
      <c r="A26" t="s">
        <v>159</v>
      </c>
      <c r="B26">
        <v>652</v>
      </c>
      <c r="C26">
        <v>938</v>
      </c>
      <c r="D26">
        <v>876</v>
      </c>
      <c r="E26">
        <v>1045</v>
      </c>
      <c r="F26">
        <v>1085</v>
      </c>
      <c r="G26">
        <v>1285</v>
      </c>
      <c r="H26">
        <v>1183</v>
      </c>
      <c r="I26">
        <v>1281</v>
      </c>
      <c r="J26">
        <v>1496</v>
      </c>
      <c r="K26">
        <v>3444</v>
      </c>
      <c r="L26">
        <v>4453</v>
      </c>
      <c r="M26">
        <v>1100</v>
      </c>
      <c r="N26">
        <v>760</v>
      </c>
      <c r="O26" t="s">
        <v>160</v>
      </c>
    </row>
    <row r="27" spans="1:15">
      <c r="A27" t="s">
        <v>161</v>
      </c>
      <c r="B27">
        <v>348</v>
      </c>
      <c r="C27">
        <v>271</v>
      </c>
      <c r="D27">
        <v>300</v>
      </c>
      <c r="E27">
        <v>536</v>
      </c>
      <c r="F27">
        <v>439</v>
      </c>
      <c r="G27">
        <v>198</v>
      </c>
      <c r="H27">
        <v>254</v>
      </c>
      <c r="I27">
        <v>530</v>
      </c>
      <c r="J27">
        <v>617</v>
      </c>
      <c r="K27">
        <v>861</v>
      </c>
      <c r="L27">
        <v>2274</v>
      </c>
      <c r="M27">
        <v>470</v>
      </c>
      <c r="N27">
        <v>387</v>
      </c>
      <c r="O27" t="s">
        <v>162</v>
      </c>
    </row>
    <row r="28" spans="1:15">
      <c r="A28" t="s">
        <v>163</v>
      </c>
      <c r="B28">
        <v>1372</v>
      </c>
      <c r="C28">
        <v>1857</v>
      </c>
      <c r="D28">
        <v>2638</v>
      </c>
      <c r="E28">
        <v>3530</v>
      </c>
      <c r="F28">
        <v>1958</v>
      </c>
      <c r="G28">
        <v>1988</v>
      </c>
      <c r="H28">
        <v>3341</v>
      </c>
      <c r="I28">
        <v>3118</v>
      </c>
      <c r="J28">
        <v>2792</v>
      </c>
      <c r="K28">
        <v>5091</v>
      </c>
      <c r="L28">
        <v>5439</v>
      </c>
      <c r="M28">
        <v>2328</v>
      </c>
      <c r="N28">
        <v>1905</v>
      </c>
      <c r="O28" t="s">
        <v>164</v>
      </c>
    </row>
    <row r="29" spans="1:15">
      <c r="A29" t="s">
        <v>165</v>
      </c>
      <c r="B29">
        <v>256</v>
      </c>
      <c r="C29">
        <v>262</v>
      </c>
      <c r="D29">
        <v>302</v>
      </c>
      <c r="E29">
        <v>208</v>
      </c>
      <c r="F29">
        <v>197</v>
      </c>
      <c r="G29">
        <v>285</v>
      </c>
      <c r="H29">
        <v>204</v>
      </c>
      <c r="I29">
        <v>375</v>
      </c>
      <c r="J29">
        <v>212</v>
      </c>
      <c r="K29">
        <v>406</v>
      </c>
      <c r="L29">
        <v>842</v>
      </c>
      <c r="M29">
        <v>207</v>
      </c>
      <c r="N29">
        <v>128</v>
      </c>
      <c r="O29" t="s">
        <v>166</v>
      </c>
    </row>
    <row r="30" spans="1:15">
      <c r="A30" t="s">
        <v>167</v>
      </c>
      <c r="B30">
        <v>73</v>
      </c>
      <c r="C30">
        <v>118</v>
      </c>
      <c r="D30">
        <v>188</v>
      </c>
      <c r="E30">
        <v>194</v>
      </c>
      <c r="F30">
        <v>198</v>
      </c>
      <c r="G30">
        <v>107</v>
      </c>
      <c r="H30">
        <v>151</v>
      </c>
      <c r="I30">
        <v>157</v>
      </c>
      <c r="J30">
        <v>99</v>
      </c>
      <c r="K30">
        <v>185</v>
      </c>
      <c r="L30">
        <v>203</v>
      </c>
      <c r="M30">
        <v>145</v>
      </c>
      <c r="N30">
        <v>112</v>
      </c>
      <c r="O30" t="s">
        <v>168</v>
      </c>
    </row>
    <row r="31" spans="1:15">
      <c r="A31" t="s">
        <v>169</v>
      </c>
      <c r="B31">
        <v>396</v>
      </c>
      <c r="C31">
        <v>866</v>
      </c>
      <c r="D31">
        <v>852</v>
      </c>
      <c r="E31">
        <v>1062</v>
      </c>
      <c r="F31">
        <v>1526</v>
      </c>
      <c r="G31">
        <v>926</v>
      </c>
      <c r="H31">
        <v>1381</v>
      </c>
      <c r="I31">
        <v>1329</v>
      </c>
      <c r="J31">
        <v>1054</v>
      </c>
      <c r="K31">
        <v>1101</v>
      </c>
      <c r="L31">
        <v>921</v>
      </c>
      <c r="M31">
        <v>757</v>
      </c>
      <c r="N31">
        <v>679</v>
      </c>
      <c r="O31" t="s">
        <v>170</v>
      </c>
    </row>
    <row r="32" spans="1:15">
      <c r="A32" t="s">
        <v>171</v>
      </c>
      <c r="B32">
        <v>49585</v>
      </c>
      <c r="C32">
        <v>54153</v>
      </c>
      <c r="D32">
        <v>50184</v>
      </c>
      <c r="E32">
        <v>53918</v>
      </c>
      <c r="F32">
        <v>55824</v>
      </c>
      <c r="G32">
        <v>55296</v>
      </c>
      <c r="H32">
        <v>82765</v>
      </c>
      <c r="I32">
        <v>67109</v>
      </c>
      <c r="J32">
        <v>61707</v>
      </c>
      <c r="K32">
        <v>78948</v>
      </c>
      <c r="L32">
        <v>107756</v>
      </c>
      <c r="M32">
        <v>64263</v>
      </c>
      <c r="N32">
        <v>46205</v>
      </c>
      <c r="O32" t="s">
        <v>172</v>
      </c>
    </row>
    <row r="34" spans="1:15">
      <c r="A34" t="s">
        <v>173</v>
      </c>
    </row>
    <row r="35" spans="1:15">
      <c r="A35" t="s">
        <v>174</v>
      </c>
      <c r="B35">
        <v>3465</v>
      </c>
      <c r="C35">
        <v>90660</v>
      </c>
      <c r="D35">
        <v>14098</v>
      </c>
      <c r="E35">
        <v>8994</v>
      </c>
      <c r="F35">
        <v>3210</v>
      </c>
      <c r="G35">
        <v>14073</v>
      </c>
      <c r="H35">
        <v>1513</v>
      </c>
      <c r="I35">
        <v>1279</v>
      </c>
      <c r="J35">
        <v>7847</v>
      </c>
      <c r="K35" t="s">
        <v>175</v>
      </c>
    </row>
    <row r="36" spans="1:15">
      <c r="A36" t="s">
        <v>176</v>
      </c>
      <c r="B36">
        <v>9734</v>
      </c>
      <c r="C36">
        <v>183606</v>
      </c>
      <c r="D36">
        <v>18163</v>
      </c>
      <c r="E36">
        <v>12423</v>
      </c>
      <c r="F36">
        <v>5151</v>
      </c>
      <c r="G36">
        <v>26968</v>
      </c>
      <c r="H36">
        <v>2906</v>
      </c>
      <c r="I36">
        <v>880</v>
      </c>
      <c r="J36">
        <v>5981</v>
      </c>
      <c r="K36" t="s">
        <v>177</v>
      </c>
    </row>
    <row r="38" spans="1:15">
      <c r="A38" t="s">
        <v>178</v>
      </c>
    </row>
    <row r="39" spans="1:15">
      <c r="A39" t="s">
        <v>179</v>
      </c>
      <c r="B39">
        <v>1359</v>
      </c>
      <c r="C39">
        <v>30331</v>
      </c>
      <c r="D39">
        <v>4759</v>
      </c>
      <c r="E39">
        <v>3137</v>
      </c>
      <c r="F39">
        <v>1352</v>
      </c>
      <c r="G39">
        <v>4317</v>
      </c>
      <c r="H39">
        <v>489</v>
      </c>
      <c r="I39">
        <v>225</v>
      </c>
      <c r="J39">
        <v>1500</v>
      </c>
      <c r="K39" t="s">
        <v>180</v>
      </c>
    </row>
    <row r="40" spans="1:15">
      <c r="A40" t="s">
        <v>181</v>
      </c>
      <c r="B40">
        <v>1674</v>
      </c>
      <c r="C40">
        <v>26618</v>
      </c>
      <c r="D40">
        <v>4380</v>
      </c>
      <c r="E40">
        <v>2429</v>
      </c>
      <c r="F40">
        <v>1035</v>
      </c>
      <c r="G40">
        <v>4439</v>
      </c>
      <c r="H40">
        <v>338</v>
      </c>
      <c r="I40">
        <v>171</v>
      </c>
      <c r="J40">
        <v>1216</v>
      </c>
      <c r="K40" t="s">
        <v>182</v>
      </c>
    </row>
    <row r="41" spans="1:15">
      <c r="A41" t="s">
        <v>183</v>
      </c>
      <c r="B41">
        <v>1787</v>
      </c>
      <c r="C41">
        <v>36507</v>
      </c>
      <c r="D41">
        <v>5014</v>
      </c>
      <c r="E41">
        <v>3332</v>
      </c>
      <c r="F41">
        <v>1082</v>
      </c>
      <c r="G41">
        <v>5695</v>
      </c>
      <c r="H41">
        <v>443</v>
      </c>
      <c r="I41">
        <v>280</v>
      </c>
      <c r="J41">
        <v>2086</v>
      </c>
      <c r="K41" t="s">
        <v>184</v>
      </c>
    </row>
    <row r="42" spans="1:15">
      <c r="A42" t="s">
        <v>185</v>
      </c>
      <c r="B42">
        <v>2141</v>
      </c>
      <c r="C42">
        <v>44293</v>
      </c>
      <c r="D42">
        <v>4868</v>
      </c>
      <c r="E42">
        <v>3622</v>
      </c>
      <c r="F42">
        <v>1238</v>
      </c>
      <c r="G42">
        <v>6447</v>
      </c>
      <c r="H42">
        <v>675</v>
      </c>
      <c r="I42">
        <v>274</v>
      </c>
      <c r="J42">
        <v>2167</v>
      </c>
      <c r="K42" t="s">
        <v>186</v>
      </c>
    </row>
    <row r="43" spans="1:15">
      <c r="A43" t="s">
        <v>187</v>
      </c>
      <c r="B43">
        <v>2038</v>
      </c>
      <c r="C43">
        <v>41957</v>
      </c>
      <c r="D43">
        <v>4109</v>
      </c>
      <c r="E43">
        <v>3234</v>
      </c>
      <c r="F43">
        <v>1109</v>
      </c>
      <c r="G43">
        <v>6069</v>
      </c>
      <c r="H43">
        <v>764</v>
      </c>
      <c r="I43">
        <v>518</v>
      </c>
      <c r="J43">
        <v>1967</v>
      </c>
      <c r="K43" t="s">
        <v>188</v>
      </c>
    </row>
    <row r="44" spans="1:15">
      <c r="A44" t="s">
        <v>189</v>
      </c>
      <c r="B44">
        <v>1864</v>
      </c>
      <c r="C44">
        <v>36505</v>
      </c>
      <c r="D44">
        <v>3783</v>
      </c>
      <c r="E44">
        <v>2087</v>
      </c>
      <c r="F44">
        <v>1056</v>
      </c>
      <c r="G44">
        <v>5744</v>
      </c>
      <c r="H44">
        <v>579</v>
      </c>
      <c r="I44">
        <v>287</v>
      </c>
      <c r="J44">
        <v>1865</v>
      </c>
      <c r="K44" t="s">
        <v>190</v>
      </c>
    </row>
    <row r="45" spans="1:15">
      <c r="A45" t="s">
        <v>191</v>
      </c>
      <c r="B45">
        <v>2336</v>
      </c>
      <c r="C45">
        <v>58055</v>
      </c>
      <c r="D45">
        <v>5348</v>
      </c>
      <c r="E45">
        <v>3576</v>
      </c>
      <c r="F45">
        <v>1489</v>
      </c>
      <c r="G45">
        <v>8330</v>
      </c>
      <c r="H45">
        <v>1131</v>
      </c>
      <c r="I45">
        <v>404</v>
      </c>
      <c r="J45">
        <v>3027</v>
      </c>
      <c r="K45" t="s">
        <v>192</v>
      </c>
    </row>
    <row r="47" spans="1:15">
      <c r="A47" t="s">
        <v>193</v>
      </c>
    </row>
    <row r="48" spans="1:15">
      <c r="A48" t="s">
        <v>194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195</v>
      </c>
    </row>
    <row r="50" spans="1:15">
      <c r="A50" t="s">
        <v>196</v>
      </c>
    </row>
    <row r="51" spans="1:15">
      <c r="A51" t="s">
        <v>197</v>
      </c>
      <c r="B51">
        <v>5286997</v>
      </c>
      <c r="C51">
        <v>8411007</v>
      </c>
      <c r="D51">
        <v>3755675</v>
      </c>
      <c r="E51">
        <v>4840688</v>
      </c>
      <c r="F51">
        <v>5199684</v>
      </c>
      <c r="G51">
        <v>4466912</v>
      </c>
      <c r="H51">
        <v>6201952</v>
      </c>
      <c r="I51">
        <v>6026924</v>
      </c>
      <c r="J51">
        <v>5334242</v>
      </c>
      <c r="K51">
        <v>8501054</v>
      </c>
      <c r="L51" s="31">
        <v>10241537</v>
      </c>
      <c r="M51">
        <v>5839331</v>
      </c>
      <c r="N51">
        <v>4505625</v>
      </c>
      <c r="O51" t="s">
        <v>198</v>
      </c>
    </row>
    <row r="53" spans="1:15">
      <c r="A53" t="s">
        <v>199</v>
      </c>
    </row>
    <row r="54" spans="1:15">
      <c r="A54" t="s">
        <v>200</v>
      </c>
      <c r="B54">
        <v>21353</v>
      </c>
      <c r="C54">
        <v>23081</v>
      </c>
      <c r="D54">
        <v>22417</v>
      </c>
      <c r="E54">
        <v>19795</v>
      </c>
      <c r="F54">
        <v>19265</v>
      </c>
      <c r="G54">
        <v>14783</v>
      </c>
      <c r="H54">
        <v>22166</v>
      </c>
      <c r="I54">
        <v>21558</v>
      </c>
      <c r="J54">
        <v>16922</v>
      </c>
      <c r="K54">
        <v>22245</v>
      </c>
      <c r="L54">
        <v>25617</v>
      </c>
      <c r="M54">
        <v>35402</v>
      </c>
      <c r="N54">
        <v>20856</v>
      </c>
      <c r="O54" t="s">
        <v>201</v>
      </c>
    </row>
    <row r="56" spans="1:15">
      <c r="A56" t="s">
        <v>202</v>
      </c>
    </row>
    <row r="57" spans="1:15">
      <c r="A57" t="s">
        <v>203</v>
      </c>
      <c r="B57">
        <v>3212949</v>
      </c>
      <c r="C57">
        <v>6355491</v>
      </c>
      <c r="D57">
        <v>3821141</v>
      </c>
      <c r="E57">
        <v>3575182</v>
      </c>
      <c r="F57">
        <v>3795431</v>
      </c>
      <c r="G57">
        <v>4099431</v>
      </c>
      <c r="H57">
        <v>5653064</v>
      </c>
      <c r="I57">
        <v>7423914</v>
      </c>
      <c r="J57">
        <v>5078042</v>
      </c>
      <c r="K57">
        <v>7170892</v>
      </c>
      <c r="L57">
        <v>9579960</v>
      </c>
      <c r="M57">
        <v>3786086</v>
      </c>
      <c r="N57">
        <v>3269248</v>
      </c>
      <c r="O57" t="s">
        <v>204</v>
      </c>
    </row>
    <row r="59" spans="1:15">
      <c r="A59" t="s">
        <v>205</v>
      </c>
    </row>
    <row r="60" spans="1:15">
      <c r="A60" t="s">
        <v>206</v>
      </c>
      <c r="B60">
        <v>475273</v>
      </c>
      <c r="C60">
        <v>2054537</v>
      </c>
      <c r="D60">
        <v>572331</v>
      </c>
      <c r="E60">
        <v>670827</v>
      </c>
      <c r="F60">
        <v>591536</v>
      </c>
      <c r="G60">
        <v>747807</v>
      </c>
      <c r="H60">
        <v>1007836</v>
      </c>
      <c r="I60">
        <v>1268831</v>
      </c>
      <c r="J60">
        <v>873148</v>
      </c>
      <c r="K60">
        <v>1405430</v>
      </c>
      <c r="L60">
        <v>1745772</v>
      </c>
      <c r="M60">
        <v>642102</v>
      </c>
      <c r="N60">
        <v>527508</v>
      </c>
      <c r="O60" t="s">
        <v>207</v>
      </c>
    </row>
    <row r="62" spans="1:15">
      <c r="A62" t="s">
        <v>208</v>
      </c>
    </row>
    <row r="63" spans="1:15">
      <c r="A63" t="s">
        <v>209</v>
      </c>
      <c r="B63">
        <v>2803757</v>
      </c>
      <c r="C63">
        <v>27472044</v>
      </c>
      <c r="D63">
        <v>2971128</v>
      </c>
      <c r="E63">
        <v>3332641</v>
      </c>
      <c r="F63">
        <v>2892816</v>
      </c>
      <c r="G63">
        <v>3324228</v>
      </c>
      <c r="H63">
        <v>4831609</v>
      </c>
      <c r="I63">
        <v>3880534</v>
      </c>
      <c r="J63">
        <v>3331845</v>
      </c>
      <c r="K63">
        <v>6934641</v>
      </c>
      <c r="L63">
        <v>9555854</v>
      </c>
      <c r="M63">
        <v>2855599</v>
      </c>
      <c r="N63">
        <v>2345679</v>
      </c>
      <c r="O63" t="s">
        <v>210</v>
      </c>
    </row>
    <row r="65" spans="1:15">
      <c r="A65" t="s">
        <v>211</v>
      </c>
    </row>
    <row r="66" spans="1:15">
      <c r="A66" t="s">
        <v>212</v>
      </c>
      <c r="B66">
        <v>278186</v>
      </c>
      <c r="C66">
        <v>436455</v>
      </c>
      <c r="D66">
        <v>290929</v>
      </c>
      <c r="E66">
        <v>337279</v>
      </c>
      <c r="F66">
        <v>312667</v>
      </c>
      <c r="G66">
        <v>376195</v>
      </c>
      <c r="H66">
        <v>505697</v>
      </c>
      <c r="I66">
        <v>317003</v>
      </c>
      <c r="J66">
        <v>339497</v>
      </c>
      <c r="K66">
        <v>806652</v>
      </c>
      <c r="L66">
        <v>902130</v>
      </c>
      <c r="M66">
        <v>278277</v>
      </c>
      <c r="N66">
        <v>247402</v>
      </c>
      <c r="O66" t="s">
        <v>213</v>
      </c>
    </row>
    <row r="68" spans="1:15">
      <c r="A68" t="s">
        <v>214</v>
      </c>
    </row>
    <row r="69" spans="1:15">
      <c r="A69" t="s">
        <v>215</v>
      </c>
      <c r="B69">
        <v>76.877173849822597</v>
      </c>
      <c r="C69">
        <v>104.203662177732</v>
      </c>
      <c r="D69">
        <v>49.338224668619603</v>
      </c>
      <c r="E69">
        <v>58.349662487945999</v>
      </c>
      <c r="F69">
        <v>62.7314448412315</v>
      </c>
      <c r="G69">
        <v>55.5821118383396</v>
      </c>
      <c r="H69">
        <v>54.419318042223097</v>
      </c>
      <c r="I69">
        <v>62.133237113401997</v>
      </c>
      <c r="J69">
        <v>57.072080457925402</v>
      </c>
      <c r="K69">
        <v>66.474207295617106</v>
      </c>
      <c r="L69">
        <v>60.611211391303797</v>
      </c>
      <c r="M69">
        <v>67.505155950151405</v>
      </c>
      <c r="N69">
        <v>69.054899075819506</v>
      </c>
      <c r="O69" t="s">
        <v>216</v>
      </c>
    </row>
    <row r="71" spans="1:15">
      <c r="A71" t="s">
        <v>217</v>
      </c>
    </row>
    <row r="72" spans="1:15">
      <c r="A72" t="s">
        <v>218</v>
      </c>
      <c r="B72">
        <v>0.31048973419414799</v>
      </c>
      <c r="C72">
        <v>0.285949676028593</v>
      </c>
      <c r="D72">
        <v>0.294491664586644</v>
      </c>
      <c r="E72">
        <v>0.23860896817743399</v>
      </c>
      <c r="F72">
        <v>0.23242206350738301</v>
      </c>
      <c r="G72">
        <v>0.183945947291143</v>
      </c>
      <c r="H72">
        <v>0.19449660425039</v>
      </c>
      <c r="I72">
        <v>0.222247422680412</v>
      </c>
      <c r="J72">
        <v>0.18105173059433999</v>
      </c>
      <c r="K72">
        <v>0.173945341517769</v>
      </c>
      <c r="L72">
        <v>0.15160589686987699</v>
      </c>
      <c r="M72">
        <v>0.40926221359043702</v>
      </c>
      <c r="N72">
        <v>0.31964688031633598</v>
      </c>
      <c r="O72" t="s">
        <v>219</v>
      </c>
    </row>
    <row r="74" spans="1:15">
      <c r="A74" t="s">
        <v>220</v>
      </c>
    </row>
    <row r="75" spans="1:15">
      <c r="A75" t="s">
        <v>221</v>
      </c>
      <c r="B75">
        <v>6.6844498690867504E-2</v>
      </c>
      <c r="C75">
        <v>1.6378132566883801</v>
      </c>
      <c r="D75">
        <v>0.11165029430871901</v>
      </c>
      <c r="E75">
        <v>0.19277713250782499</v>
      </c>
      <c r="F75">
        <v>6.4206547630765595E-2</v>
      </c>
      <c r="G75">
        <v>0.20056302537551399</v>
      </c>
      <c r="H75">
        <v>3.6458845994842198E-2</v>
      </c>
      <c r="I75">
        <v>1.7392759414926E-2</v>
      </c>
      <c r="J75" t="s">
        <v>222</v>
      </c>
    </row>
    <row r="76" spans="1:15">
      <c r="A76" t="s">
        <v>223</v>
      </c>
      <c r="B76">
        <v>8.8277205839585801E-2</v>
      </c>
      <c r="C76">
        <v>2.3385680218693601</v>
      </c>
      <c r="D76">
        <v>0.13985342872099099</v>
      </c>
      <c r="E76">
        <v>0.159163613098353</v>
      </c>
      <c r="F76">
        <v>7.2413191415110795E-2</v>
      </c>
      <c r="G76">
        <v>0.18709649275868001</v>
      </c>
      <c r="H76">
        <v>4.6021636712615499E-2</v>
      </c>
      <c r="I76">
        <v>1.36538125981504E-2</v>
      </c>
      <c r="J76" t="s">
        <v>224</v>
      </c>
    </row>
    <row r="77" spans="1:15">
      <c r="A77" t="s">
        <v>225</v>
      </c>
      <c r="B77">
        <v>0.100412552498234</v>
      </c>
      <c r="C77">
        <v>2.6121387068399402</v>
      </c>
      <c r="D77">
        <v>0.189613092657061</v>
      </c>
      <c r="E77">
        <v>0.24382719873136999</v>
      </c>
      <c r="F77">
        <v>0.134271590866855</v>
      </c>
      <c r="G77">
        <v>0.244236034540431</v>
      </c>
      <c r="H77">
        <v>4.2444590358908199E-2</v>
      </c>
      <c r="I77">
        <v>2.5372598089621699E-2</v>
      </c>
      <c r="J77" t="s">
        <v>226</v>
      </c>
    </row>
    <row r="78" spans="1:15">
      <c r="A78" t="s">
        <v>227</v>
      </c>
      <c r="B78">
        <v>8.0792422590349494E-2</v>
      </c>
      <c r="C78">
        <v>2.3073790412632502</v>
      </c>
      <c r="D78">
        <v>0.18695235217614001</v>
      </c>
      <c r="E78">
        <v>0.23427175155344701</v>
      </c>
      <c r="F78">
        <v>9.1380827892434402E-2</v>
      </c>
      <c r="G78">
        <v>0.29738180002890102</v>
      </c>
      <c r="H78">
        <v>6.0640296370252603E-2</v>
      </c>
      <c r="I78">
        <v>3.0412107040107099E-2</v>
      </c>
      <c r="J78" t="s">
        <v>228</v>
      </c>
    </row>
    <row r="79" spans="1:15">
      <c r="A79" t="s">
        <v>229</v>
      </c>
      <c r="B79">
        <v>0.114633558341369</v>
      </c>
      <c r="C79">
        <v>2.3336306653809</v>
      </c>
      <c r="D79">
        <v>0.23428158148505299</v>
      </c>
      <c r="E79">
        <v>0.225289296046287</v>
      </c>
      <c r="F79">
        <v>8.1087270973963302E-2</v>
      </c>
      <c r="G79">
        <v>0.48289537126325899</v>
      </c>
      <c r="H79">
        <v>4.5756991321118601E-2</v>
      </c>
      <c r="I79">
        <v>3.2654291224686598E-2</v>
      </c>
      <c r="J79" t="s">
        <v>230</v>
      </c>
    </row>
    <row r="80" spans="1:15">
      <c r="A80" t="s">
        <v>231</v>
      </c>
      <c r="B80">
        <v>7.99271305858507E-2</v>
      </c>
      <c r="C80">
        <v>2.3173559501978498</v>
      </c>
      <c r="D80">
        <v>0.233459608145931</v>
      </c>
      <c r="E80">
        <v>0.22882685069008701</v>
      </c>
      <c r="F80">
        <v>0.10020750892770899</v>
      </c>
      <c r="G80">
        <v>0.26947205868159402</v>
      </c>
      <c r="H80">
        <v>3.11142746839108E-2</v>
      </c>
      <c r="I80">
        <v>3.0462793166682701E-2</v>
      </c>
      <c r="J80" t="s">
        <v>232</v>
      </c>
    </row>
    <row r="81" spans="1:10">
      <c r="A81" t="s">
        <v>233</v>
      </c>
      <c r="B81">
        <v>9.7068412015031205E-2</v>
      </c>
      <c r="C81">
        <v>3.1682427892392302</v>
      </c>
      <c r="D81">
        <v>0.20360600253838601</v>
      </c>
      <c r="E81">
        <v>0.42842744444167902</v>
      </c>
      <c r="F81">
        <v>0.122290520867033</v>
      </c>
      <c r="G81">
        <v>0.32037179901948498</v>
      </c>
      <c r="H81">
        <v>4.8092476918099598E-2</v>
      </c>
      <c r="I81">
        <v>3.91459074733096E-2</v>
      </c>
      <c r="J81" t="s">
        <v>234</v>
      </c>
    </row>
    <row r="82" spans="1:10">
      <c r="A82" t="s">
        <v>235</v>
      </c>
      <c r="B82">
        <v>0.15544987101416199</v>
      </c>
      <c r="C82">
        <v>3.2267693873611401</v>
      </c>
      <c r="D82">
        <v>0.174332695716266</v>
      </c>
      <c r="E82">
        <v>0.26607935700120999</v>
      </c>
      <c r="F82">
        <v>0.151606619518101</v>
      </c>
      <c r="G82">
        <v>0.446720951862836</v>
      </c>
      <c r="H82">
        <v>6.6844497481704998E-2</v>
      </c>
      <c r="I82">
        <v>3.7537511187547098E-2</v>
      </c>
      <c r="J82" t="s">
        <v>236</v>
      </c>
    </row>
    <row r="83" spans="1:10">
      <c r="A83" t="s">
        <v>237</v>
      </c>
      <c r="B83">
        <v>0.21120618556701001</v>
      </c>
      <c r="C83">
        <v>2.8488556701030898</v>
      </c>
      <c r="D83">
        <v>0.25065979381443299</v>
      </c>
      <c r="E83">
        <v>0.26081443298968998</v>
      </c>
      <c r="F83">
        <v>0.247185567010309</v>
      </c>
      <c r="G83">
        <v>0.44067010309278298</v>
      </c>
      <c r="H83">
        <v>5.85360824742268E-2</v>
      </c>
      <c r="I83">
        <v>4.8969072164948398E-2</v>
      </c>
      <c r="J83" t="s">
        <v>238</v>
      </c>
    </row>
    <row r="84" spans="1:10">
      <c r="A84" t="s">
        <v>239</v>
      </c>
      <c r="B84">
        <v>0.185609586476221</v>
      </c>
      <c r="C84">
        <v>3.5563686941635901</v>
      </c>
      <c r="D84">
        <v>0.27657411865404102</v>
      </c>
      <c r="E84">
        <v>0.39900497512437799</v>
      </c>
      <c r="F84">
        <v>0.26556464986893402</v>
      </c>
      <c r="G84">
        <v>0.39190071149628197</v>
      </c>
      <c r="H84">
        <v>7.4070507676670394E-2</v>
      </c>
      <c r="I84">
        <v>3.8517091959557E-2</v>
      </c>
      <c r="J84" t="s">
        <v>240</v>
      </c>
    </row>
    <row r="85" spans="1:10">
      <c r="A85" t="s">
        <v>241</v>
      </c>
      <c r="B85">
        <v>0.343801071274973</v>
      </c>
      <c r="C85">
        <v>4.3009187942291902</v>
      </c>
      <c r="D85">
        <v>0.48577237361692099</v>
      </c>
      <c r="E85">
        <v>0.66127380068029795</v>
      </c>
      <c r="F85">
        <v>0.31802009618016103</v>
      </c>
      <c r="G85">
        <v>0.793861672596473</v>
      </c>
      <c r="H85">
        <v>9.4819564452437693E-2</v>
      </c>
      <c r="I85">
        <v>5.6707197873089102E-2</v>
      </c>
      <c r="J85" t="s">
        <v>242</v>
      </c>
    </row>
    <row r="86" spans="1:10">
      <c r="A86" t="s">
        <v>243</v>
      </c>
      <c r="B86">
        <v>0.25383645714353298</v>
      </c>
      <c r="C86">
        <v>4.4916050683253301</v>
      </c>
      <c r="D86">
        <v>0.44260849494883697</v>
      </c>
      <c r="E86">
        <v>0.72031295311029697</v>
      </c>
      <c r="F86">
        <v>0.30839611530972699</v>
      </c>
      <c r="G86">
        <v>0.62331405980907895</v>
      </c>
      <c r="H86">
        <v>9.4122660101437494E-2</v>
      </c>
      <c r="I86">
        <v>5.45892490427351E-2</v>
      </c>
      <c r="J86" t="s">
        <v>244</v>
      </c>
    </row>
    <row r="87" spans="1:10">
      <c r="A87" t="s">
        <v>245</v>
      </c>
      <c r="B87">
        <v>0.15344153892395501</v>
      </c>
      <c r="C87">
        <v>2.5313981179625902</v>
      </c>
      <c r="D87">
        <v>0.305518947538785</v>
      </c>
      <c r="E87">
        <v>0.27524219093200097</v>
      </c>
      <c r="F87">
        <v>0.116540658019467</v>
      </c>
      <c r="G87">
        <v>0.47442833691706499</v>
      </c>
      <c r="H87">
        <v>4.2692654505098099E-2</v>
      </c>
      <c r="I87">
        <v>3.1629326489560898E-2</v>
      </c>
      <c r="J87" t="s">
        <v>246</v>
      </c>
    </row>
    <row r="88" spans="1:10">
      <c r="A88" t="s">
        <v>247</v>
      </c>
      <c r="B88">
        <v>0.124327555289898</v>
      </c>
      <c r="C88">
        <v>2.4576915413735398</v>
      </c>
      <c r="D88">
        <v>0.25196560761414299</v>
      </c>
      <c r="E88">
        <v>0.24801140282311801</v>
      </c>
      <c r="F88">
        <v>0.22624795009732199</v>
      </c>
      <c r="G88">
        <v>0.50811531564669599</v>
      </c>
      <c r="H88">
        <v>3.8040063144665598E-2</v>
      </c>
      <c r="I88">
        <v>3.8269958772050798E-2</v>
      </c>
      <c r="J88" t="s">
        <v>248</v>
      </c>
    </row>
    <row r="89" spans="1:10">
      <c r="A89" t="s">
        <v>249</v>
      </c>
      <c r="B89">
        <v>0.21928143712574799</v>
      </c>
      <c r="C89">
        <v>3.7255389221556801</v>
      </c>
      <c r="D89">
        <v>0.22866766467065799</v>
      </c>
      <c r="E89">
        <v>0.36595808383233502</v>
      </c>
      <c r="F89">
        <v>0.167814371257485</v>
      </c>
      <c r="G89">
        <v>0.43149700598802299</v>
      </c>
      <c r="H89">
        <v>4.80988023952095E-2</v>
      </c>
      <c r="I89">
        <v>3.5314371257485003E-2</v>
      </c>
      <c r="J89" t="s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sqref="A1:O1"/>
    </sheetView>
  </sheetViews>
  <sheetFormatPr defaultRowHeight="15"/>
  <cols>
    <col min="1" max="1" width="9.140625" customWidth="1"/>
  </cols>
  <sheetData>
    <row r="1" spans="1:15">
      <c r="A1">
        <v>702120</v>
      </c>
      <c r="B1">
        <v>504910</v>
      </c>
      <c r="C1">
        <v>756487</v>
      </c>
      <c r="D1">
        <v>498699</v>
      </c>
      <c r="E1">
        <v>597256</v>
      </c>
      <c r="F1">
        <v>599541</v>
      </c>
      <c r="G1">
        <v>605512</v>
      </c>
      <c r="H1">
        <v>811352</v>
      </c>
      <c r="I1">
        <v>691310</v>
      </c>
      <c r="J1">
        <v>651592</v>
      </c>
      <c r="K1">
        <v>1294212</v>
      </c>
      <c r="L1">
        <v>1346394</v>
      </c>
      <c r="M1">
        <v>661562</v>
      </c>
      <c r="N1">
        <v>589003</v>
      </c>
      <c r="O1">
        <v>0</v>
      </c>
    </row>
    <row r="4" spans="1:15">
      <c r="A4" s="2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 List</vt:lpstr>
      <vt:lpstr>Statistics</vt:lpstr>
      <vt:lpstr>ResultAnalysis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Li, Jingjing (jl9rf)</cp:lastModifiedBy>
  <dcterms:created xsi:type="dcterms:W3CDTF">2014-08-15T20:55:14Z</dcterms:created>
  <dcterms:modified xsi:type="dcterms:W3CDTF">2015-02-04T04:43:08Z</dcterms:modified>
</cp:coreProperties>
</file>