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65" documentId="13_ncr:1_{21F54E88-6C31-419B-80DE-D1880D363D04}" xr6:coauthVersionLast="47" xr6:coauthVersionMax="47" xr10:uidLastSave="{A34E38CC-4DAF-4BD4-95C3-2D89537BFA7B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2" i="2" l="1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U40" i="2" l="1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W44" i="2" s="1"/>
  <c r="X44" i="2" s="1"/>
  <c r="T39" i="2"/>
  <c r="U44" i="2" s="1"/>
  <c r="V44" i="2" s="1"/>
  <c r="S39" i="2"/>
  <c r="R39" i="2"/>
  <c r="Q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33" i="1"/>
  <c r="S23" i="1"/>
  <c r="S21" i="1"/>
  <c r="T21" i="1"/>
  <c r="V21" i="1"/>
  <c r="S22" i="1"/>
  <c r="T22" i="1"/>
  <c r="U22" i="1"/>
  <c r="V22" i="1"/>
  <c r="T23" i="1"/>
  <c r="U23" i="1"/>
  <c r="V23" i="1"/>
  <c r="S24" i="1"/>
  <c r="T24" i="1"/>
  <c r="U24" i="1"/>
  <c r="V24" i="1"/>
  <c r="T30" i="1"/>
  <c r="U30" i="1"/>
  <c r="V30" i="1"/>
  <c r="S31" i="1"/>
  <c r="T31" i="1"/>
  <c r="U31" i="1"/>
  <c r="V31" i="1"/>
  <c r="S32" i="1"/>
  <c r="T32" i="1"/>
  <c r="U32" i="1"/>
  <c r="V32" i="1"/>
  <c r="T33" i="1"/>
  <c r="U33" i="1"/>
  <c r="V33" i="1"/>
  <c r="S34" i="1"/>
  <c r="T34" i="1"/>
  <c r="U34" i="1"/>
  <c r="V34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R44" i="2" l="1"/>
  <c r="S44" i="2"/>
  <c r="T44" i="2" s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<sst xmlns="http://schemas.openxmlformats.org/spreadsheetml/2006/main" count="386" uniqueCount="103">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</sst>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17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8DC-4618-A31B-550787D86B84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1.049536588060674</c:v>
                </c:pt>
                <c:pt idx="1">
                  <c:v>1.3918214264900877</c:v>
                </c:pt>
                <c:pt idx="3">
                  <c:v>1.3809728581772287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C-4618-A31B-550787D86B84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0.97259803043120918</c:v>
                </c:pt>
                <c:pt idx="1">
                  <c:v>1.2194224164641296</c:v>
                </c:pt>
                <c:pt idx="2">
                  <c:v>1.1618590544909875</c:v>
                </c:pt>
                <c:pt idx="3">
                  <c:v>1.2654056492405064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C-4618-A31B-550787D86B84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1.0049795813600078</c:v>
                </c:pt>
                <c:pt idx="1">
                  <c:v>1.1268387302718741</c:v>
                </c:pt>
                <c:pt idx="2">
                  <c:v>0.90395284369255657</c:v>
                </c:pt>
                <c:pt idx="3">
                  <c:v>1.130497490019283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C-4618-A31B-550787D86B84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0.96711430920399699</c:v>
                </c:pt>
                <c:pt idx="1">
                  <c:v>1.0157472489135204</c:v>
                </c:pt>
                <c:pt idx="2">
                  <c:v>0.95264593770653672</c:v>
                </c:pt>
                <c:pt idx="3">
                  <c:v>1.0544867437801435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C-4618-A31B-550787D8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24015"/>
        <c:axId val="1755925263"/>
      </c:barChart>
      <c:catAx>
        <c:axId val="17559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5263"/>
        <c:crosses val="autoZero"/>
        <c:auto val="1"/>
        <c:lblAlgn val="ctr"/>
        <c:lblOffset val="100"/>
        <c:noMultiLvlLbl val="0"/>
      </c:catAx>
      <c:valAx>
        <c:axId val="17559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1.275585002232815</c:v>
                </c:pt>
                <c:pt idx="2">
                  <c:v>1.2537256797572021</c:v>
                </c:pt>
                <c:pt idx="3">
                  <c:v>0.97278149088562671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4D41-90EA-6FF7DE23F26F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1.7011044928684038</c:v>
                </c:pt>
                <c:pt idx="1">
                  <c:v>1.3898085364904036</c:v>
                </c:pt>
                <c:pt idx="2">
                  <c:v>1.0740266899350122</c:v>
                </c:pt>
                <c:pt idx="3">
                  <c:v>1.3864852950262225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B-4D41-90EA-6FF7DE23F26F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1.147636163968548</c:v>
                </c:pt>
                <c:pt idx="1">
                  <c:v>1.4000489322146918</c:v>
                </c:pt>
                <c:pt idx="2">
                  <c:v>1.2289132081679124</c:v>
                </c:pt>
                <c:pt idx="3">
                  <c:v>1.4773842401154373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B-4D41-90EA-6FF7DE23F26F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1.2158445862601559</c:v>
                </c:pt>
                <c:pt idx="1">
                  <c:v>1.43386172826963</c:v>
                </c:pt>
                <c:pt idx="2">
                  <c:v>1.2459703840677667</c:v>
                </c:pt>
                <c:pt idx="3">
                  <c:v>1.4287252388108849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B-4D41-90EA-6FF7DE23F26F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1.031433337449184</c:v>
                </c:pt>
                <c:pt idx="1">
                  <c:v>1.5602106464310475</c:v>
                </c:pt>
                <c:pt idx="2">
                  <c:v>0.98194976627577912</c:v>
                </c:pt>
                <c:pt idx="3">
                  <c:v>1.3745915810332963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D41-90EA-6FF7DE23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434287"/>
        <c:axId val="1755430959"/>
      </c:barChart>
      <c:catAx>
        <c:axId val="17554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0959"/>
        <c:crosses val="autoZero"/>
        <c:auto val="1"/>
        <c:lblAlgn val="ctr"/>
        <c:lblOffset val="100"/>
        <c:noMultiLvlLbl val="0"/>
      </c:catAx>
      <c:valAx>
        <c:axId val="17554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517922</xdr:colOff>
      <xdr:row>3</xdr:row>
      <xdr:rowOff>140493</xdr:rowOff>
    </xdr:from>
    <xdr:to>
      <xdr:col>18</xdr:col>
      <xdr:colOff>255985</xdr:colOff>
      <xdr:row>20</xdr:row>
      <xdr:rowOff>26193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32CBA9-B05B-F2EE-7037-E76CB29F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517921</xdr:colOff>
      <xdr:row>25</xdr:row>
      <xdr:rowOff>9525</xdr:rowOff>
    </xdr:from>
    <xdr:to>
      <xdr:col>17</xdr:col>
      <xdr:colOff>255983</xdr:colOff>
      <xdr:row>41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4354AE-9E8E-6223-01CB-85E0E024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I1" zoomScale="80" zoomScaleNormal="80" workbookViewId="0">
      <selection activeCell="R29" sqref="R29:V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</row>
    <row r="3" spans="1:15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5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5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5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5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</row>
    <row r="8" spans="1:15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5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5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5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5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5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5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5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5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22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</row>
    <row r="18" spans="1:22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  <c r="Q21" t="s">
        <v>55</v>
      </c>
      <c r="R21" t="s">
        <v>61</v>
      </c>
      <c r="S21" s="13">
        <f>AVERAGE(D6)</f>
        <v>1.049536588060674</v>
      </c>
      <c r="T21" s="13">
        <f>AVERAGE(B7:B10,D7,B13,E9,E13,K8,K9,K16,M7)</f>
        <v>1.3918214264900877</v>
      </c>
      <c r="V21" s="13">
        <f>AVERAGE(B7,K7)</f>
        <v>1.3809728581772287</v>
      </c>
    </row>
    <row r="22" spans="1:22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Q22" t="s">
        <v>56</v>
      </c>
      <c r="R22" t="s">
        <v>62</v>
      </c>
      <c r="S22" s="13">
        <f>AVERAGE(B4:B6,D4:D5,I6)</f>
        <v>0.97259803043120918</v>
      </c>
      <c r="T22" s="13">
        <f>AVERAGE(B11:B12,B15:B16,D9,D11,D13,D15,E8,E10:E11,E14:E15,F8:F10,F16,H7:H11,H13,H15:H16,K7,K10:K15,L16,M8,M10,M12,M14:M16,)</f>
        <v>1.2194224164641296</v>
      </c>
      <c r="U22" s="13">
        <f>AVERAGE(B3,D3)</f>
        <v>1.1618590544909875</v>
      </c>
      <c r="V22" s="13">
        <f>AVERAGE(B8:B9,B15:B16,E7:F9,F11,E13,E15:F16,H7,H9:H10,H14:H15,K8:K16,L15:L16,M13:M16,M7,M11,)</f>
        <v>1.2654056492405064</v>
      </c>
    </row>
    <row r="23" spans="1:22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  <c r="Q23" t="s">
        <v>57</v>
      </c>
      <c r="R23" t="s">
        <v>63</v>
      </c>
      <c r="S23" s="13">
        <f>AVERAGE(B2:B3,D3,C5:C6,E6,I4:I5,K5:K6,L6)</f>
        <v>1.0049795813600078</v>
      </c>
      <c r="T23" s="13">
        <f>AVERAGE(C7:C16,B14,D8,D10,D12,D14,D16,E16,E12,E7,F7,F11:F15,G15,H12,H14,I7:I16,L9,L11:L15,M9,M11,M13,N7:N13,O7:O16,N15:N16)</f>
        <v>1.1268387302718741</v>
      </c>
      <c r="U23" s="13">
        <f>AVERAGE(B4:B6,C5,D6,F4,F6,I3:I6,K5:K6,M5,N6,)</f>
        <v>0.90395284369255657</v>
      </c>
      <c r="V23" s="13">
        <f>AVERAGE(B10:B14,C7:C16,D12,D15,E10:E12,E14,F10,F12:F14,G15,H8,H11:H13,H16,I7:I16,J8,L13:L14,M8:M10,N10,N12,N14,O7:O16,)</f>
        <v>1.130497490019283</v>
      </c>
    </row>
    <row r="24" spans="1:22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  <c r="Q24" t="s">
        <v>58</v>
      </c>
      <c r="R24" t="s">
        <v>64</v>
      </c>
      <c r="S24" s="13">
        <f>AVERAGE(C2:C4,D2,E2:E5,F2:F6,G2:G6,H2:H6,I2:I3,J2:J6,K2:K4,L2:L5,M2:M6,N2:N6,O2:O6)</f>
        <v>0.96711430920399699</v>
      </c>
      <c r="T24" s="13">
        <f>AVERAGE(G7:G14,J7:J16,L7:L8,L10,N14,)</f>
        <v>1.0157472489135204</v>
      </c>
      <c r="U24" s="13">
        <f>AVERAGE(B2:O2,C3:C4,C6,D4,E3:E6,D5,F3,F5,G3:H6,J3:J6,K3:K4,L3:L6,M3:O4,N5:O5,O6,M6,)</f>
        <v>0.95264593770653672</v>
      </c>
      <c r="V24" s="13">
        <f>AVERAGE(D7:D11,D13:D14,D16,G7:G14,G16,J7,J9:J16,L7:L12,M12,N7:N9,N11,N13,N15:N16,)</f>
        <v>1.0544867437801435</v>
      </c>
    </row>
    <row r="25" spans="1:22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  <c r="U25" s="12"/>
    </row>
    <row r="26" spans="1:22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22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22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  <c r="R28" t="s">
        <v>59</v>
      </c>
    </row>
    <row r="29" spans="1:22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Q30" t="s">
        <v>54</v>
      </c>
      <c r="R30" t="s">
        <v>60</v>
      </c>
      <c r="T30" s="13">
        <f>AVERAGE(B30:B31,I30,K31,M22:M23,)</f>
        <v>1.275585002232815</v>
      </c>
      <c r="U30" s="13">
        <f>AVERAGE(I21)</f>
        <v>1.2537256797572021</v>
      </c>
      <c r="V30" s="13">
        <f>AVERAGE(B30,K30,)</f>
        <v>0.97278149088562671</v>
      </c>
    </row>
    <row r="31" spans="1:22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55</v>
      </c>
      <c r="R31" t="s">
        <v>61</v>
      </c>
      <c r="S31" s="13">
        <f>AVERAGE(B17,B21,D21)</f>
        <v>1.7011044928684038</v>
      </c>
      <c r="T31" s="13">
        <f>AVERAGE(B26,B28:B29,D22:D24,D26,D28,C30:D31,E31,I26,I28,I31,K30,M30:M31,M24,O31,M25,M28,M26:M27,)</f>
        <v>1.3898085364904036</v>
      </c>
      <c r="U31" s="13">
        <f>AVERAGE(B20,D21:E21,K21,)</f>
        <v>1.0740266899350122</v>
      </c>
      <c r="V31" s="13">
        <f>AVERAGE(B28,B31,C30:E30,C31,H31:I31,I30,K29,K31,M24:M27,N30:O30,)</f>
        <v>1.3864852950262225</v>
      </c>
    </row>
    <row r="32" spans="1:22" x14ac:dyDescent="0.15">
      <c r="Q32" t="s">
        <v>56</v>
      </c>
      <c r="R32" t="s">
        <v>62</v>
      </c>
      <c r="S32" s="13">
        <f>AVERAGE(B19:B20,D20,D18,E21,I21,K21,)</f>
        <v>1.147636163968548</v>
      </c>
      <c r="T32" s="13">
        <f>AVERAGE(B22:B25,C22,C28:C29,D25,D27,D29,H22:I22,I24,I27,N28,K28:L28,K29,M29,,H28,I29,H30:H31,K22:K23,L30:L31,N30:N31,O30,)</f>
        <v>1.4000489322146918</v>
      </c>
      <c r="U32" s="13">
        <f>AVERAGE(B18:B19,B21,D17,E20,F21,I19:I20,K19:K20,)</f>
        <v>1.2289132081679124</v>
      </c>
      <c r="V32" s="13">
        <f>AVERAGE(B24:B25,B27,B29,C28:C29,D24:D26,D31:F31,F30,F26,H27,H29:H30,I25:I29,K22:K23,K27:K28,L24,L26:L28,L30:L31,M28:M31,N22,N25:N26,N28,N31:O31,)</f>
        <v>1.4773842401154373</v>
      </c>
    </row>
    <row r="33" spans="1:22" x14ac:dyDescent="0.15">
      <c r="A33" s="2" t="s">
        <v>44</v>
      </c>
      <c r="Q33" t="s">
        <v>57</v>
      </c>
      <c r="R33" t="s">
        <v>63</v>
      </c>
      <c r="S33" s="13">
        <f>AVERAGE(D17,B18,C21,D19,E19:E20,F20:F21,I20,N17:N21,L20:M21,O21,)</f>
        <v>1.2158445862601559</v>
      </c>
      <c r="T33" s="13">
        <f>AVERAGE(B27,C23:C27,E22,E26,E28,E30,F22:F30,G22:G24,F31,G26,G28,G30:G31,H23:H24,H27,H29,I23,I25,K24:K27,L22:L27,L29,N22:N27,O22:O29,N29)</f>
        <v>1.43386172826963</v>
      </c>
      <c r="U33" s="13">
        <f>AVERAGE(C21,D19:D20,F19:F20,G21:H21,I17:J17,N17,L19:N21,O20:O21,)</f>
        <v>1.2459703840677667</v>
      </c>
      <c r="V33" s="13">
        <f>AVERAGE(B22:B23,B26,C22:C27,D22,D27,D29,F22:F25,F27:F29,G22,G26:H26,G28:G31,H28,H22:H23,I22:I24,J31,K24:K26,L25,L29,L22:M23,N23:N24,O22:O25,N27:O27,O28:O29,N29,)</f>
        <v>1.4287252388108849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3">
        <f>AVERAGE(C17:C20,E17:E18,F17:F19,G17:H21,I17:I19,J17:J21,K17:K20,L17:M19,O17:O20,)</f>
        <v>1.031433337449184</v>
      </c>
      <c r="T34" s="13">
        <f>AVERAGE(E23:E25,E27,E29,G25,G27,G29,H25:H26,J22:J31)</f>
        <v>1.5602106464310475</v>
      </c>
      <c r="U34" s="13">
        <f>AVERAGE(B17:C17,C18:C20,D18:H18,E17:H17,E19,G19:H20,I18,J18:J21,K17:M18,N18,O17:O19,)</f>
        <v>0.98194976627577912</v>
      </c>
      <c r="V34" s="13">
        <f>AVERAGE(D23,D28,E22:E29,G23:G25,G27,H24:H25,J22:J30,O26,)</f>
        <v>1.3745915810332963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-0.36569939239725402</v>
      </c>
      <c r="C65">
        <f t="shared" si="0"/>
        <v>-0.36369985077551548</v>
      </c>
      <c r="D65">
        <f t="shared" si="0"/>
        <v>-0.37312382986820158</v>
      </c>
      <c r="E65">
        <f t="shared" si="0"/>
        <v>0.15550374394828548</v>
      </c>
      <c r="F65">
        <f t="shared" si="0"/>
        <v>-0.75396792282052438</v>
      </c>
      <c r="G65">
        <f t="shared" si="0"/>
        <v>0.39313072141734834</v>
      </c>
      <c r="H65">
        <f t="shared" si="0"/>
        <v>-0.74619475490476772</v>
      </c>
      <c r="I65">
        <f t="shared" si="0"/>
        <v>0.12542293836655538</v>
      </c>
      <c r="J65">
        <f t="shared" si="0"/>
        <v>8.0814200722591489E-2</v>
      </c>
      <c r="K65">
        <f t="shared" si="0"/>
        <v>-0.18512145426727891</v>
      </c>
      <c r="L65">
        <f t="shared" si="0"/>
        <v>-0.64882782548612539</v>
      </c>
      <c r="M65">
        <f t="shared" si="0"/>
        <v>-0.80279180955267326</v>
      </c>
      <c r="N65">
        <f t="shared" si="0"/>
        <v>-0.27654632976270371</v>
      </c>
      <c r="O65">
        <f t="shared" si="0"/>
        <v>-9.8757636401097665E-2</v>
      </c>
    </row>
    <row r="66" spans="1:15" x14ac:dyDescent="0.15">
      <c r="A66" s="2" t="s">
        <v>47</v>
      </c>
      <c r="B66">
        <f t="shared" ref="B66:O66" si="1">CORREL(B17:B31,B50:B64)</f>
        <v>-0.15935814137129922</v>
      </c>
      <c r="C66">
        <f t="shared" si="1"/>
        <v>-0.45337883898217601</v>
      </c>
      <c r="D66">
        <f t="shared" si="1"/>
        <v>-0.45795114434921391</v>
      </c>
      <c r="E66">
        <f t="shared" si="1"/>
        <v>0.18511883507008775</v>
      </c>
      <c r="F66">
        <f t="shared" si="1"/>
        <v>-0.48349513339203831</v>
      </c>
      <c r="G66">
        <f t="shared" si="1"/>
        <v>0.21930598935573523</v>
      </c>
      <c r="H66">
        <f t="shared" si="1"/>
        <v>-0.26185088958633146</v>
      </c>
      <c r="I66">
        <f t="shared" si="1"/>
        <v>-4.4346050906446784E-2</v>
      </c>
      <c r="J66">
        <f t="shared" si="1"/>
        <v>0.35518860679322178</v>
      </c>
      <c r="K66">
        <f t="shared" si="1"/>
        <v>-0.45507166919787201</v>
      </c>
      <c r="L66">
        <f t="shared" si="1"/>
        <v>-0.27584694407979293</v>
      </c>
      <c r="M66">
        <f t="shared" si="1"/>
        <v>3.2860989179028501E-2</v>
      </c>
      <c r="N66">
        <f t="shared" si="1"/>
        <v>-0.32332189586577587</v>
      </c>
      <c r="O66">
        <f t="shared" si="1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-0.24880810150702487</v>
      </c>
      <c r="C101">
        <f t="shared" si="2"/>
        <v>-0.39058106975579648</v>
      </c>
      <c r="D101">
        <f t="shared" si="2"/>
        <v>-0.32343344578263894</v>
      </c>
      <c r="E101">
        <f t="shared" si="2"/>
        <v>8.9170685372346181E-2</v>
      </c>
      <c r="F101">
        <f t="shared" si="2"/>
        <v>-0.52072777408294446</v>
      </c>
      <c r="G101">
        <f t="shared" si="2"/>
        <v>0.15924420677153284</v>
      </c>
      <c r="H101">
        <f t="shared" si="2"/>
        <v>-0.80294044080205618</v>
      </c>
      <c r="I101">
        <f t="shared" si="2"/>
        <v>2.6688785891195283E-3</v>
      </c>
      <c r="J101">
        <f t="shared" si="2"/>
        <v>-0.51089762246556969</v>
      </c>
      <c r="K101">
        <f t="shared" si="2"/>
        <v>-0.20224475825321153</v>
      </c>
      <c r="L101">
        <f t="shared" si="2"/>
        <v>-0.43136935894542838</v>
      </c>
      <c r="M101">
        <f t="shared" si="2"/>
        <v>-0.81726373315256207</v>
      </c>
      <c r="N101">
        <f t="shared" si="2"/>
        <v>-8.6726213775559183E-2</v>
      </c>
      <c r="O101">
        <f t="shared" si="2"/>
        <v>-7.8369439657088053E-3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FD6-8D8C-4089-8796-235E5F3EC5DF}">
  <dimension ref="A1:EK102"/>
  <sheetViews>
    <sheetView tabSelected="1" topLeftCell="P1" zoomScale="80" zoomScaleNormal="80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  <c r="P2">
        <f t="shared" ref="P2:AC2" si="0">B3</f>
        <v>0.97946971580847475</v>
      </c>
      <c r="Q2">
        <f t="shared" si="0"/>
        <v>1.1440524142902111</v>
      </c>
      <c r="R2">
        <f t="shared" si="0"/>
        <v>1.3442483931735001</v>
      </c>
      <c r="S2">
        <f t="shared" si="0"/>
        <v>2.2425435123517179</v>
      </c>
      <c r="T2">
        <f t="shared" si="0"/>
        <v>0.52890621927626413</v>
      </c>
      <c r="U2">
        <f t="shared" si="0"/>
        <v>1.528028156814188</v>
      </c>
      <c r="V2">
        <f t="shared" si="0"/>
        <v>1.002977533326483</v>
      </c>
      <c r="W2">
        <f t="shared" si="0"/>
        <v>1.678558390918093</v>
      </c>
      <c r="X2">
        <f t="shared" si="0"/>
        <v>0.53842894184365175</v>
      </c>
      <c r="Y2">
        <f t="shared" si="0"/>
        <v>1.2400526172715469</v>
      </c>
      <c r="Z2">
        <f t="shared" si="0"/>
        <v>0.74723066611225863</v>
      </c>
      <c r="AA2">
        <f t="shared" si="0"/>
        <v>0.70769012203799431</v>
      </c>
      <c r="AB2">
        <f t="shared" si="0"/>
        <v>0.89013959279498989</v>
      </c>
      <c r="AC2">
        <f t="shared" si="0"/>
        <v>1.2145570794018561</v>
      </c>
      <c r="AD2">
        <f t="shared" ref="AD2:AQ2" si="1">B4</f>
        <v>0.92969493860547847</v>
      </c>
      <c r="AE2">
        <f t="shared" si="1"/>
        <v>0.55617169618788231</v>
      </c>
      <c r="AF2">
        <f t="shared" si="1"/>
        <v>0.89600467394837569</v>
      </c>
      <c r="AG2">
        <f t="shared" si="1"/>
        <v>1.76512526843478</v>
      </c>
      <c r="AH2">
        <f t="shared" si="1"/>
        <v>0.32877772866054572</v>
      </c>
      <c r="AI2">
        <f t="shared" si="1"/>
        <v>1.7398168468281989</v>
      </c>
      <c r="AJ2">
        <f t="shared" si="1"/>
        <v>0.58347839442820693</v>
      </c>
      <c r="AK2">
        <f t="shared" si="1"/>
        <v>0.60211822930447889</v>
      </c>
      <c r="AL2">
        <f t="shared" si="1"/>
        <v>0.7692522243971589</v>
      </c>
      <c r="AM2">
        <f t="shared" si="1"/>
        <v>1.33757169069213</v>
      </c>
      <c r="AN2">
        <f t="shared" si="1"/>
        <v>0.65210100711641583</v>
      </c>
      <c r="AO2">
        <f t="shared" si="1"/>
        <v>0.61834402323141635</v>
      </c>
      <c r="AP2">
        <f t="shared" si="1"/>
        <v>0.67802391822903596</v>
      </c>
      <c r="AQ2">
        <f t="shared" si="1"/>
        <v>0.89815743605980136</v>
      </c>
      <c r="AR2">
        <f t="shared" ref="AR2:BE2" si="2">B5</f>
        <v>0.91330520942187765</v>
      </c>
      <c r="AS2">
        <f t="shared" si="2"/>
        <v>0.64951587117040321</v>
      </c>
      <c r="AT2">
        <f t="shared" si="2"/>
        <v>1.2971848936879169</v>
      </c>
      <c r="AU2">
        <f t="shared" si="2"/>
        <v>1.164405069158241</v>
      </c>
      <c r="AV2">
        <f t="shared" si="2"/>
        <v>0.41055053666821911</v>
      </c>
      <c r="AW2">
        <f t="shared" si="2"/>
        <v>1.184948536713603</v>
      </c>
      <c r="AX2">
        <f t="shared" si="2"/>
        <v>0.61376906212569871</v>
      </c>
      <c r="AY2">
        <f t="shared" si="2"/>
        <v>1.5585507119588951</v>
      </c>
      <c r="AZ2">
        <f t="shared" si="2"/>
        <v>1.035630453330648</v>
      </c>
      <c r="BA2">
        <f t="shared" si="2"/>
        <v>1.2259905077664961</v>
      </c>
      <c r="BB2">
        <f t="shared" si="2"/>
        <v>0.55984615095407542</v>
      </c>
      <c r="BC2">
        <f t="shared" si="2"/>
        <v>1.032817236524614</v>
      </c>
      <c r="BD2">
        <f t="shared" si="2"/>
        <v>1.516151956529447</v>
      </c>
      <c r="BE2">
        <f t="shared" si="2"/>
        <v>0.83047880357784243</v>
      </c>
      <c r="BF2">
        <f t="shared" ref="BF2:BS2" si="3">B6</f>
        <v>0.70310965734397501</v>
      </c>
      <c r="BG2">
        <f t="shared" si="3"/>
        <v>0.42215904936996168</v>
      </c>
      <c r="BH2">
        <f t="shared" si="3"/>
        <v>1.049536588060674</v>
      </c>
      <c r="BI2">
        <f t="shared" si="3"/>
        <v>1.440694362629011</v>
      </c>
      <c r="BJ2">
        <f t="shared" si="3"/>
        <v>0.58693477708227271</v>
      </c>
      <c r="BK2">
        <f t="shared" si="3"/>
        <v>0.92815730631862459</v>
      </c>
      <c r="BL2">
        <f t="shared" si="3"/>
        <v>0.63348734092050396</v>
      </c>
      <c r="BM2">
        <f t="shared" si="3"/>
        <v>1.096288809579631</v>
      </c>
      <c r="BN2">
        <f t="shared" si="3"/>
        <v>0.7138714794588592</v>
      </c>
      <c r="BO2">
        <f t="shared" si="3"/>
        <v>0.86679887271006784</v>
      </c>
      <c r="BP2">
        <f t="shared" si="3"/>
        <v>0.67523006042515565</v>
      </c>
      <c r="BQ2">
        <f t="shared" si="3"/>
        <v>1.004664579577871</v>
      </c>
      <c r="BR2">
        <f t="shared" si="3"/>
        <v>1.2412479699734009</v>
      </c>
      <c r="BS2">
        <f t="shared" si="3"/>
        <v>0.88271527868638289</v>
      </c>
    </row>
    <row r="3" spans="1:141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41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41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41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41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  <c r="P7">
        <f t="shared" ref="P7:AC7" si="4">B8</f>
        <v>1.9171425618952169</v>
      </c>
      <c r="Q7">
        <f t="shared" si="4"/>
        <v>1.205348541611861</v>
      </c>
      <c r="R7">
        <f t="shared" si="4"/>
        <v>0.84102253472756194</v>
      </c>
      <c r="S7">
        <f t="shared" si="4"/>
        <v>2.2768716528483219</v>
      </c>
      <c r="T7">
        <f t="shared" si="4"/>
        <v>1.134993922523561</v>
      </c>
      <c r="U7">
        <f t="shared" si="4"/>
        <v>0.58984772341405867</v>
      </c>
      <c r="V7">
        <f t="shared" si="4"/>
        <v>0.99298779463201614</v>
      </c>
      <c r="W7">
        <f t="shared" si="4"/>
        <v>1.4342222498942341</v>
      </c>
      <c r="X7">
        <f t="shared" si="4"/>
        <v>1.053331745034243</v>
      </c>
      <c r="Y7">
        <f t="shared" si="4"/>
        <v>1.188610149592066</v>
      </c>
      <c r="Z7">
        <f t="shared" si="4"/>
        <v>0.78575717527578515</v>
      </c>
      <c r="AA7">
        <f t="shared" si="4"/>
        <v>1.0374240838475071</v>
      </c>
      <c r="AB7">
        <f t="shared" si="4"/>
        <v>0.87354393757562199</v>
      </c>
      <c r="AC7">
        <f t="shared" si="4"/>
        <v>1.4250123444043119</v>
      </c>
      <c r="AD7">
        <f t="shared" ref="AD7:AQ7" si="5">B9</f>
        <v>0.99293238455066035</v>
      </c>
      <c r="AE7">
        <f t="shared" si="5"/>
        <v>1.235226275878988</v>
      </c>
      <c r="AF7">
        <f t="shared" si="5"/>
        <v>1.4988812283670581</v>
      </c>
      <c r="AG7">
        <f t="shared" si="5"/>
        <v>1.5321354778236711</v>
      </c>
      <c r="AH7">
        <f t="shared" si="5"/>
        <v>1.331366454504898</v>
      </c>
      <c r="AI7">
        <f t="shared" si="5"/>
        <v>1.1828041792884849</v>
      </c>
      <c r="AJ7">
        <f t="shared" si="5"/>
        <v>1.2292403938565739</v>
      </c>
      <c r="AK7">
        <f t="shared" si="5"/>
        <v>1.8135782437311181</v>
      </c>
      <c r="AL7">
        <f t="shared" si="5"/>
        <v>0.58576702903594891</v>
      </c>
      <c r="AM7">
        <f t="shared" si="5"/>
        <v>1.641022625308969</v>
      </c>
      <c r="AN7">
        <f t="shared" si="5"/>
        <v>1.167006615019522</v>
      </c>
      <c r="AO7">
        <f t="shared" si="5"/>
        <v>1.1771201872104149</v>
      </c>
      <c r="AP7">
        <f t="shared" si="5"/>
        <v>0.89221452252017697</v>
      </c>
      <c r="AQ7">
        <f t="shared" si="5"/>
        <v>1.1322810917164119</v>
      </c>
      <c r="AR7">
        <f t="shared" ref="AR7:BE7" si="6">B10</f>
        <v>1.2370420042935519</v>
      </c>
      <c r="AS7">
        <f t="shared" si="6"/>
        <v>1.3355874603553901</v>
      </c>
      <c r="AT7">
        <f t="shared" si="6"/>
        <v>0.82412728835029159</v>
      </c>
      <c r="AU7">
        <f t="shared" si="6"/>
        <v>1.442719073970463</v>
      </c>
      <c r="AV7">
        <f t="shared" si="6"/>
        <v>1.2421728333934781</v>
      </c>
      <c r="AW7">
        <f t="shared" si="6"/>
        <v>1.190646538103127</v>
      </c>
      <c r="AX7">
        <f t="shared" si="6"/>
        <v>1.4483295955277971</v>
      </c>
      <c r="AY7">
        <f t="shared" si="6"/>
        <v>1.1118916669039021</v>
      </c>
      <c r="AZ7">
        <f t="shared" si="6"/>
        <v>1.1665997820615699</v>
      </c>
      <c r="BA7">
        <f t="shared" si="6"/>
        <v>0.76487754435030475</v>
      </c>
      <c r="BB7">
        <f t="shared" si="6"/>
        <v>1.0546269712372991</v>
      </c>
      <c r="BC7">
        <f t="shared" si="6"/>
        <v>1.200016711197061</v>
      </c>
      <c r="BD7">
        <f t="shared" si="6"/>
        <v>1.0023735055530101</v>
      </c>
      <c r="BE7">
        <f t="shared" si="6"/>
        <v>1.2681498097803481</v>
      </c>
      <c r="BF7">
        <f t="shared" ref="BF7:BS7" si="7">B11</f>
        <v>1.4234359729333259</v>
      </c>
      <c r="BG7">
        <f t="shared" si="7"/>
        <v>1.365155847882211</v>
      </c>
      <c r="BH7">
        <f t="shared" si="7"/>
        <v>0.62360181547727789</v>
      </c>
      <c r="BI7">
        <f t="shared" si="7"/>
        <v>1.5101561197623921</v>
      </c>
      <c r="BJ7">
        <f t="shared" si="7"/>
        <v>1.0179586300180721</v>
      </c>
      <c r="BK7">
        <f t="shared" si="7"/>
        <v>1.514135579910306</v>
      </c>
      <c r="BL7">
        <f t="shared" si="7"/>
        <v>1.068462171249265</v>
      </c>
      <c r="BM7">
        <f t="shared" si="7"/>
        <v>1.680983474321013</v>
      </c>
      <c r="BN7">
        <f t="shared" si="7"/>
        <v>0.58395602252791412</v>
      </c>
      <c r="BO7">
        <f t="shared" si="7"/>
        <v>1.201862075900366</v>
      </c>
      <c r="BP7">
        <f t="shared" si="7"/>
        <v>1.0628082449242979</v>
      </c>
      <c r="BQ7">
        <f t="shared" si="7"/>
        <v>1.2723963465559061</v>
      </c>
      <c r="BR7">
        <f t="shared" si="7"/>
        <v>1.169671135926581</v>
      </c>
      <c r="BS7">
        <f t="shared" si="7"/>
        <v>0.85310749630981542</v>
      </c>
      <c r="BT7">
        <f t="shared" ref="BT7:CG7" si="8">B12</f>
        <v>1.1089314184963159</v>
      </c>
      <c r="BU7">
        <f t="shared" si="8"/>
        <v>0.68630909128483752</v>
      </c>
      <c r="BV7">
        <f t="shared" si="8"/>
        <v>1.235532385561553</v>
      </c>
      <c r="BW7">
        <f t="shared" si="8"/>
        <v>1.114499443159364</v>
      </c>
      <c r="BX7">
        <f t="shared" si="8"/>
        <v>1.026984466491623</v>
      </c>
      <c r="BY7">
        <f t="shared" si="8"/>
        <v>1.45963437668273</v>
      </c>
      <c r="BZ7">
        <f t="shared" si="8"/>
        <v>1.493423134732182</v>
      </c>
      <c r="CA7">
        <f t="shared" si="8"/>
        <v>1.255368906126717</v>
      </c>
      <c r="CB7">
        <f t="shared" si="8"/>
        <v>0.86187740482723141</v>
      </c>
      <c r="CC7">
        <f t="shared" si="8"/>
        <v>1.1645774192395559</v>
      </c>
      <c r="CD7">
        <f t="shared" si="8"/>
        <v>1.59876211999048</v>
      </c>
      <c r="CE7">
        <f t="shared" si="8"/>
        <v>1.080532860228004</v>
      </c>
      <c r="CF7">
        <f t="shared" si="8"/>
        <v>0.88989987024672768</v>
      </c>
      <c r="CG7">
        <f t="shared" si="8"/>
        <v>0.62027573417404347</v>
      </c>
      <c r="CH7">
        <f t="shared" ref="CH7:CU7" si="9">B13</f>
        <v>1.291541359131549</v>
      </c>
      <c r="CI7">
        <f t="shared" si="9"/>
        <v>0.91169908821281775</v>
      </c>
      <c r="CJ7">
        <f t="shared" si="9"/>
        <v>1.5261480648274539</v>
      </c>
      <c r="CK7">
        <f t="shared" si="9"/>
        <v>1.4493920701791649</v>
      </c>
      <c r="CL7">
        <f t="shared" si="9"/>
        <v>0.56449888782966817</v>
      </c>
      <c r="CM7">
        <f t="shared" si="9"/>
        <v>1.391941135377879</v>
      </c>
      <c r="CN7">
        <f t="shared" si="9"/>
        <v>0.96239415842583309</v>
      </c>
      <c r="CO7">
        <f t="shared" si="9"/>
        <v>1.8224951165462639</v>
      </c>
      <c r="CP7">
        <f t="shared" si="9"/>
        <v>0.96261060586092917</v>
      </c>
      <c r="CQ7">
        <f t="shared" si="9"/>
        <v>0.71577112605556537</v>
      </c>
      <c r="CR7">
        <f t="shared" si="9"/>
        <v>1.0970942679786071</v>
      </c>
      <c r="CS7">
        <f t="shared" si="9"/>
        <v>1.478458609569953</v>
      </c>
      <c r="CT7">
        <f t="shared" si="9"/>
        <v>1.004872412650536</v>
      </c>
      <c r="CU7">
        <f t="shared" si="9"/>
        <v>1.046668992686862</v>
      </c>
      <c r="CV7">
        <f t="shared" ref="CV7:DI7" si="10">B14</f>
        <v>1.089098601856815</v>
      </c>
      <c r="CW7">
        <f t="shared" si="10"/>
        <v>1.277279214048066</v>
      </c>
      <c r="CX7">
        <f t="shared" si="10"/>
        <v>0.9708217602574275</v>
      </c>
      <c r="CY7">
        <f t="shared" si="10"/>
        <v>1.5081093662994209</v>
      </c>
      <c r="CZ7">
        <f t="shared" si="10"/>
        <v>0.68897683759115769</v>
      </c>
      <c r="DA7">
        <f t="shared" si="10"/>
        <v>1.394959983664215</v>
      </c>
      <c r="DB7">
        <f t="shared" si="10"/>
        <v>1.0860767243581551</v>
      </c>
      <c r="DC7">
        <f t="shared" si="10"/>
        <v>1.866480978308322</v>
      </c>
      <c r="DD7">
        <f t="shared" si="10"/>
        <v>0.95739671649308655</v>
      </c>
      <c r="DE7">
        <f t="shared" si="10"/>
        <v>1.221472867038472</v>
      </c>
      <c r="DF7">
        <f t="shared" si="10"/>
        <v>0.99578882179003292</v>
      </c>
      <c r="DG7">
        <f t="shared" si="10"/>
        <v>1.48127429412348</v>
      </c>
      <c r="DH7">
        <f t="shared" si="10"/>
        <v>0.79259194542335565</v>
      </c>
      <c r="DI7">
        <f t="shared" si="10"/>
        <v>0.56464536323932502</v>
      </c>
      <c r="DJ7">
        <f t="shared" ref="DJ7:DW7" si="11">B15</f>
        <v>0.98372651058179494</v>
      </c>
      <c r="DK7">
        <f t="shared" si="11"/>
        <v>1.019299236793229</v>
      </c>
      <c r="DL7">
        <f t="shared" si="11"/>
        <v>0.90986606682470161</v>
      </c>
      <c r="DM7">
        <f t="shared" si="11"/>
        <v>1.9335837435333341</v>
      </c>
      <c r="DN7">
        <f t="shared" si="11"/>
        <v>0.84390010720365727</v>
      </c>
      <c r="DO7">
        <f t="shared" si="11"/>
        <v>0.98574639477717818</v>
      </c>
      <c r="DP7">
        <f t="shared" si="11"/>
        <v>1.3981309524089161</v>
      </c>
      <c r="DQ7">
        <f t="shared" si="11"/>
        <v>1.469806026150027</v>
      </c>
      <c r="DR7">
        <f t="shared" si="11"/>
        <v>1.532537361273421</v>
      </c>
      <c r="DS7">
        <f t="shared" si="11"/>
        <v>1.3636513598179769</v>
      </c>
      <c r="DT7">
        <f t="shared" si="11"/>
        <v>1.122800801378786</v>
      </c>
      <c r="DU7">
        <f t="shared" si="11"/>
        <v>1.0873446391867749</v>
      </c>
      <c r="DV7">
        <f t="shared" si="11"/>
        <v>0.90170806999882436</v>
      </c>
      <c r="DW7">
        <f t="shared" si="11"/>
        <v>0.88608984740847296</v>
      </c>
      <c r="DX7">
        <f t="shared" ref="DX7:EK7" si="12">B16</f>
        <v>1.273338643178485</v>
      </c>
      <c r="DY7">
        <f t="shared" si="12"/>
        <v>0.69722150502008418</v>
      </c>
      <c r="DZ7">
        <f t="shared" si="12"/>
        <v>0.96860117614693375</v>
      </c>
      <c r="EA7">
        <f t="shared" si="12"/>
        <v>1.423320042287378</v>
      </c>
      <c r="EB7">
        <f t="shared" si="12"/>
        <v>1.0336192653745819</v>
      </c>
      <c r="EC7">
        <f t="shared" si="12"/>
        <v>1.0947727234954461</v>
      </c>
      <c r="ED7">
        <f t="shared" si="12"/>
        <v>1.3765434152787379</v>
      </c>
      <c r="EE7">
        <f t="shared" si="12"/>
        <v>1.338325557297865</v>
      </c>
      <c r="EF7">
        <f t="shared" si="12"/>
        <v>0.58639622700943494</v>
      </c>
      <c r="EG7">
        <f t="shared" si="12"/>
        <v>1.2428257575253261</v>
      </c>
      <c r="EH7">
        <f t="shared" si="12"/>
        <v>1.361063137162378</v>
      </c>
      <c r="EI7">
        <f t="shared" si="12"/>
        <v>1.269041800908145</v>
      </c>
      <c r="EJ7">
        <f t="shared" si="12"/>
        <v>1.015021036940658</v>
      </c>
      <c r="EK7">
        <f t="shared" si="12"/>
        <v>0.85966429683351353</v>
      </c>
    </row>
    <row r="8" spans="1:141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41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41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41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41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41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41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41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41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141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  <c r="P17">
        <f t="shared" ref="P17:AC17" si="13">B18</f>
        <v>1.787070271566144</v>
      </c>
      <c r="Q17">
        <f t="shared" si="13"/>
        <v>1.128077018694138</v>
      </c>
      <c r="R17">
        <f t="shared" si="13"/>
        <v>1.025141272267907</v>
      </c>
      <c r="S17">
        <f t="shared" si="13"/>
        <v>0.7840771602028469</v>
      </c>
      <c r="T17">
        <f t="shared" si="13"/>
        <v>0.1292413707750181</v>
      </c>
      <c r="U17">
        <f t="shared" si="13"/>
        <v>3.0482318951711411</v>
      </c>
      <c r="V17">
        <f t="shared" si="13"/>
        <v>0.6658728861986255</v>
      </c>
      <c r="W17">
        <f t="shared" si="13"/>
        <v>0.35999976570737119</v>
      </c>
      <c r="X17">
        <f t="shared" si="13"/>
        <v>0.24054234906406069</v>
      </c>
      <c r="Y17">
        <f t="shared" si="13"/>
        <v>0.13290534237434881</v>
      </c>
      <c r="Z17">
        <f t="shared" si="13"/>
        <v>0.30877470433908472</v>
      </c>
      <c r="AA17">
        <f t="shared" si="13"/>
        <v>3.1069439159074128</v>
      </c>
      <c r="AB17">
        <f t="shared" si="13"/>
        <v>0.28605144171732111</v>
      </c>
      <c r="AC17">
        <f t="shared" si="13"/>
        <v>0.20769660715589541</v>
      </c>
      <c r="AD17">
        <f t="shared" ref="AD17:AQ17" si="14">B19</f>
        <v>1.306558890303388</v>
      </c>
      <c r="AE17">
        <f t="shared" si="14"/>
        <v>2.3251622810468629E-2</v>
      </c>
      <c r="AF17">
        <f t="shared" si="14"/>
        <v>0.49271871556254571</v>
      </c>
      <c r="AG17">
        <f t="shared" si="14"/>
        <v>1.5273454314033761</v>
      </c>
      <c r="AH17">
        <f t="shared" si="14"/>
        <v>1.9061554139701471</v>
      </c>
      <c r="AI17">
        <f t="shared" si="14"/>
        <v>1.1380883881056141</v>
      </c>
      <c r="AJ17">
        <f t="shared" si="14"/>
        <v>2.0691095064332949</v>
      </c>
      <c r="AK17">
        <f t="shared" si="14"/>
        <v>1.414820708106862</v>
      </c>
      <c r="AL17">
        <f t="shared" si="14"/>
        <v>0.55478057036006356</v>
      </c>
      <c r="AM17">
        <f t="shared" si="14"/>
        <v>0.96493510367673885</v>
      </c>
      <c r="AN17">
        <f t="shared" si="14"/>
        <v>2.244909939882882</v>
      </c>
      <c r="AO17">
        <f t="shared" si="14"/>
        <v>1.173721630740846</v>
      </c>
      <c r="AP17">
        <f t="shared" si="14"/>
        <v>1.0307012769439969</v>
      </c>
      <c r="AQ17">
        <f t="shared" si="14"/>
        <v>0.46364760900080271</v>
      </c>
      <c r="AR17">
        <f t="shared" ref="AR17:BE17" si="15">B20</f>
        <v>2.1026131741430478</v>
      </c>
      <c r="AS17">
        <f t="shared" si="15"/>
        <v>1.4581911966785821</v>
      </c>
      <c r="AT17">
        <f t="shared" si="15"/>
        <v>1.0087805809382571</v>
      </c>
      <c r="AU17">
        <f t="shared" si="15"/>
        <v>1.4836379934520849</v>
      </c>
      <c r="AV17">
        <f t="shared" si="15"/>
        <v>1.183989608241077</v>
      </c>
      <c r="AW17">
        <f t="shared" si="15"/>
        <v>0.77399245572122177</v>
      </c>
      <c r="AX17">
        <f t="shared" si="15"/>
        <v>1.161357263027196</v>
      </c>
      <c r="AY17">
        <f t="shared" si="15"/>
        <v>2.008413467349659</v>
      </c>
      <c r="AZ17">
        <f t="shared" si="15"/>
        <v>3.0293759918778019E-2</v>
      </c>
      <c r="BA17">
        <f t="shared" si="15"/>
        <v>0.81233046742939385</v>
      </c>
      <c r="BB17">
        <f t="shared" si="15"/>
        <v>1.4765702750531799</v>
      </c>
      <c r="BC17">
        <f t="shared" si="15"/>
        <v>1.377439602635993</v>
      </c>
      <c r="BD17">
        <f t="shared" si="15"/>
        <v>0.69171868431466643</v>
      </c>
      <c r="BE17">
        <f t="shared" si="15"/>
        <v>1.271314703670579</v>
      </c>
      <c r="BF17">
        <f t="shared" ref="BF17:BS17" si="16">B21</f>
        <v>1.3958243770568499</v>
      </c>
      <c r="BG17">
        <f t="shared" si="16"/>
        <v>1.147605612141759</v>
      </c>
      <c r="BH17">
        <f t="shared" si="16"/>
        <v>0.78325056119343106</v>
      </c>
      <c r="BI17">
        <f t="shared" si="16"/>
        <v>1.1780066815547361</v>
      </c>
      <c r="BJ17">
        <f t="shared" si="16"/>
        <v>1.4077512707964011</v>
      </c>
      <c r="BK17">
        <f t="shared" si="16"/>
        <v>1.452368681063245</v>
      </c>
      <c r="BL17">
        <f t="shared" si="16"/>
        <v>0.83748054790598203</v>
      </c>
      <c r="BM17">
        <f t="shared" si="16"/>
        <v>1.2537256797572021</v>
      </c>
      <c r="BN17">
        <f t="shared" si="16"/>
        <v>0.89747517040016866</v>
      </c>
      <c r="BO17">
        <f t="shared" si="16"/>
        <v>1.306263032783846</v>
      </c>
      <c r="BP17">
        <f t="shared" si="16"/>
        <v>1.401905085546149</v>
      </c>
      <c r="BQ17">
        <f t="shared" si="16"/>
        <v>1.304623675557905</v>
      </c>
      <c r="BR17">
        <f t="shared" si="16"/>
        <v>2.5132828100941409</v>
      </c>
      <c r="BS17">
        <f t="shared" si="16"/>
        <v>1.249922438157381</v>
      </c>
    </row>
    <row r="18" spans="1:141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</row>
    <row r="19" spans="1:141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</row>
    <row r="20" spans="1:141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</row>
    <row r="21" spans="1:141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</row>
    <row r="22" spans="1:141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P22">
        <f t="shared" ref="P22:AC22" si="17">B23</f>
        <v>0.15119801210543141</v>
      </c>
      <c r="Q22">
        <f t="shared" si="17"/>
        <v>0.53202391232986157</v>
      </c>
      <c r="R22">
        <f t="shared" si="17"/>
        <v>1.405647649380267</v>
      </c>
      <c r="S22">
        <f t="shared" si="17"/>
        <v>1.5285122845810211</v>
      </c>
      <c r="T22">
        <f t="shared" si="17"/>
        <v>1.026622935622644</v>
      </c>
      <c r="U22">
        <f t="shared" si="17"/>
        <v>1.1571813862403979</v>
      </c>
      <c r="V22">
        <f t="shared" si="17"/>
        <v>1.495694672889696</v>
      </c>
      <c r="W22">
        <f t="shared" si="17"/>
        <v>1.510502915945845</v>
      </c>
      <c r="X22">
        <f t="shared" si="17"/>
        <v>1.3363405451368111</v>
      </c>
      <c r="Y22">
        <f t="shared" si="17"/>
        <v>1.6698751159784799</v>
      </c>
      <c r="Z22">
        <f t="shared" si="17"/>
        <v>1.1195550291334599</v>
      </c>
      <c r="AA22">
        <f t="shared" si="17"/>
        <v>1.591862309610087</v>
      </c>
      <c r="AB22">
        <f t="shared" si="17"/>
        <v>2.504372902556165</v>
      </c>
      <c r="AC22">
        <f t="shared" si="17"/>
        <v>2.168698626625662</v>
      </c>
      <c r="AD22">
        <f t="shared" ref="AD22:AQ22" si="18">B24</f>
        <v>1.757068349195561</v>
      </c>
      <c r="AE22">
        <f t="shared" si="18"/>
        <v>1.222647714517193</v>
      </c>
      <c r="AF22">
        <f t="shared" si="18"/>
        <v>1.4175010408865261</v>
      </c>
      <c r="AG22">
        <f t="shared" si="18"/>
        <v>1.5617598341709</v>
      </c>
      <c r="AH22">
        <f t="shared" si="18"/>
        <v>1.686615473244347</v>
      </c>
      <c r="AI22">
        <f t="shared" si="18"/>
        <v>0.88685637028870345</v>
      </c>
      <c r="AJ22">
        <f t="shared" si="18"/>
        <v>1.312324407444122</v>
      </c>
      <c r="AK22">
        <f t="shared" si="18"/>
        <v>2.061789023375757</v>
      </c>
      <c r="AL22">
        <f t="shared" si="18"/>
        <v>2.58299333824624</v>
      </c>
      <c r="AM22">
        <f t="shared" si="18"/>
        <v>1.4976180516765281</v>
      </c>
      <c r="AN22">
        <f t="shared" si="18"/>
        <v>2.244244050398609</v>
      </c>
      <c r="AO22">
        <f t="shared" si="18"/>
        <v>1.842175459630651</v>
      </c>
      <c r="AP22">
        <f t="shared" si="18"/>
        <v>3.2508868282021937E-2</v>
      </c>
      <c r="AQ22">
        <f t="shared" si="18"/>
        <v>1.471651625350693</v>
      </c>
      <c r="AR22">
        <f t="shared" ref="AR22:BE22" si="19">B25</f>
        <v>0.98787457377800558</v>
      </c>
      <c r="AS22">
        <f t="shared" si="19"/>
        <v>1.796051075447004</v>
      </c>
      <c r="AT22">
        <f t="shared" si="19"/>
        <v>1.1057724826769639</v>
      </c>
      <c r="AU22">
        <f t="shared" si="19"/>
        <v>1.881199156520704</v>
      </c>
      <c r="AV22">
        <f t="shared" si="19"/>
        <v>2.0778830271287112</v>
      </c>
      <c r="AW22">
        <f t="shared" si="19"/>
        <v>0.86840220188479267</v>
      </c>
      <c r="AX22">
        <f t="shared" si="19"/>
        <v>1.199951106974765</v>
      </c>
      <c r="AY22">
        <f t="shared" si="19"/>
        <v>1.766246174439591</v>
      </c>
      <c r="AZ22">
        <f t="shared" si="19"/>
        <v>0.64491971524206104</v>
      </c>
      <c r="BA22">
        <f t="shared" si="19"/>
        <v>2.8347461445985451</v>
      </c>
      <c r="BB22">
        <f t="shared" si="19"/>
        <v>0.1860670577599963</v>
      </c>
      <c r="BC22">
        <f t="shared" si="19"/>
        <v>1.5946264315066361</v>
      </c>
      <c r="BD22">
        <f t="shared" si="19"/>
        <v>1.657777216974162</v>
      </c>
      <c r="BE22">
        <f t="shared" si="19"/>
        <v>1.5919739850082779</v>
      </c>
      <c r="BF22">
        <f t="shared" ref="BF22:BS22" si="20">B26</f>
        <v>2.078108673938269</v>
      </c>
      <c r="BG22">
        <f t="shared" si="20"/>
        <v>0.85830152072990651</v>
      </c>
      <c r="BH22">
        <f t="shared" si="20"/>
        <v>0.86833539353669131</v>
      </c>
      <c r="BI22">
        <f t="shared" si="20"/>
        <v>1.85515324385444</v>
      </c>
      <c r="BJ22">
        <f t="shared" si="20"/>
        <v>1.464945288032933</v>
      </c>
      <c r="BK22">
        <f t="shared" si="20"/>
        <v>1.631487343512525</v>
      </c>
      <c r="BL22">
        <f t="shared" si="20"/>
        <v>1.7417298538583259</v>
      </c>
      <c r="BM22">
        <f t="shared" si="20"/>
        <v>1.5446519875874589</v>
      </c>
      <c r="BN22">
        <f t="shared" si="20"/>
        <v>0.16514867741462469</v>
      </c>
      <c r="BO22">
        <f t="shared" si="20"/>
        <v>2.2721021016683629</v>
      </c>
      <c r="BP22">
        <f t="shared" si="20"/>
        <v>1.905367725015122</v>
      </c>
      <c r="BQ22">
        <f t="shared" si="20"/>
        <v>1.476505914926511</v>
      </c>
      <c r="BR22">
        <f t="shared" si="20"/>
        <v>1.4871342635934901</v>
      </c>
      <c r="BS22">
        <f t="shared" si="20"/>
        <v>0.41942866460515349</v>
      </c>
      <c r="BT22">
        <f t="shared" ref="BT22:CG22" si="21">B27</f>
        <v>1.2556713037473981</v>
      </c>
      <c r="BU22">
        <f t="shared" si="21"/>
        <v>1.598755922964332</v>
      </c>
      <c r="BV22">
        <f t="shared" si="21"/>
        <v>1.214539581844946</v>
      </c>
      <c r="BW22">
        <f t="shared" si="21"/>
        <v>2.366609650210457</v>
      </c>
      <c r="BX22">
        <f t="shared" si="21"/>
        <v>1.2592072653234401</v>
      </c>
      <c r="BY22">
        <f t="shared" si="21"/>
        <v>2.1180778298482368</v>
      </c>
      <c r="BZ22">
        <f t="shared" si="21"/>
        <v>1.4782450003848211</v>
      </c>
      <c r="CA22">
        <f t="shared" si="21"/>
        <v>1.167336897343531</v>
      </c>
      <c r="CB22">
        <f t="shared" si="21"/>
        <v>2.6774346293325109</v>
      </c>
      <c r="CC22">
        <f t="shared" si="21"/>
        <v>1.159672043687993</v>
      </c>
      <c r="CD22">
        <f t="shared" si="21"/>
        <v>1.854177036543414</v>
      </c>
      <c r="CE22">
        <f t="shared" si="21"/>
        <v>1.573150037238533</v>
      </c>
      <c r="CF22">
        <f t="shared" si="21"/>
        <v>0.4180489217578392</v>
      </c>
      <c r="CG22">
        <f t="shared" si="21"/>
        <v>2.436686019749863</v>
      </c>
      <c r="CH22">
        <f t="shared" ref="CH22:CU22" si="22">B28</f>
        <v>1.6045928674474581</v>
      </c>
      <c r="CI22">
        <f t="shared" si="22"/>
        <v>1.523978220992799</v>
      </c>
      <c r="CJ22">
        <f t="shared" si="22"/>
        <v>0.91546552494654476</v>
      </c>
      <c r="CK22">
        <f t="shared" si="22"/>
        <v>1.7370222783438509</v>
      </c>
      <c r="CL22">
        <f t="shared" si="22"/>
        <v>1.523486410951802</v>
      </c>
      <c r="CM22">
        <f t="shared" si="22"/>
        <v>1.297773574116881</v>
      </c>
      <c r="CN22">
        <f t="shared" si="22"/>
        <v>1.380829220858155</v>
      </c>
      <c r="CO22">
        <f t="shared" si="22"/>
        <v>1.3364042807743519</v>
      </c>
      <c r="CP22">
        <f t="shared" si="22"/>
        <v>1.4910976994110501</v>
      </c>
      <c r="CQ22">
        <f t="shared" si="22"/>
        <v>1.728544387679642</v>
      </c>
      <c r="CR22">
        <f t="shared" si="22"/>
        <v>1.8924195165654449</v>
      </c>
      <c r="CS22">
        <f t="shared" si="22"/>
        <v>1.2490274669697721</v>
      </c>
      <c r="CT22">
        <f t="shared" si="22"/>
        <v>1.939998592116756</v>
      </c>
      <c r="CU22">
        <f t="shared" si="22"/>
        <v>1.494011239496299</v>
      </c>
      <c r="CV22">
        <f t="shared" ref="CV22:DI22" si="23">B29</f>
        <v>1.0894301900482251</v>
      </c>
      <c r="CW22">
        <f t="shared" si="23"/>
        <v>1.2265945032956329</v>
      </c>
      <c r="CX22">
        <f t="shared" si="23"/>
        <v>1.3631465543293599</v>
      </c>
      <c r="CY22">
        <f t="shared" si="23"/>
        <v>1.2331812885460249</v>
      </c>
      <c r="CZ22">
        <f t="shared" si="23"/>
        <v>1.2625311771176899</v>
      </c>
      <c r="DA22">
        <f t="shared" si="23"/>
        <v>1.4328753304122199</v>
      </c>
      <c r="DB22">
        <f t="shared" si="23"/>
        <v>1.3635022503151211</v>
      </c>
      <c r="DC22">
        <f t="shared" si="23"/>
        <v>1.40413356498296</v>
      </c>
      <c r="DD22">
        <f t="shared" si="23"/>
        <v>1.727829429909765</v>
      </c>
      <c r="DE22">
        <f t="shared" si="23"/>
        <v>1.201828723245185</v>
      </c>
      <c r="DF22">
        <f t="shared" si="23"/>
        <v>1.401051418580054</v>
      </c>
      <c r="DG22">
        <f t="shared" si="23"/>
        <v>1.7429121262666869</v>
      </c>
      <c r="DH22">
        <f t="shared" si="23"/>
        <v>1.459051074398513</v>
      </c>
      <c r="DI22">
        <f t="shared" si="23"/>
        <v>0.92246441026952575</v>
      </c>
      <c r="DJ22">
        <f t="shared" ref="DJ22:DW22" si="24">B30</f>
        <v>1.504058443750798</v>
      </c>
      <c r="DK22">
        <f t="shared" si="24"/>
        <v>1.2418223729536311</v>
      </c>
      <c r="DL22">
        <f t="shared" si="24"/>
        <v>1.622732029076885</v>
      </c>
      <c r="DM22">
        <f t="shared" si="24"/>
        <v>1.2093154751360109</v>
      </c>
      <c r="DN22">
        <f t="shared" si="24"/>
        <v>1.1821136013095801</v>
      </c>
      <c r="DO22">
        <f t="shared" si="24"/>
        <v>1.433086415475203</v>
      </c>
      <c r="DP22">
        <f t="shared" si="24"/>
        <v>1.194402427195254</v>
      </c>
      <c r="DQ22">
        <f t="shared" si="24"/>
        <v>1.4707857034604701</v>
      </c>
      <c r="DR22">
        <f t="shared" si="24"/>
        <v>2.5369940634963171</v>
      </c>
      <c r="DS22">
        <f t="shared" si="24"/>
        <v>1.4142860289060819</v>
      </c>
      <c r="DT22">
        <f t="shared" si="24"/>
        <v>1.5770233974191139</v>
      </c>
      <c r="DU22">
        <f t="shared" si="24"/>
        <v>1.6334648055433301</v>
      </c>
      <c r="DV22">
        <f t="shared" si="24"/>
        <v>1.58475816489947</v>
      </c>
      <c r="DW22">
        <f t="shared" si="24"/>
        <v>1.595145925023786</v>
      </c>
      <c r="DX22">
        <f t="shared" ref="DX22:EK22" si="25">B31</f>
        <v>1.348951683418028</v>
      </c>
      <c r="DY22">
        <f t="shared" si="25"/>
        <v>1.2671566078404151</v>
      </c>
      <c r="DZ22">
        <f t="shared" si="25"/>
        <v>1.733833006532425</v>
      </c>
      <c r="EA22">
        <f t="shared" si="25"/>
        <v>1.680120298331762</v>
      </c>
      <c r="EB22">
        <f t="shared" si="25"/>
        <v>1.6214180371910969</v>
      </c>
      <c r="EC22">
        <f t="shared" si="25"/>
        <v>1.371135481632358</v>
      </c>
      <c r="ED22">
        <f t="shared" si="25"/>
        <v>1.415931828322639</v>
      </c>
      <c r="EE22">
        <f t="shared" si="25"/>
        <v>1.383761678309692</v>
      </c>
      <c r="EF22">
        <f t="shared" si="25"/>
        <v>1.82995532776808</v>
      </c>
      <c r="EG22">
        <f t="shared" si="25"/>
        <v>1.523494408036006</v>
      </c>
      <c r="EH22">
        <f t="shared" si="25"/>
        <v>1.9700905849479591</v>
      </c>
      <c r="EI22">
        <f t="shared" si="25"/>
        <v>1.5280648181413079</v>
      </c>
      <c r="EJ22">
        <f t="shared" si="25"/>
        <v>1.644926556182094</v>
      </c>
      <c r="EK22">
        <f t="shared" si="25"/>
        <v>1.525584054295021</v>
      </c>
    </row>
    <row r="23" spans="1:141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</row>
    <row r="24" spans="1:141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</row>
    <row r="25" spans="1:141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</row>
    <row r="26" spans="1:141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141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141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</row>
    <row r="29" spans="1:141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</row>
    <row r="30" spans="1:141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-0.28536024536486626</v>
      </c>
      <c r="R32">
        <f>CORREL(B2:O16,B71:O85)</f>
        <v>-0.28612465874172838</v>
      </c>
      <c r="T32">
        <f>Q32*SQRT(68)/SQRT(1-Q32^2)</f>
        <v>-2.4552284530312192</v>
      </c>
      <c r="U32">
        <f>TDIST(ABS(T32),68,2)</f>
        <v>1.6641898991633257E-2</v>
      </c>
      <c r="V32">
        <f>R32*SQRT(68)/SQRT(1-R32^2)</f>
        <v>-2.4623910341191197</v>
      </c>
      <c r="W32">
        <f>TDIST(ABS(V32),68,2)</f>
        <v>1.6340445115603962E-2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-0.1400231330350947</v>
      </c>
      <c r="R34">
        <f>CORREL(B17:O31,B86:O100)</f>
        <v>-0.13860128920086992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-1.1661489635903795</v>
      </c>
      <c r="U35">
        <f>TDIST(ABS(T35),68,2)</f>
        <v>0.24762802900946002</v>
      </c>
      <c r="V35">
        <f>R34*SQRT(68)/SQRT(1-R34^2)</f>
        <v>-1.1540743320227098</v>
      </c>
      <c r="W35">
        <f>TDIST(ABS(V35),68,2)</f>
        <v>0.25250968810463925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6"/>
      <c r="AA38" s="16" t="s">
        <v>90</v>
      </c>
      <c r="AB38" s="16" t="s">
        <v>91</v>
      </c>
      <c r="AD38" s="16"/>
      <c r="AE38" s="16" t="s">
        <v>90</v>
      </c>
      <c r="AF38" s="16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3">
        <f>CORREL(B2:O6,B35:O39)</f>
        <v>1.2121065916767258E-2</v>
      </c>
      <c r="S39" s="13">
        <f>CORREL(B7:O16,B40:O49)</f>
        <v>-0.29373858777463885</v>
      </c>
      <c r="T39" s="13">
        <f>CORREL(B2:O6,B71:O75)</f>
        <v>2.2333467667207979E-2</v>
      </c>
      <c r="U39" s="13">
        <f>CORREL(B7:O16,B76:O85)</f>
        <v>-0.28469635824816264</v>
      </c>
      <c r="Z39" s="14" t="s">
        <v>92</v>
      </c>
      <c r="AA39" s="14">
        <v>0.97471206063165527</v>
      </c>
      <c r="AB39" s="14">
        <v>1.1736219244492587</v>
      </c>
      <c r="AD39" s="14" t="s">
        <v>92</v>
      </c>
      <c r="AE39" s="14">
        <v>1.1703070669774631</v>
      </c>
      <c r="AF39" s="14">
        <v>1.4690552692269967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3">
        <f>CORREL(B17:O21,B50:O54)</f>
        <v>-0.165785215786348</v>
      </c>
      <c r="S40" s="13">
        <f>CORREL(B22:O31,B55:O64)</f>
        <v>2.7183655607083735E-2</v>
      </c>
      <c r="T40" s="13">
        <f>CORREL(B17:O21,B86:O90)</f>
        <v>-0.14512309168471596</v>
      </c>
      <c r="U40" s="13">
        <f>CORREL(B22:O31,B91:O100)</f>
        <v>-1.9372450453968033E-2</v>
      </c>
      <c r="Z40" s="14" t="s">
        <v>93</v>
      </c>
      <c r="AA40" s="14">
        <v>0.15814303942997956</v>
      </c>
      <c r="AB40" s="14">
        <v>0.10202715281368553</v>
      </c>
      <c r="AD40" s="14" t="s">
        <v>93</v>
      </c>
      <c r="AE40" s="14">
        <v>0.56438626290074378</v>
      </c>
      <c r="AF40" s="14">
        <v>0.24800053525027849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4" t="s">
        <v>94</v>
      </c>
      <c r="AA41" s="14">
        <v>70</v>
      </c>
      <c r="AB41" s="14">
        <v>140</v>
      </c>
      <c r="AD41" s="14" t="s">
        <v>94</v>
      </c>
      <c r="AE41" s="14">
        <v>70</v>
      </c>
      <c r="AF41" s="14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s="14" t="s">
        <v>95</v>
      </c>
      <c r="AA42" s="14">
        <v>0.12064251904697539</v>
      </c>
      <c r="AB42" s="14"/>
      <c r="AD42" s="14" t="s">
        <v>95</v>
      </c>
      <c r="AE42" s="14">
        <v>0.35295541605740399</v>
      </c>
      <c r="AF42" s="14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s="14" t="s">
        <v>96</v>
      </c>
      <c r="AA43" s="14">
        <v>0</v>
      </c>
      <c r="AB43" s="14"/>
      <c r="AD43" s="14" t="s">
        <v>96</v>
      </c>
      <c r="AE43" s="14">
        <v>0</v>
      </c>
      <c r="AF43" s="14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9.9960213498769851E-2</v>
      </c>
      <c r="R44">
        <f>TDIST(ABS(Q44),68,2)</f>
        <v>0.92067003419854032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0.18421243917471419</v>
      </c>
      <c r="V44">
        <f>TDIST(ABS(U44),68,2)</f>
        <v>0.85439505494365875</v>
      </c>
      <c r="W44">
        <f>U39*SQRT(138)/SQRT(U39^2)</f>
        <v>-11.74734012447073</v>
      </c>
      <c r="X44">
        <f>TDIST(ABS(W44),138,2)</f>
        <v>1.6129081532651016E-22</v>
      </c>
      <c r="Z44" s="14" t="s">
        <v>97</v>
      </c>
      <c r="AA44" s="14">
        <v>208</v>
      </c>
      <c r="AB44" s="14"/>
      <c r="AD44" s="14" t="s">
        <v>97</v>
      </c>
      <c r="AE44" s="14">
        <v>208</v>
      </c>
      <c r="AF44" s="14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s="14" t="s">
        <v>98</v>
      </c>
      <c r="AA45" s="14">
        <v>-3.9120960776009848</v>
      </c>
      <c r="AB45" s="14"/>
      <c r="AD45" s="14" t="s">
        <v>98</v>
      </c>
      <c r="AE45" s="14">
        <v>-3.4351742037095612</v>
      </c>
      <c r="AF45" s="14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s="14" t="s">
        <v>99</v>
      </c>
      <c r="AA46" s="14">
        <v>6.1949956688989801E-5</v>
      </c>
      <c r="AB46" s="14"/>
      <c r="AD46" s="14" t="s">
        <v>99</v>
      </c>
      <c r="AE46" s="14">
        <v>3.5739296423265325E-4</v>
      </c>
      <c r="AF46" s="14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-1.3862834625263942</v>
      </c>
      <c r="R47">
        <f>TDIST(ABS(Q47),68,2)</f>
        <v>0.17018920711179913</v>
      </c>
      <c r="S47">
        <f>S40*SQRT(138)/SQRT(1-S40^2)</f>
        <v>0.31945370039240084</v>
      </c>
      <c r="T47">
        <f>TDIST(ABS(S47),138,2)</f>
        <v>0.7498655773459344</v>
      </c>
      <c r="U47">
        <f>T40*SQRT(68)/SQRT(1-T40^2)</f>
        <v>-1.2095201252979404</v>
      </c>
      <c r="V47">
        <f>TDIST(ABS(U47),68,2)</f>
        <v>0.23065141049702398</v>
      </c>
      <c r="W47">
        <f>U40*SQRT(138)/SQRT(1-U40^2)</f>
        <v>-0.22761748002635021</v>
      </c>
      <c r="X47">
        <f>TDIST(ABS(W47),138,2)</f>
        <v>0.8202805141997076</v>
      </c>
      <c r="Z47" s="14" t="s">
        <v>100</v>
      </c>
      <c r="AA47" s="14">
        <v>1.6522123760661407</v>
      </c>
      <c r="AB47" s="14"/>
      <c r="AD47" s="14" t="s">
        <v>100</v>
      </c>
      <c r="AE47" s="14">
        <v>1.6522123760661407</v>
      </c>
      <c r="AF47" s="14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4" t="s">
        <v>101</v>
      </c>
      <c r="AA48" s="14">
        <v>1.238999133779796E-4</v>
      </c>
      <c r="AB48" s="14"/>
      <c r="AD48" s="14" t="s">
        <v>101</v>
      </c>
      <c r="AE48" s="14">
        <v>7.1478592846530649E-4</v>
      </c>
      <c r="AF48" s="14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5" t="s">
        <v>102</v>
      </c>
      <c r="AA49" s="15">
        <v>1.9714346585202402</v>
      </c>
      <c r="AB49" s="15"/>
      <c r="AD49" s="15" t="s">
        <v>102</v>
      </c>
      <c r="AE49" s="15">
        <v>1.9714346585202402</v>
      </c>
      <c r="AF49" s="15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-0.36569939239725402</v>
      </c>
      <c r="C65">
        <f t="shared" si="26"/>
        <v>-0.36369985077551548</v>
      </c>
      <c r="D65">
        <f t="shared" si="26"/>
        <v>-0.37312382986820158</v>
      </c>
      <c r="E65">
        <f t="shared" si="26"/>
        <v>0.15550374394828548</v>
      </c>
      <c r="F65">
        <f t="shared" si="26"/>
        <v>-0.75396792282052438</v>
      </c>
      <c r="G65">
        <f t="shared" si="26"/>
        <v>0.39313072141734834</v>
      </c>
      <c r="H65">
        <f t="shared" si="26"/>
        <v>-0.74619475490476772</v>
      </c>
      <c r="I65">
        <f t="shared" si="26"/>
        <v>0.12542293836655538</v>
      </c>
      <c r="J65">
        <f t="shared" si="26"/>
        <v>8.0814200722591489E-2</v>
      </c>
      <c r="K65">
        <f t="shared" si="26"/>
        <v>-0.18512145426727891</v>
      </c>
      <c r="L65">
        <f t="shared" si="26"/>
        <v>-0.64882782548612539</v>
      </c>
      <c r="M65">
        <f t="shared" si="26"/>
        <v>-0.80279180955267326</v>
      </c>
      <c r="N65">
        <f t="shared" si="26"/>
        <v>-0.27654632976270371</v>
      </c>
      <c r="O65">
        <f t="shared" si="26"/>
        <v>-9.8757636401097665E-2</v>
      </c>
    </row>
    <row r="66" spans="1:15" x14ac:dyDescent="0.15">
      <c r="A66" s="2" t="s">
        <v>47</v>
      </c>
      <c r="B66">
        <f t="shared" ref="B66:O66" si="27">CORREL(B17:B31,B50:B64)</f>
        <v>-0.15935814137129922</v>
      </c>
      <c r="C66">
        <f t="shared" si="27"/>
        <v>-0.45337883898217601</v>
      </c>
      <c r="D66">
        <f t="shared" si="27"/>
        <v>-0.45795114434921391</v>
      </c>
      <c r="E66">
        <f t="shared" si="27"/>
        <v>0.18511883507008775</v>
      </c>
      <c r="F66">
        <f t="shared" si="27"/>
        <v>-0.48349513339203831</v>
      </c>
      <c r="G66">
        <f t="shared" si="27"/>
        <v>0.21930598935573523</v>
      </c>
      <c r="H66">
        <f t="shared" si="27"/>
        <v>-0.26185088958633146</v>
      </c>
      <c r="I66">
        <f t="shared" si="27"/>
        <v>-4.4346050906446784E-2</v>
      </c>
      <c r="J66">
        <f t="shared" si="27"/>
        <v>0.35518860679322178</v>
      </c>
      <c r="K66">
        <f t="shared" si="27"/>
        <v>-0.45507166919787201</v>
      </c>
      <c r="L66">
        <f t="shared" si="27"/>
        <v>-0.27584694407979293</v>
      </c>
      <c r="M66">
        <f t="shared" si="27"/>
        <v>3.2860989179028501E-2</v>
      </c>
      <c r="N66">
        <f t="shared" si="27"/>
        <v>-0.32332189586577587</v>
      </c>
      <c r="O66">
        <f t="shared" si="27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-0.24880810150702487</v>
      </c>
      <c r="C101">
        <f t="shared" si="28"/>
        <v>-0.39058106975579648</v>
      </c>
      <c r="D101">
        <f t="shared" si="28"/>
        <v>-0.32343344578263894</v>
      </c>
      <c r="E101">
        <f t="shared" si="28"/>
        <v>8.9170685372346181E-2</v>
      </c>
      <c r="F101">
        <f t="shared" si="28"/>
        <v>-0.52072777408294446</v>
      </c>
      <c r="G101">
        <f t="shared" si="28"/>
        <v>0.15924420677153284</v>
      </c>
      <c r="H101">
        <f t="shared" si="28"/>
        <v>-0.80294044080205618</v>
      </c>
      <c r="I101">
        <f t="shared" si="28"/>
        <v>2.6688785891195283E-3</v>
      </c>
      <c r="J101">
        <f t="shared" si="28"/>
        <v>-0.51089762246556969</v>
      </c>
      <c r="K101">
        <f t="shared" si="28"/>
        <v>-0.20224475825321153</v>
      </c>
      <c r="L101">
        <f t="shared" si="28"/>
        <v>-0.43136935894542838</v>
      </c>
      <c r="M101">
        <f t="shared" si="28"/>
        <v>-0.81726373315256207</v>
      </c>
      <c r="N101">
        <f t="shared" si="28"/>
        <v>-8.6726213775559183E-2</v>
      </c>
      <c r="O101">
        <f t="shared" si="28"/>
        <v>-7.8369439657088053E-3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2023-02-01T01:20:40Z</dcterms:created>
  <dcterms:modified xsi:type="dcterms:W3CDTF">2023-02-03T06:43:33Z</dcterms:modified>
</cp:coreProperties>
</file>