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Colab Notebooks\"/>
    </mc:Choice>
  </mc:AlternateContent>
  <xr:revisionPtr revIDLastSave="0" documentId="13_ncr:1_{41C15886-A681-4714-B3AD-2187B884BD0A}" xr6:coauthVersionLast="47" xr6:coauthVersionMax="47" xr10:uidLastSave="{00000000-0000-0000-0000-000000000000}"/>
  <bookViews>
    <workbookView xWindow="14490" yWindow="2400" windowWidth="14310" windowHeight="13200" xr2:uid="{0E8BFCA4-6283-4E92-BBF3-83865143AFBB}"/>
  </bookViews>
  <sheets>
    <sheet name="Datos" sheetId="3" r:id="rId1"/>
    <sheet name="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  <c r="J1" i="1"/>
  <c r="D89" i="1"/>
  <c r="E89" i="1"/>
  <c r="F89" i="1"/>
  <c r="G89" i="1"/>
  <c r="H89" i="1"/>
  <c r="I89" i="1"/>
  <c r="J89" i="1"/>
  <c r="K89" i="1"/>
  <c r="L89" i="1"/>
  <c r="C89" i="1"/>
  <c r="D96" i="1"/>
  <c r="E96" i="1"/>
  <c r="F96" i="1"/>
  <c r="G96" i="1"/>
  <c r="H96" i="1"/>
  <c r="I96" i="1"/>
  <c r="J96" i="1"/>
  <c r="K96" i="1"/>
  <c r="L96" i="1"/>
  <c r="D97" i="1"/>
  <c r="E97" i="1"/>
  <c r="F97" i="1"/>
  <c r="G97" i="1"/>
  <c r="H97" i="1"/>
  <c r="I97" i="1"/>
  <c r="J97" i="1"/>
  <c r="K97" i="1"/>
  <c r="L97" i="1"/>
  <c r="D98" i="1"/>
  <c r="E98" i="1"/>
  <c r="F98" i="1"/>
  <c r="G98" i="1"/>
  <c r="H98" i="1"/>
  <c r="I98" i="1"/>
  <c r="J98" i="1"/>
  <c r="K98" i="1"/>
  <c r="L98" i="1"/>
  <c r="D99" i="1"/>
  <c r="E99" i="1"/>
  <c r="F99" i="1"/>
  <c r="G99" i="1"/>
  <c r="H99" i="1"/>
  <c r="I99" i="1"/>
  <c r="J99" i="1"/>
  <c r="K99" i="1"/>
  <c r="L99" i="1"/>
  <c r="D100" i="1"/>
  <c r="E100" i="1"/>
  <c r="F100" i="1"/>
  <c r="G100" i="1"/>
  <c r="H100" i="1"/>
  <c r="I100" i="1"/>
  <c r="J100" i="1"/>
  <c r="K100" i="1"/>
  <c r="L100" i="1"/>
  <c r="D101" i="1"/>
  <c r="E101" i="1"/>
  <c r="M101" i="1" s="1"/>
  <c r="F101" i="1"/>
  <c r="G101" i="1"/>
  <c r="H101" i="1"/>
  <c r="I101" i="1"/>
  <c r="J101" i="1"/>
  <c r="K101" i="1"/>
  <c r="L101" i="1"/>
  <c r="D102" i="1"/>
  <c r="E102" i="1"/>
  <c r="M102" i="1" s="1"/>
  <c r="F102" i="1"/>
  <c r="G102" i="1"/>
  <c r="H102" i="1"/>
  <c r="I102" i="1"/>
  <c r="J102" i="1"/>
  <c r="K102" i="1"/>
  <c r="L102" i="1"/>
  <c r="D103" i="1"/>
  <c r="E103" i="1"/>
  <c r="M103" i="1" s="1"/>
  <c r="F103" i="1"/>
  <c r="G103" i="1"/>
  <c r="H103" i="1"/>
  <c r="I103" i="1"/>
  <c r="J103" i="1"/>
  <c r="K103" i="1"/>
  <c r="L103" i="1"/>
  <c r="D104" i="1"/>
  <c r="E104" i="1"/>
  <c r="M104" i="1" s="1"/>
  <c r="F104" i="1"/>
  <c r="G104" i="1"/>
  <c r="H104" i="1"/>
  <c r="I104" i="1"/>
  <c r="J104" i="1"/>
  <c r="K104" i="1"/>
  <c r="L104" i="1"/>
  <c r="D105" i="1"/>
  <c r="E105" i="1"/>
  <c r="F105" i="1"/>
  <c r="G105" i="1"/>
  <c r="H105" i="1"/>
  <c r="I105" i="1"/>
  <c r="J105" i="1"/>
  <c r="K105" i="1"/>
  <c r="L105" i="1"/>
  <c r="D106" i="1"/>
  <c r="E106" i="1"/>
  <c r="F106" i="1"/>
  <c r="G106" i="1"/>
  <c r="M106" i="1" s="1"/>
  <c r="H106" i="1"/>
  <c r="I106" i="1"/>
  <c r="J106" i="1"/>
  <c r="K106" i="1"/>
  <c r="L106" i="1"/>
  <c r="D107" i="1"/>
  <c r="E107" i="1"/>
  <c r="F107" i="1"/>
  <c r="G107" i="1"/>
  <c r="M107" i="1" s="1"/>
  <c r="H107" i="1"/>
  <c r="I107" i="1"/>
  <c r="J107" i="1"/>
  <c r="K107" i="1"/>
  <c r="L107" i="1"/>
  <c r="D108" i="1"/>
  <c r="E108" i="1"/>
  <c r="F108" i="1"/>
  <c r="G108" i="1"/>
  <c r="M108" i="1" s="1"/>
  <c r="H108" i="1"/>
  <c r="I108" i="1"/>
  <c r="J108" i="1"/>
  <c r="K108" i="1"/>
  <c r="L108" i="1"/>
  <c r="D109" i="1"/>
  <c r="E109" i="1"/>
  <c r="F109" i="1"/>
  <c r="G109" i="1"/>
  <c r="H109" i="1"/>
  <c r="I109" i="1"/>
  <c r="J109" i="1"/>
  <c r="K109" i="1"/>
  <c r="L109" i="1"/>
  <c r="D110" i="1"/>
  <c r="E110" i="1"/>
  <c r="F110" i="1"/>
  <c r="G110" i="1"/>
  <c r="H110" i="1"/>
  <c r="M110" i="1" s="1"/>
  <c r="I110" i="1"/>
  <c r="J110" i="1"/>
  <c r="K110" i="1"/>
  <c r="L110" i="1"/>
  <c r="D111" i="1"/>
  <c r="E111" i="1"/>
  <c r="F111" i="1"/>
  <c r="G111" i="1"/>
  <c r="H111" i="1"/>
  <c r="M111" i="1" s="1"/>
  <c r="I111" i="1"/>
  <c r="J111" i="1"/>
  <c r="K111" i="1"/>
  <c r="L111" i="1"/>
  <c r="C97" i="1"/>
  <c r="M97" i="1" s="1"/>
  <c r="C98" i="1"/>
  <c r="M98" i="1" s="1"/>
  <c r="C99" i="1"/>
  <c r="M99" i="1" s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96" i="1"/>
  <c r="C67" i="1"/>
  <c r="H112" i="1" l="1"/>
  <c r="H113" i="1" s="1"/>
  <c r="M109" i="1"/>
  <c r="G112" i="1"/>
  <c r="G113" i="1" s="1"/>
  <c r="M105" i="1"/>
  <c r="M100" i="1"/>
  <c r="E112" i="1"/>
  <c r="E113" i="1" s="1"/>
  <c r="C112" i="1"/>
  <c r="C113" i="1" s="1"/>
  <c r="M96" i="1"/>
  <c r="D67" i="1"/>
  <c r="D60" i="1"/>
  <c r="D43" i="1"/>
  <c r="T41" i="1"/>
  <c r="T42" i="1"/>
  <c r="T43" i="1"/>
  <c r="T44" i="1"/>
  <c r="T45" i="1"/>
  <c r="T46" i="1"/>
  <c r="T47" i="1"/>
  <c r="T48" i="1"/>
  <c r="T49" i="1"/>
  <c r="T5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L42" i="1"/>
  <c r="E43" i="1"/>
  <c r="F43" i="1"/>
  <c r="G43" i="1"/>
  <c r="H43" i="1"/>
  <c r="I43" i="1"/>
  <c r="J43" i="1"/>
  <c r="K43" i="1"/>
  <c r="L43" i="1"/>
  <c r="D44" i="1"/>
  <c r="E44" i="1"/>
  <c r="F44" i="1"/>
  <c r="G44" i="1"/>
  <c r="H44" i="1"/>
  <c r="I44" i="1"/>
  <c r="J44" i="1"/>
  <c r="K44" i="1"/>
  <c r="L44" i="1"/>
  <c r="D45" i="1"/>
  <c r="E45" i="1"/>
  <c r="F45" i="1"/>
  <c r="G45" i="1"/>
  <c r="H45" i="1"/>
  <c r="I45" i="1"/>
  <c r="J45" i="1"/>
  <c r="K45" i="1"/>
  <c r="L45" i="1"/>
  <c r="E46" i="1"/>
  <c r="F46" i="1"/>
  <c r="G46" i="1"/>
  <c r="H46" i="1"/>
  <c r="I46" i="1"/>
  <c r="J46" i="1"/>
  <c r="K46" i="1"/>
  <c r="L46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E51" i="1"/>
  <c r="F51" i="1"/>
  <c r="G51" i="1"/>
  <c r="H51" i="1"/>
  <c r="I51" i="1"/>
  <c r="J51" i="1"/>
  <c r="K51" i="1"/>
  <c r="L51" i="1"/>
  <c r="E52" i="1"/>
  <c r="F52" i="1"/>
  <c r="G52" i="1"/>
  <c r="H52" i="1"/>
  <c r="I52" i="1"/>
  <c r="J52" i="1"/>
  <c r="K52" i="1"/>
  <c r="L52" i="1"/>
  <c r="E53" i="1"/>
  <c r="F53" i="1"/>
  <c r="G53" i="1"/>
  <c r="H53" i="1"/>
  <c r="I53" i="1"/>
  <c r="J53" i="1"/>
  <c r="K53" i="1"/>
  <c r="L53" i="1"/>
  <c r="E54" i="1"/>
  <c r="F54" i="1"/>
  <c r="G54" i="1"/>
  <c r="H54" i="1"/>
  <c r="I54" i="1"/>
  <c r="J54" i="1"/>
  <c r="K54" i="1"/>
  <c r="L54" i="1"/>
  <c r="D55" i="1"/>
  <c r="E55" i="1"/>
  <c r="F55" i="1"/>
  <c r="G55" i="1"/>
  <c r="H55" i="1"/>
  <c r="I55" i="1"/>
  <c r="J55" i="1"/>
  <c r="K55" i="1"/>
  <c r="L55" i="1"/>
  <c r="D56" i="1"/>
  <c r="E56" i="1"/>
  <c r="F56" i="1"/>
  <c r="G56" i="1"/>
  <c r="H56" i="1"/>
  <c r="I56" i="1"/>
  <c r="J56" i="1"/>
  <c r="K56" i="1"/>
  <c r="L56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41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C35" i="1"/>
  <c r="G35" i="1"/>
  <c r="I35" i="1"/>
  <c r="K35" i="1"/>
  <c r="L35" i="1"/>
  <c r="F13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M112" i="1" l="1"/>
  <c r="C57" i="1"/>
  <c r="K57" i="1"/>
  <c r="J57" i="1"/>
  <c r="I57" i="1"/>
  <c r="K1" i="1"/>
  <c r="H57" i="1"/>
  <c r="G57" i="1"/>
  <c r="F57" i="1"/>
  <c r="E57" i="1"/>
  <c r="D57" i="1"/>
  <c r="L57" i="1"/>
  <c r="E67" i="1"/>
  <c r="M53" i="1"/>
  <c r="M46" i="1"/>
  <c r="M51" i="1"/>
  <c r="M47" i="1"/>
  <c r="M52" i="1"/>
  <c r="M49" i="1"/>
  <c r="M50" i="1"/>
  <c r="M54" i="1"/>
  <c r="M56" i="1"/>
  <c r="M55" i="1"/>
  <c r="M48" i="1"/>
  <c r="M43" i="1"/>
  <c r="M44" i="1"/>
  <c r="M42" i="1"/>
  <c r="M45" i="1"/>
  <c r="M41" i="1"/>
  <c r="K2" i="1" l="1"/>
  <c r="K3" i="1"/>
  <c r="K4" i="1"/>
  <c r="K5" i="1"/>
  <c r="K6" i="1"/>
  <c r="K7" i="1"/>
  <c r="K8" i="1"/>
  <c r="C58" i="1" a="1"/>
  <c r="C58" i="1" s="1"/>
  <c r="M57" i="1"/>
  <c r="K10" i="1"/>
  <c r="K9" i="1"/>
  <c r="E13" i="1" l="1"/>
  <c r="B60" i="1"/>
  <c r="C60" i="1"/>
  <c r="E60" i="1" l="1"/>
</calcChain>
</file>

<file path=xl/sharedStrings.xml><?xml version="1.0" encoding="utf-8"?>
<sst xmlns="http://schemas.openxmlformats.org/spreadsheetml/2006/main" count="286" uniqueCount="52">
  <si>
    <t>Acandí</t>
  </si>
  <si>
    <t>Alto Baudó</t>
  </si>
  <si>
    <t>Atrato</t>
  </si>
  <si>
    <t>Bahía Solano</t>
  </si>
  <si>
    <t>Bojayá</t>
  </si>
  <si>
    <t>Condoto</t>
  </si>
  <si>
    <t>El Carmen del darien</t>
  </si>
  <si>
    <t>Istamina</t>
  </si>
  <si>
    <t>Niqui</t>
  </si>
  <si>
    <t>Lloró</t>
  </si>
  <si>
    <t>Tadó</t>
  </si>
  <si>
    <t>Bajo Baudo</t>
  </si>
  <si>
    <t>Quibdo</t>
  </si>
  <si>
    <t>Unguía</t>
  </si>
  <si>
    <t>El cantón de San Pablo</t>
  </si>
  <si>
    <t>Nóvita</t>
  </si>
  <si>
    <t>Medio</t>
  </si>
  <si>
    <t>Alto</t>
  </si>
  <si>
    <t>Bajo</t>
  </si>
  <si>
    <t>Capacidad</t>
  </si>
  <si>
    <t>Nivel de riesgo</t>
  </si>
  <si>
    <t>¿Más del 50% de los soldados se encuentran con riesgo alto?</t>
  </si>
  <si>
    <t>Utilización</t>
  </si>
  <si>
    <t>¿Se alcanza el 95% de ocupación en la ubicación j?</t>
  </si>
  <si>
    <t>xij</t>
  </si>
  <si>
    <t>rsk(</t>
  </si>
  <si>
    <t>Estaciones Militares</t>
  </si>
  <si>
    <t>Número de soldados</t>
  </si>
  <si>
    <t>Punto estratégico</t>
  </si>
  <si>
    <t>Costo fijo de manutención ($-miles) por semana</t>
  </si>
  <si>
    <t>Capacidad (soldados)</t>
  </si>
  <si>
    <t>Nivel de Riesgo</t>
  </si>
  <si>
    <t>Reducción de costo por ocupación</t>
  </si>
  <si>
    <t>Costo de construcción ($-miles)</t>
  </si>
  <si>
    <t>Capacidad de almacenamiento carpa (paquetes)</t>
  </si>
  <si>
    <t>tamaño de lote</t>
  </si>
  <si>
    <t>tiempo estándar por lote</t>
  </si>
  <si>
    <t>horas por semana</t>
  </si>
  <si>
    <t>costo de asignar un soldado</t>
  </si>
  <si>
    <t>costo de almacenar paquetes</t>
  </si>
  <si>
    <t>Semana</t>
  </si>
  <si>
    <t xml:space="preserve">                  Posición     
                  Estratégica
Estación Militar</t>
  </si>
  <si>
    <t xml:space="preserve"> Semana 4</t>
  </si>
  <si>
    <t xml:space="preserve"> Semana 5</t>
  </si>
  <si>
    <t xml:space="preserve"> Semana 6</t>
  </si>
  <si>
    <t xml:space="preserve"> Semana 7</t>
  </si>
  <si>
    <t xml:space="preserve"> Semana 8</t>
  </si>
  <si>
    <t xml:space="preserve"> Semana 9</t>
  </si>
  <si>
    <t xml:space="preserve"> Semana 10</t>
  </si>
  <si>
    <t xml:space="preserve"> Semana 11</t>
  </si>
  <si>
    <t>medio</t>
  </si>
  <si>
    <t>demanda por soldado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</si>
</sst>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0" fontId="2" fillId="0" borderId="0" xfId="1" applyNumberFormat="1" applyFont="1"/>
    <xf numFmtId="0" fontId="0" fillId="0" borderId="1" xfId="0" applyNumberForma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31474</xdr:colOff>
      <xdr:row>114</xdr:row>
      <xdr:rowOff>122581</xdr:rowOff>
    </xdr:from>
    <xdr:ext cx="5309209" cy="4854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E8D6AE8-D477-986F-37C8-FF4590E4CD89}"/>
                </a:ext>
              </a:extLst>
            </xdr:cNvPr>
            <xdr:cNvSpPr txBox="1"/>
          </xdr:nvSpPr>
          <xdr:spPr>
            <a:xfrm>
              <a:off x="5804452" y="21889277"/>
              <a:ext cx="5309209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800" b="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E8D6AE8-D477-986F-37C8-FF4590E4CD89}"/>
                </a:ext>
              </a:extLst>
            </xdr:cNvPr>
            <xdr:cNvSpPr txBox="1"/>
          </xdr:nvSpPr>
          <xdr:spPr>
            <a:xfrm>
              <a:off x="5804452" y="21889277"/>
              <a:ext cx="5309209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𝑥𝑝_(𝑗,𝑗^′,𝑡)+𝐼_(𝑗^′,𝑡−1)+𝑆_(𝑗^′,𝑡)=𝐷_(𝑗^′ )+𝐼_(𝑗^′,𝑡)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7</xdr:col>
      <xdr:colOff>14909</xdr:colOff>
      <xdr:row>117</xdr:row>
      <xdr:rowOff>130864</xdr:rowOff>
    </xdr:from>
    <xdr:ext cx="4228850" cy="4854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A3574E3-3B4B-7A7B-388B-4F2CDFB1F7E3}"/>
                </a:ext>
              </a:extLst>
            </xdr:cNvPr>
            <xdr:cNvSpPr txBox="1"/>
          </xdr:nvSpPr>
          <xdr:spPr>
            <a:xfrm>
              <a:off x="5787887" y="22469060"/>
              <a:ext cx="4228850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800" b="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es-MX" sz="28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+0</m:t>
                    </m:r>
                    <m:r>
                      <a:rPr lang="es-MX" sz="2800" b="0" i="1">
                        <a:latin typeface="Cambria Math" panose="02040503050406030204" pitchFamily="18" charset="0"/>
                      </a:rPr>
                      <m:t>=1444+0</m:t>
                    </m:r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A3574E3-3B4B-7A7B-388B-4F2CDFB1F7E3}"/>
                </a:ext>
              </a:extLst>
            </xdr:cNvPr>
            <xdr:cNvSpPr txBox="1"/>
          </xdr:nvSpPr>
          <xdr:spPr>
            <a:xfrm>
              <a:off x="5787887" y="22469060"/>
              <a:ext cx="4228850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𝑥𝑝_(𝑗,𝑗^′,𝑡)+0</a:t>
              </a:r>
              <a:r>
                <a:rPr lang="es-MX" sz="28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+0</a:t>
              </a:r>
              <a:r>
                <a:rPr lang="es-MX" sz="2800" b="0" i="0">
                  <a:latin typeface="Cambria Math" panose="02040503050406030204" pitchFamily="18" charset="0"/>
                </a:rPr>
                <a:t>=1444+0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13</xdr:col>
      <xdr:colOff>329648</xdr:colOff>
      <xdr:row>117</xdr:row>
      <xdr:rowOff>147430</xdr:rowOff>
    </xdr:from>
    <xdr:ext cx="193719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39EAE97-AE77-C97E-72B6-F55C5CC44B0C}"/>
                </a:ext>
              </a:extLst>
            </xdr:cNvPr>
            <xdr:cNvSpPr txBox="1"/>
          </xdr:nvSpPr>
          <xdr:spPr>
            <a:xfrm>
              <a:off x="10749170" y="22485626"/>
              <a:ext cx="193719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800" b="0" i="1">
                        <a:latin typeface="Cambria Math" panose="02040503050406030204" pitchFamily="18" charset="0"/>
                      </a:rPr>
                      <m:t>𝑗</m:t>
                    </m:r>
                    <m:r>
                      <a:rPr lang="es-MX" sz="2800" b="0" i="1">
                        <a:latin typeface="Cambria Math" panose="02040503050406030204" pitchFamily="18" charset="0"/>
                      </a:rPr>
                      <m:t>=6, </m:t>
                    </m:r>
                    <m:sSup>
                      <m:sSup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MX" sz="28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39EAE97-AE77-C97E-72B6-F55C5CC44B0C}"/>
                </a:ext>
              </a:extLst>
            </xdr:cNvPr>
            <xdr:cNvSpPr txBox="1"/>
          </xdr:nvSpPr>
          <xdr:spPr>
            <a:xfrm>
              <a:off x="10749170" y="22485626"/>
              <a:ext cx="193719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𝑗=6, 𝑗^′=1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7</xdr:col>
      <xdr:colOff>81169</xdr:colOff>
      <xdr:row>121</xdr:row>
      <xdr:rowOff>89451</xdr:rowOff>
    </xdr:from>
    <xdr:ext cx="3813159" cy="4854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7BBD35E-6AD6-475A-FC1B-22C5FA200EDB}"/>
                </a:ext>
              </a:extLst>
            </xdr:cNvPr>
            <xdr:cNvSpPr txBox="1"/>
          </xdr:nvSpPr>
          <xdr:spPr>
            <a:xfrm>
              <a:off x="5854147" y="23189647"/>
              <a:ext cx="3813159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800" b="0" i="1">
                        <a:latin typeface="Cambria Math" panose="02040503050406030204" pitchFamily="18" charset="0"/>
                      </a:rPr>
                      <m:t>0+0+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=1444+0</m:t>
                    </m:r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7BBD35E-6AD6-475A-FC1B-22C5FA200EDB}"/>
                </a:ext>
              </a:extLst>
            </xdr:cNvPr>
            <xdr:cNvSpPr txBox="1"/>
          </xdr:nvSpPr>
          <xdr:spPr>
            <a:xfrm>
              <a:off x="5854147" y="23189647"/>
              <a:ext cx="3813159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0+0+𝑆_(𝑗^′,𝑡)=1444+0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12</xdr:col>
      <xdr:colOff>462170</xdr:colOff>
      <xdr:row>121</xdr:row>
      <xdr:rowOff>188843</xdr:rowOff>
    </xdr:from>
    <xdr:ext cx="193719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9176FE9-9F90-E83F-03A9-EEC1AEDDA7DB}"/>
                </a:ext>
              </a:extLst>
            </xdr:cNvPr>
            <xdr:cNvSpPr txBox="1"/>
          </xdr:nvSpPr>
          <xdr:spPr>
            <a:xfrm>
              <a:off x="10119692" y="23289039"/>
              <a:ext cx="193719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800" b="0" i="1">
                        <a:latin typeface="Cambria Math" panose="02040503050406030204" pitchFamily="18" charset="0"/>
                      </a:rPr>
                      <m:t>𝑗</m:t>
                    </m:r>
                    <m:r>
                      <a:rPr lang="es-MX" sz="2800" b="0" i="1">
                        <a:latin typeface="Cambria Math" panose="02040503050406030204" pitchFamily="18" charset="0"/>
                      </a:rPr>
                      <m:t>=2, </m:t>
                    </m:r>
                    <m:sSup>
                      <m:sSup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MX" sz="28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9176FE9-9F90-E83F-03A9-EEC1AEDDA7DB}"/>
                </a:ext>
              </a:extLst>
            </xdr:cNvPr>
            <xdr:cNvSpPr txBox="1"/>
          </xdr:nvSpPr>
          <xdr:spPr>
            <a:xfrm>
              <a:off x="10119692" y="23289039"/>
              <a:ext cx="193719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𝑗=2, 𝑗^′=1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7</xdr:col>
      <xdr:colOff>56321</xdr:colOff>
      <xdr:row>125</xdr:row>
      <xdr:rowOff>89451</xdr:rowOff>
    </xdr:from>
    <xdr:ext cx="2693814" cy="4854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F2C1BB54-FA21-9867-C91A-58E49B812C29}"/>
                </a:ext>
              </a:extLst>
            </xdr:cNvPr>
            <xdr:cNvSpPr txBox="1"/>
          </xdr:nvSpPr>
          <xdr:spPr>
            <a:xfrm>
              <a:off x="5829299" y="23951647"/>
              <a:ext cx="2693814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p>
                          <m:sSupPr>
                            <m:ctrlPr>
                              <a:rPr lang="es-MX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  <m:sup>
                            <m:r>
                              <a:rPr lang="es-MX" sz="28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lang="es-MX" sz="28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s-MX" sz="2800" b="0" i="1">
                        <a:latin typeface="Cambria Math" panose="02040503050406030204" pitchFamily="18" charset="0"/>
                      </a:rPr>
                      <m:t>(1−</m:t>
                    </m:r>
                    <m:sSub>
                      <m:sSubPr>
                        <m:ctrlPr>
                          <a:rPr lang="es-MX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MX" sz="2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F2C1BB54-FA21-9867-C91A-58E49B812C29}"/>
                </a:ext>
              </a:extLst>
            </xdr:cNvPr>
            <xdr:cNvSpPr txBox="1"/>
          </xdr:nvSpPr>
          <xdr:spPr>
            <a:xfrm>
              <a:off x="5829299" y="23951647"/>
              <a:ext cx="2693814" cy="485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𝑆_(𝑗^′,𝑡)≤𝑀(1−𝑦_𝑗)</a:t>
              </a:r>
              <a:endParaRPr lang="en-US" sz="2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9A60-ABBA-4F21-A66B-555C021AFF54}">
  <dimension ref="A1:AJ44"/>
  <sheetViews>
    <sheetView tabSelected="1" topLeftCell="U29" zoomScale="85" zoomScaleNormal="85" workbookViewId="0">
      <selection activeCell="Y46" sqref="Y46"/>
    </sheetView>
  </sheetViews>
  <sheetFormatPr baseColWidth="10" defaultRowHeight="15" x14ac:dyDescent="0.25"/>
  <cols>
    <col min="1" max="1" width="31" customWidth="1"/>
    <col min="2" max="2" width="13.140625" customWidth="1"/>
    <col min="4" max="4" width="12.5703125" customWidth="1"/>
    <col min="5" max="5" width="16.42578125" customWidth="1"/>
    <col min="9" max="9" width="22.42578125" customWidth="1"/>
    <col min="10" max="10" width="11.85546875" bestFit="1" customWidth="1"/>
    <col min="22" max="22" width="14.42578125" customWidth="1"/>
    <col min="23" max="23" width="16.28515625" customWidth="1"/>
    <col min="27" max="36" width="6.28515625" customWidth="1"/>
  </cols>
  <sheetData>
    <row r="1" spans="1:36" s="31" customFormat="1" ht="63" customHeight="1" x14ac:dyDescent="0.25">
      <c r="A1" s="37" t="s">
        <v>26</v>
      </c>
      <c r="B1" s="37" t="s">
        <v>27</v>
      </c>
      <c r="D1" s="37" t="s">
        <v>28</v>
      </c>
      <c r="E1" s="37" t="s">
        <v>29</v>
      </c>
      <c r="F1" s="37" t="s">
        <v>30</v>
      </c>
      <c r="G1" s="37" t="s">
        <v>31</v>
      </c>
      <c r="I1" s="35" t="s">
        <v>41</v>
      </c>
      <c r="J1" s="34">
        <v>1</v>
      </c>
      <c r="K1" s="34">
        <v>2</v>
      </c>
      <c r="L1" s="34">
        <v>3</v>
      </c>
      <c r="M1" s="34">
        <v>4</v>
      </c>
      <c r="N1" s="34">
        <v>5</v>
      </c>
      <c r="O1" s="34">
        <v>6</v>
      </c>
      <c r="P1" s="34">
        <v>7</v>
      </c>
      <c r="Q1" s="34">
        <v>8</v>
      </c>
      <c r="R1" s="34">
        <v>9</v>
      </c>
      <c r="S1" s="34">
        <v>10</v>
      </c>
      <c r="U1" s="33" t="s">
        <v>28</v>
      </c>
      <c r="V1" s="33" t="s">
        <v>33</v>
      </c>
      <c r="W1" s="33" t="s">
        <v>34</v>
      </c>
      <c r="Y1" s="33" t="s">
        <v>40</v>
      </c>
      <c r="Z1" s="33" t="s">
        <v>28</v>
      </c>
      <c r="AA1" s="34">
        <v>1</v>
      </c>
      <c r="AB1" s="34">
        <v>2</v>
      </c>
      <c r="AC1" s="34">
        <v>3</v>
      </c>
      <c r="AD1" s="34">
        <v>4</v>
      </c>
      <c r="AE1" s="34">
        <v>5</v>
      </c>
      <c r="AF1" s="34">
        <v>6</v>
      </c>
      <c r="AG1" s="34">
        <v>7</v>
      </c>
      <c r="AH1" s="34">
        <v>8</v>
      </c>
      <c r="AI1" s="34">
        <v>9</v>
      </c>
      <c r="AJ1" s="34">
        <v>10</v>
      </c>
    </row>
    <row r="2" spans="1:36" x14ac:dyDescent="0.25">
      <c r="A2" s="12" t="s">
        <v>0</v>
      </c>
      <c r="B2" s="8">
        <v>284</v>
      </c>
      <c r="D2" s="12">
        <v>1</v>
      </c>
      <c r="E2" s="8">
        <v>2074</v>
      </c>
      <c r="F2" s="32">
        <v>1645</v>
      </c>
      <c r="G2" s="32" t="s">
        <v>16</v>
      </c>
      <c r="I2" s="36" t="s">
        <v>0</v>
      </c>
      <c r="J2" s="32">
        <v>17</v>
      </c>
      <c r="K2" s="32">
        <v>18</v>
      </c>
      <c r="L2" s="32">
        <v>13</v>
      </c>
      <c r="M2" s="32">
        <v>18</v>
      </c>
      <c r="N2" s="32">
        <v>10</v>
      </c>
      <c r="O2" s="32">
        <v>18</v>
      </c>
      <c r="P2" s="32">
        <v>16</v>
      </c>
      <c r="Q2" s="32">
        <v>18</v>
      </c>
      <c r="R2" s="32">
        <v>16</v>
      </c>
      <c r="S2" s="32">
        <v>13</v>
      </c>
      <c r="U2" s="12">
        <v>1</v>
      </c>
      <c r="V2" s="8">
        <v>7500</v>
      </c>
      <c r="W2" s="32">
        <v>75</v>
      </c>
      <c r="Y2" s="12">
        <v>1</v>
      </c>
      <c r="Z2" s="34">
        <v>1</v>
      </c>
      <c r="AA2" s="8">
        <v>3</v>
      </c>
      <c r="AB2" s="8">
        <v>1</v>
      </c>
      <c r="AC2" s="8">
        <v>4</v>
      </c>
      <c r="AD2" s="8">
        <v>3</v>
      </c>
      <c r="AE2" s="8">
        <v>1</v>
      </c>
      <c r="AF2" s="8">
        <v>3</v>
      </c>
      <c r="AG2" s="8">
        <v>4</v>
      </c>
      <c r="AH2" s="8">
        <v>3</v>
      </c>
      <c r="AI2" s="8">
        <v>2</v>
      </c>
      <c r="AJ2" s="8">
        <v>1</v>
      </c>
    </row>
    <row r="3" spans="1:36" x14ac:dyDescent="0.25">
      <c r="A3" s="12" t="s">
        <v>1</v>
      </c>
      <c r="B3" s="8">
        <v>401</v>
      </c>
      <c r="D3" s="12">
        <v>2</v>
      </c>
      <c r="E3" s="8">
        <v>1852</v>
      </c>
      <c r="F3" s="32">
        <v>1400</v>
      </c>
      <c r="G3" s="32" t="s">
        <v>17</v>
      </c>
      <c r="I3" s="36" t="s">
        <v>1</v>
      </c>
      <c r="J3" s="32">
        <v>10</v>
      </c>
      <c r="K3" s="32">
        <v>11</v>
      </c>
      <c r="L3" s="32">
        <v>14</v>
      </c>
      <c r="M3" s="32">
        <v>13</v>
      </c>
      <c r="N3" s="32">
        <v>12</v>
      </c>
      <c r="O3" s="32">
        <v>12</v>
      </c>
      <c r="P3" s="32">
        <v>10</v>
      </c>
      <c r="Q3" s="32">
        <v>17</v>
      </c>
      <c r="R3" s="32">
        <v>14</v>
      </c>
      <c r="S3" s="32">
        <v>16</v>
      </c>
      <c r="U3" s="12">
        <v>2</v>
      </c>
      <c r="V3" s="8">
        <v>7580</v>
      </c>
      <c r="W3" s="32">
        <v>52</v>
      </c>
      <c r="Y3" s="12">
        <v>1</v>
      </c>
      <c r="Z3" s="34">
        <v>2</v>
      </c>
      <c r="AA3" s="8">
        <v>2</v>
      </c>
      <c r="AB3" s="8">
        <v>3</v>
      </c>
      <c r="AC3" s="8">
        <v>1</v>
      </c>
      <c r="AD3" s="8">
        <v>1</v>
      </c>
      <c r="AE3" s="8">
        <v>2</v>
      </c>
      <c r="AF3" s="8">
        <v>3</v>
      </c>
      <c r="AG3" s="8">
        <v>1</v>
      </c>
      <c r="AH3" s="8">
        <v>4</v>
      </c>
      <c r="AI3" s="8">
        <v>4</v>
      </c>
      <c r="AJ3" s="8">
        <v>3</v>
      </c>
    </row>
    <row r="4" spans="1:36" x14ac:dyDescent="0.25">
      <c r="A4" s="12" t="s">
        <v>2</v>
      </c>
      <c r="B4" s="8">
        <v>323</v>
      </c>
      <c r="D4" s="12">
        <v>3</v>
      </c>
      <c r="E4" s="8">
        <v>1161</v>
      </c>
      <c r="F4" s="32">
        <v>1705</v>
      </c>
      <c r="G4" s="32" t="s">
        <v>18</v>
      </c>
      <c r="I4" s="36" t="s">
        <v>2</v>
      </c>
      <c r="J4" s="32">
        <v>16</v>
      </c>
      <c r="K4" s="32">
        <v>11</v>
      </c>
      <c r="L4" s="32">
        <v>10</v>
      </c>
      <c r="M4" s="32">
        <v>13</v>
      </c>
      <c r="N4" s="32">
        <v>10</v>
      </c>
      <c r="O4" s="32">
        <v>16</v>
      </c>
      <c r="P4" s="32">
        <v>12</v>
      </c>
      <c r="Q4" s="32">
        <v>13</v>
      </c>
      <c r="R4" s="32">
        <v>16</v>
      </c>
      <c r="S4" s="32">
        <v>12</v>
      </c>
      <c r="U4" s="12">
        <v>3</v>
      </c>
      <c r="V4" s="8">
        <v>8570</v>
      </c>
      <c r="W4" s="32">
        <v>72</v>
      </c>
      <c r="Y4" s="12">
        <v>1</v>
      </c>
      <c r="Z4" s="34">
        <v>3</v>
      </c>
      <c r="AA4" s="8">
        <v>4</v>
      </c>
      <c r="AB4" s="8">
        <v>2</v>
      </c>
      <c r="AC4" s="8">
        <v>2</v>
      </c>
      <c r="AD4" s="8">
        <v>3</v>
      </c>
      <c r="AE4" s="8">
        <v>2</v>
      </c>
      <c r="AF4" s="8">
        <v>3</v>
      </c>
      <c r="AG4" s="8">
        <v>3</v>
      </c>
      <c r="AH4" s="8">
        <v>4</v>
      </c>
      <c r="AI4" s="8">
        <v>3</v>
      </c>
      <c r="AJ4" s="8">
        <v>1</v>
      </c>
    </row>
    <row r="5" spans="1:36" x14ac:dyDescent="0.25">
      <c r="A5" s="12" t="s">
        <v>3</v>
      </c>
      <c r="B5" s="8">
        <v>436</v>
      </c>
      <c r="D5" s="12">
        <v>4</v>
      </c>
      <c r="E5" s="8">
        <v>1794</v>
      </c>
      <c r="F5" s="32">
        <v>2190</v>
      </c>
      <c r="G5" s="32" t="s">
        <v>18</v>
      </c>
      <c r="I5" s="36" t="s">
        <v>3</v>
      </c>
      <c r="J5" s="32">
        <v>15</v>
      </c>
      <c r="K5" s="32">
        <v>14</v>
      </c>
      <c r="L5" s="32">
        <v>16</v>
      </c>
      <c r="M5" s="32">
        <v>16</v>
      </c>
      <c r="N5" s="32">
        <v>17</v>
      </c>
      <c r="O5" s="32">
        <v>14</v>
      </c>
      <c r="P5" s="32">
        <v>12</v>
      </c>
      <c r="Q5" s="32">
        <v>17</v>
      </c>
      <c r="R5" s="32">
        <v>11</v>
      </c>
      <c r="S5" s="32">
        <v>16</v>
      </c>
      <c r="U5" s="12">
        <v>4</v>
      </c>
      <c r="V5" s="8">
        <v>6970</v>
      </c>
      <c r="W5" s="32">
        <v>73</v>
      </c>
      <c r="Y5" s="12">
        <v>1</v>
      </c>
      <c r="Z5" s="34">
        <v>4</v>
      </c>
      <c r="AA5" s="8">
        <v>1</v>
      </c>
      <c r="AB5" s="8">
        <v>2</v>
      </c>
      <c r="AC5" s="8">
        <v>4</v>
      </c>
      <c r="AD5" s="8">
        <v>1</v>
      </c>
      <c r="AE5" s="8">
        <v>2</v>
      </c>
      <c r="AF5" s="8">
        <v>2</v>
      </c>
      <c r="AG5" s="8">
        <v>4</v>
      </c>
      <c r="AH5" s="8">
        <v>3</v>
      </c>
      <c r="AI5" s="8">
        <v>1</v>
      </c>
      <c r="AJ5" s="8">
        <v>3</v>
      </c>
    </row>
    <row r="6" spans="1:36" x14ac:dyDescent="0.25">
      <c r="A6" s="12" t="s">
        <v>4</v>
      </c>
      <c r="B6" s="8">
        <v>350</v>
      </c>
      <c r="D6" s="12">
        <v>5</v>
      </c>
      <c r="E6" s="8">
        <v>2085</v>
      </c>
      <c r="F6" s="32">
        <v>1725</v>
      </c>
      <c r="G6" s="32" t="s">
        <v>16</v>
      </c>
      <c r="I6" s="36" t="s">
        <v>4</v>
      </c>
      <c r="J6" s="32">
        <v>17</v>
      </c>
      <c r="K6" s="32">
        <v>16</v>
      </c>
      <c r="L6" s="32">
        <v>13</v>
      </c>
      <c r="M6" s="32">
        <v>14</v>
      </c>
      <c r="N6" s="32">
        <v>11</v>
      </c>
      <c r="O6" s="32">
        <v>14</v>
      </c>
      <c r="P6" s="32">
        <v>18</v>
      </c>
      <c r="Q6" s="32">
        <v>18</v>
      </c>
      <c r="R6" s="32">
        <v>15</v>
      </c>
      <c r="S6" s="32">
        <v>13</v>
      </c>
      <c r="U6" s="12">
        <v>5</v>
      </c>
      <c r="V6" s="8">
        <v>7480</v>
      </c>
      <c r="W6" s="32">
        <v>56</v>
      </c>
      <c r="Y6" s="12">
        <v>1</v>
      </c>
      <c r="Z6" s="34">
        <v>5</v>
      </c>
      <c r="AA6" s="8">
        <v>2</v>
      </c>
      <c r="AB6" s="8">
        <v>4</v>
      </c>
      <c r="AC6" s="8">
        <v>2</v>
      </c>
      <c r="AD6" s="8">
        <v>2</v>
      </c>
      <c r="AE6" s="8">
        <v>1</v>
      </c>
      <c r="AF6" s="8">
        <v>4</v>
      </c>
      <c r="AG6" s="8">
        <v>1</v>
      </c>
      <c r="AH6" s="8">
        <v>4</v>
      </c>
      <c r="AI6" s="8">
        <v>3</v>
      </c>
      <c r="AJ6" s="8">
        <v>1</v>
      </c>
    </row>
    <row r="7" spans="1:36" x14ac:dyDescent="0.25">
      <c r="A7" s="12" t="s">
        <v>5</v>
      </c>
      <c r="B7" s="8">
        <v>312</v>
      </c>
      <c r="D7" s="12">
        <v>6</v>
      </c>
      <c r="E7" s="8">
        <v>2745</v>
      </c>
      <c r="F7" s="32">
        <v>2255</v>
      </c>
      <c r="G7" s="32" t="s">
        <v>16</v>
      </c>
      <c r="I7" s="36" t="s">
        <v>5</v>
      </c>
      <c r="J7" s="32">
        <v>14</v>
      </c>
      <c r="K7" s="32">
        <v>14</v>
      </c>
      <c r="L7" s="32">
        <v>10</v>
      </c>
      <c r="M7" s="32">
        <v>12</v>
      </c>
      <c r="N7" s="32">
        <v>15</v>
      </c>
      <c r="O7" s="32">
        <v>16</v>
      </c>
      <c r="P7" s="32">
        <v>14</v>
      </c>
      <c r="Q7" s="32">
        <v>11</v>
      </c>
      <c r="R7" s="32">
        <v>14</v>
      </c>
      <c r="S7" s="32">
        <v>16</v>
      </c>
      <c r="U7" s="12">
        <v>6</v>
      </c>
      <c r="V7" s="8">
        <v>8960</v>
      </c>
      <c r="W7" s="32">
        <v>83</v>
      </c>
      <c r="Y7" s="12">
        <v>1</v>
      </c>
      <c r="Z7" s="34">
        <v>6</v>
      </c>
      <c r="AA7" s="8">
        <v>1</v>
      </c>
      <c r="AB7" s="8">
        <v>4</v>
      </c>
      <c r="AC7" s="8">
        <v>2</v>
      </c>
      <c r="AD7" s="8">
        <v>1</v>
      </c>
      <c r="AE7" s="8">
        <v>2</v>
      </c>
      <c r="AF7" s="8">
        <v>4</v>
      </c>
      <c r="AG7" s="8">
        <v>1</v>
      </c>
      <c r="AH7" s="8">
        <v>1</v>
      </c>
      <c r="AI7" s="8">
        <v>1</v>
      </c>
      <c r="AJ7" s="8">
        <v>4</v>
      </c>
    </row>
    <row r="8" spans="1:36" x14ac:dyDescent="0.25">
      <c r="A8" s="12" t="s">
        <v>6</v>
      </c>
      <c r="B8" s="8">
        <v>228</v>
      </c>
      <c r="D8" s="12">
        <v>7</v>
      </c>
      <c r="E8" s="8">
        <v>1054</v>
      </c>
      <c r="F8" s="32">
        <v>1230</v>
      </c>
      <c r="G8" s="32" t="s">
        <v>17</v>
      </c>
      <c r="I8" s="36" t="s">
        <v>6</v>
      </c>
      <c r="J8" s="32">
        <v>18</v>
      </c>
      <c r="K8" s="32">
        <v>14</v>
      </c>
      <c r="L8" s="32">
        <v>14</v>
      </c>
      <c r="M8" s="32">
        <v>13</v>
      </c>
      <c r="N8" s="32">
        <v>15</v>
      </c>
      <c r="O8" s="32">
        <v>12</v>
      </c>
      <c r="P8" s="32">
        <v>13</v>
      </c>
      <c r="Q8" s="32">
        <v>11</v>
      </c>
      <c r="R8" s="32">
        <v>18</v>
      </c>
      <c r="S8" s="32">
        <v>16</v>
      </c>
      <c r="U8" s="12">
        <v>7</v>
      </c>
      <c r="V8" s="8">
        <v>8890</v>
      </c>
      <c r="W8" s="32">
        <v>70</v>
      </c>
      <c r="Y8" s="12">
        <v>1</v>
      </c>
      <c r="Z8" s="34">
        <v>7</v>
      </c>
      <c r="AA8" s="8">
        <v>4</v>
      </c>
      <c r="AB8" s="8">
        <v>3</v>
      </c>
      <c r="AC8" s="8">
        <v>3</v>
      </c>
      <c r="AD8" s="8">
        <v>3</v>
      </c>
      <c r="AE8" s="8">
        <v>3</v>
      </c>
      <c r="AF8" s="8">
        <v>3</v>
      </c>
      <c r="AG8" s="8">
        <v>2</v>
      </c>
      <c r="AH8" s="8">
        <v>4</v>
      </c>
      <c r="AI8" s="8">
        <v>2</v>
      </c>
      <c r="AJ8" s="8">
        <v>4</v>
      </c>
    </row>
    <row r="9" spans="1:36" x14ac:dyDescent="0.25">
      <c r="A9" s="12" t="s">
        <v>7</v>
      </c>
      <c r="B9" s="8">
        <v>234</v>
      </c>
      <c r="D9" s="12">
        <v>8</v>
      </c>
      <c r="E9" s="8">
        <v>2350</v>
      </c>
      <c r="F9" s="32">
        <v>1450</v>
      </c>
      <c r="G9" s="32" t="s">
        <v>17</v>
      </c>
      <c r="I9" s="36" t="s">
        <v>7</v>
      </c>
      <c r="J9" s="32">
        <v>13</v>
      </c>
      <c r="K9" s="32">
        <v>10</v>
      </c>
      <c r="L9" s="32">
        <v>10</v>
      </c>
      <c r="M9" s="32">
        <v>11</v>
      </c>
      <c r="N9" s="32">
        <v>15</v>
      </c>
      <c r="O9" s="32">
        <v>16</v>
      </c>
      <c r="P9" s="32">
        <v>16</v>
      </c>
      <c r="Q9" s="32">
        <v>14</v>
      </c>
      <c r="R9" s="32">
        <v>10</v>
      </c>
      <c r="S9" s="32">
        <v>17</v>
      </c>
      <c r="U9" s="12">
        <v>8</v>
      </c>
      <c r="V9" s="8">
        <v>6370</v>
      </c>
      <c r="W9" s="32">
        <v>53</v>
      </c>
      <c r="Y9" s="12">
        <v>1</v>
      </c>
      <c r="Z9" s="34">
        <v>8</v>
      </c>
      <c r="AA9" s="8">
        <v>1</v>
      </c>
      <c r="AB9" s="8">
        <v>3</v>
      </c>
      <c r="AC9" s="8">
        <v>3</v>
      </c>
      <c r="AD9" s="8">
        <v>4</v>
      </c>
      <c r="AE9" s="8">
        <v>4</v>
      </c>
      <c r="AF9" s="8">
        <v>3</v>
      </c>
      <c r="AG9" s="8">
        <v>4</v>
      </c>
      <c r="AH9" s="8">
        <v>4</v>
      </c>
      <c r="AI9" s="8">
        <v>3</v>
      </c>
      <c r="AJ9" s="8">
        <v>3</v>
      </c>
    </row>
    <row r="10" spans="1:36" x14ac:dyDescent="0.25">
      <c r="A10" s="12" t="s">
        <v>8</v>
      </c>
      <c r="B10" s="8">
        <v>392</v>
      </c>
      <c r="D10" s="12">
        <v>9</v>
      </c>
      <c r="E10" s="8">
        <v>2717</v>
      </c>
      <c r="F10" s="32">
        <v>2255</v>
      </c>
      <c r="G10" s="32" t="s">
        <v>16</v>
      </c>
      <c r="I10" s="36" t="s">
        <v>8</v>
      </c>
      <c r="J10" s="32">
        <v>12</v>
      </c>
      <c r="K10" s="32">
        <v>13</v>
      </c>
      <c r="L10" s="32">
        <v>15</v>
      </c>
      <c r="M10" s="32">
        <v>11</v>
      </c>
      <c r="N10" s="32">
        <v>14</v>
      </c>
      <c r="O10" s="32">
        <v>11</v>
      </c>
      <c r="P10" s="32">
        <v>11</v>
      </c>
      <c r="Q10" s="32">
        <v>14</v>
      </c>
      <c r="R10" s="32">
        <v>14</v>
      </c>
      <c r="S10" s="32">
        <v>16</v>
      </c>
      <c r="U10" s="12">
        <v>9</v>
      </c>
      <c r="V10" s="8">
        <v>8310</v>
      </c>
      <c r="W10" s="32">
        <v>53</v>
      </c>
      <c r="Y10" s="12">
        <v>1</v>
      </c>
      <c r="Z10" s="34">
        <v>9</v>
      </c>
      <c r="AA10" s="8">
        <v>4</v>
      </c>
      <c r="AB10" s="8">
        <v>1</v>
      </c>
      <c r="AC10" s="8">
        <v>3</v>
      </c>
      <c r="AD10" s="8">
        <v>1</v>
      </c>
      <c r="AE10" s="8">
        <v>4</v>
      </c>
      <c r="AF10" s="8">
        <v>1</v>
      </c>
      <c r="AG10" s="8">
        <v>3</v>
      </c>
      <c r="AH10" s="8">
        <v>1</v>
      </c>
      <c r="AI10" s="8">
        <v>4</v>
      </c>
      <c r="AJ10" s="8">
        <v>3</v>
      </c>
    </row>
    <row r="11" spans="1:36" x14ac:dyDescent="0.25">
      <c r="A11" s="12" t="s">
        <v>9</v>
      </c>
      <c r="B11" s="8">
        <v>395</v>
      </c>
      <c r="D11" s="12">
        <v>10</v>
      </c>
      <c r="E11" s="8">
        <v>1721</v>
      </c>
      <c r="F11" s="32">
        <v>2125</v>
      </c>
      <c r="G11" s="32" t="s">
        <v>18</v>
      </c>
      <c r="I11" s="36" t="s">
        <v>9</v>
      </c>
      <c r="J11" s="32">
        <v>10</v>
      </c>
      <c r="K11" s="32">
        <v>14</v>
      </c>
      <c r="L11" s="32">
        <v>13</v>
      </c>
      <c r="M11" s="32">
        <v>13</v>
      </c>
      <c r="N11" s="32">
        <v>15</v>
      </c>
      <c r="O11" s="32">
        <v>11</v>
      </c>
      <c r="P11" s="32">
        <v>17</v>
      </c>
      <c r="Q11" s="32">
        <v>12</v>
      </c>
      <c r="R11" s="32">
        <v>13</v>
      </c>
      <c r="S11" s="32">
        <v>12</v>
      </c>
      <c r="U11" s="12">
        <v>10</v>
      </c>
      <c r="V11" s="8">
        <v>8520</v>
      </c>
      <c r="W11" s="32">
        <v>62</v>
      </c>
      <c r="Y11" s="12">
        <v>1</v>
      </c>
      <c r="Z11" s="34">
        <v>10</v>
      </c>
      <c r="AA11" s="8">
        <v>2</v>
      </c>
      <c r="AB11" s="8">
        <v>1</v>
      </c>
      <c r="AC11" s="8">
        <v>1</v>
      </c>
      <c r="AD11" s="8">
        <v>1</v>
      </c>
      <c r="AE11" s="8">
        <v>4</v>
      </c>
      <c r="AF11" s="8">
        <v>1</v>
      </c>
      <c r="AG11" s="8">
        <v>2</v>
      </c>
      <c r="AH11" s="8">
        <v>2</v>
      </c>
      <c r="AI11" s="8">
        <v>2</v>
      </c>
      <c r="AJ11" s="8">
        <v>2</v>
      </c>
    </row>
    <row r="12" spans="1:36" x14ac:dyDescent="0.25">
      <c r="A12" s="12" t="s">
        <v>10</v>
      </c>
      <c r="B12" s="8">
        <v>330</v>
      </c>
      <c r="I12" s="36" t="s">
        <v>10</v>
      </c>
      <c r="J12" s="32">
        <v>10</v>
      </c>
      <c r="K12" s="32">
        <v>17</v>
      </c>
      <c r="L12" s="32">
        <v>14</v>
      </c>
      <c r="M12" s="32">
        <v>13</v>
      </c>
      <c r="N12" s="32">
        <v>12</v>
      </c>
      <c r="O12" s="32">
        <v>16</v>
      </c>
      <c r="P12" s="32">
        <v>12</v>
      </c>
      <c r="Q12" s="32">
        <v>10</v>
      </c>
      <c r="R12" s="32">
        <v>12</v>
      </c>
      <c r="S12" s="32">
        <v>16</v>
      </c>
      <c r="Y12" s="12">
        <v>2</v>
      </c>
      <c r="Z12" s="34">
        <v>1</v>
      </c>
      <c r="AA12" s="8">
        <v>1</v>
      </c>
      <c r="AB12" s="8">
        <v>1</v>
      </c>
      <c r="AC12" s="8">
        <v>1</v>
      </c>
      <c r="AD12" s="8">
        <v>3</v>
      </c>
      <c r="AE12" s="8">
        <v>3</v>
      </c>
      <c r="AF12" s="8">
        <v>1</v>
      </c>
      <c r="AG12" s="8">
        <v>3</v>
      </c>
      <c r="AH12" s="8">
        <v>1</v>
      </c>
      <c r="AI12" s="8">
        <v>3</v>
      </c>
      <c r="AJ12" s="8">
        <v>2</v>
      </c>
    </row>
    <row r="13" spans="1:36" x14ac:dyDescent="0.25">
      <c r="A13" s="12" t="s">
        <v>11</v>
      </c>
      <c r="B13" s="8">
        <v>340</v>
      </c>
      <c r="I13" s="36" t="s">
        <v>11</v>
      </c>
      <c r="J13" s="32">
        <v>12</v>
      </c>
      <c r="K13" s="32">
        <v>16</v>
      </c>
      <c r="L13" s="32">
        <v>18</v>
      </c>
      <c r="M13" s="32">
        <v>15</v>
      </c>
      <c r="N13" s="32">
        <v>18</v>
      </c>
      <c r="O13" s="32">
        <v>18</v>
      </c>
      <c r="P13" s="32">
        <v>16</v>
      </c>
      <c r="Q13" s="32">
        <v>16</v>
      </c>
      <c r="R13" s="32">
        <v>15</v>
      </c>
      <c r="S13" s="32">
        <v>18</v>
      </c>
      <c r="Y13" s="12">
        <v>2</v>
      </c>
      <c r="Z13" s="34">
        <v>2</v>
      </c>
      <c r="AA13" s="8">
        <v>3</v>
      </c>
      <c r="AB13" s="8">
        <v>1</v>
      </c>
      <c r="AC13" s="8">
        <v>2</v>
      </c>
      <c r="AD13" s="8">
        <v>1</v>
      </c>
      <c r="AE13" s="8">
        <v>1</v>
      </c>
      <c r="AF13" s="8">
        <v>3</v>
      </c>
      <c r="AG13" s="8">
        <v>2</v>
      </c>
      <c r="AH13" s="8">
        <v>2</v>
      </c>
      <c r="AI13" s="8">
        <v>1</v>
      </c>
      <c r="AJ13" s="8">
        <v>3</v>
      </c>
    </row>
    <row r="14" spans="1:36" x14ac:dyDescent="0.25">
      <c r="A14" s="12" t="s">
        <v>12</v>
      </c>
      <c r="B14" s="8">
        <v>414</v>
      </c>
      <c r="I14" s="36" t="s">
        <v>12</v>
      </c>
      <c r="J14" s="32">
        <v>15</v>
      </c>
      <c r="K14" s="32">
        <v>13</v>
      </c>
      <c r="L14" s="32">
        <v>12</v>
      </c>
      <c r="M14" s="32">
        <v>10</v>
      </c>
      <c r="N14" s="32">
        <v>17</v>
      </c>
      <c r="O14" s="32">
        <v>10</v>
      </c>
      <c r="P14" s="32">
        <v>15</v>
      </c>
      <c r="Q14" s="32">
        <v>17</v>
      </c>
      <c r="R14" s="32">
        <v>11</v>
      </c>
      <c r="S14" s="32">
        <v>17</v>
      </c>
      <c r="Y14" s="12">
        <v>2</v>
      </c>
      <c r="Z14" s="34">
        <v>3</v>
      </c>
      <c r="AA14" s="8">
        <v>1</v>
      </c>
      <c r="AB14" s="8">
        <v>2</v>
      </c>
      <c r="AC14" s="8">
        <v>2</v>
      </c>
      <c r="AD14" s="8">
        <v>1</v>
      </c>
      <c r="AE14" s="8">
        <v>2</v>
      </c>
      <c r="AF14" s="8">
        <v>2</v>
      </c>
      <c r="AG14" s="8">
        <v>3</v>
      </c>
      <c r="AH14" s="8">
        <v>3</v>
      </c>
      <c r="AI14" s="8">
        <v>3</v>
      </c>
      <c r="AJ14" s="8">
        <v>3</v>
      </c>
    </row>
    <row r="15" spans="1:36" x14ac:dyDescent="0.25">
      <c r="A15" s="12" t="s">
        <v>13</v>
      </c>
      <c r="B15" s="8">
        <v>363</v>
      </c>
      <c r="I15" s="36" t="s">
        <v>13</v>
      </c>
      <c r="J15" s="32">
        <v>10</v>
      </c>
      <c r="K15" s="32">
        <v>16</v>
      </c>
      <c r="L15" s="32">
        <v>18</v>
      </c>
      <c r="M15" s="32">
        <v>11</v>
      </c>
      <c r="N15" s="32">
        <v>17</v>
      </c>
      <c r="O15" s="32">
        <v>12</v>
      </c>
      <c r="P15" s="32">
        <v>15</v>
      </c>
      <c r="Q15" s="32">
        <v>10</v>
      </c>
      <c r="R15" s="32">
        <v>15</v>
      </c>
      <c r="S15" s="32">
        <v>15</v>
      </c>
      <c r="Y15" s="12">
        <v>2</v>
      </c>
      <c r="Z15" s="34">
        <v>4</v>
      </c>
      <c r="AA15" s="8">
        <v>3</v>
      </c>
      <c r="AB15" s="8">
        <v>2</v>
      </c>
      <c r="AC15" s="8">
        <v>1</v>
      </c>
      <c r="AD15" s="8">
        <v>1</v>
      </c>
      <c r="AE15" s="8">
        <v>2</v>
      </c>
      <c r="AF15" s="8">
        <v>3</v>
      </c>
      <c r="AG15" s="8">
        <v>1</v>
      </c>
      <c r="AH15" s="8">
        <v>1</v>
      </c>
      <c r="AI15" s="8">
        <v>3</v>
      </c>
      <c r="AJ15" s="8">
        <v>1</v>
      </c>
    </row>
    <row r="16" spans="1:36" x14ac:dyDescent="0.25">
      <c r="A16" s="12" t="s">
        <v>14</v>
      </c>
      <c r="B16" s="8">
        <v>326</v>
      </c>
      <c r="I16" s="36" t="s">
        <v>14</v>
      </c>
      <c r="J16" s="32">
        <v>12</v>
      </c>
      <c r="K16" s="32">
        <v>12</v>
      </c>
      <c r="L16" s="32">
        <v>10</v>
      </c>
      <c r="M16" s="32">
        <v>10</v>
      </c>
      <c r="N16" s="32">
        <v>15</v>
      </c>
      <c r="O16" s="32">
        <v>12</v>
      </c>
      <c r="P16" s="32">
        <v>18</v>
      </c>
      <c r="Q16" s="32">
        <v>11</v>
      </c>
      <c r="R16" s="32">
        <v>12</v>
      </c>
      <c r="S16" s="32">
        <v>16</v>
      </c>
      <c r="Y16" s="12">
        <v>2</v>
      </c>
      <c r="Z16" s="34">
        <v>5</v>
      </c>
      <c r="AA16" s="8">
        <v>3</v>
      </c>
      <c r="AB16" s="8">
        <v>2</v>
      </c>
      <c r="AC16" s="8">
        <v>3</v>
      </c>
      <c r="AD16" s="8">
        <v>1</v>
      </c>
      <c r="AE16" s="8">
        <v>1</v>
      </c>
      <c r="AF16" s="8">
        <v>2</v>
      </c>
      <c r="AG16" s="8">
        <v>2</v>
      </c>
      <c r="AH16" s="8">
        <v>1</v>
      </c>
      <c r="AI16" s="8">
        <v>1</v>
      </c>
      <c r="AJ16" s="8">
        <v>2</v>
      </c>
    </row>
    <row r="17" spans="1:36" x14ac:dyDescent="0.25">
      <c r="A17" s="12" t="s">
        <v>15</v>
      </c>
      <c r="B17" s="8">
        <v>477</v>
      </c>
      <c r="I17" s="36" t="s">
        <v>15</v>
      </c>
      <c r="J17" s="32">
        <v>15</v>
      </c>
      <c r="K17" s="32">
        <v>15</v>
      </c>
      <c r="L17" s="32">
        <v>17</v>
      </c>
      <c r="M17" s="32">
        <v>18</v>
      </c>
      <c r="N17" s="32">
        <v>12</v>
      </c>
      <c r="O17" s="32">
        <v>16</v>
      </c>
      <c r="P17" s="32">
        <v>14</v>
      </c>
      <c r="Q17" s="32">
        <v>14</v>
      </c>
      <c r="R17" s="32">
        <v>13</v>
      </c>
      <c r="S17" s="32">
        <v>11</v>
      </c>
      <c r="Y17" s="12">
        <v>2</v>
      </c>
      <c r="Z17" s="34">
        <v>6</v>
      </c>
      <c r="AA17" s="8">
        <v>1</v>
      </c>
      <c r="AB17" s="8">
        <v>2</v>
      </c>
      <c r="AC17" s="8">
        <v>2</v>
      </c>
      <c r="AD17" s="8">
        <v>3</v>
      </c>
      <c r="AE17" s="8">
        <v>3</v>
      </c>
      <c r="AF17" s="8">
        <v>3</v>
      </c>
      <c r="AG17" s="8">
        <v>1</v>
      </c>
      <c r="AH17" s="8">
        <v>3</v>
      </c>
      <c r="AI17" s="8">
        <v>1</v>
      </c>
      <c r="AJ17" s="8">
        <v>1</v>
      </c>
    </row>
    <row r="18" spans="1:36" x14ac:dyDescent="0.25">
      <c r="Y18" s="12">
        <v>2</v>
      </c>
      <c r="Z18" s="34">
        <v>7</v>
      </c>
      <c r="AA18" s="8">
        <v>2</v>
      </c>
      <c r="AB18" s="8">
        <v>3</v>
      </c>
      <c r="AC18" s="8">
        <v>1</v>
      </c>
      <c r="AD18" s="8">
        <v>3</v>
      </c>
      <c r="AE18" s="8">
        <v>3</v>
      </c>
      <c r="AF18" s="8">
        <v>3</v>
      </c>
      <c r="AG18" s="8">
        <v>1</v>
      </c>
      <c r="AH18" s="8">
        <v>3</v>
      </c>
      <c r="AI18" s="8">
        <v>2</v>
      </c>
      <c r="AJ18" s="8">
        <v>2</v>
      </c>
    </row>
    <row r="19" spans="1:36" x14ac:dyDescent="0.25">
      <c r="Y19" s="12">
        <v>2</v>
      </c>
      <c r="Z19" s="34">
        <v>8</v>
      </c>
      <c r="AA19" s="8">
        <v>2</v>
      </c>
      <c r="AB19" s="8">
        <v>3</v>
      </c>
      <c r="AC19" s="8">
        <v>1</v>
      </c>
      <c r="AD19" s="8">
        <v>3</v>
      </c>
      <c r="AE19" s="8">
        <v>2</v>
      </c>
      <c r="AF19" s="8">
        <v>3</v>
      </c>
      <c r="AG19" s="8">
        <v>3</v>
      </c>
      <c r="AH19" s="8">
        <v>3</v>
      </c>
      <c r="AI19" s="8">
        <v>2</v>
      </c>
      <c r="AJ19" s="8">
        <v>1</v>
      </c>
    </row>
    <row r="20" spans="1:36" x14ac:dyDescent="0.25">
      <c r="Y20" s="12">
        <v>2</v>
      </c>
      <c r="Z20" s="34">
        <v>9</v>
      </c>
      <c r="AA20" s="8">
        <v>1</v>
      </c>
      <c r="AB20" s="8">
        <v>2</v>
      </c>
      <c r="AC20" s="8">
        <v>2</v>
      </c>
      <c r="AD20" s="8">
        <v>2</v>
      </c>
      <c r="AE20" s="8">
        <v>2</v>
      </c>
      <c r="AF20" s="8">
        <v>3</v>
      </c>
      <c r="AG20" s="8">
        <v>2</v>
      </c>
      <c r="AH20" s="8">
        <v>3</v>
      </c>
      <c r="AI20" s="8">
        <v>1</v>
      </c>
      <c r="AJ20" s="8">
        <v>3</v>
      </c>
    </row>
    <row r="21" spans="1:36" x14ac:dyDescent="0.25">
      <c r="Y21" s="12">
        <v>2</v>
      </c>
      <c r="Z21" s="34">
        <v>10</v>
      </c>
      <c r="AA21" s="8">
        <v>1</v>
      </c>
      <c r="AB21" s="8">
        <v>2</v>
      </c>
      <c r="AC21" s="8">
        <v>1</v>
      </c>
      <c r="AD21" s="8">
        <v>1</v>
      </c>
      <c r="AE21" s="8">
        <v>3</v>
      </c>
      <c r="AF21" s="8">
        <v>3</v>
      </c>
      <c r="AG21" s="8">
        <v>1</v>
      </c>
      <c r="AH21" s="8">
        <v>3</v>
      </c>
      <c r="AI21" s="8">
        <v>3</v>
      </c>
      <c r="AJ21" s="8">
        <v>1</v>
      </c>
    </row>
    <row r="22" spans="1:36" x14ac:dyDescent="0.25">
      <c r="A22" s="38" t="s">
        <v>32</v>
      </c>
      <c r="B22">
        <v>200000</v>
      </c>
      <c r="Y22" s="12">
        <v>3</v>
      </c>
      <c r="Z22" s="34">
        <v>1</v>
      </c>
      <c r="AA22" s="8">
        <v>4</v>
      </c>
      <c r="AB22" s="8">
        <v>2</v>
      </c>
      <c r="AC22" s="8">
        <v>5</v>
      </c>
      <c r="AD22" s="8">
        <v>1</v>
      </c>
      <c r="AE22" s="8">
        <v>2</v>
      </c>
      <c r="AF22" s="8">
        <v>1</v>
      </c>
      <c r="AG22" s="8">
        <v>3</v>
      </c>
      <c r="AH22" s="8">
        <v>4</v>
      </c>
      <c r="AI22" s="8">
        <v>4</v>
      </c>
      <c r="AJ22" s="8">
        <v>5</v>
      </c>
    </row>
    <row r="23" spans="1:36" x14ac:dyDescent="0.25">
      <c r="A23" s="38" t="s">
        <v>35</v>
      </c>
      <c r="B23">
        <v>50</v>
      </c>
      <c r="Y23" s="12">
        <v>3</v>
      </c>
      <c r="Z23" s="34">
        <v>2</v>
      </c>
      <c r="AA23" s="8">
        <v>5</v>
      </c>
      <c r="AB23" s="8">
        <v>5</v>
      </c>
      <c r="AC23" s="8">
        <v>3</v>
      </c>
      <c r="AD23" s="8">
        <v>3</v>
      </c>
      <c r="AE23" s="8">
        <v>1</v>
      </c>
      <c r="AF23" s="8">
        <v>2</v>
      </c>
      <c r="AG23" s="8">
        <v>3</v>
      </c>
      <c r="AH23" s="8">
        <v>3</v>
      </c>
      <c r="AI23" s="8">
        <v>3</v>
      </c>
      <c r="AJ23" s="8">
        <v>4</v>
      </c>
    </row>
    <row r="24" spans="1:36" x14ac:dyDescent="0.25">
      <c r="A24" s="38" t="s">
        <v>36</v>
      </c>
      <c r="B24">
        <v>0.25</v>
      </c>
      <c r="Y24" s="12">
        <v>3</v>
      </c>
      <c r="Z24" s="34">
        <v>3</v>
      </c>
      <c r="AA24" s="8">
        <v>5</v>
      </c>
      <c r="AB24" s="8">
        <v>4</v>
      </c>
      <c r="AC24" s="8">
        <v>4</v>
      </c>
      <c r="AD24" s="8">
        <v>5</v>
      </c>
      <c r="AE24" s="8">
        <v>2</v>
      </c>
      <c r="AF24" s="8">
        <v>1</v>
      </c>
      <c r="AG24" s="8">
        <v>1</v>
      </c>
      <c r="AH24" s="8">
        <v>1</v>
      </c>
      <c r="AI24" s="8">
        <v>3</v>
      </c>
      <c r="AJ24" s="8">
        <v>1</v>
      </c>
    </row>
    <row r="25" spans="1:36" x14ac:dyDescent="0.25">
      <c r="A25" s="38" t="s">
        <v>51</v>
      </c>
      <c r="B25">
        <v>1</v>
      </c>
      <c r="Y25" s="12">
        <v>3</v>
      </c>
      <c r="Z25" s="34">
        <v>4</v>
      </c>
      <c r="AA25" s="8">
        <v>4</v>
      </c>
      <c r="AB25" s="8">
        <v>2</v>
      </c>
      <c r="AC25" s="8">
        <v>3</v>
      </c>
      <c r="AD25" s="8">
        <v>4</v>
      </c>
      <c r="AE25" s="8">
        <v>4</v>
      </c>
      <c r="AF25" s="8">
        <v>2</v>
      </c>
      <c r="AG25" s="8">
        <v>5</v>
      </c>
      <c r="AH25" s="8">
        <v>3</v>
      </c>
      <c r="AI25" s="8">
        <v>3</v>
      </c>
      <c r="AJ25" s="8">
        <v>5</v>
      </c>
    </row>
    <row r="26" spans="1:36" x14ac:dyDescent="0.25">
      <c r="A26" s="38" t="s">
        <v>37</v>
      </c>
      <c r="B26">
        <v>4</v>
      </c>
      <c r="I26" s="34" t="s">
        <v>28</v>
      </c>
      <c r="J26" s="34" t="s">
        <v>42</v>
      </c>
      <c r="K26" s="34" t="s">
        <v>43</v>
      </c>
      <c r="L26" s="34" t="s">
        <v>44</v>
      </c>
      <c r="M26" s="34" t="s">
        <v>45</v>
      </c>
      <c r="N26" s="34" t="s">
        <v>46</v>
      </c>
      <c r="O26" s="34" t="s">
        <v>47</v>
      </c>
      <c r="P26" s="34" t="s">
        <v>48</v>
      </c>
      <c r="Q26" s="34" t="s">
        <v>49</v>
      </c>
      <c r="Y26" s="12">
        <v>3</v>
      </c>
      <c r="Z26" s="34">
        <v>5</v>
      </c>
      <c r="AA26" s="8">
        <v>1</v>
      </c>
      <c r="AB26" s="8">
        <v>4</v>
      </c>
      <c r="AC26" s="8">
        <v>1</v>
      </c>
      <c r="AD26" s="8">
        <v>1</v>
      </c>
      <c r="AE26" s="8">
        <v>2</v>
      </c>
      <c r="AF26" s="8">
        <v>2</v>
      </c>
      <c r="AG26" s="8">
        <v>1</v>
      </c>
      <c r="AH26" s="8">
        <v>2</v>
      </c>
      <c r="AI26" s="8">
        <v>5</v>
      </c>
      <c r="AJ26" s="8">
        <v>4</v>
      </c>
    </row>
    <row r="27" spans="1:36" x14ac:dyDescent="0.25">
      <c r="A27" s="38" t="s">
        <v>38</v>
      </c>
      <c r="B27">
        <v>50000</v>
      </c>
      <c r="I27" s="12">
        <v>1</v>
      </c>
      <c r="J27" s="32" t="s">
        <v>16</v>
      </c>
      <c r="K27" s="32" t="s">
        <v>16</v>
      </c>
      <c r="L27" s="32" t="s">
        <v>17</v>
      </c>
      <c r="M27" s="32" t="s">
        <v>17</v>
      </c>
      <c r="N27" s="32" t="s">
        <v>17</v>
      </c>
      <c r="O27" s="32" t="s">
        <v>16</v>
      </c>
      <c r="P27" s="32" t="s">
        <v>16</v>
      </c>
      <c r="Q27" s="32" t="s">
        <v>16</v>
      </c>
      <c r="Y27" s="12">
        <v>3</v>
      </c>
      <c r="Z27" s="34">
        <v>6</v>
      </c>
      <c r="AA27" s="8">
        <v>3</v>
      </c>
      <c r="AB27" s="8">
        <v>3</v>
      </c>
      <c r="AC27" s="8">
        <v>5</v>
      </c>
      <c r="AD27" s="8">
        <v>3</v>
      </c>
      <c r="AE27" s="8">
        <v>1</v>
      </c>
      <c r="AF27" s="8">
        <v>4</v>
      </c>
      <c r="AG27" s="8">
        <v>4</v>
      </c>
      <c r="AH27" s="8">
        <v>5</v>
      </c>
      <c r="AI27" s="8">
        <v>4</v>
      </c>
      <c r="AJ27" s="8">
        <v>1</v>
      </c>
    </row>
    <row r="28" spans="1:36" x14ac:dyDescent="0.25">
      <c r="A28" s="38" t="s">
        <v>39</v>
      </c>
      <c r="B28">
        <v>50000</v>
      </c>
      <c r="I28" s="12">
        <v>2</v>
      </c>
      <c r="J28" s="32" t="s">
        <v>17</v>
      </c>
      <c r="K28" s="32" t="s">
        <v>17</v>
      </c>
      <c r="L28" s="32" t="s">
        <v>17</v>
      </c>
      <c r="M28" s="32" t="s">
        <v>16</v>
      </c>
      <c r="N28" s="32" t="s">
        <v>16</v>
      </c>
      <c r="O28" s="32" t="s">
        <v>17</v>
      </c>
      <c r="P28" s="32" t="s">
        <v>17</v>
      </c>
      <c r="Q28" s="32" t="s">
        <v>17</v>
      </c>
      <c r="Y28" s="12">
        <v>3</v>
      </c>
      <c r="Z28" s="34">
        <v>7</v>
      </c>
      <c r="AA28" s="8">
        <v>5</v>
      </c>
      <c r="AB28" s="8">
        <v>1</v>
      </c>
      <c r="AC28" s="8">
        <v>5</v>
      </c>
      <c r="AD28" s="8">
        <v>3</v>
      </c>
      <c r="AE28" s="8">
        <v>4</v>
      </c>
      <c r="AF28" s="8">
        <v>1</v>
      </c>
      <c r="AG28" s="8">
        <v>1</v>
      </c>
      <c r="AH28" s="8">
        <v>5</v>
      </c>
      <c r="AI28" s="8">
        <v>4</v>
      </c>
      <c r="AJ28" s="8">
        <v>2</v>
      </c>
    </row>
    <row r="29" spans="1:36" x14ac:dyDescent="0.25">
      <c r="I29" s="12">
        <v>3</v>
      </c>
      <c r="J29" s="32" t="s">
        <v>18</v>
      </c>
      <c r="K29" s="32" t="s">
        <v>16</v>
      </c>
      <c r="L29" s="32" t="s">
        <v>16</v>
      </c>
      <c r="M29" s="32" t="s">
        <v>16</v>
      </c>
      <c r="N29" s="32" t="s">
        <v>16</v>
      </c>
      <c r="O29" s="32" t="s">
        <v>16</v>
      </c>
      <c r="P29" s="32" t="s">
        <v>16</v>
      </c>
      <c r="Q29" s="32" t="s">
        <v>16</v>
      </c>
      <c r="Y29" s="12">
        <v>3</v>
      </c>
      <c r="Z29" s="34">
        <v>8</v>
      </c>
      <c r="AA29" s="8">
        <v>2</v>
      </c>
      <c r="AB29" s="8">
        <v>1</v>
      </c>
      <c r="AC29" s="8">
        <v>5</v>
      </c>
      <c r="AD29" s="8">
        <v>1</v>
      </c>
      <c r="AE29" s="8">
        <v>2</v>
      </c>
      <c r="AF29" s="8">
        <v>1</v>
      </c>
      <c r="AG29" s="8">
        <v>3</v>
      </c>
      <c r="AH29" s="8">
        <v>4</v>
      </c>
      <c r="AI29" s="8">
        <v>2</v>
      </c>
      <c r="AJ29" s="8">
        <v>1</v>
      </c>
    </row>
    <row r="30" spans="1:36" x14ac:dyDescent="0.25">
      <c r="I30" s="12">
        <v>4</v>
      </c>
      <c r="J30" s="32" t="s">
        <v>18</v>
      </c>
      <c r="K30" s="32" t="s">
        <v>18</v>
      </c>
      <c r="L30" s="32" t="s">
        <v>18</v>
      </c>
      <c r="M30" s="32" t="s">
        <v>18</v>
      </c>
      <c r="N30" s="32" t="s">
        <v>18</v>
      </c>
      <c r="O30" s="32" t="s">
        <v>18</v>
      </c>
      <c r="P30" s="32" t="s">
        <v>18</v>
      </c>
      <c r="Q30" s="32" t="s">
        <v>18</v>
      </c>
      <c r="Y30" s="12">
        <v>3</v>
      </c>
      <c r="Z30" s="34">
        <v>9</v>
      </c>
      <c r="AA30" s="8">
        <v>2</v>
      </c>
      <c r="AB30" s="8">
        <v>5</v>
      </c>
      <c r="AC30" s="8">
        <v>4</v>
      </c>
      <c r="AD30" s="8">
        <v>3</v>
      </c>
      <c r="AE30" s="8">
        <v>2</v>
      </c>
      <c r="AF30" s="8">
        <v>4</v>
      </c>
      <c r="AG30" s="8">
        <v>5</v>
      </c>
      <c r="AH30" s="8">
        <v>5</v>
      </c>
      <c r="AI30" s="8">
        <v>1</v>
      </c>
      <c r="AJ30" s="8">
        <v>4</v>
      </c>
    </row>
    <row r="31" spans="1:36" x14ac:dyDescent="0.25">
      <c r="I31" s="12">
        <v>5</v>
      </c>
      <c r="J31" s="32" t="s">
        <v>16</v>
      </c>
      <c r="K31" s="32" t="s">
        <v>16</v>
      </c>
      <c r="L31" s="32" t="s">
        <v>17</v>
      </c>
      <c r="M31" s="32" t="s">
        <v>17</v>
      </c>
      <c r="N31" s="32" t="s">
        <v>17</v>
      </c>
      <c r="O31" s="32" t="s">
        <v>17</v>
      </c>
      <c r="P31" s="32" t="s">
        <v>17</v>
      </c>
      <c r="Q31" s="32" t="s">
        <v>17</v>
      </c>
      <c r="Y31" s="12">
        <v>3</v>
      </c>
      <c r="Z31" s="34">
        <v>10</v>
      </c>
      <c r="AA31" s="8">
        <v>2</v>
      </c>
      <c r="AB31" s="8">
        <v>4</v>
      </c>
      <c r="AC31" s="8">
        <v>4</v>
      </c>
      <c r="AD31" s="8">
        <v>5</v>
      </c>
      <c r="AE31" s="8">
        <v>5</v>
      </c>
      <c r="AF31" s="8">
        <v>3</v>
      </c>
      <c r="AG31" s="8">
        <v>3</v>
      </c>
      <c r="AH31" s="8">
        <v>3</v>
      </c>
      <c r="AI31" s="8">
        <v>4</v>
      </c>
      <c r="AJ31" s="8">
        <v>4</v>
      </c>
    </row>
    <row r="32" spans="1:36" x14ac:dyDescent="0.25">
      <c r="I32" s="12">
        <v>6</v>
      </c>
      <c r="J32" s="32" t="s">
        <v>16</v>
      </c>
      <c r="K32" s="32" t="s">
        <v>16</v>
      </c>
      <c r="L32" s="32" t="s">
        <v>16</v>
      </c>
      <c r="M32" s="32" t="s">
        <v>18</v>
      </c>
      <c r="N32" s="32" t="s">
        <v>18</v>
      </c>
      <c r="O32" s="32" t="s">
        <v>18</v>
      </c>
      <c r="P32" s="32" t="s">
        <v>18</v>
      </c>
      <c r="Q32" s="32" t="s">
        <v>18</v>
      </c>
    </row>
    <row r="33" spans="9:36" x14ac:dyDescent="0.25">
      <c r="I33" s="12">
        <v>7</v>
      </c>
      <c r="J33" s="32" t="s">
        <v>17</v>
      </c>
      <c r="K33" s="32" t="s">
        <v>17</v>
      </c>
      <c r="L33" s="32" t="s">
        <v>16</v>
      </c>
      <c r="M33" s="32" t="s">
        <v>16</v>
      </c>
      <c r="N33" s="32" t="s">
        <v>16</v>
      </c>
      <c r="O33" s="32" t="s">
        <v>18</v>
      </c>
      <c r="P33" s="32" t="s">
        <v>18</v>
      </c>
      <c r="Q33" s="32" t="s">
        <v>18</v>
      </c>
    </row>
    <row r="34" spans="9:36" x14ac:dyDescent="0.25">
      <c r="I34" s="12">
        <v>8</v>
      </c>
      <c r="J34" s="32" t="s">
        <v>17</v>
      </c>
      <c r="K34" s="32" t="s">
        <v>17</v>
      </c>
      <c r="L34" s="32" t="s">
        <v>17</v>
      </c>
      <c r="M34" s="32" t="s">
        <v>17</v>
      </c>
      <c r="N34" s="32" t="s">
        <v>17</v>
      </c>
      <c r="O34" s="32" t="s">
        <v>17</v>
      </c>
      <c r="P34" s="32" t="s">
        <v>17</v>
      </c>
      <c r="Q34" s="32" t="s">
        <v>17</v>
      </c>
      <c r="Y34" s="41" t="s">
        <v>28</v>
      </c>
      <c r="Z34" s="42"/>
      <c r="AA34" s="12">
        <v>1</v>
      </c>
      <c r="AB34" s="12">
        <v>2</v>
      </c>
      <c r="AC34" s="12">
        <v>3</v>
      </c>
      <c r="AD34" s="12">
        <v>4</v>
      </c>
      <c r="AE34" s="12">
        <v>5</v>
      </c>
      <c r="AF34" s="12">
        <v>6</v>
      </c>
      <c r="AG34" s="12">
        <v>7</v>
      </c>
      <c r="AH34" s="12">
        <v>8</v>
      </c>
      <c r="AI34" s="12">
        <v>9</v>
      </c>
      <c r="AJ34" s="12">
        <v>10</v>
      </c>
    </row>
    <row r="35" spans="9:36" x14ac:dyDescent="0.25">
      <c r="I35" s="12">
        <v>9</v>
      </c>
      <c r="J35" s="32" t="s">
        <v>16</v>
      </c>
      <c r="K35" s="32" t="s">
        <v>16</v>
      </c>
      <c r="L35" s="32" t="s">
        <v>50</v>
      </c>
      <c r="M35" s="32" t="s">
        <v>16</v>
      </c>
      <c r="N35" s="32" t="s">
        <v>16</v>
      </c>
      <c r="O35" s="32" t="s">
        <v>16</v>
      </c>
      <c r="P35" s="32" t="s">
        <v>16</v>
      </c>
      <c r="Q35" s="32" t="s">
        <v>16</v>
      </c>
      <c r="Y35" s="39">
        <v>1</v>
      </c>
      <c r="Z35" s="40"/>
      <c r="AA35">
        <v>0</v>
      </c>
      <c r="AB35">
        <v>7</v>
      </c>
      <c r="AC35">
        <v>36</v>
      </c>
      <c r="AD35">
        <v>24</v>
      </c>
      <c r="AE35">
        <v>6</v>
      </c>
      <c r="AF35">
        <v>21</v>
      </c>
      <c r="AG35">
        <v>32</v>
      </c>
      <c r="AH35">
        <v>18</v>
      </c>
      <c r="AI35">
        <v>12</v>
      </c>
      <c r="AJ35">
        <v>8</v>
      </c>
    </row>
    <row r="36" spans="9:36" x14ac:dyDescent="0.25">
      <c r="I36" s="12">
        <v>10</v>
      </c>
      <c r="J36" s="32" t="s">
        <v>18</v>
      </c>
      <c r="K36" s="32" t="s">
        <v>18</v>
      </c>
      <c r="L36" s="32" t="s">
        <v>18</v>
      </c>
      <c r="M36" s="32" t="s">
        <v>17</v>
      </c>
      <c r="N36" s="32" t="s">
        <v>17</v>
      </c>
      <c r="O36" s="32" t="s">
        <v>16</v>
      </c>
      <c r="P36" s="32" t="s">
        <v>16</v>
      </c>
      <c r="Q36" s="32" t="s">
        <v>16</v>
      </c>
      <c r="Y36" s="39">
        <v>2</v>
      </c>
      <c r="Z36" s="40"/>
      <c r="AA36">
        <v>16</v>
      </c>
      <c r="AB36">
        <v>0</v>
      </c>
      <c r="AC36">
        <v>9</v>
      </c>
      <c r="AD36">
        <v>8</v>
      </c>
      <c r="AE36">
        <v>16</v>
      </c>
      <c r="AF36">
        <v>24</v>
      </c>
      <c r="AG36">
        <v>8</v>
      </c>
      <c r="AH36">
        <v>28</v>
      </c>
      <c r="AI36">
        <v>24</v>
      </c>
      <c r="AJ36">
        <v>24</v>
      </c>
    </row>
    <row r="37" spans="9:36" x14ac:dyDescent="0.25">
      <c r="Y37" s="39">
        <v>3</v>
      </c>
      <c r="Z37" s="40"/>
      <c r="AA37">
        <v>32</v>
      </c>
      <c r="AB37">
        <v>16</v>
      </c>
      <c r="AC37">
        <v>0</v>
      </c>
      <c r="AD37">
        <v>27</v>
      </c>
      <c r="AE37">
        <v>18</v>
      </c>
      <c r="AF37">
        <v>27</v>
      </c>
      <c r="AG37">
        <v>21</v>
      </c>
      <c r="AH37">
        <v>24</v>
      </c>
      <c r="AI37">
        <v>21</v>
      </c>
      <c r="AJ37">
        <v>9</v>
      </c>
    </row>
    <row r="38" spans="9:36" x14ac:dyDescent="0.25">
      <c r="Y38" s="39">
        <v>4</v>
      </c>
      <c r="Z38" s="40"/>
      <c r="AA38">
        <v>7</v>
      </c>
      <c r="AB38">
        <v>12</v>
      </c>
      <c r="AC38">
        <v>28</v>
      </c>
      <c r="AD38">
        <v>0</v>
      </c>
      <c r="AE38">
        <v>16</v>
      </c>
      <c r="AF38">
        <v>12</v>
      </c>
      <c r="AG38">
        <v>36</v>
      </c>
      <c r="AH38">
        <v>24</v>
      </c>
      <c r="AI38">
        <v>6</v>
      </c>
      <c r="AJ38">
        <v>21</v>
      </c>
    </row>
    <row r="39" spans="9:36" x14ac:dyDescent="0.25">
      <c r="Y39" s="39">
        <v>5</v>
      </c>
      <c r="Z39" s="40"/>
      <c r="AA39">
        <v>18</v>
      </c>
      <c r="AB39">
        <v>24</v>
      </c>
      <c r="AC39">
        <v>14</v>
      </c>
      <c r="AD39">
        <v>16</v>
      </c>
      <c r="AE39">
        <v>0</v>
      </c>
      <c r="AF39">
        <v>32</v>
      </c>
      <c r="AG39">
        <v>7</v>
      </c>
      <c r="AH39">
        <v>32</v>
      </c>
      <c r="AI39">
        <v>24</v>
      </c>
      <c r="AJ39">
        <v>9</v>
      </c>
    </row>
    <row r="40" spans="9:36" x14ac:dyDescent="0.25">
      <c r="Y40" s="39">
        <v>6</v>
      </c>
      <c r="Z40" s="40"/>
      <c r="AA40">
        <v>6</v>
      </c>
      <c r="AB40">
        <v>36</v>
      </c>
      <c r="AC40">
        <v>14</v>
      </c>
      <c r="AD40">
        <v>8</v>
      </c>
      <c r="AE40">
        <v>14</v>
      </c>
      <c r="AF40">
        <v>0</v>
      </c>
      <c r="AG40">
        <v>7</v>
      </c>
      <c r="AH40">
        <v>6</v>
      </c>
      <c r="AI40">
        <v>7</v>
      </c>
      <c r="AJ40">
        <v>32</v>
      </c>
    </row>
    <row r="41" spans="9:36" x14ac:dyDescent="0.25">
      <c r="Y41" s="39">
        <v>7</v>
      </c>
      <c r="Z41" s="40"/>
      <c r="AA41">
        <v>36</v>
      </c>
      <c r="AB41">
        <v>27</v>
      </c>
      <c r="AC41">
        <v>21</v>
      </c>
      <c r="AD41">
        <v>18</v>
      </c>
      <c r="AE41">
        <v>18</v>
      </c>
      <c r="AF41">
        <v>27</v>
      </c>
      <c r="AG41">
        <v>0</v>
      </c>
      <c r="AH41">
        <v>36</v>
      </c>
      <c r="AI41">
        <v>14</v>
      </c>
      <c r="AJ41">
        <v>24</v>
      </c>
    </row>
    <row r="42" spans="9:36" x14ac:dyDescent="0.25">
      <c r="Y42" s="39">
        <v>8</v>
      </c>
      <c r="Z42" s="40"/>
      <c r="AA42">
        <v>6</v>
      </c>
      <c r="AB42">
        <v>18</v>
      </c>
      <c r="AC42">
        <v>27</v>
      </c>
      <c r="AD42">
        <v>36</v>
      </c>
      <c r="AE42">
        <v>36</v>
      </c>
      <c r="AF42">
        <v>24</v>
      </c>
      <c r="AG42">
        <v>24</v>
      </c>
      <c r="AH42">
        <v>0</v>
      </c>
      <c r="AI42">
        <v>21</v>
      </c>
      <c r="AJ42">
        <v>18</v>
      </c>
    </row>
    <row r="43" spans="9:36" x14ac:dyDescent="0.25">
      <c r="Y43" s="39">
        <v>9</v>
      </c>
      <c r="Z43" s="40"/>
      <c r="AA43">
        <v>24</v>
      </c>
      <c r="AB43">
        <v>6</v>
      </c>
      <c r="AC43">
        <v>24</v>
      </c>
      <c r="AD43">
        <v>8</v>
      </c>
      <c r="AE43">
        <v>24</v>
      </c>
      <c r="AF43">
        <v>7</v>
      </c>
      <c r="AG43">
        <v>21</v>
      </c>
      <c r="AH43">
        <v>7</v>
      </c>
      <c r="AI43">
        <v>0</v>
      </c>
      <c r="AJ43">
        <v>18</v>
      </c>
    </row>
    <row r="44" spans="9:36" x14ac:dyDescent="0.25">
      <c r="Y44" s="39">
        <v>10</v>
      </c>
      <c r="Z44" s="40"/>
      <c r="AA44">
        <v>16</v>
      </c>
      <c r="AB44">
        <v>7</v>
      </c>
      <c r="AC44">
        <v>7</v>
      </c>
      <c r="AD44">
        <v>8</v>
      </c>
      <c r="AE44">
        <v>28</v>
      </c>
      <c r="AF44">
        <v>7</v>
      </c>
      <c r="AG44">
        <v>12</v>
      </c>
      <c r="AH44">
        <v>18</v>
      </c>
      <c r="AI44">
        <v>16</v>
      </c>
      <c r="AJ44">
        <v>0</v>
      </c>
    </row>
  </sheetData>
  <mergeCells count="11">
    <mergeCell ref="Y40:Z40"/>
    <mergeCell ref="Y41:Z41"/>
    <mergeCell ref="Y42:Z42"/>
    <mergeCell ref="Y43:Z43"/>
    <mergeCell ref="Y44:Z44"/>
    <mergeCell ref="Y39:Z39"/>
    <mergeCell ref="Y34:Z34"/>
    <mergeCell ref="Y35:Z35"/>
    <mergeCell ref="Y36:Z36"/>
    <mergeCell ref="Y37:Z37"/>
    <mergeCell ref="Y38:Z3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667-C799-4C05-A6BC-947D6380DBF3}">
  <dimension ref="A1:T117"/>
  <sheetViews>
    <sheetView zoomScale="115" zoomScaleNormal="115" workbookViewId="0">
      <selection activeCell="A12" sqref="A12"/>
    </sheetView>
  </sheetViews>
  <sheetFormatPr baseColWidth="10" defaultRowHeight="15" x14ac:dyDescent="0.25"/>
  <cols>
    <col min="1" max="1" width="6.7109375" customWidth="1"/>
    <col min="2" max="2" width="20.85546875" bestFit="1" customWidth="1"/>
    <col min="3" max="3" width="11.85546875" bestFit="1" customWidth="1"/>
    <col min="4" max="5" width="12.140625" bestFit="1" customWidth="1"/>
    <col min="11" max="11" width="12.5703125" bestFit="1" customWidth="1"/>
  </cols>
  <sheetData>
    <row r="1" spans="1:11" x14ac:dyDescent="0.25">
      <c r="A1" s="1">
        <v>1</v>
      </c>
      <c r="B1" s="1" t="s">
        <v>0</v>
      </c>
      <c r="C1" s="1">
        <v>284</v>
      </c>
      <c r="E1">
        <v>1</v>
      </c>
      <c r="F1">
        <v>2074</v>
      </c>
      <c r="G1" t="s">
        <v>16</v>
      </c>
      <c r="H1">
        <v>0</v>
      </c>
      <c r="I1">
        <v>1645</v>
      </c>
      <c r="J1">
        <f t="shared" ref="J1:J10" si="0">I1*H1</f>
        <v>0</v>
      </c>
      <c r="K1" s="2">
        <f>J1/$J$11*5605</f>
        <v>0</v>
      </c>
    </row>
    <row r="2" spans="1:11" x14ac:dyDescent="0.25">
      <c r="A2" s="1">
        <f>A1+1</f>
        <v>2</v>
      </c>
      <c r="B2" s="1" t="s">
        <v>1</v>
      </c>
      <c r="C2" s="1">
        <v>401</v>
      </c>
      <c r="E2">
        <v>2</v>
      </c>
      <c r="F2">
        <v>1852</v>
      </c>
      <c r="G2" t="s">
        <v>17</v>
      </c>
      <c r="H2">
        <v>1</v>
      </c>
      <c r="I2">
        <v>1400</v>
      </c>
      <c r="J2">
        <f t="shared" si="0"/>
        <v>1400</v>
      </c>
      <c r="K2" s="2">
        <f t="shared" ref="K2:K10" si="1">J2/$J$11*5605</f>
        <v>833.01486199575368</v>
      </c>
    </row>
    <row r="3" spans="1:11" x14ac:dyDescent="0.25">
      <c r="A3" s="1">
        <f t="shared" ref="A3:A16" si="2">A2+1</f>
        <v>3</v>
      </c>
      <c r="B3" s="1" t="s">
        <v>2</v>
      </c>
      <c r="C3" s="1">
        <v>323</v>
      </c>
      <c r="E3">
        <v>3</v>
      </c>
      <c r="F3">
        <v>1161</v>
      </c>
      <c r="G3" t="s">
        <v>18</v>
      </c>
      <c r="H3">
        <v>0</v>
      </c>
      <c r="I3">
        <v>1705</v>
      </c>
      <c r="J3">
        <f t="shared" si="0"/>
        <v>0</v>
      </c>
      <c r="K3" s="2">
        <f t="shared" si="1"/>
        <v>0</v>
      </c>
    </row>
    <row r="4" spans="1:11" x14ac:dyDescent="0.25">
      <c r="A4" s="1">
        <f t="shared" si="2"/>
        <v>4</v>
      </c>
      <c r="B4" s="1" t="s">
        <v>3</v>
      </c>
      <c r="C4" s="1">
        <v>436</v>
      </c>
      <c r="E4">
        <v>4</v>
      </c>
      <c r="F4">
        <v>1794</v>
      </c>
      <c r="G4" t="s">
        <v>18</v>
      </c>
      <c r="H4">
        <v>1</v>
      </c>
      <c r="I4">
        <v>2190</v>
      </c>
      <c r="J4">
        <f t="shared" si="0"/>
        <v>2190</v>
      </c>
      <c r="K4" s="2">
        <f t="shared" si="1"/>
        <v>1303.0732484076434</v>
      </c>
    </row>
    <row r="5" spans="1:11" x14ac:dyDescent="0.25">
      <c r="A5" s="1">
        <f t="shared" si="2"/>
        <v>5</v>
      </c>
      <c r="B5" s="1" t="s">
        <v>4</v>
      </c>
      <c r="C5" s="1">
        <v>350</v>
      </c>
      <c r="E5">
        <v>5</v>
      </c>
      <c r="F5">
        <v>2085</v>
      </c>
      <c r="G5" t="s">
        <v>16</v>
      </c>
      <c r="H5">
        <v>0</v>
      </c>
      <c r="I5">
        <v>1725</v>
      </c>
      <c r="J5">
        <f t="shared" si="0"/>
        <v>0</v>
      </c>
      <c r="K5" s="2">
        <f t="shared" si="1"/>
        <v>0</v>
      </c>
    </row>
    <row r="6" spans="1:11" x14ac:dyDescent="0.25">
      <c r="A6" s="1">
        <f t="shared" si="2"/>
        <v>6</v>
      </c>
      <c r="B6" s="1" t="s">
        <v>5</v>
      </c>
      <c r="C6" s="1">
        <v>312</v>
      </c>
      <c r="E6">
        <v>6</v>
      </c>
      <c r="F6">
        <v>2745</v>
      </c>
      <c r="G6" t="s">
        <v>16</v>
      </c>
      <c r="H6">
        <v>1</v>
      </c>
      <c r="I6">
        <v>2255</v>
      </c>
      <c r="J6">
        <f t="shared" si="0"/>
        <v>2255</v>
      </c>
      <c r="K6" s="2">
        <f t="shared" si="1"/>
        <v>1341.7489384288747</v>
      </c>
    </row>
    <row r="7" spans="1:11" x14ac:dyDescent="0.25">
      <c r="A7" s="1">
        <f t="shared" si="2"/>
        <v>7</v>
      </c>
      <c r="B7" s="1" t="s">
        <v>6</v>
      </c>
      <c r="C7" s="1">
        <v>228</v>
      </c>
      <c r="E7">
        <v>7</v>
      </c>
      <c r="F7">
        <v>1054</v>
      </c>
      <c r="G7" t="s">
        <v>17</v>
      </c>
      <c r="H7">
        <v>0</v>
      </c>
      <c r="I7">
        <v>1230</v>
      </c>
      <c r="J7">
        <f t="shared" si="0"/>
        <v>0</v>
      </c>
      <c r="K7" s="2">
        <f t="shared" si="1"/>
        <v>0</v>
      </c>
    </row>
    <row r="8" spans="1:11" x14ac:dyDescent="0.25">
      <c r="A8" s="1">
        <f t="shared" si="2"/>
        <v>8</v>
      </c>
      <c r="B8" s="1" t="s">
        <v>7</v>
      </c>
      <c r="C8" s="1">
        <v>234</v>
      </c>
      <c r="E8">
        <v>8</v>
      </c>
      <c r="F8">
        <v>2350</v>
      </c>
      <c r="G8" t="s">
        <v>17</v>
      </c>
      <c r="H8">
        <v>1</v>
      </c>
      <c r="I8">
        <v>1450</v>
      </c>
      <c r="J8">
        <f t="shared" si="0"/>
        <v>1450</v>
      </c>
      <c r="K8" s="2">
        <f t="shared" si="1"/>
        <v>862.76539278131634</v>
      </c>
    </row>
    <row r="9" spans="1:11" x14ac:dyDescent="0.25">
      <c r="A9" s="1">
        <f t="shared" si="2"/>
        <v>9</v>
      </c>
      <c r="B9" s="1" t="s">
        <v>8</v>
      </c>
      <c r="C9" s="1">
        <v>392</v>
      </c>
      <c r="E9">
        <v>9</v>
      </c>
      <c r="F9">
        <v>2717</v>
      </c>
      <c r="G9" t="s">
        <v>16</v>
      </c>
      <c r="H9">
        <v>0</v>
      </c>
      <c r="I9">
        <v>2255</v>
      </c>
      <c r="J9">
        <f t="shared" si="0"/>
        <v>0</v>
      </c>
      <c r="K9" s="2">
        <f t="shared" si="1"/>
        <v>0</v>
      </c>
    </row>
    <row r="10" spans="1:11" x14ac:dyDescent="0.25">
      <c r="A10" s="1">
        <f t="shared" si="2"/>
        <v>10</v>
      </c>
      <c r="B10" s="1" t="s">
        <v>9</v>
      </c>
      <c r="C10" s="1">
        <v>395</v>
      </c>
      <c r="E10">
        <v>10</v>
      </c>
      <c r="F10">
        <v>1721</v>
      </c>
      <c r="G10" t="s">
        <v>18</v>
      </c>
      <c r="H10">
        <v>1</v>
      </c>
      <c r="I10">
        <v>2125</v>
      </c>
      <c r="J10">
        <f t="shared" si="0"/>
        <v>2125</v>
      </c>
      <c r="K10" s="2">
        <f t="shared" si="1"/>
        <v>1264.3975583864119</v>
      </c>
    </row>
    <row r="11" spans="1:11" x14ac:dyDescent="0.25">
      <c r="A11" s="1">
        <f t="shared" si="2"/>
        <v>11</v>
      </c>
      <c r="B11" s="1" t="s">
        <v>10</v>
      </c>
      <c r="C11" s="1">
        <v>330</v>
      </c>
      <c r="J11">
        <f>SUM(J1:J10)</f>
        <v>9420</v>
      </c>
    </row>
    <row r="12" spans="1:11" x14ac:dyDescent="0.25">
      <c r="A12" s="1">
        <f t="shared" si="2"/>
        <v>12</v>
      </c>
      <c r="B12" s="1" t="s">
        <v>11</v>
      </c>
      <c r="C12" s="1">
        <v>340</v>
      </c>
    </row>
    <row r="13" spans="1:11" x14ac:dyDescent="0.25">
      <c r="A13" s="1">
        <f t="shared" si="2"/>
        <v>13</v>
      </c>
      <c r="B13" s="1" t="s">
        <v>12</v>
      </c>
      <c r="C13" s="1">
        <v>414</v>
      </c>
      <c r="E13" s="3">
        <f>K2+K7+K8</f>
        <v>1695.78025477707</v>
      </c>
      <c r="F13">
        <f>5605*0.5</f>
        <v>2802.5</v>
      </c>
    </row>
    <row r="14" spans="1:11" x14ac:dyDescent="0.25">
      <c r="A14" s="1">
        <f t="shared" si="2"/>
        <v>14</v>
      </c>
      <c r="B14" s="1" t="s">
        <v>13</v>
      </c>
      <c r="C14" s="1">
        <v>363</v>
      </c>
    </row>
    <row r="15" spans="1:11" x14ac:dyDescent="0.25">
      <c r="A15" s="1">
        <f t="shared" si="2"/>
        <v>15</v>
      </c>
      <c r="B15" s="1" t="s">
        <v>14</v>
      </c>
      <c r="C15" s="1">
        <v>326</v>
      </c>
    </row>
    <row r="16" spans="1:11" x14ac:dyDescent="0.25">
      <c r="A16" s="1">
        <f t="shared" si="2"/>
        <v>16</v>
      </c>
      <c r="B16" s="1" t="s">
        <v>15</v>
      </c>
      <c r="C16" s="1">
        <v>477</v>
      </c>
    </row>
    <row r="18" spans="2:13" x14ac:dyDescent="0.25">
      <c r="C18" s="5">
        <v>1</v>
      </c>
      <c r="D18" s="6">
        <v>2</v>
      </c>
      <c r="E18" s="6">
        <v>3</v>
      </c>
      <c r="F18" s="6">
        <v>4</v>
      </c>
      <c r="G18" s="5">
        <v>5</v>
      </c>
      <c r="H18" s="6">
        <v>6</v>
      </c>
      <c r="I18" s="5">
        <v>7</v>
      </c>
      <c r="J18" s="6">
        <v>8</v>
      </c>
      <c r="K18" s="5">
        <v>9</v>
      </c>
      <c r="L18" s="5">
        <v>10</v>
      </c>
    </row>
    <row r="19" spans="2:13" x14ac:dyDescent="0.25">
      <c r="B19" t="s">
        <v>0</v>
      </c>
      <c r="C19" s="7">
        <v>1</v>
      </c>
      <c r="D19" s="8"/>
      <c r="E19" s="8"/>
      <c r="F19" s="8"/>
      <c r="G19" s="7"/>
      <c r="H19" s="8"/>
      <c r="I19" s="7"/>
      <c r="J19" s="8"/>
      <c r="K19" s="7"/>
      <c r="L19" s="7"/>
      <c r="M19">
        <f t="shared" ref="M19:M34" si="3">SUM(C19:L19)</f>
        <v>1</v>
      </c>
    </row>
    <row r="20" spans="2:13" x14ac:dyDescent="0.25">
      <c r="B20" t="s">
        <v>1</v>
      </c>
      <c r="C20" s="7"/>
      <c r="D20" s="8"/>
      <c r="E20" s="8"/>
      <c r="F20" s="8"/>
      <c r="G20" s="7">
        <v>1</v>
      </c>
      <c r="H20" s="8"/>
      <c r="I20" s="7"/>
      <c r="J20" s="8"/>
      <c r="K20" s="7"/>
      <c r="L20" s="7"/>
      <c r="M20">
        <f t="shared" si="3"/>
        <v>1</v>
      </c>
    </row>
    <row r="21" spans="2:13" x14ac:dyDescent="0.25">
      <c r="B21" t="s">
        <v>2</v>
      </c>
      <c r="C21" s="7"/>
      <c r="D21" s="8"/>
      <c r="E21" s="8"/>
      <c r="F21" s="8"/>
      <c r="G21" s="7"/>
      <c r="H21" s="8"/>
      <c r="I21" s="7">
        <v>1</v>
      </c>
      <c r="J21" s="8"/>
      <c r="K21" s="7"/>
      <c r="L21" s="7"/>
      <c r="M21">
        <f t="shared" si="3"/>
        <v>1</v>
      </c>
    </row>
    <row r="22" spans="2:13" x14ac:dyDescent="0.25">
      <c r="B22" t="s">
        <v>3</v>
      </c>
      <c r="C22" s="7"/>
      <c r="D22" s="8"/>
      <c r="E22" s="8"/>
      <c r="F22" s="8"/>
      <c r="G22" s="7"/>
      <c r="H22" s="8"/>
      <c r="I22" s="7"/>
      <c r="J22" s="8"/>
      <c r="K22" s="7">
        <v>1</v>
      </c>
      <c r="L22" s="7"/>
      <c r="M22">
        <f t="shared" si="3"/>
        <v>1</v>
      </c>
    </row>
    <row r="23" spans="2:13" x14ac:dyDescent="0.25">
      <c r="B23" t="s">
        <v>4</v>
      </c>
      <c r="C23" s="7"/>
      <c r="D23" s="8"/>
      <c r="E23" s="8"/>
      <c r="F23" s="8"/>
      <c r="G23" s="7"/>
      <c r="H23" s="8"/>
      <c r="I23" s="7"/>
      <c r="J23" s="8"/>
      <c r="K23" s="7"/>
      <c r="L23" s="7">
        <v>1</v>
      </c>
      <c r="M23">
        <f t="shared" si="3"/>
        <v>1</v>
      </c>
    </row>
    <row r="24" spans="2:13" x14ac:dyDescent="0.25">
      <c r="B24" t="s">
        <v>5</v>
      </c>
      <c r="C24" s="7">
        <v>1</v>
      </c>
      <c r="D24" s="8"/>
      <c r="E24" s="8"/>
      <c r="F24" s="8"/>
      <c r="G24" s="7"/>
      <c r="H24" s="8"/>
      <c r="I24" s="7"/>
      <c r="J24" s="8"/>
      <c r="K24" s="7"/>
      <c r="L24" s="7"/>
      <c r="M24">
        <f t="shared" si="3"/>
        <v>1</v>
      </c>
    </row>
    <row r="25" spans="2:13" x14ac:dyDescent="0.25">
      <c r="B25" t="s">
        <v>6</v>
      </c>
      <c r="C25" s="7"/>
      <c r="D25" s="8"/>
      <c r="E25" s="8"/>
      <c r="F25" s="8"/>
      <c r="G25" s="7">
        <v>1</v>
      </c>
      <c r="H25" s="8"/>
      <c r="I25" s="7"/>
      <c r="J25" s="8"/>
      <c r="K25" s="7"/>
      <c r="L25" s="7"/>
      <c r="M25">
        <f t="shared" si="3"/>
        <v>1</v>
      </c>
    </row>
    <row r="26" spans="2:13" x14ac:dyDescent="0.25">
      <c r="B26" t="s">
        <v>7</v>
      </c>
      <c r="C26" s="7"/>
      <c r="D26" s="8"/>
      <c r="E26" s="8"/>
      <c r="F26" s="8"/>
      <c r="G26" s="7"/>
      <c r="H26" s="8"/>
      <c r="I26" s="7">
        <v>1</v>
      </c>
      <c r="J26" s="8"/>
      <c r="K26" s="7"/>
      <c r="L26" s="7"/>
      <c r="M26">
        <f t="shared" si="3"/>
        <v>1</v>
      </c>
    </row>
    <row r="27" spans="2:13" x14ac:dyDescent="0.25">
      <c r="B27" t="s">
        <v>8</v>
      </c>
      <c r="C27" s="7"/>
      <c r="D27" s="8"/>
      <c r="E27" s="8"/>
      <c r="F27" s="8"/>
      <c r="G27" s="7"/>
      <c r="H27" s="8"/>
      <c r="I27" s="7"/>
      <c r="J27" s="8"/>
      <c r="K27" s="7">
        <v>1</v>
      </c>
      <c r="L27" s="7"/>
      <c r="M27">
        <f t="shared" si="3"/>
        <v>1</v>
      </c>
    </row>
    <row r="28" spans="2:13" x14ac:dyDescent="0.25">
      <c r="B28" t="s">
        <v>9</v>
      </c>
      <c r="C28" s="7"/>
      <c r="D28" s="8"/>
      <c r="E28" s="8"/>
      <c r="F28" s="8"/>
      <c r="G28" s="7"/>
      <c r="H28" s="8"/>
      <c r="I28" s="7"/>
      <c r="J28" s="8"/>
      <c r="K28" s="7"/>
      <c r="L28" s="7">
        <v>1</v>
      </c>
      <c r="M28">
        <f t="shared" si="3"/>
        <v>1</v>
      </c>
    </row>
    <row r="29" spans="2:13" x14ac:dyDescent="0.25">
      <c r="B29" t="s">
        <v>10</v>
      </c>
      <c r="C29" s="7">
        <v>1</v>
      </c>
      <c r="D29" s="8"/>
      <c r="E29" s="8"/>
      <c r="F29" s="8"/>
      <c r="G29" s="7"/>
      <c r="H29" s="8"/>
      <c r="I29" s="7"/>
      <c r="J29" s="8"/>
      <c r="K29" s="7"/>
      <c r="L29" s="7"/>
      <c r="M29">
        <f t="shared" si="3"/>
        <v>1</v>
      </c>
    </row>
    <row r="30" spans="2:13" x14ac:dyDescent="0.25">
      <c r="B30" t="s">
        <v>11</v>
      </c>
      <c r="C30" s="7"/>
      <c r="D30" s="8"/>
      <c r="E30" s="8"/>
      <c r="F30" s="8"/>
      <c r="G30" s="7">
        <v>1</v>
      </c>
      <c r="H30" s="8"/>
      <c r="I30" s="7"/>
      <c r="J30" s="8"/>
      <c r="K30" s="7"/>
      <c r="L30" s="7"/>
      <c r="M30">
        <f t="shared" si="3"/>
        <v>1</v>
      </c>
    </row>
    <row r="31" spans="2:13" x14ac:dyDescent="0.25">
      <c r="B31" t="s">
        <v>12</v>
      </c>
      <c r="C31" s="7"/>
      <c r="D31" s="8"/>
      <c r="E31" s="8"/>
      <c r="F31" s="8"/>
      <c r="G31" s="7"/>
      <c r="H31" s="8"/>
      <c r="I31" s="7">
        <v>1</v>
      </c>
      <c r="J31" s="8"/>
      <c r="K31" s="7"/>
      <c r="L31" s="7"/>
      <c r="M31">
        <f t="shared" si="3"/>
        <v>1</v>
      </c>
    </row>
    <row r="32" spans="2:13" x14ac:dyDescent="0.25">
      <c r="B32" t="s">
        <v>13</v>
      </c>
      <c r="C32" s="7"/>
      <c r="D32" s="8"/>
      <c r="E32" s="8"/>
      <c r="F32" s="8"/>
      <c r="G32" s="7"/>
      <c r="H32" s="8"/>
      <c r="I32" s="7"/>
      <c r="J32" s="8"/>
      <c r="K32" s="7">
        <v>1</v>
      </c>
      <c r="L32" s="7"/>
      <c r="M32">
        <f t="shared" si="3"/>
        <v>1</v>
      </c>
    </row>
    <row r="33" spans="2:20" x14ac:dyDescent="0.25">
      <c r="B33" t="s">
        <v>14</v>
      </c>
      <c r="C33" s="7"/>
      <c r="D33" s="8"/>
      <c r="E33" s="8"/>
      <c r="F33" s="8"/>
      <c r="G33" s="7"/>
      <c r="H33" s="8"/>
      <c r="I33" s="7"/>
      <c r="J33" s="8"/>
      <c r="K33" s="7"/>
      <c r="L33" s="7">
        <v>1</v>
      </c>
      <c r="M33">
        <f t="shared" si="3"/>
        <v>1</v>
      </c>
    </row>
    <row r="34" spans="2:20" x14ac:dyDescent="0.25">
      <c r="B34" t="s">
        <v>15</v>
      </c>
      <c r="C34" s="7">
        <v>1</v>
      </c>
      <c r="D34" s="8"/>
      <c r="E34" s="8"/>
      <c r="F34" s="8"/>
      <c r="G34" s="7"/>
      <c r="H34" s="8"/>
      <c r="I34" s="7"/>
      <c r="J34" s="8"/>
      <c r="K34" s="7"/>
      <c r="L34" s="7"/>
      <c r="M34">
        <f t="shared" si="3"/>
        <v>1</v>
      </c>
    </row>
    <row r="35" spans="2:20" x14ac:dyDescent="0.25">
      <c r="C35">
        <f>SUM(C19:C34)</f>
        <v>4</v>
      </c>
      <c r="G35">
        <f>SUM(G19:G34)</f>
        <v>3</v>
      </c>
      <c r="I35">
        <f>SUM(I19:I34)</f>
        <v>3</v>
      </c>
      <c r="K35">
        <f>SUM(K19:K34)</f>
        <v>3</v>
      </c>
      <c r="L35">
        <f>SUM(L19:L34)</f>
        <v>3</v>
      </c>
    </row>
    <row r="37" spans="2:20" ht="15.75" thickBot="1" x14ac:dyDescent="0.3"/>
    <row r="38" spans="2:20" x14ac:dyDescent="0.25">
      <c r="B38" t="s">
        <v>19</v>
      </c>
      <c r="C38" s="13">
        <v>1645</v>
      </c>
      <c r="D38" s="14">
        <v>1400</v>
      </c>
      <c r="E38" s="14">
        <v>1705</v>
      </c>
      <c r="F38" s="14">
        <v>2190</v>
      </c>
      <c r="G38" s="14">
        <v>1725</v>
      </c>
      <c r="H38" s="14">
        <v>2255</v>
      </c>
      <c r="I38" s="14">
        <v>1230</v>
      </c>
      <c r="J38" s="14">
        <v>1450</v>
      </c>
      <c r="K38" s="14">
        <v>2255</v>
      </c>
      <c r="L38" s="15">
        <v>2125</v>
      </c>
    </row>
    <row r="39" spans="2:20" x14ac:dyDescent="0.25">
      <c r="B39" t="s">
        <v>20</v>
      </c>
      <c r="C39" s="16" t="s">
        <v>16</v>
      </c>
      <c r="D39" s="12" t="s">
        <v>17</v>
      </c>
      <c r="E39" s="12" t="s">
        <v>18</v>
      </c>
      <c r="F39" s="12" t="s">
        <v>18</v>
      </c>
      <c r="G39" s="12" t="s">
        <v>16</v>
      </c>
      <c r="H39" s="12" t="s">
        <v>16</v>
      </c>
      <c r="I39" s="12" t="s">
        <v>17</v>
      </c>
      <c r="J39" s="12" t="s">
        <v>17</v>
      </c>
      <c r="K39" s="12" t="s">
        <v>16</v>
      </c>
      <c r="L39" s="17" t="s">
        <v>18</v>
      </c>
    </row>
    <row r="40" spans="2:20" ht="15.75" thickBot="1" x14ac:dyDescent="0.3">
      <c r="C40" s="18">
        <v>1</v>
      </c>
      <c r="D40" s="19">
        <v>2</v>
      </c>
      <c r="E40" s="19">
        <v>3</v>
      </c>
      <c r="F40" s="19">
        <v>4</v>
      </c>
      <c r="G40" s="19">
        <v>5</v>
      </c>
      <c r="H40" s="19">
        <v>6</v>
      </c>
      <c r="I40" s="19">
        <v>7</v>
      </c>
      <c r="J40" s="19">
        <v>8</v>
      </c>
      <c r="K40" s="19">
        <v>9</v>
      </c>
      <c r="L40" s="20">
        <v>10</v>
      </c>
      <c r="P40" t="s">
        <v>25</v>
      </c>
      <c r="Q40" t="s">
        <v>18</v>
      </c>
      <c r="R40" t="s">
        <v>16</v>
      </c>
      <c r="S40" t="s">
        <v>17</v>
      </c>
    </row>
    <row r="41" spans="2:20" x14ac:dyDescent="0.25">
      <c r="B41" t="s">
        <v>0</v>
      </c>
      <c r="C41" s="11">
        <f t="shared" ref="C41:L41" si="4">IF(C19=1,VLOOKUP($B41,$B$1:$C$16,2,0),0)</f>
        <v>284</v>
      </c>
      <c r="D41" s="11">
        <f t="shared" si="4"/>
        <v>0</v>
      </c>
      <c r="E41" s="11">
        <f t="shared" si="4"/>
        <v>0</v>
      </c>
      <c r="F41" s="11">
        <f t="shared" si="4"/>
        <v>0</v>
      </c>
      <c r="G41" s="11">
        <f t="shared" si="4"/>
        <v>0</v>
      </c>
      <c r="H41" s="11">
        <f t="shared" si="4"/>
        <v>0</v>
      </c>
      <c r="I41" s="11">
        <f t="shared" si="4"/>
        <v>0</v>
      </c>
      <c r="J41" s="11">
        <f t="shared" si="4"/>
        <v>0</v>
      </c>
      <c r="K41" s="11">
        <f t="shared" si="4"/>
        <v>0</v>
      </c>
      <c r="L41" s="11">
        <f t="shared" si="4"/>
        <v>0</v>
      </c>
      <c r="M41">
        <f t="shared" ref="M41:M57" si="5">SUM(C41:L41)</f>
        <v>284</v>
      </c>
      <c r="P41">
        <v>1</v>
      </c>
      <c r="R41">
        <v>1</v>
      </c>
      <c r="T41">
        <f t="shared" ref="T41:T50" si="6">SUM(Q41:S41)</f>
        <v>1</v>
      </c>
    </row>
    <row r="42" spans="2:20" x14ac:dyDescent="0.25">
      <c r="B42" t="s">
        <v>1</v>
      </c>
      <c r="C42" s="9">
        <f t="shared" ref="C42:L42" si="7">IF(C20=1,VLOOKUP($B42,$B$1:$C$16,2,0),0)</f>
        <v>0</v>
      </c>
      <c r="D42" s="9">
        <f t="shared" si="7"/>
        <v>0</v>
      </c>
      <c r="E42" s="9">
        <f t="shared" si="7"/>
        <v>0</v>
      </c>
      <c r="F42" s="9">
        <f t="shared" si="7"/>
        <v>0</v>
      </c>
      <c r="G42" s="9">
        <f t="shared" si="7"/>
        <v>401</v>
      </c>
      <c r="H42" s="9">
        <f t="shared" si="7"/>
        <v>0</v>
      </c>
      <c r="I42" s="9">
        <f t="shared" si="7"/>
        <v>0</v>
      </c>
      <c r="J42" s="9">
        <f t="shared" si="7"/>
        <v>0</v>
      </c>
      <c r="K42" s="9">
        <f t="shared" si="7"/>
        <v>0</v>
      </c>
      <c r="L42" s="9">
        <f t="shared" si="7"/>
        <v>0</v>
      </c>
      <c r="M42">
        <f t="shared" si="5"/>
        <v>401</v>
      </c>
      <c r="P42">
        <v>2</v>
      </c>
      <c r="S42">
        <v>1</v>
      </c>
      <c r="T42">
        <f t="shared" si="6"/>
        <v>1</v>
      </c>
    </row>
    <row r="43" spans="2:20" x14ac:dyDescent="0.25">
      <c r="B43" t="s">
        <v>2</v>
      </c>
      <c r="C43" s="9">
        <f t="shared" ref="C43:L43" si="8">IF(C21=1,VLOOKUP($B43,$B$1:$C$16,2,0),0)</f>
        <v>0</v>
      </c>
      <c r="D43" s="9">
        <f t="shared" si="8"/>
        <v>0</v>
      </c>
      <c r="E43" s="9">
        <f t="shared" si="8"/>
        <v>0</v>
      </c>
      <c r="F43" s="9">
        <f t="shared" si="8"/>
        <v>0</v>
      </c>
      <c r="G43" s="9">
        <f t="shared" si="8"/>
        <v>0</v>
      </c>
      <c r="H43" s="9">
        <f t="shared" si="8"/>
        <v>0</v>
      </c>
      <c r="I43" s="9">
        <f t="shared" si="8"/>
        <v>323</v>
      </c>
      <c r="J43" s="9">
        <f t="shared" si="8"/>
        <v>0</v>
      </c>
      <c r="K43" s="9">
        <f t="shared" si="8"/>
        <v>0</v>
      </c>
      <c r="L43" s="9">
        <f t="shared" si="8"/>
        <v>0</v>
      </c>
      <c r="M43">
        <f t="shared" si="5"/>
        <v>323</v>
      </c>
      <c r="P43">
        <v>3</v>
      </c>
      <c r="Q43">
        <v>1</v>
      </c>
      <c r="T43">
        <f t="shared" si="6"/>
        <v>1</v>
      </c>
    </row>
    <row r="44" spans="2:20" x14ac:dyDescent="0.25">
      <c r="B44" t="s">
        <v>3</v>
      </c>
      <c r="C44" s="9">
        <f t="shared" ref="C44:L44" si="9">IF(C22=1,VLOOKUP($B44,$B$1:$C$16,2,0),0)</f>
        <v>0</v>
      </c>
      <c r="D44" s="9">
        <f t="shared" si="9"/>
        <v>0</v>
      </c>
      <c r="E44" s="9">
        <f t="shared" si="9"/>
        <v>0</v>
      </c>
      <c r="F44" s="9">
        <f t="shared" si="9"/>
        <v>0</v>
      </c>
      <c r="G44" s="9">
        <f t="shared" si="9"/>
        <v>0</v>
      </c>
      <c r="H44" s="9">
        <f t="shared" si="9"/>
        <v>0</v>
      </c>
      <c r="I44" s="9">
        <f t="shared" si="9"/>
        <v>0</v>
      </c>
      <c r="J44" s="9">
        <f t="shared" si="9"/>
        <v>0</v>
      </c>
      <c r="K44" s="9">
        <f t="shared" si="9"/>
        <v>436</v>
      </c>
      <c r="L44" s="9">
        <f t="shared" si="9"/>
        <v>0</v>
      </c>
      <c r="M44">
        <f t="shared" si="5"/>
        <v>436</v>
      </c>
      <c r="P44">
        <v>4</v>
      </c>
      <c r="Q44">
        <v>1</v>
      </c>
      <c r="T44">
        <f t="shared" si="6"/>
        <v>1</v>
      </c>
    </row>
    <row r="45" spans="2:20" x14ac:dyDescent="0.25">
      <c r="B45" t="s">
        <v>4</v>
      </c>
      <c r="C45" s="9">
        <f t="shared" ref="C45:L45" si="10">IF(C23=1,VLOOKUP($B45,$B$1:$C$16,2,0),0)</f>
        <v>0</v>
      </c>
      <c r="D45" s="9">
        <f t="shared" si="10"/>
        <v>0</v>
      </c>
      <c r="E45" s="9">
        <f t="shared" si="10"/>
        <v>0</v>
      </c>
      <c r="F45" s="9">
        <f t="shared" si="10"/>
        <v>0</v>
      </c>
      <c r="G45" s="9">
        <f t="shared" si="10"/>
        <v>0</v>
      </c>
      <c r="H45" s="9">
        <f t="shared" si="10"/>
        <v>0</v>
      </c>
      <c r="I45" s="9">
        <f t="shared" si="10"/>
        <v>0</v>
      </c>
      <c r="J45" s="9">
        <f t="shared" si="10"/>
        <v>0</v>
      </c>
      <c r="K45" s="9">
        <f t="shared" si="10"/>
        <v>0</v>
      </c>
      <c r="L45" s="9">
        <f t="shared" si="10"/>
        <v>350</v>
      </c>
      <c r="M45">
        <f t="shared" si="5"/>
        <v>350</v>
      </c>
      <c r="P45">
        <v>5</v>
      </c>
      <c r="R45">
        <v>1</v>
      </c>
      <c r="T45">
        <f t="shared" si="6"/>
        <v>1</v>
      </c>
    </row>
    <row r="46" spans="2:20" x14ac:dyDescent="0.25">
      <c r="B46" t="s">
        <v>5</v>
      </c>
      <c r="C46" s="9">
        <f t="shared" ref="C46:C56" si="11">IF(C24=1,VLOOKUP($B46,$B$1:$C$16,2,0),0)</f>
        <v>312</v>
      </c>
      <c r="D46" s="22">
        <v>0</v>
      </c>
      <c r="E46" s="9">
        <f t="shared" ref="E46:L56" si="12">IF(E24=1,VLOOKUP($B46,$B$1:$C$16,2,0),0)</f>
        <v>0</v>
      </c>
      <c r="F46" s="9">
        <f t="shared" si="12"/>
        <v>0</v>
      </c>
      <c r="G46" s="9">
        <f t="shared" si="12"/>
        <v>0</v>
      </c>
      <c r="H46" s="9">
        <f t="shared" si="12"/>
        <v>0</v>
      </c>
      <c r="I46" s="9">
        <f t="shared" si="12"/>
        <v>0</v>
      </c>
      <c r="J46" s="9">
        <f t="shared" si="12"/>
        <v>0</v>
      </c>
      <c r="K46" s="9">
        <f t="shared" si="12"/>
        <v>0</v>
      </c>
      <c r="L46" s="9">
        <f t="shared" si="12"/>
        <v>0</v>
      </c>
      <c r="M46">
        <f t="shared" si="5"/>
        <v>312</v>
      </c>
      <c r="P46">
        <v>6</v>
      </c>
      <c r="R46">
        <v>1</v>
      </c>
      <c r="T46">
        <f t="shared" si="6"/>
        <v>1</v>
      </c>
    </row>
    <row r="47" spans="2:20" x14ac:dyDescent="0.25">
      <c r="B47" t="s">
        <v>6</v>
      </c>
      <c r="C47" s="9">
        <f t="shared" si="11"/>
        <v>0</v>
      </c>
      <c r="D47" s="9">
        <f>IF(D25=1,VLOOKUP($B47,$B$1:$C$16,2,0),0)</f>
        <v>0</v>
      </c>
      <c r="E47" s="9">
        <f t="shared" si="12"/>
        <v>0</v>
      </c>
      <c r="F47" s="9">
        <f t="shared" si="12"/>
        <v>0</v>
      </c>
      <c r="G47" s="9">
        <f t="shared" si="12"/>
        <v>228</v>
      </c>
      <c r="H47" s="9">
        <f t="shared" si="12"/>
        <v>0</v>
      </c>
      <c r="I47" s="9">
        <f t="shared" si="12"/>
        <v>0</v>
      </c>
      <c r="J47" s="9">
        <f t="shared" si="12"/>
        <v>0</v>
      </c>
      <c r="K47" s="9">
        <f t="shared" si="12"/>
        <v>0</v>
      </c>
      <c r="L47" s="9">
        <f t="shared" si="12"/>
        <v>0</v>
      </c>
      <c r="M47">
        <f t="shared" si="5"/>
        <v>228</v>
      </c>
      <c r="P47">
        <v>7</v>
      </c>
      <c r="S47">
        <v>1</v>
      </c>
      <c r="T47">
        <f t="shared" si="6"/>
        <v>1</v>
      </c>
    </row>
    <row r="48" spans="2:20" x14ac:dyDescent="0.25">
      <c r="B48" t="s">
        <v>7</v>
      </c>
      <c r="C48" s="9">
        <f t="shared" si="11"/>
        <v>0</v>
      </c>
      <c r="D48" s="9">
        <f>IF(D26=1,VLOOKUP($B48,$B$1:$C$16,2,0),0)</f>
        <v>0</v>
      </c>
      <c r="E48" s="9">
        <f t="shared" si="12"/>
        <v>0</v>
      </c>
      <c r="F48" s="9">
        <f t="shared" si="12"/>
        <v>0</v>
      </c>
      <c r="G48" s="9">
        <f t="shared" si="12"/>
        <v>0</v>
      </c>
      <c r="H48" s="9">
        <f t="shared" si="12"/>
        <v>0</v>
      </c>
      <c r="I48" s="9">
        <f t="shared" si="12"/>
        <v>234</v>
      </c>
      <c r="J48" s="9">
        <f t="shared" si="12"/>
        <v>0</v>
      </c>
      <c r="K48" s="9">
        <f t="shared" si="12"/>
        <v>0</v>
      </c>
      <c r="L48" s="9">
        <f t="shared" si="12"/>
        <v>0</v>
      </c>
      <c r="M48">
        <f t="shared" si="5"/>
        <v>234</v>
      </c>
      <c r="P48">
        <v>8</v>
      </c>
      <c r="S48">
        <v>1</v>
      </c>
      <c r="T48">
        <f t="shared" si="6"/>
        <v>1</v>
      </c>
    </row>
    <row r="49" spans="2:20" x14ac:dyDescent="0.25">
      <c r="B49" t="s">
        <v>8</v>
      </c>
      <c r="C49" s="9">
        <f t="shared" si="11"/>
        <v>0</v>
      </c>
      <c r="D49" s="9">
        <f>IF(D27=1,VLOOKUP($B49,$B$1:$C$16,2,0),0)</f>
        <v>0</v>
      </c>
      <c r="E49" s="9">
        <f t="shared" si="12"/>
        <v>0</v>
      </c>
      <c r="F49" s="9">
        <f t="shared" si="12"/>
        <v>0</v>
      </c>
      <c r="G49" s="9">
        <f t="shared" si="12"/>
        <v>0</v>
      </c>
      <c r="H49" s="9">
        <f t="shared" si="12"/>
        <v>0</v>
      </c>
      <c r="I49" s="9">
        <f t="shared" si="12"/>
        <v>0</v>
      </c>
      <c r="J49" s="9">
        <f t="shared" si="12"/>
        <v>0</v>
      </c>
      <c r="K49" s="9">
        <f t="shared" si="12"/>
        <v>392</v>
      </c>
      <c r="L49" s="9">
        <f t="shared" si="12"/>
        <v>0</v>
      </c>
      <c r="M49">
        <f t="shared" si="5"/>
        <v>392</v>
      </c>
      <c r="P49">
        <v>9</v>
      </c>
      <c r="R49">
        <v>1</v>
      </c>
      <c r="T49">
        <f t="shared" si="6"/>
        <v>1</v>
      </c>
    </row>
    <row r="50" spans="2:20" x14ac:dyDescent="0.25">
      <c r="B50" t="s">
        <v>9</v>
      </c>
      <c r="C50" s="9">
        <f t="shared" si="11"/>
        <v>0</v>
      </c>
      <c r="D50" s="9">
        <f>IF(D28=1,VLOOKUP($B50,$B$1:$C$16,2,0),0)</f>
        <v>0</v>
      </c>
      <c r="E50" s="9">
        <f t="shared" si="12"/>
        <v>0</v>
      </c>
      <c r="F50" s="9">
        <f t="shared" si="12"/>
        <v>0</v>
      </c>
      <c r="G50" s="9">
        <f t="shared" si="12"/>
        <v>0</v>
      </c>
      <c r="H50" s="9">
        <f t="shared" si="12"/>
        <v>0</v>
      </c>
      <c r="I50" s="9">
        <f t="shared" si="12"/>
        <v>0</v>
      </c>
      <c r="J50" s="9">
        <f t="shared" si="12"/>
        <v>0</v>
      </c>
      <c r="K50" s="9">
        <f t="shared" si="12"/>
        <v>0</v>
      </c>
      <c r="L50" s="9">
        <f t="shared" si="12"/>
        <v>395</v>
      </c>
      <c r="M50">
        <f t="shared" si="5"/>
        <v>395</v>
      </c>
      <c r="P50">
        <v>10</v>
      </c>
      <c r="Q50">
        <v>1</v>
      </c>
      <c r="T50">
        <f t="shared" si="6"/>
        <v>1</v>
      </c>
    </row>
    <row r="51" spans="2:20" x14ac:dyDescent="0.25">
      <c r="B51" t="s">
        <v>10</v>
      </c>
      <c r="C51" s="9">
        <f t="shared" si="11"/>
        <v>330</v>
      </c>
      <c r="D51" s="9">
        <v>0</v>
      </c>
      <c r="E51" s="9">
        <f t="shared" si="12"/>
        <v>0</v>
      </c>
      <c r="F51" s="9">
        <f t="shared" si="12"/>
        <v>0</v>
      </c>
      <c r="G51" s="9">
        <f t="shared" si="12"/>
        <v>0</v>
      </c>
      <c r="H51" s="9">
        <f t="shared" si="12"/>
        <v>0</v>
      </c>
      <c r="I51" s="9">
        <f t="shared" si="12"/>
        <v>0</v>
      </c>
      <c r="J51" s="9">
        <f t="shared" si="12"/>
        <v>0</v>
      </c>
      <c r="K51" s="9">
        <f t="shared" si="12"/>
        <v>0</v>
      </c>
      <c r="L51" s="9">
        <f t="shared" si="12"/>
        <v>0</v>
      </c>
      <c r="M51">
        <f t="shared" si="5"/>
        <v>330</v>
      </c>
    </row>
    <row r="52" spans="2:20" x14ac:dyDescent="0.25">
      <c r="B52" t="s">
        <v>11</v>
      </c>
      <c r="C52" s="9">
        <f t="shared" si="11"/>
        <v>0</v>
      </c>
      <c r="D52" s="9">
        <v>0</v>
      </c>
      <c r="E52" s="9">
        <f t="shared" si="12"/>
        <v>0</v>
      </c>
      <c r="F52" s="9">
        <f t="shared" si="12"/>
        <v>0</v>
      </c>
      <c r="G52" s="9">
        <f t="shared" si="12"/>
        <v>340</v>
      </c>
      <c r="H52" s="9">
        <f t="shared" si="12"/>
        <v>0</v>
      </c>
      <c r="I52" s="9">
        <f t="shared" si="12"/>
        <v>0</v>
      </c>
      <c r="J52" s="9">
        <f t="shared" si="12"/>
        <v>0</v>
      </c>
      <c r="K52" s="9">
        <f t="shared" si="12"/>
        <v>0</v>
      </c>
      <c r="L52" s="9">
        <f t="shared" si="12"/>
        <v>0</v>
      </c>
      <c r="M52">
        <f t="shared" si="5"/>
        <v>340</v>
      </c>
    </row>
    <row r="53" spans="2:20" x14ac:dyDescent="0.25">
      <c r="B53" t="s">
        <v>12</v>
      </c>
      <c r="C53" s="9">
        <f t="shared" si="11"/>
        <v>0</v>
      </c>
      <c r="D53" s="9">
        <v>0</v>
      </c>
      <c r="E53" s="9">
        <f t="shared" si="12"/>
        <v>0</v>
      </c>
      <c r="F53" s="9">
        <f t="shared" si="12"/>
        <v>0</v>
      </c>
      <c r="G53" s="9">
        <f t="shared" si="12"/>
        <v>0</v>
      </c>
      <c r="H53" s="9">
        <f t="shared" si="12"/>
        <v>0</v>
      </c>
      <c r="I53" s="9">
        <f t="shared" si="12"/>
        <v>414</v>
      </c>
      <c r="J53" s="9">
        <f t="shared" si="12"/>
        <v>0</v>
      </c>
      <c r="K53" s="9">
        <f t="shared" si="12"/>
        <v>0</v>
      </c>
      <c r="L53" s="9">
        <f t="shared" si="12"/>
        <v>0</v>
      </c>
      <c r="M53">
        <f t="shared" si="5"/>
        <v>414</v>
      </c>
    </row>
    <row r="54" spans="2:20" x14ac:dyDescent="0.25">
      <c r="B54" t="s">
        <v>13</v>
      </c>
      <c r="C54" s="9">
        <f t="shared" si="11"/>
        <v>0</v>
      </c>
      <c r="D54" s="9">
        <v>0</v>
      </c>
      <c r="E54" s="9">
        <f t="shared" si="12"/>
        <v>0</v>
      </c>
      <c r="F54" s="9">
        <f t="shared" si="12"/>
        <v>0</v>
      </c>
      <c r="G54" s="9">
        <f t="shared" si="12"/>
        <v>0</v>
      </c>
      <c r="H54" s="9">
        <f t="shared" si="12"/>
        <v>0</v>
      </c>
      <c r="I54" s="9">
        <f t="shared" si="12"/>
        <v>0</v>
      </c>
      <c r="J54" s="9">
        <f t="shared" si="12"/>
        <v>0</v>
      </c>
      <c r="K54" s="9">
        <f t="shared" si="12"/>
        <v>363</v>
      </c>
      <c r="L54" s="9">
        <f t="shared" si="12"/>
        <v>0</v>
      </c>
      <c r="M54">
        <f t="shared" si="5"/>
        <v>363</v>
      </c>
    </row>
    <row r="55" spans="2:20" x14ac:dyDescent="0.25">
      <c r="B55" t="s">
        <v>14</v>
      </c>
      <c r="C55" s="9">
        <f t="shared" si="11"/>
        <v>0</v>
      </c>
      <c r="D55" s="9">
        <f>IF(D33=1,VLOOKUP($B55,$B$1:$C$16,2,0),0)</f>
        <v>0</v>
      </c>
      <c r="E55" s="9">
        <f t="shared" si="12"/>
        <v>0</v>
      </c>
      <c r="F55" s="9">
        <f t="shared" si="12"/>
        <v>0</v>
      </c>
      <c r="G55" s="9">
        <f t="shared" si="12"/>
        <v>0</v>
      </c>
      <c r="H55" s="9">
        <f t="shared" si="12"/>
        <v>0</v>
      </c>
      <c r="I55" s="9">
        <f t="shared" si="12"/>
        <v>0</v>
      </c>
      <c r="J55" s="9">
        <f t="shared" si="12"/>
        <v>0</v>
      </c>
      <c r="K55" s="9">
        <f t="shared" si="12"/>
        <v>0</v>
      </c>
      <c r="L55" s="9">
        <f t="shared" si="12"/>
        <v>326</v>
      </c>
      <c r="M55">
        <f t="shared" si="5"/>
        <v>326</v>
      </c>
    </row>
    <row r="56" spans="2:20" x14ac:dyDescent="0.25">
      <c r="B56" t="s">
        <v>15</v>
      </c>
      <c r="C56" s="9">
        <f t="shared" si="11"/>
        <v>477</v>
      </c>
      <c r="D56" s="9">
        <f>IF(D34=1,VLOOKUP($B56,$B$1:$C$16,2,0),0)</f>
        <v>0</v>
      </c>
      <c r="E56" s="9">
        <f t="shared" si="12"/>
        <v>0</v>
      </c>
      <c r="F56" s="9">
        <f t="shared" si="12"/>
        <v>0</v>
      </c>
      <c r="G56" s="9">
        <f t="shared" si="12"/>
        <v>0</v>
      </c>
      <c r="H56" s="9">
        <f t="shared" si="12"/>
        <v>0</v>
      </c>
      <c r="I56" s="9">
        <f t="shared" si="12"/>
        <v>0</v>
      </c>
      <c r="J56" s="9">
        <f t="shared" si="12"/>
        <v>0</v>
      </c>
      <c r="K56" s="9">
        <f t="shared" si="12"/>
        <v>0</v>
      </c>
      <c r="L56" s="9">
        <f t="shared" si="12"/>
        <v>0</v>
      </c>
      <c r="M56">
        <f t="shared" si="5"/>
        <v>477</v>
      </c>
    </row>
    <row r="57" spans="2:20" x14ac:dyDescent="0.25">
      <c r="C57" s="10">
        <f t="shared" ref="C57:L57" si="13">SUM(C41:C56)</f>
        <v>1403</v>
      </c>
      <c r="D57" s="10">
        <f t="shared" si="13"/>
        <v>0</v>
      </c>
      <c r="E57" s="10">
        <f t="shared" si="13"/>
        <v>0</v>
      </c>
      <c r="F57" s="10">
        <f t="shared" si="13"/>
        <v>0</v>
      </c>
      <c r="G57" s="10">
        <f t="shared" si="13"/>
        <v>969</v>
      </c>
      <c r="H57" s="10">
        <f t="shared" si="13"/>
        <v>0</v>
      </c>
      <c r="I57" s="10">
        <f t="shared" si="13"/>
        <v>971</v>
      </c>
      <c r="J57" s="10">
        <f t="shared" si="13"/>
        <v>0</v>
      </c>
      <c r="K57" s="10">
        <f t="shared" si="13"/>
        <v>1191</v>
      </c>
      <c r="L57" s="10">
        <f t="shared" si="13"/>
        <v>1071</v>
      </c>
      <c r="M57" s="4">
        <f t="shared" si="5"/>
        <v>5605</v>
      </c>
    </row>
    <row r="58" spans="2:20" x14ac:dyDescent="0.25">
      <c r="C58" s="10">
        <f t="array" ref="C58">SUMPRODUCT(C57:L57,TRANSPOSE(S41:S50))</f>
        <v>971</v>
      </c>
    </row>
    <row r="59" spans="2:20" x14ac:dyDescent="0.25">
      <c r="B59" s="43" t="s">
        <v>21</v>
      </c>
      <c r="C59" s="43"/>
      <c r="D59" s="43"/>
      <c r="E59" s="4">
        <v>0</v>
      </c>
    </row>
    <row r="60" spans="2:20" x14ac:dyDescent="0.25">
      <c r="B60" s="21">
        <f>C58/M57</f>
        <v>0.17323818019625334</v>
      </c>
      <c r="C60" s="4">
        <f>C58-M57*0.5</f>
        <v>-1831.5</v>
      </c>
      <c r="D60" s="4">
        <f>1000000000*E59</f>
        <v>0</v>
      </c>
      <c r="E60" s="4" t="b">
        <f>C60&lt;=D60</f>
        <v>1</v>
      </c>
    </row>
    <row r="64" spans="2:20" x14ac:dyDescent="0.25">
      <c r="B64" t="s">
        <v>19</v>
      </c>
      <c r="C64">
        <v>1000</v>
      </c>
    </row>
    <row r="65" spans="2:13" x14ac:dyDescent="0.25">
      <c r="B65" t="s">
        <v>22</v>
      </c>
      <c r="C65">
        <v>950</v>
      </c>
    </row>
    <row r="66" spans="2:13" x14ac:dyDescent="0.25">
      <c r="B66" s="43" t="s">
        <v>23</v>
      </c>
      <c r="C66" s="43"/>
      <c r="D66" s="43"/>
      <c r="E66">
        <v>0</v>
      </c>
    </row>
    <row r="67" spans="2:13" x14ac:dyDescent="0.25">
      <c r="C67" s="23">
        <f>0.95*C64-C65</f>
        <v>0</v>
      </c>
      <c r="D67">
        <f>1000000000*(1-E66)</f>
        <v>1000000000</v>
      </c>
      <c r="E67" s="4" t="b">
        <f>C67&lt;=D67</f>
        <v>1</v>
      </c>
    </row>
    <row r="68" spans="2:13" ht="15.75" thickBot="1" x14ac:dyDescent="0.3"/>
    <row r="69" spans="2:13" x14ac:dyDescent="0.25">
      <c r="B69" t="s">
        <v>19</v>
      </c>
      <c r="C69" s="13">
        <v>1645</v>
      </c>
      <c r="D69" s="14">
        <v>1400</v>
      </c>
      <c r="E69" s="14">
        <v>1705</v>
      </c>
      <c r="F69" s="14">
        <v>2190</v>
      </c>
      <c r="G69" s="14">
        <v>1725</v>
      </c>
      <c r="H69" s="14">
        <v>2255</v>
      </c>
      <c r="I69" s="14">
        <v>1230</v>
      </c>
      <c r="J69" s="14">
        <v>1450</v>
      </c>
      <c r="K69" s="14">
        <v>2255</v>
      </c>
      <c r="L69" s="15">
        <v>2125</v>
      </c>
    </row>
    <row r="70" spans="2:13" x14ac:dyDescent="0.25">
      <c r="B70" t="s">
        <v>20</v>
      </c>
      <c r="C70" s="16" t="s">
        <v>16</v>
      </c>
      <c r="D70" s="12" t="s">
        <v>17</v>
      </c>
      <c r="E70" s="12" t="s">
        <v>18</v>
      </c>
      <c r="F70" s="12" t="s">
        <v>18</v>
      </c>
      <c r="G70" s="12" t="s">
        <v>16</v>
      </c>
      <c r="H70" s="12" t="s">
        <v>16</v>
      </c>
      <c r="I70" s="12" t="s">
        <v>17</v>
      </c>
      <c r="J70" s="12" t="s">
        <v>17</v>
      </c>
      <c r="K70" s="12" t="s">
        <v>16</v>
      </c>
      <c r="L70" s="17" t="s">
        <v>18</v>
      </c>
    </row>
    <row r="71" spans="2:13" ht="15.75" thickBot="1" x14ac:dyDescent="0.3">
      <c r="B71" t="s">
        <v>24</v>
      </c>
      <c r="C71" s="30">
        <v>1</v>
      </c>
      <c r="D71" s="28">
        <v>2</v>
      </c>
      <c r="E71" s="28">
        <v>3</v>
      </c>
      <c r="F71" s="28">
        <v>4</v>
      </c>
      <c r="G71" s="28">
        <v>5</v>
      </c>
      <c r="H71" s="28">
        <v>6</v>
      </c>
      <c r="I71" s="28">
        <v>7</v>
      </c>
      <c r="J71" s="28">
        <v>8</v>
      </c>
      <c r="K71" s="28">
        <v>9</v>
      </c>
      <c r="L71" s="29">
        <v>10</v>
      </c>
    </row>
    <row r="72" spans="2:13" x14ac:dyDescent="0.25">
      <c r="B72" t="s">
        <v>0</v>
      </c>
      <c r="C72" s="25">
        <v>1</v>
      </c>
      <c r="D72" s="11">
        <v>0</v>
      </c>
      <c r="E72" s="25">
        <v>0</v>
      </c>
      <c r="F72" s="11">
        <v>0</v>
      </c>
      <c r="G72" s="25">
        <v>0</v>
      </c>
      <c r="H72" s="27">
        <v>0</v>
      </c>
      <c r="I72" s="11">
        <v>0</v>
      </c>
      <c r="J72" s="11">
        <v>0</v>
      </c>
      <c r="K72" s="11">
        <v>0</v>
      </c>
      <c r="L72" s="11">
        <v>0</v>
      </c>
      <c r="M72">
        <v>284</v>
      </c>
    </row>
    <row r="73" spans="2:13" x14ac:dyDescent="0.25">
      <c r="B73" t="s">
        <v>1</v>
      </c>
      <c r="C73" s="25">
        <v>1</v>
      </c>
      <c r="D73" s="11">
        <v>0</v>
      </c>
      <c r="E73" s="25">
        <v>0</v>
      </c>
      <c r="F73" s="11">
        <v>0</v>
      </c>
      <c r="G73" s="25">
        <v>0</v>
      </c>
      <c r="H73" s="27">
        <v>0</v>
      </c>
      <c r="I73" s="11">
        <v>0</v>
      </c>
      <c r="J73" s="11">
        <v>0</v>
      </c>
      <c r="K73" s="11">
        <v>0</v>
      </c>
      <c r="L73" s="11">
        <v>0</v>
      </c>
      <c r="M73">
        <v>401</v>
      </c>
    </row>
    <row r="74" spans="2:13" x14ac:dyDescent="0.25">
      <c r="B74" t="s">
        <v>2</v>
      </c>
      <c r="C74" s="25">
        <v>1</v>
      </c>
      <c r="D74" s="11">
        <v>0</v>
      </c>
      <c r="E74" s="25">
        <v>0</v>
      </c>
      <c r="F74" s="11">
        <v>0</v>
      </c>
      <c r="G74" s="25">
        <v>0</v>
      </c>
      <c r="H74" s="27">
        <v>0</v>
      </c>
      <c r="I74" s="11">
        <v>0</v>
      </c>
      <c r="J74" s="11">
        <v>0</v>
      </c>
      <c r="K74" s="11">
        <v>0</v>
      </c>
      <c r="L74" s="11">
        <v>0</v>
      </c>
      <c r="M74">
        <v>323</v>
      </c>
    </row>
    <row r="75" spans="2:13" x14ac:dyDescent="0.25">
      <c r="B75" t="s">
        <v>3</v>
      </c>
      <c r="C75" s="25">
        <v>1</v>
      </c>
      <c r="D75" s="11">
        <v>0</v>
      </c>
      <c r="E75" s="25">
        <v>0</v>
      </c>
      <c r="F75" s="11">
        <v>0</v>
      </c>
      <c r="G75" s="25">
        <v>0</v>
      </c>
      <c r="H75" s="27">
        <v>0</v>
      </c>
      <c r="I75" s="11">
        <v>0</v>
      </c>
      <c r="J75" s="11">
        <v>0</v>
      </c>
      <c r="K75" s="11">
        <v>0</v>
      </c>
      <c r="L75" s="11">
        <v>0</v>
      </c>
      <c r="M75">
        <v>436</v>
      </c>
    </row>
    <row r="76" spans="2:13" x14ac:dyDescent="0.25">
      <c r="B76" t="s">
        <v>4</v>
      </c>
      <c r="C76" s="25">
        <v>0</v>
      </c>
      <c r="D76" s="11">
        <v>0</v>
      </c>
      <c r="E76" s="25">
        <v>1</v>
      </c>
      <c r="F76" s="11">
        <v>0</v>
      </c>
      <c r="G76" s="25">
        <v>0</v>
      </c>
      <c r="H76" s="27">
        <v>0</v>
      </c>
      <c r="I76" s="11">
        <v>0</v>
      </c>
      <c r="J76" s="11">
        <v>0</v>
      </c>
      <c r="K76" s="11">
        <v>0</v>
      </c>
      <c r="L76" s="11">
        <v>0</v>
      </c>
      <c r="M76">
        <v>350</v>
      </c>
    </row>
    <row r="77" spans="2:13" x14ac:dyDescent="0.25">
      <c r="B77" t="s">
        <v>5</v>
      </c>
      <c r="C77" s="25">
        <v>0</v>
      </c>
      <c r="D77" s="11">
        <v>0</v>
      </c>
      <c r="E77" s="25">
        <v>1</v>
      </c>
      <c r="F77" s="11">
        <v>0</v>
      </c>
      <c r="G77" s="25">
        <v>0</v>
      </c>
      <c r="H77" s="27">
        <v>0</v>
      </c>
      <c r="I77" s="11">
        <v>0</v>
      </c>
      <c r="J77" s="11">
        <v>0</v>
      </c>
      <c r="K77" s="11">
        <v>0</v>
      </c>
      <c r="L77" s="11">
        <v>0</v>
      </c>
      <c r="M77">
        <v>312</v>
      </c>
    </row>
    <row r="78" spans="2:13" x14ac:dyDescent="0.25">
      <c r="B78" t="s">
        <v>6</v>
      </c>
      <c r="C78" s="25">
        <v>0</v>
      </c>
      <c r="D78" s="11">
        <v>0</v>
      </c>
      <c r="E78" s="25">
        <v>1</v>
      </c>
      <c r="F78" s="11">
        <v>0</v>
      </c>
      <c r="G78" s="25">
        <v>0</v>
      </c>
      <c r="H78" s="27">
        <v>0</v>
      </c>
      <c r="I78" s="11">
        <v>0</v>
      </c>
      <c r="J78" s="11">
        <v>0</v>
      </c>
      <c r="K78" s="11">
        <v>0</v>
      </c>
      <c r="L78" s="11">
        <v>0</v>
      </c>
      <c r="M78">
        <v>228</v>
      </c>
    </row>
    <row r="79" spans="2:13" x14ac:dyDescent="0.25">
      <c r="B79" t="s">
        <v>7</v>
      </c>
      <c r="C79" s="25">
        <v>0</v>
      </c>
      <c r="D79" s="11">
        <v>0</v>
      </c>
      <c r="E79" s="25">
        <v>1</v>
      </c>
      <c r="F79" s="11">
        <v>0</v>
      </c>
      <c r="G79" s="25">
        <v>0</v>
      </c>
      <c r="H79" s="27">
        <v>0</v>
      </c>
      <c r="I79" s="11">
        <v>0</v>
      </c>
      <c r="J79" s="11">
        <v>0</v>
      </c>
      <c r="K79" s="11">
        <v>0</v>
      </c>
      <c r="L79" s="11">
        <v>0</v>
      </c>
      <c r="M79">
        <v>234</v>
      </c>
    </row>
    <row r="80" spans="2:13" x14ac:dyDescent="0.25">
      <c r="B80" t="s">
        <v>8</v>
      </c>
      <c r="C80" s="25">
        <v>0</v>
      </c>
      <c r="D80" s="11">
        <v>0</v>
      </c>
      <c r="E80" s="25">
        <v>1</v>
      </c>
      <c r="F80" s="11">
        <v>0</v>
      </c>
      <c r="G80" s="25">
        <v>0</v>
      </c>
      <c r="H80" s="27">
        <v>0</v>
      </c>
      <c r="I80" s="11">
        <v>0</v>
      </c>
      <c r="J80" s="11">
        <v>0</v>
      </c>
      <c r="K80" s="11">
        <v>0</v>
      </c>
      <c r="L80" s="11">
        <v>0</v>
      </c>
      <c r="M80">
        <v>392</v>
      </c>
    </row>
    <row r="81" spans="2:13" x14ac:dyDescent="0.25">
      <c r="B81" t="s">
        <v>9</v>
      </c>
      <c r="C81" s="25">
        <v>0</v>
      </c>
      <c r="D81" s="11">
        <v>0</v>
      </c>
      <c r="E81" s="25">
        <v>0</v>
      </c>
      <c r="F81" s="11">
        <v>0</v>
      </c>
      <c r="G81" s="25">
        <v>1</v>
      </c>
      <c r="H81" s="27">
        <v>0</v>
      </c>
      <c r="I81" s="11">
        <v>0</v>
      </c>
      <c r="J81" s="11">
        <v>0</v>
      </c>
      <c r="K81" s="11">
        <v>0</v>
      </c>
      <c r="L81" s="11">
        <v>0</v>
      </c>
      <c r="M81">
        <v>395</v>
      </c>
    </row>
    <row r="82" spans="2:13" x14ac:dyDescent="0.25">
      <c r="B82" t="s">
        <v>10</v>
      </c>
      <c r="C82" s="25">
        <v>0</v>
      </c>
      <c r="D82" s="11">
        <v>0</v>
      </c>
      <c r="E82" s="25">
        <v>0</v>
      </c>
      <c r="F82" s="11">
        <v>0</v>
      </c>
      <c r="G82" s="25">
        <v>1</v>
      </c>
      <c r="H82" s="27">
        <v>0</v>
      </c>
      <c r="I82" s="11">
        <v>0</v>
      </c>
      <c r="J82" s="11">
        <v>0</v>
      </c>
      <c r="K82" s="11">
        <v>0</v>
      </c>
      <c r="L82" s="11">
        <v>0</v>
      </c>
      <c r="M82">
        <v>330</v>
      </c>
    </row>
    <row r="83" spans="2:13" x14ac:dyDescent="0.25">
      <c r="B83" t="s">
        <v>11</v>
      </c>
      <c r="C83" s="25">
        <v>0</v>
      </c>
      <c r="D83" s="11">
        <v>0</v>
      </c>
      <c r="E83" s="25">
        <v>0</v>
      </c>
      <c r="F83" s="11">
        <v>0</v>
      </c>
      <c r="G83" s="25">
        <v>1</v>
      </c>
      <c r="H83" s="27">
        <v>0</v>
      </c>
      <c r="I83" s="11">
        <v>0</v>
      </c>
      <c r="J83" s="11">
        <v>0</v>
      </c>
      <c r="K83" s="11">
        <v>0</v>
      </c>
      <c r="L83" s="11">
        <v>0</v>
      </c>
      <c r="M83">
        <v>340</v>
      </c>
    </row>
    <row r="84" spans="2:13" x14ac:dyDescent="0.25">
      <c r="B84" t="s">
        <v>12</v>
      </c>
      <c r="C84" s="25">
        <v>0</v>
      </c>
      <c r="D84" s="11">
        <v>0</v>
      </c>
      <c r="E84" s="25">
        <v>0</v>
      </c>
      <c r="F84" s="11">
        <v>0</v>
      </c>
      <c r="G84" s="25">
        <v>1</v>
      </c>
      <c r="H84" s="27">
        <v>0</v>
      </c>
      <c r="I84" s="11">
        <v>0</v>
      </c>
      <c r="J84" s="11">
        <v>0</v>
      </c>
      <c r="K84" s="11">
        <v>0</v>
      </c>
      <c r="L84" s="11">
        <v>0</v>
      </c>
      <c r="M84">
        <v>414</v>
      </c>
    </row>
    <row r="85" spans="2:13" x14ac:dyDescent="0.25">
      <c r="B85" t="s">
        <v>13</v>
      </c>
      <c r="C85" s="25">
        <v>0</v>
      </c>
      <c r="D85" s="11">
        <v>0</v>
      </c>
      <c r="E85" s="25">
        <v>0</v>
      </c>
      <c r="F85" s="11">
        <v>0</v>
      </c>
      <c r="G85" s="25">
        <v>0</v>
      </c>
      <c r="H85" s="27">
        <v>1</v>
      </c>
      <c r="I85" s="11">
        <v>0</v>
      </c>
      <c r="J85" s="11">
        <v>0</v>
      </c>
      <c r="K85" s="11">
        <v>0</v>
      </c>
      <c r="L85" s="11">
        <v>0</v>
      </c>
      <c r="M85">
        <v>363</v>
      </c>
    </row>
    <row r="86" spans="2:13" x14ac:dyDescent="0.25">
      <c r="B86" t="s">
        <v>14</v>
      </c>
      <c r="C86" s="25">
        <v>0</v>
      </c>
      <c r="D86" s="11">
        <v>0</v>
      </c>
      <c r="E86" s="25">
        <v>0</v>
      </c>
      <c r="F86" s="11">
        <v>0</v>
      </c>
      <c r="G86" s="25">
        <v>0</v>
      </c>
      <c r="H86" s="27">
        <v>1</v>
      </c>
      <c r="I86" s="11">
        <v>0</v>
      </c>
      <c r="J86" s="11">
        <v>0</v>
      </c>
      <c r="K86" s="11">
        <v>0</v>
      </c>
      <c r="L86" s="11">
        <v>0</v>
      </c>
      <c r="M86">
        <v>326</v>
      </c>
    </row>
    <row r="87" spans="2:13" x14ac:dyDescent="0.25">
      <c r="B87" t="s">
        <v>15</v>
      </c>
      <c r="C87" s="25">
        <v>0</v>
      </c>
      <c r="D87" s="11">
        <v>0</v>
      </c>
      <c r="E87" s="25">
        <v>0</v>
      </c>
      <c r="F87" s="11">
        <v>0</v>
      </c>
      <c r="G87" s="25">
        <v>0</v>
      </c>
      <c r="H87" s="27">
        <v>1</v>
      </c>
      <c r="I87" s="11">
        <v>0</v>
      </c>
      <c r="J87" s="11">
        <v>0</v>
      </c>
      <c r="K87" s="11">
        <v>0</v>
      </c>
      <c r="L87" s="11">
        <v>0</v>
      </c>
      <c r="M87">
        <v>477</v>
      </c>
    </row>
    <row r="88" spans="2:13" x14ac:dyDescent="0.2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4">
        <v>5605</v>
      </c>
    </row>
    <row r="89" spans="2:13" x14ac:dyDescent="0.25">
      <c r="C89" t="b">
        <f>C88&lt;=C69</f>
        <v>1</v>
      </c>
      <c r="D89" t="b">
        <f t="shared" ref="D89:L89" si="14">D88&lt;=D69</f>
        <v>1</v>
      </c>
      <c r="E89" t="b">
        <f t="shared" si="14"/>
        <v>1</v>
      </c>
      <c r="F89" t="b">
        <f t="shared" si="14"/>
        <v>1</v>
      </c>
      <c r="G89" t="b">
        <f t="shared" si="14"/>
        <v>1</v>
      </c>
      <c r="H89" t="b">
        <f t="shared" si="14"/>
        <v>1</v>
      </c>
      <c r="I89" t="b">
        <f t="shared" si="14"/>
        <v>1</v>
      </c>
      <c r="J89" t="b">
        <f t="shared" si="14"/>
        <v>1</v>
      </c>
      <c r="K89" t="b">
        <f t="shared" si="14"/>
        <v>1</v>
      </c>
      <c r="L89" t="b">
        <f t="shared" si="14"/>
        <v>1</v>
      </c>
    </row>
    <row r="92" spans="2:13" ht="15.75" thickBot="1" x14ac:dyDescent="0.3"/>
    <row r="93" spans="2:13" x14ac:dyDescent="0.25">
      <c r="B93" t="s">
        <v>19</v>
      </c>
      <c r="C93" s="13">
        <v>1645</v>
      </c>
      <c r="D93" s="14">
        <v>1400</v>
      </c>
      <c r="E93" s="14">
        <v>1705</v>
      </c>
      <c r="F93" s="14">
        <v>2190</v>
      </c>
      <c r="G93" s="14">
        <v>1725</v>
      </c>
      <c r="H93" s="14">
        <v>2255</v>
      </c>
      <c r="I93" s="14">
        <v>1230</v>
      </c>
      <c r="J93" s="14">
        <v>1450</v>
      </c>
      <c r="K93" s="14">
        <v>2255</v>
      </c>
      <c r="L93" s="15">
        <v>2125</v>
      </c>
    </row>
    <row r="94" spans="2:13" x14ac:dyDescent="0.25">
      <c r="B94" t="s">
        <v>20</v>
      </c>
      <c r="C94" s="16" t="s">
        <v>16</v>
      </c>
      <c r="D94" s="12" t="s">
        <v>17</v>
      </c>
      <c r="E94" s="12" t="s">
        <v>18</v>
      </c>
      <c r="F94" s="12" t="s">
        <v>18</v>
      </c>
      <c r="G94" s="12" t="s">
        <v>16</v>
      </c>
      <c r="H94" s="12" t="s">
        <v>16</v>
      </c>
      <c r="I94" s="12" t="s">
        <v>17</v>
      </c>
      <c r="J94" s="12" t="s">
        <v>17</v>
      </c>
      <c r="K94" s="12" t="s">
        <v>16</v>
      </c>
      <c r="L94" s="17" t="s">
        <v>18</v>
      </c>
    </row>
    <row r="95" spans="2:13" ht="15.75" thickBot="1" x14ac:dyDescent="0.3">
      <c r="C95" s="18">
        <v>1</v>
      </c>
      <c r="D95" s="19">
        <v>2</v>
      </c>
      <c r="E95" s="19">
        <v>3</v>
      </c>
      <c r="F95" s="19">
        <v>4</v>
      </c>
      <c r="G95" s="19">
        <v>5</v>
      </c>
      <c r="H95" s="26">
        <v>6</v>
      </c>
      <c r="I95" s="19">
        <v>7</v>
      </c>
      <c r="J95" s="19">
        <v>8</v>
      </c>
      <c r="K95" s="19">
        <v>9</v>
      </c>
      <c r="L95" s="20">
        <v>10</v>
      </c>
    </row>
    <row r="96" spans="2:13" x14ac:dyDescent="0.25">
      <c r="B96" t="s">
        <v>0</v>
      </c>
      <c r="C96" s="11">
        <f>IF(C72=1,VLOOKUP($B96,$B$1:$C$16,2,0),0)</f>
        <v>284</v>
      </c>
      <c r="D96" s="11">
        <f t="shared" ref="D96:L96" si="15">IF(D72=1,VLOOKUP($B96,$B$1:$C$16,2,0),0)</f>
        <v>0</v>
      </c>
      <c r="E96" s="11">
        <f t="shared" si="15"/>
        <v>0</v>
      </c>
      <c r="F96" s="11">
        <f t="shared" si="15"/>
        <v>0</v>
      </c>
      <c r="G96" s="11">
        <f t="shared" si="15"/>
        <v>0</v>
      </c>
      <c r="H96" s="11">
        <f t="shared" si="15"/>
        <v>0</v>
      </c>
      <c r="I96" s="11">
        <f t="shared" si="15"/>
        <v>0</v>
      </c>
      <c r="J96" s="11">
        <f t="shared" si="15"/>
        <v>0</v>
      </c>
      <c r="K96" s="11">
        <f t="shared" si="15"/>
        <v>0</v>
      </c>
      <c r="L96" s="11">
        <f t="shared" si="15"/>
        <v>0</v>
      </c>
      <c r="M96" s="10">
        <f t="shared" ref="M96:M112" si="16">SUM(C96:L96)</f>
        <v>284</v>
      </c>
    </row>
    <row r="97" spans="2:13" x14ac:dyDescent="0.25">
      <c r="B97" t="s">
        <v>1</v>
      </c>
      <c r="C97" s="11">
        <f t="shared" ref="C97:L111" si="17">IF(C73=1,VLOOKUP($B97,$B$1:$C$16,2,0),0)</f>
        <v>401</v>
      </c>
      <c r="D97" s="11">
        <f t="shared" si="17"/>
        <v>0</v>
      </c>
      <c r="E97" s="11">
        <f t="shared" si="17"/>
        <v>0</v>
      </c>
      <c r="F97" s="11">
        <f t="shared" si="17"/>
        <v>0</v>
      </c>
      <c r="G97" s="11">
        <f t="shared" si="17"/>
        <v>0</v>
      </c>
      <c r="H97" s="11">
        <f t="shared" si="17"/>
        <v>0</v>
      </c>
      <c r="I97" s="11">
        <f t="shared" si="17"/>
        <v>0</v>
      </c>
      <c r="J97" s="11">
        <f t="shared" si="17"/>
        <v>0</v>
      </c>
      <c r="K97" s="11">
        <f t="shared" si="17"/>
        <v>0</v>
      </c>
      <c r="L97" s="11">
        <f t="shared" si="17"/>
        <v>0</v>
      </c>
      <c r="M97" s="10">
        <f t="shared" si="16"/>
        <v>401</v>
      </c>
    </row>
    <row r="98" spans="2:13" x14ac:dyDescent="0.25">
      <c r="B98" t="s">
        <v>2</v>
      </c>
      <c r="C98" s="11">
        <f t="shared" si="17"/>
        <v>323</v>
      </c>
      <c r="D98" s="11">
        <f t="shared" si="17"/>
        <v>0</v>
      </c>
      <c r="E98" s="11">
        <f t="shared" si="17"/>
        <v>0</v>
      </c>
      <c r="F98" s="11">
        <f t="shared" si="17"/>
        <v>0</v>
      </c>
      <c r="G98" s="11">
        <f t="shared" si="17"/>
        <v>0</v>
      </c>
      <c r="H98" s="11">
        <f t="shared" si="17"/>
        <v>0</v>
      </c>
      <c r="I98" s="11">
        <f t="shared" si="17"/>
        <v>0</v>
      </c>
      <c r="J98" s="11">
        <f t="shared" si="17"/>
        <v>0</v>
      </c>
      <c r="K98" s="11">
        <f t="shared" si="17"/>
        <v>0</v>
      </c>
      <c r="L98" s="11">
        <f t="shared" si="17"/>
        <v>0</v>
      </c>
      <c r="M98" s="10">
        <f t="shared" si="16"/>
        <v>323</v>
      </c>
    </row>
    <row r="99" spans="2:13" x14ac:dyDescent="0.25">
      <c r="B99" t="s">
        <v>3</v>
      </c>
      <c r="C99" s="11">
        <f t="shared" si="17"/>
        <v>436</v>
      </c>
      <c r="D99" s="11">
        <f t="shared" si="17"/>
        <v>0</v>
      </c>
      <c r="E99" s="11">
        <f t="shared" si="17"/>
        <v>0</v>
      </c>
      <c r="F99" s="11">
        <f t="shared" si="17"/>
        <v>0</v>
      </c>
      <c r="G99" s="11">
        <f t="shared" si="17"/>
        <v>0</v>
      </c>
      <c r="H99" s="11">
        <f t="shared" si="17"/>
        <v>0</v>
      </c>
      <c r="I99" s="11">
        <f t="shared" si="17"/>
        <v>0</v>
      </c>
      <c r="J99" s="11">
        <f t="shared" si="17"/>
        <v>0</v>
      </c>
      <c r="K99" s="11">
        <f t="shared" si="17"/>
        <v>0</v>
      </c>
      <c r="L99" s="11">
        <f t="shared" si="17"/>
        <v>0</v>
      </c>
      <c r="M99" s="10">
        <f t="shared" si="16"/>
        <v>436</v>
      </c>
    </row>
    <row r="100" spans="2:13" x14ac:dyDescent="0.25">
      <c r="B100" t="s">
        <v>4</v>
      </c>
      <c r="C100" s="11">
        <f t="shared" si="17"/>
        <v>0</v>
      </c>
      <c r="D100" s="11">
        <f t="shared" si="17"/>
        <v>0</v>
      </c>
      <c r="E100" s="11">
        <f t="shared" si="17"/>
        <v>350</v>
      </c>
      <c r="F100" s="11">
        <f t="shared" si="17"/>
        <v>0</v>
      </c>
      <c r="G100" s="11">
        <f t="shared" si="17"/>
        <v>0</v>
      </c>
      <c r="H100" s="11">
        <f t="shared" si="17"/>
        <v>0</v>
      </c>
      <c r="I100" s="11">
        <f t="shared" si="17"/>
        <v>0</v>
      </c>
      <c r="J100" s="11">
        <f t="shared" si="17"/>
        <v>0</v>
      </c>
      <c r="K100" s="11">
        <f t="shared" si="17"/>
        <v>0</v>
      </c>
      <c r="L100" s="11">
        <f t="shared" si="17"/>
        <v>0</v>
      </c>
      <c r="M100" s="24">
        <f t="shared" si="16"/>
        <v>350</v>
      </c>
    </row>
    <row r="101" spans="2:13" x14ac:dyDescent="0.25">
      <c r="B101" t="s">
        <v>5</v>
      </c>
      <c r="C101" s="11">
        <f t="shared" si="17"/>
        <v>0</v>
      </c>
      <c r="D101" s="11">
        <f t="shared" si="17"/>
        <v>0</v>
      </c>
      <c r="E101" s="11">
        <f t="shared" si="17"/>
        <v>312</v>
      </c>
      <c r="F101" s="11">
        <f t="shared" si="17"/>
        <v>0</v>
      </c>
      <c r="G101" s="11">
        <f t="shared" si="17"/>
        <v>0</v>
      </c>
      <c r="H101" s="11">
        <f t="shared" si="17"/>
        <v>0</v>
      </c>
      <c r="I101" s="11">
        <f t="shared" si="17"/>
        <v>0</v>
      </c>
      <c r="J101" s="11">
        <f t="shared" si="17"/>
        <v>0</v>
      </c>
      <c r="K101" s="11">
        <f t="shared" si="17"/>
        <v>0</v>
      </c>
      <c r="L101" s="11">
        <f t="shared" si="17"/>
        <v>0</v>
      </c>
      <c r="M101" s="24">
        <f t="shared" si="16"/>
        <v>312</v>
      </c>
    </row>
    <row r="102" spans="2:13" x14ac:dyDescent="0.25">
      <c r="B102" t="s">
        <v>6</v>
      </c>
      <c r="C102" s="11">
        <f t="shared" si="17"/>
        <v>0</v>
      </c>
      <c r="D102" s="11">
        <f t="shared" si="17"/>
        <v>0</v>
      </c>
      <c r="E102" s="11">
        <f t="shared" si="17"/>
        <v>228</v>
      </c>
      <c r="F102" s="11">
        <f t="shared" si="17"/>
        <v>0</v>
      </c>
      <c r="G102" s="11">
        <f t="shared" si="17"/>
        <v>0</v>
      </c>
      <c r="H102" s="11">
        <f t="shared" si="17"/>
        <v>0</v>
      </c>
      <c r="I102" s="11">
        <f t="shared" si="17"/>
        <v>0</v>
      </c>
      <c r="J102" s="11">
        <f t="shared" si="17"/>
        <v>0</v>
      </c>
      <c r="K102" s="11">
        <f t="shared" si="17"/>
        <v>0</v>
      </c>
      <c r="L102" s="11">
        <f t="shared" si="17"/>
        <v>0</v>
      </c>
      <c r="M102" s="24">
        <f t="shared" si="16"/>
        <v>228</v>
      </c>
    </row>
    <row r="103" spans="2:13" x14ac:dyDescent="0.25">
      <c r="B103" t="s">
        <v>7</v>
      </c>
      <c r="C103" s="11">
        <f t="shared" si="17"/>
        <v>0</v>
      </c>
      <c r="D103" s="11">
        <f t="shared" si="17"/>
        <v>0</v>
      </c>
      <c r="E103" s="11">
        <f t="shared" si="17"/>
        <v>234</v>
      </c>
      <c r="F103" s="11">
        <f t="shared" si="17"/>
        <v>0</v>
      </c>
      <c r="G103" s="11">
        <f t="shared" si="17"/>
        <v>0</v>
      </c>
      <c r="H103" s="11">
        <f t="shared" si="17"/>
        <v>0</v>
      </c>
      <c r="I103" s="11">
        <f t="shared" si="17"/>
        <v>0</v>
      </c>
      <c r="J103" s="11">
        <f t="shared" si="17"/>
        <v>0</v>
      </c>
      <c r="K103" s="11">
        <f t="shared" si="17"/>
        <v>0</v>
      </c>
      <c r="L103" s="11">
        <f t="shared" si="17"/>
        <v>0</v>
      </c>
      <c r="M103" s="24">
        <f t="shared" si="16"/>
        <v>234</v>
      </c>
    </row>
    <row r="104" spans="2:13" x14ac:dyDescent="0.25">
      <c r="B104" t="s">
        <v>8</v>
      </c>
      <c r="C104" s="11">
        <f t="shared" si="17"/>
        <v>0</v>
      </c>
      <c r="D104" s="11">
        <f t="shared" si="17"/>
        <v>0</v>
      </c>
      <c r="E104" s="11">
        <f t="shared" si="17"/>
        <v>392</v>
      </c>
      <c r="F104" s="11">
        <f t="shared" si="17"/>
        <v>0</v>
      </c>
      <c r="G104" s="11">
        <f t="shared" si="17"/>
        <v>0</v>
      </c>
      <c r="H104" s="11">
        <f t="shared" si="17"/>
        <v>0</v>
      </c>
      <c r="I104" s="11">
        <f t="shared" si="17"/>
        <v>0</v>
      </c>
      <c r="J104" s="11">
        <f t="shared" si="17"/>
        <v>0</v>
      </c>
      <c r="K104" s="11">
        <f t="shared" si="17"/>
        <v>0</v>
      </c>
      <c r="L104" s="11">
        <f t="shared" si="17"/>
        <v>0</v>
      </c>
      <c r="M104" s="24">
        <f t="shared" si="16"/>
        <v>392</v>
      </c>
    </row>
    <row r="105" spans="2:13" x14ac:dyDescent="0.25">
      <c r="B105" t="s">
        <v>9</v>
      </c>
      <c r="C105" s="11">
        <f t="shared" si="17"/>
        <v>0</v>
      </c>
      <c r="D105" s="11">
        <f t="shared" si="17"/>
        <v>0</v>
      </c>
      <c r="E105" s="11">
        <f t="shared" si="17"/>
        <v>0</v>
      </c>
      <c r="F105" s="11">
        <f t="shared" si="17"/>
        <v>0</v>
      </c>
      <c r="G105" s="11">
        <f t="shared" si="17"/>
        <v>395</v>
      </c>
      <c r="H105" s="11">
        <f t="shared" si="17"/>
        <v>0</v>
      </c>
      <c r="I105" s="11">
        <f t="shared" si="17"/>
        <v>0</v>
      </c>
      <c r="J105" s="11">
        <f t="shared" si="17"/>
        <v>0</v>
      </c>
      <c r="K105" s="11">
        <f t="shared" si="17"/>
        <v>0</v>
      </c>
      <c r="L105" s="11">
        <f t="shared" si="17"/>
        <v>0</v>
      </c>
      <c r="M105" s="24">
        <f t="shared" si="16"/>
        <v>395</v>
      </c>
    </row>
    <row r="106" spans="2:13" x14ac:dyDescent="0.25">
      <c r="B106" t="s">
        <v>10</v>
      </c>
      <c r="C106" s="11">
        <f t="shared" si="17"/>
        <v>0</v>
      </c>
      <c r="D106" s="11">
        <f t="shared" si="17"/>
        <v>0</v>
      </c>
      <c r="E106" s="11">
        <f t="shared" si="17"/>
        <v>0</v>
      </c>
      <c r="F106" s="11">
        <f t="shared" si="17"/>
        <v>0</v>
      </c>
      <c r="G106" s="11">
        <f t="shared" si="17"/>
        <v>330</v>
      </c>
      <c r="H106" s="11">
        <f t="shared" si="17"/>
        <v>0</v>
      </c>
      <c r="I106" s="11">
        <f t="shared" si="17"/>
        <v>0</v>
      </c>
      <c r="J106" s="11">
        <f t="shared" si="17"/>
        <v>0</v>
      </c>
      <c r="K106" s="11">
        <f t="shared" si="17"/>
        <v>0</v>
      </c>
      <c r="L106" s="11">
        <f t="shared" si="17"/>
        <v>0</v>
      </c>
      <c r="M106" s="24">
        <f t="shared" si="16"/>
        <v>330</v>
      </c>
    </row>
    <row r="107" spans="2:13" x14ac:dyDescent="0.25">
      <c r="B107" t="s">
        <v>11</v>
      </c>
      <c r="C107" s="11">
        <f t="shared" si="17"/>
        <v>0</v>
      </c>
      <c r="D107" s="11">
        <f t="shared" si="17"/>
        <v>0</v>
      </c>
      <c r="E107" s="11">
        <f t="shared" si="17"/>
        <v>0</v>
      </c>
      <c r="F107" s="11">
        <f t="shared" si="17"/>
        <v>0</v>
      </c>
      <c r="G107" s="11">
        <f t="shared" si="17"/>
        <v>340</v>
      </c>
      <c r="H107" s="11">
        <f t="shared" si="17"/>
        <v>0</v>
      </c>
      <c r="I107" s="11">
        <f t="shared" si="17"/>
        <v>0</v>
      </c>
      <c r="J107" s="11">
        <f t="shared" si="17"/>
        <v>0</v>
      </c>
      <c r="K107" s="11">
        <f t="shared" si="17"/>
        <v>0</v>
      </c>
      <c r="L107" s="11">
        <f t="shared" si="17"/>
        <v>0</v>
      </c>
      <c r="M107" s="24">
        <f t="shared" si="16"/>
        <v>340</v>
      </c>
    </row>
    <row r="108" spans="2:13" x14ac:dyDescent="0.25">
      <c r="B108" t="s">
        <v>12</v>
      </c>
      <c r="C108" s="11">
        <f t="shared" si="17"/>
        <v>0</v>
      </c>
      <c r="D108" s="11">
        <f t="shared" si="17"/>
        <v>0</v>
      </c>
      <c r="E108" s="11">
        <f t="shared" si="17"/>
        <v>0</v>
      </c>
      <c r="F108" s="11">
        <f t="shared" si="17"/>
        <v>0</v>
      </c>
      <c r="G108" s="11">
        <f t="shared" si="17"/>
        <v>414</v>
      </c>
      <c r="H108" s="11">
        <f t="shared" si="17"/>
        <v>0</v>
      </c>
      <c r="I108" s="11">
        <f t="shared" si="17"/>
        <v>0</v>
      </c>
      <c r="J108" s="11">
        <f t="shared" si="17"/>
        <v>0</v>
      </c>
      <c r="K108" s="11">
        <f t="shared" si="17"/>
        <v>0</v>
      </c>
      <c r="L108" s="11">
        <f t="shared" si="17"/>
        <v>0</v>
      </c>
      <c r="M108" s="24">
        <f t="shared" si="16"/>
        <v>414</v>
      </c>
    </row>
    <row r="109" spans="2:13" x14ac:dyDescent="0.25">
      <c r="B109" t="s">
        <v>13</v>
      </c>
      <c r="C109" s="11">
        <f t="shared" si="17"/>
        <v>0</v>
      </c>
      <c r="D109" s="11">
        <f t="shared" si="17"/>
        <v>0</v>
      </c>
      <c r="E109" s="11">
        <f t="shared" si="17"/>
        <v>0</v>
      </c>
      <c r="F109" s="11">
        <f t="shared" si="17"/>
        <v>0</v>
      </c>
      <c r="G109" s="11">
        <f t="shared" si="17"/>
        <v>0</v>
      </c>
      <c r="H109" s="11">
        <f t="shared" si="17"/>
        <v>363</v>
      </c>
      <c r="I109" s="11">
        <f t="shared" si="17"/>
        <v>0</v>
      </c>
      <c r="J109" s="11">
        <f t="shared" si="17"/>
        <v>0</v>
      </c>
      <c r="K109" s="11">
        <f t="shared" si="17"/>
        <v>0</v>
      </c>
      <c r="L109" s="11">
        <f t="shared" si="17"/>
        <v>0</v>
      </c>
      <c r="M109" s="24">
        <f t="shared" si="16"/>
        <v>363</v>
      </c>
    </row>
    <row r="110" spans="2:13" x14ac:dyDescent="0.25">
      <c r="B110" t="s">
        <v>14</v>
      </c>
      <c r="C110" s="11">
        <f t="shared" si="17"/>
        <v>0</v>
      </c>
      <c r="D110" s="11">
        <f t="shared" si="17"/>
        <v>0</v>
      </c>
      <c r="E110" s="11">
        <f t="shared" si="17"/>
        <v>0</v>
      </c>
      <c r="F110" s="11">
        <f t="shared" si="17"/>
        <v>0</v>
      </c>
      <c r="G110" s="11">
        <f t="shared" si="17"/>
        <v>0</v>
      </c>
      <c r="H110" s="11">
        <f t="shared" si="17"/>
        <v>326</v>
      </c>
      <c r="I110" s="11">
        <f t="shared" si="17"/>
        <v>0</v>
      </c>
      <c r="J110" s="11">
        <f t="shared" si="17"/>
        <v>0</v>
      </c>
      <c r="K110" s="11">
        <f t="shared" si="17"/>
        <v>0</v>
      </c>
      <c r="L110" s="11">
        <f t="shared" si="17"/>
        <v>0</v>
      </c>
      <c r="M110" s="24">
        <f t="shared" si="16"/>
        <v>326</v>
      </c>
    </row>
    <row r="111" spans="2:13" x14ac:dyDescent="0.25">
      <c r="B111" t="s">
        <v>15</v>
      </c>
      <c r="C111" s="11">
        <f t="shared" si="17"/>
        <v>0</v>
      </c>
      <c r="D111" s="11">
        <f t="shared" si="17"/>
        <v>0</v>
      </c>
      <c r="E111" s="11">
        <f t="shared" si="17"/>
        <v>0</v>
      </c>
      <c r="F111" s="11">
        <f t="shared" si="17"/>
        <v>0</v>
      </c>
      <c r="G111" s="11">
        <f t="shared" si="17"/>
        <v>0</v>
      </c>
      <c r="H111" s="11">
        <f t="shared" si="17"/>
        <v>477</v>
      </c>
      <c r="I111" s="11">
        <f t="shared" si="17"/>
        <v>0</v>
      </c>
      <c r="J111" s="11">
        <f t="shared" si="17"/>
        <v>0</v>
      </c>
      <c r="K111" s="11">
        <f t="shared" si="17"/>
        <v>0</v>
      </c>
      <c r="L111" s="11">
        <f t="shared" si="17"/>
        <v>0</v>
      </c>
      <c r="M111" s="24">
        <f t="shared" si="16"/>
        <v>477</v>
      </c>
    </row>
    <row r="112" spans="2:13" x14ac:dyDescent="0.25">
      <c r="C112" s="10">
        <f>SUM(C96:C111)</f>
        <v>1444</v>
      </c>
      <c r="D112" s="10"/>
      <c r="E112" s="10">
        <f>SUM(E96:E111)</f>
        <v>1516</v>
      </c>
      <c r="F112" s="10"/>
      <c r="G112" s="10">
        <f>SUM(G96:G111)</f>
        <v>1479</v>
      </c>
      <c r="H112" s="10">
        <f>SUM(H96:H111)</f>
        <v>1166</v>
      </c>
      <c r="I112" s="10"/>
      <c r="J112" s="10"/>
      <c r="K112" s="10"/>
      <c r="L112" s="10"/>
      <c r="M112" s="4">
        <f t="shared" si="16"/>
        <v>5605</v>
      </c>
    </row>
    <row r="113" spans="3:8" x14ac:dyDescent="0.25">
      <c r="C113" t="b">
        <f>C112&lt;=C93</f>
        <v>1</v>
      </c>
      <c r="E113" t="b">
        <f t="shared" ref="E113:H113" si="18">E112&lt;=E93</f>
        <v>1</v>
      </c>
      <c r="G113" t="b">
        <f t="shared" si="18"/>
        <v>1</v>
      </c>
      <c r="H113" t="b">
        <f t="shared" si="18"/>
        <v>1</v>
      </c>
    </row>
    <row r="116" spans="3:8" x14ac:dyDescent="0.25">
      <c r="D116">
        <v>1</v>
      </c>
      <c r="E116">
        <v>3</v>
      </c>
      <c r="F116">
        <v>5</v>
      </c>
    </row>
    <row r="117" spans="3:8" x14ac:dyDescent="0.25">
      <c r="C117">
        <v>6</v>
      </c>
      <c r="D117">
        <v>1444</v>
      </c>
      <c r="E117">
        <v>1516</v>
      </c>
      <c r="F117">
        <v>1479</v>
      </c>
    </row>
  </sheetData>
  <mergeCells count="2">
    <mergeCell ref="B59:D59"/>
    <mergeCell ref="B66:D66"/>
  </mergeCells>
  <conditionalFormatting sqref="C96:L1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</dc:creator>
  <cp:lastModifiedBy>AVILA</cp:lastModifiedBy>
  <dcterms:created xsi:type="dcterms:W3CDTF">2022-11-20T04:54:36Z</dcterms:created>
  <dcterms:modified xsi:type="dcterms:W3CDTF">2022-11-21T21:51:52Z</dcterms:modified>
</cp:coreProperties>
</file>