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5"/>
  </bookViews>
  <sheets>
    <sheet name="NO FERMENTADO" sheetId="1" r:id="rId1"/>
    <sheet name="NOfermentado" sheetId="4" r:id="rId2"/>
    <sheet name="FERMENTADO" sheetId="2" r:id="rId3"/>
    <sheet name="LICORES" sheetId="3" r:id="rId4"/>
    <sheet name="Hoja1" sheetId="5" r:id="rId5"/>
    <sheet name="Hoja2" sheetId="6" r:id="rId6"/>
    <sheet name="Hoja3" sheetId="7" r:id="rId7"/>
    <sheet name="Hoja4" sheetId="8" r:id="rId8"/>
  </sheets>
  <calcPr calcId="145621"/>
</workbook>
</file>

<file path=xl/calcChain.xml><?xml version="1.0" encoding="utf-8"?>
<calcChain xmlns="http://schemas.openxmlformats.org/spreadsheetml/2006/main">
  <c r="J5" i="7" l="1"/>
  <c r="I5" i="7"/>
  <c r="H5" i="7"/>
  <c r="G5" i="7"/>
  <c r="F5" i="7"/>
  <c r="E5" i="7"/>
  <c r="D5" i="7"/>
  <c r="N95" i="3"/>
  <c r="G95" i="3"/>
  <c r="H95" i="3"/>
  <c r="I95" i="3"/>
  <c r="J95" i="3"/>
  <c r="K95" i="3"/>
  <c r="L95" i="3"/>
  <c r="M95" i="3"/>
  <c r="F95" i="3"/>
  <c r="F43" i="1"/>
  <c r="G43" i="1"/>
  <c r="H43" i="1"/>
  <c r="I43" i="1"/>
  <c r="J43" i="1"/>
  <c r="K43" i="1"/>
  <c r="E43" i="1"/>
  <c r="K3" i="5"/>
  <c r="K4" i="5"/>
  <c r="K2" i="5"/>
  <c r="J4" i="5"/>
  <c r="J3" i="5"/>
  <c r="J2" i="5"/>
  <c r="I4" i="5"/>
  <c r="I3" i="5"/>
  <c r="I2" i="5"/>
  <c r="F33" i="5" l="1"/>
  <c r="F32" i="5"/>
  <c r="E33" i="5"/>
  <c r="E32" i="5"/>
  <c r="D33" i="5"/>
  <c r="D32" i="5"/>
  <c r="C127" i="6"/>
  <c r="C126" i="6"/>
  <c r="B127" i="6" l="1"/>
  <c r="B126" i="6"/>
  <c r="H34" i="4" l="1"/>
  <c r="I34" i="4"/>
  <c r="J34" i="4"/>
  <c r="K34" i="4"/>
  <c r="H33" i="4"/>
  <c r="I33" i="4"/>
  <c r="J33" i="4"/>
  <c r="K33" i="4"/>
  <c r="L33" i="4"/>
  <c r="M33" i="4"/>
  <c r="N33" i="4"/>
  <c r="O33" i="4"/>
  <c r="G34" i="4"/>
  <c r="G33" i="4"/>
  <c r="F34" i="4"/>
  <c r="F33" i="4"/>
  <c r="E34" i="4"/>
  <c r="E33" i="4"/>
  <c r="D34" i="4"/>
  <c r="D33" i="4"/>
  <c r="E32" i="4" l="1"/>
  <c r="D32" i="4"/>
  <c r="F32" i="4" s="1"/>
  <c r="E31" i="4"/>
  <c r="D31" i="4"/>
  <c r="F31" i="4" s="1"/>
  <c r="E30" i="4"/>
  <c r="D30" i="4"/>
  <c r="F30" i="4" s="1"/>
  <c r="E29" i="4"/>
  <c r="D29" i="4"/>
  <c r="F29" i="4" s="1"/>
  <c r="E28" i="4"/>
  <c r="D28" i="4"/>
  <c r="F28" i="4" s="1"/>
  <c r="E27" i="4"/>
  <c r="D27" i="4"/>
  <c r="F27" i="4" s="1"/>
  <c r="E26" i="4"/>
  <c r="D26" i="4"/>
  <c r="F26" i="4" s="1"/>
  <c r="E25" i="4"/>
  <c r="D25" i="4"/>
  <c r="F25" i="4" s="1"/>
  <c r="E24" i="4"/>
  <c r="D24" i="4"/>
  <c r="F24" i="4" s="1"/>
  <c r="E23" i="4"/>
  <c r="D23" i="4"/>
  <c r="F23" i="4" s="1"/>
  <c r="E22" i="4"/>
  <c r="D22" i="4"/>
  <c r="F22" i="4" s="1"/>
  <c r="E21" i="4"/>
  <c r="D21" i="4"/>
  <c r="F21" i="4" s="1"/>
  <c r="E20" i="4"/>
  <c r="D20" i="4"/>
  <c r="F20" i="4" s="1"/>
  <c r="E19" i="4"/>
  <c r="D19" i="4"/>
  <c r="F19" i="4" s="1"/>
  <c r="E18" i="4"/>
  <c r="D18" i="4"/>
  <c r="F18" i="4" s="1"/>
  <c r="E17" i="4"/>
  <c r="D17" i="4"/>
  <c r="F17" i="4" s="1"/>
  <c r="E16" i="4"/>
  <c r="D16" i="4"/>
  <c r="F16" i="4" s="1"/>
  <c r="E15" i="4"/>
  <c r="D15" i="4"/>
  <c r="F15" i="4" s="1"/>
  <c r="E14" i="4"/>
  <c r="D14" i="4"/>
  <c r="F14" i="4" s="1"/>
  <c r="E13" i="4"/>
  <c r="D13" i="4"/>
  <c r="F13" i="4" s="1"/>
  <c r="E12" i="4"/>
  <c r="D12" i="4"/>
  <c r="F12" i="4" s="1"/>
  <c r="E11" i="4"/>
  <c r="D11" i="4"/>
  <c r="F11" i="4" s="1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F3" i="4" l="1"/>
  <c r="F5" i="4"/>
  <c r="F7" i="4"/>
  <c r="F9" i="4"/>
  <c r="F4" i="4"/>
  <c r="F6" i="4"/>
  <c r="F8" i="4"/>
  <c r="F10" i="4"/>
</calcChain>
</file>

<file path=xl/sharedStrings.xml><?xml version="1.0" encoding="utf-8"?>
<sst xmlns="http://schemas.openxmlformats.org/spreadsheetml/2006/main" count="1059" uniqueCount="198">
  <si>
    <t>AMBIENTE</t>
  </si>
  <si>
    <t>CLON</t>
  </si>
  <si>
    <t>REPETICION</t>
  </si>
  <si>
    <t>Phenols totals</t>
  </si>
  <si>
    <t>A.A.</t>
  </si>
  <si>
    <t>% Oil</t>
  </si>
  <si>
    <t>Myristic acid</t>
  </si>
  <si>
    <t>Palmitic acid</t>
  </si>
  <si>
    <t>Palmitoleic acid</t>
  </si>
  <si>
    <t>Stearic acid</t>
  </si>
  <si>
    <t>Oleic acid</t>
  </si>
  <si>
    <t>Linoleic acid</t>
  </si>
  <si>
    <t>Arachidic acid</t>
  </si>
  <si>
    <t>α-Linolenic acid</t>
  </si>
  <si>
    <t>Behenic acid</t>
  </si>
  <si>
    <t>C14:0</t>
  </si>
  <si>
    <t>C16:0</t>
  </si>
  <si>
    <t>C16:1</t>
  </si>
  <si>
    <t>C18:0</t>
  </si>
  <si>
    <t>C18:1c9</t>
  </si>
  <si>
    <t>C18:2</t>
  </si>
  <si>
    <t>C20:0</t>
  </si>
  <si>
    <t>C18:3n3</t>
  </si>
  <si>
    <t>C22:0</t>
  </si>
  <si>
    <t>C24:0</t>
  </si>
  <si>
    <t>g Fatty acid/100 g Fatty acid</t>
  </si>
  <si>
    <t>ARAUCA</t>
  </si>
  <si>
    <t>CCN51</t>
  </si>
  <si>
    <t>FEAR5</t>
  </si>
  <si>
    <t>FEC2</t>
  </si>
  <si>
    <t>FLE3</t>
  </si>
  <si>
    <t>FSA12</t>
  </si>
  <si>
    <t>FSV41</t>
  </si>
  <si>
    <t>ICS95</t>
  </si>
  <si>
    <t>SCC23</t>
  </si>
  <si>
    <t>SCC55</t>
  </si>
  <si>
    <t>SCC80</t>
  </si>
  <si>
    <t>HUILA</t>
  </si>
  <si>
    <t>SANTANDER</t>
  </si>
  <si>
    <t>C18:1c11</t>
  </si>
  <si>
    <t>C20:1</t>
  </si>
  <si>
    <t>C20:2</t>
  </si>
  <si>
    <t>C22:1</t>
  </si>
  <si>
    <t>C20:5 EPA</t>
  </si>
  <si>
    <t>SARAVENA</t>
  </si>
  <si>
    <t>SATURADO</t>
  </si>
  <si>
    <t>INSATURADO</t>
  </si>
  <si>
    <t>Relación Sat:Ins</t>
  </si>
  <si>
    <t>% SATURADO</t>
  </si>
  <si>
    <t>% INSATURADO</t>
  </si>
  <si>
    <t>ARA CCN51</t>
  </si>
  <si>
    <t>HUI CCN51</t>
  </si>
  <si>
    <t>SAN CCN51</t>
  </si>
  <si>
    <t>ARA FEAR 5</t>
  </si>
  <si>
    <t>HUI FEAR 5</t>
  </si>
  <si>
    <t>SAN FEAR 5</t>
  </si>
  <si>
    <t xml:space="preserve">ARA FEC 2  </t>
  </si>
  <si>
    <t>HUI FEC 2</t>
  </si>
  <si>
    <t>SAN FEC 2</t>
  </si>
  <si>
    <t xml:space="preserve">ARA FLE 3  </t>
  </si>
  <si>
    <t xml:space="preserve">HUI FLE 3  </t>
  </si>
  <si>
    <t xml:space="preserve">SAN FLE 3   </t>
  </si>
  <si>
    <t xml:space="preserve">ARA FSA 12  </t>
  </si>
  <si>
    <t xml:space="preserve">HUI FSA 12  </t>
  </si>
  <si>
    <t xml:space="preserve">SAN FSA 12   </t>
  </si>
  <si>
    <t xml:space="preserve">ARA FSV 41  </t>
  </si>
  <si>
    <t xml:space="preserve">HUI FSV 41  </t>
  </si>
  <si>
    <t xml:space="preserve">SAN FSV 41  </t>
  </si>
  <si>
    <t xml:space="preserve">ARA ICS 95 </t>
  </si>
  <si>
    <t xml:space="preserve">HUI 95  </t>
  </si>
  <si>
    <t xml:space="preserve">SAN ICS 95   </t>
  </si>
  <si>
    <t xml:space="preserve">ARA SCC 23  </t>
  </si>
  <si>
    <t xml:space="preserve">HUI SCC 23  </t>
  </si>
  <si>
    <t xml:space="preserve">SAN SCC 23   </t>
  </si>
  <si>
    <t xml:space="preserve">ARA SCC 55  </t>
  </si>
  <si>
    <t xml:space="preserve">HUI SCC 55  </t>
  </si>
  <si>
    <t xml:space="preserve">SAN SCC 55   </t>
  </si>
  <si>
    <t xml:space="preserve">ARA 80  </t>
  </si>
  <si>
    <t xml:space="preserve">HUI 80  </t>
  </si>
  <si>
    <t xml:space="preserve">SAN 80   </t>
  </si>
  <si>
    <t>B.CLON</t>
  </si>
  <si>
    <t>Casos</t>
  </si>
  <si>
    <t>Media</t>
  </si>
  <si>
    <t>Grupos Homogéneos</t>
  </si>
  <si>
    <t>A</t>
  </si>
  <si>
    <t>HUI FSA 12</t>
  </si>
  <si>
    <t>B</t>
  </si>
  <si>
    <t>ARA FSA 12</t>
  </si>
  <si>
    <t>C</t>
  </si>
  <si>
    <t>ARA SCC 23</t>
  </si>
  <si>
    <t>SAN FLE 3</t>
  </si>
  <si>
    <t>HUI FLE 3</t>
  </si>
  <si>
    <t>D</t>
  </si>
  <si>
    <t>SAN FSA 12</t>
  </si>
  <si>
    <t>HUI SCC 23</t>
  </si>
  <si>
    <t>E</t>
  </si>
  <si>
    <t>ARA FLE 3</t>
  </si>
  <si>
    <t>EF</t>
  </si>
  <si>
    <t>ARA SCC 80</t>
  </si>
  <si>
    <t>EFG</t>
  </si>
  <si>
    <t>HUI SCC 80</t>
  </si>
  <si>
    <t>SAN SCC 80</t>
  </si>
  <si>
    <t>FG</t>
  </si>
  <si>
    <t>HUI SCC 55</t>
  </si>
  <si>
    <t>G</t>
  </si>
  <si>
    <t>H</t>
  </si>
  <si>
    <t>I</t>
  </si>
  <si>
    <t>SAN SCC 23</t>
  </si>
  <si>
    <t>IJ</t>
  </si>
  <si>
    <t>JK</t>
  </si>
  <si>
    <t>HUI ICS 95</t>
  </si>
  <si>
    <t>K</t>
  </si>
  <si>
    <t>ARA SCC 55</t>
  </si>
  <si>
    <t>ARA FEC 2</t>
  </si>
  <si>
    <t>ARA ICS 95</t>
  </si>
  <si>
    <t>HUI FSV 41</t>
  </si>
  <si>
    <t>L</t>
  </si>
  <si>
    <t>SAN SCC 55</t>
  </si>
  <si>
    <t>M</t>
  </si>
  <si>
    <t>N</t>
  </si>
  <si>
    <t>SAN FSV 41</t>
  </si>
  <si>
    <t>O</t>
  </si>
  <si>
    <t>ARA FSV 41</t>
  </si>
  <si>
    <t>P</t>
  </si>
  <si>
    <t>SAN ICS 95</t>
  </si>
  <si>
    <t>Ácido palmítico</t>
  </si>
  <si>
    <t>Ácido esteárico</t>
  </si>
  <si>
    <t>Ácido oléico</t>
  </si>
  <si>
    <t>Ácido linoléico</t>
  </si>
  <si>
    <t xml:space="preserve">CLON </t>
  </si>
  <si>
    <r>
      <t>29,81</t>
    </r>
    <r>
      <rPr>
        <vertAlign val="superscript"/>
        <sz val="13"/>
        <color rgb="FF000000"/>
        <rFont val="Calibri"/>
        <family val="2"/>
        <scheme val="minor"/>
      </rPr>
      <t>l</t>
    </r>
  </si>
  <si>
    <r>
      <t>28,34</t>
    </r>
    <r>
      <rPr>
        <vertAlign val="superscript"/>
        <sz val="13"/>
        <color rgb="FF000000"/>
        <rFont val="Calibri"/>
        <family val="2"/>
        <scheme val="minor"/>
      </rPr>
      <t>h</t>
    </r>
  </si>
  <si>
    <r>
      <t>28,81</t>
    </r>
    <r>
      <rPr>
        <vertAlign val="superscript"/>
        <sz val="13"/>
        <color rgb="FF000000"/>
        <rFont val="Calibri"/>
        <family val="2"/>
        <scheme val="minor"/>
      </rPr>
      <t>i</t>
    </r>
  </si>
  <si>
    <r>
      <t>29,29</t>
    </r>
    <r>
      <rPr>
        <vertAlign val="superscript"/>
        <sz val="13"/>
        <color rgb="FF000000"/>
        <rFont val="Calibri"/>
        <family val="2"/>
        <scheme val="minor"/>
      </rPr>
      <t>jk</t>
    </r>
  </si>
  <si>
    <r>
      <t>28,77</t>
    </r>
    <r>
      <rPr>
        <vertAlign val="superscript"/>
        <sz val="13"/>
        <color rgb="FF000000"/>
        <rFont val="Calibri"/>
        <family val="2"/>
        <scheme val="minor"/>
      </rPr>
      <t>i</t>
    </r>
  </si>
  <si>
    <r>
      <t>22,25</t>
    </r>
    <r>
      <rPr>
        <vertAlign val="superscript"/>
        <sz val="13"/>
        <color rgb="FF000000"/>
        <rFont val="Calibri"/>
        <family val="2"/>
        <scheme val="minor"/>
      </rPr>
      <t>a</t>
    </r>
  </si>
  <si>
    <r>
      <t>29,39</t>
    </r>
    <r>
      <rPr>
        <vertAlign val="superscript"/>
        <sz val="13"/>
        <color rgb="FF000000"/>
        <rFont val="Calibri"/>
        <family val="2"/>
        <scheme val="minor"/>
      </rPr>
      <t>k</t>
    </r>
  </si>
  <si>
    <r>
      <t>29,44</t>
    </r>
    <r>
      <rPr>
        <vertAlign val="superscript"/>
        <sz val="13"/>
        <color rgb="FF000000"/>
        <rFont val="Calibri"/>
        <family val="2"/>
        <scheme val="minor"/>
      </rPr>
      <t>k</t>
    </r>
  </si>
  <si>
    <r>
      <t>30,65</t>
    </r>
    <r>
      <rPr>
        <vertAlign val="superscript"/>
        <sz val="13"/>
        <color rgb="FF000000"/>
        <rFont val="Calibri"/>
        <family val="2"/>
        <scheme val="minor"/>
      </rPr>
      <t>n</t>
    </r>
  </si>
  <si>
    <r>
      <t>27,47</t>
    </r>
    <r>
      <rPr>
        <vertAlign val="superscript"/>
        <sz val="13"/>
        <color rgb="FF000000"/>
        <rFont val="Calibri"/>
        <family val="2"/>
        <scheme val="minor"/>
      </rPr>
      <t>ef</t>
    </r>
  </si>
  <si>
    <r>
      <t>26,78</t>
    </r>
    <r>
      <rPr>
        <vertAlign val="superscript"/>
        <sz val="13"/>
        <color rgb="FF000000"/>
        <rFont val="Calibri"/>
        <family val="2"/>
        <scheme val="minor"/>
      </rPr>
      <t>d</t>
    </r>
  </si>
  <si>
    <r>
      <t>26,48</t>
    </r>
    <r>
      <rPr>
        <vertAlign val="superscript"/>
        <sz val="13"/>
        <color rgb="FF000000"/>
        <rFont val="Calibri"/>
        <family val="2"/>
        <scheme val="minor"/>
      </rPr>
      <t>c</t>
    </r>
  </si>
  <si>
    <r>
      <t>26,25</t>
    </r>
    <r>
      <rPr>
        <vertAlign val="superscript"/>
        <sz val="13"/>
        <color rgb="FF000000"/>
        <rFont val="Calibri"/>
        <family val="2"/>
        <scheme val="minor"/>
      </rPr>
      <t xml:space="preserve">c </t>
    </r>
    <r>
      <rPr>
        <sz val="11"/>
        <color rgb="FF000000"/>
        <rFont val="Calibri"/>
        <family val="2"/>
        <scheme val="minor"/>
      </rPr>
      <t xml:space="preserve"> </t>
    </r>
  </si>
  <si>
    <r>
      <t>24,94</t>
    </r>
    <r>
      <rPr>
        <vertAlign val="superscript"/>
        <sz val="13"/>
        <color rgb="FF000000"/>
        <rFont val="Calibri"/>
        <family val="2"/>
        <scheme val="minor"/>
      </rPr>
      <t>b</t>
    </r>
  </si>
  <si>
    <r>
      <t>31,95</t>
    </r>
    <r>
      <rPr>
        <vertAlign val="superscript"/>
        <sz val="13"/>
        <color rgb="FF000000"/>
        <rFont val="Calibri"/>
        <family val="2"/>
        <scheme val="minor"/>
      </rPr>
      <t>p</t>
    </r>
  </si>
  <si>
    <r>
      <t>29,78</t>
    </r>
    <r>
      <rPr>
        <vertAlign val="superscript"/>
        <sz val="13"/>
        <color rgb="FF000000"/>
        <rFont val="Calibri"/>
        <family val="2"/>
        <scheme val="minor"/>
      </rPr>
      <t>l</t>
    </r>
  </si>
  <si>
    <r>
      <t>31,15</t>
    </r>
    <r>
      <rPr>
        <vertAlign val="superscript"/>
        <sz val="13"/>
        <color rgb="FF000000"/>
        <rFont val="Calibri"/>
        <family val="2"/>
        <scheme val="minor"/>
      </rPr>
      <t>o</t>
    </r>
  </si>
  <si>
    <r>
      <t>29,41</t>
    </r>
    <r>
      <rPr>
        <vertAlign val="superscript"/>
        <sz val="13"/>
        <color rgb="FF000000"/>
        <rFont val="Calibri"/>
        <family val="2"/>
        <scheme val="minor"/>
      </rPr>
      <t>k</t>
    </r>
  </si>
  <si>
    <r>
      <t>29,34</t>
    </r>
    <r>
      <rPr>
        <vertAlign val="superscript"/>
        <sz val="13"/>
        <color rgb="FF000000"/>
        <rFont val="Calibri"/>
        <family val="2"/>
        <scheme val="minor"/>
      </rPr>
      <t>k</t>
    </r>
  </si>
  <si>
    <r>
      <t>32,22</t>
    </r>
    <r>
      <rPr>
        <vertAlign val="superscript"/>
        <sz val="13"/>
        <color rgb="FF000000"/>
        <rFont val="Calibri"/>
        <family val="2"/>
        <scheme val="minor"/>
      </rPr>
      <t>p</t>
    </r>
  </si>
  <si>
    <r>
      <t>26,3</t>
    </r>
    <r>
      <rPr>
        <vertAlign val="superscript"/>
        <sz val="13"/>
        <color rgb="FF000000"/>
        <rFont val="Calibri"/>
        <family val="2"/>
        <scheme val="minor"/>
      </rPr>
      <t>c</t>
    </r>
  </si>
  <si>
    <r>
      <t>27,38</t>
    </r>
    <r>
      <rPr>
        <vertAlign val="superscript"/>
        <sz val="13"/>
        <color rgb="FF000000"/>
        <rFont val="Calibri"/>
        <family val="2"/>
        <scheme val="minor"/>
      </rPr>
      <t>e</t>
    </r>
  </si>
  <si>
    <r>
      <t>29,02</t>
    </r>
    <r>
      <rPr>
        <vertAlign val="superscript"/>
        <sz val="13"/>
        <color rgb="FF000000"/>
        <rFont val="Calibri"/>
        <family val="2"/>
        <scheme val="minor"/>
      </rPr>
      <t>ij</t>
    </r>
  </si>
  <si>
    <r>
      <t>29,35</t>
    </r>
    <r>
      <rPr>
        <vertAlign val="superscript"/>
        <sz val="13"/>
        <color rgb="FF000000"/>
        <rFont val="Calibri"/>
        <family val="2"/>
        <scheme val="minor"/>
      </rPr>
      <t>k</t>
    </r>
  </si>
  <si>
    <r>
      <t>27,78</t>
    </r>
    <r>
      <rPr>
        <vertAlign val="superscript"/>
        <sz val="13"/>
        <color rgb="FF000000"/>
        <rFont val="Calibri"/>
        <family val="2"/>
        <scheme val="minor"/>
      </rPr>
      <t>g</t>
    </r>
  </si>
  <si>
    <r>
      <t>30,11</t>
    </r>
    <r>
      <rPr>
        <vertAlign val="superscript"/>
        <sz val="13"/>
        <color rgb="FF000000"/>
        <rFont val="Calibri"/>
        <family val="2"/>
        <scheme val="minor"/>
      </rPr>
      <t>m</t>
    </r>
  </si>
  <si>
    <r>
      <t>27,58</t>
    </r>
    <r>
      <rPr>
        <vertAlign val="superscript"/>
        <sz val="13"/>
        <color rgb="FF000000"/>
        <rFont val="Calibri"/>
        <family val="2"/>
        <scheme val="minor"/>
      </rPr>
      <t>fg</t>
    </r>
  </si>
  <si>
    <r>
      <t>27,67</t>
    </r>
    <r>
      <rPr>
        <vertAlign val="superscript"/>
        <sz val="13"/>
        <color rgb="FF000000"/>
        <rFont val="Calibri"/>
        <family val="2"/>
        <scheme val="minor"/>
      </rPr>
      <t>fg</t>
    </r>
  </si>
  <si>
    <r>
      <t>27,71</t>
    </r>
    <r>
      <rPr>
        <vertAlign val="superscript"/>
        <sz val="13"/>
        <color rgb="FF000000"/>
        <rFont val="Calibri"/>
        <family val="2"/>
        <scheme val="minor"/>
      </rPr>
      <t>fg</t>
    </r>
  </si>
  <si>
    <t xml:space="preserve">HUI ICS 95 </t>
  </si>
  <si>
    <t>V</t>
  </si>
  <si>
    <t xml:space="preserve">HUI SCC 80  </t>
  </si>
  <si>
    <t xml:space="preserve">ARA SCC 80  </t>
  </si>
  <si>
    <t xml:space="preserve">SAN SCC 80   </t>
  </si>
  <si>
    <t>arauca</t>
  </si>
  <si>
    <t>huila</t>
  </si>
  <si>
    <t>santander</t>
  </si>
  <si>
    <t>oleico</t>
  </si>
  <si>
    <t>linoleico</t>
  </si>
  <si>
    <t>NO FERMENTADO</t>
  </si>
  <si>
    <t>FERMENTADO</t>
  </si>
  <si>
    <t>LICORES</t>
  </si>
  <si>
    <t>ácido eicosenoico</t>
  </si>
  <si>
    <t>ácido palmítico</t>
  </si>
  <si>
    <t>ácido palmitoleico</t>
  </si>
  <si>
    <t>ácido esteárico</t>
  </si>
  <si>
    <t>ácido oleico</t>
  </si>
  <si>
    <t>ácido linoleico</t>
  </si>
  <si>
    <t>ácido araquídico</t>
  </si>
  <si>
    <t>ácido α-linolénico</t>
  </si>
  <si>
    <t>ÁCIDO GRASO</t>
  </si>
  <si>
    <t>ácido graso</t>
  </si>
  <si>
    <t>FC16:0</t>
  </si>
  <si>
    <t>FC18:0</t>
  </si>
  <si>
    <t>FC18:1c9</t>
  </si>
  <si>
    <t>FC18:2</t>
  </si>
  <si>
    <t>FC20:0</t>
  </si>
  <si>
    <t>NFC16:0</t>
  </si>
  <si>
    <t>NFC18:0</t>
  </si>
  <si>
    <t>NFC18:1c9</t>
  </si>
  <si>
    <t>NFC18:2</t>
  </si>
  <si>
    <t>NFC20:0</t>
  </si>
  <si>
    <t>palmítico se convierte en esteárico</t>
  </si>
  <si>
    <t>esteárico</t>
  </si>
  <si>
    <t>poliinsaturado</t>
  </si>
  <si>
    <t>monoinsaturado</t>
  </si>
  <si>
    <t>saturado</t>
  </si>
  <si>
    <t>Hidrogenación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</si>
</sst>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ourier New"/>
      <family val="3"/>
    </font>
    <font>
      <sz val="11"/>
      <color rgb="FF000000"/>
      <name val="Calibri"/>
      <family val="2"/>
      <scheme val="minor"/>
    </font>
    <font>
      <vertAlign val="superscript"/>
      <sz val="13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3" fillId="0" borderId="6" xfId="0" applyFont="1" applyFill="1" applyBorder="1"/>
    <xf numFmtId="164" fontId="0" fillId="2" borderId="11" xfId="0" applyNumberFormat="1" applyFont="1" applyFill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 applyAlignment="1">
      <alignment horizontal="center" vertical="top"/>
    </xf>
    <xf numFmtId="0" fontId="0" fillId="0" borderId="5" xfId="0" applyFont="1" applyBorder="1" applyAlignment="1">
      <alignment horizontal="center"/>
    </xf>
    <xf numFmtId="164" fontId="0" fillId="2" borderId="5" xfId="0" applyNumberFormat="1" applyFont="1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 applyAlignment="1">
      <alignment horizontal="center" vertical="top"/>
    </xf>
    <xf numFmtId="0" fontId="0" fillId="0" borderId="12" xfId="0" applyFont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4" xfId="0" applyFont="1" applyFill="1" applyBorder="1" applyAlignment="1">
      <alignment horizontal="left"/>
    </xf>
    <xf numFmtId="164" fontId="5" fillId="0" borderId="5" xfId="0" applyNumberFormat="1" applyFont="1" applyFill="1" applyBorder="1" applyAlignment="1">
      <alignment horizontal="center"/>
    </xf>
    <xf numFmtId="164" fontId="0" fillId="0" borderId="5" xfId="0" applyNumberFormat="1" applyFont="1" applyBorder="1"/>
    <xf numFmtId="164" fontId="0" fillId="0" borderId="6" xfId="0" applyNumberFormat="1" applyFont="1" applyBorder="1"/>
    <xf numFmtId="164" fontId="4" fillId="0" borderId="5" xfId="0" applyNumberFormat="1" applyFont="1" applyBorder="1" applyAlignment="1">
      <alignment horizontal="center"/>
    </xf>
    <xf numFmtId="0" fontId="0" fillId="0" borderId="16" xfId="0" applyFont="1" applyFill="1" applyBorder="1" applyAlignment="1">
      <alignment horizontal="left"/>
    </xf>
    <xf numFmtId="164" fontId="5" fillId="0" borderId="1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8" xfId="0" applyNumberFormat="1" applyFont="1" applyBorder="1"/>
    <xf numFmtId="164" fontId="0" fillId="0" borderId="9" xfId="0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164" fontId="0" fillId="0" borderId="14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164" fontId="0" fillId="0" borderId="1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0" fillId="0" borderId="16" xfId="0" applyFont="1" applyBorder="1" applyAlignment="1">
      <alignment horizontal="left"/>
    </xf>
    <xf numFmtId="0" fontId="0" fillId="0" borderId="12" xfId="0" applyFont="1" applyBorder="1" applyAlignment="1">
      <alignment horizontal="center" vertical="top"/>
    </xf>
    <xf numFmtId="164" fontId="0" fillId="0" borderId="17" xfId="0" applyNumberFormat="1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2" fillId="0" borderId="5" xfId="0" applyFont="1" applyBorder="1"/>
    <xf numFmtId="0" fontId="0" fillId="0" borderId="5" xfId="0" applyFont="1" applyBorder="1"/>
    <xf numFmtId="0" fontId="6" fillId="0" borderId="5" xfId="0" applyFont="1" applyFill="1" applyBorder="1" applyAlignment="1">
      <alignment horizontal="center"/>
    </xf>
    <xf numFmtId="0" fontId="2" fillId="0" borderId="19" xfId="0" applyFont="1" applyBorder="1" applyAlignment="1"/>
    <xf numFmtId="0" fontId="0" fillId="0" borderId="1" xfId="0" applyFont="1" applyBorder="1"/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center" vertical="top" wrapText="1"/>
    </xf>
    <xf numFmtId="164" fontId="0" fillId="0" borderId="0" xfId="0" applyNumberFormat="1" applyFont="1"/>
    <xf numFmtId="0" fontId="0" fillId="0" borderId="16" xfId="0" applyFont="1" applyBorder="1"/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0" fillId="0" borderId="3" xfId="0" applyFont="1" applyBorder="1"/>
    <xf numFmtId="0" fontId="0" fillId="0" borderId="6" xfId="0" applyFont="1" applyBorder="1"/>
    <xf numFmtId="0" fontId="4" fillId="0" borderId="8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164" fontId="0" fillId="2" borderId="8" xfId="0" applyNumberFormat="1" applyFont="1" applyFill="1" applyBorder="1" applyAlignment="1">
      <alignment horizontal="center" vertical="center"/>
    </xf>
    <xf numFmtId="0" fontId="0" fillId="0" borderId="9" xfId="0" applyFont="1" applyBorder="1"/>
    <xf numFmtId="0" fontId="0" fillId="0" borderId="10" xfId="0" applyFont="1" applyFill="1" applyBorder="1"/>
    <xf numFmtId="0" fontId="4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horizontal="center"/>
    </xf>
    <xf numFmtId="0" fontId="0" fillId="0" borderId="4" xfId="0" applyFont="1" applyFill="1" applyBorder="1"/>
    <xf numFmtId="0" fontId="0" fillId="0" borderId="7" xfId="0" applyFont="1" applyFill="1" applyBorder="1"/>
    <xf numFmtId="164" fontId="0" fillId="0" borderId="9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0" fillId="0" borderId="5" xfId="0" applyBorder="1"/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47" fontId="0" fillId="0" borderId="0" xfId="0" applyNumberFormat="1"/>
    <xf numFmtId="20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4" fillId="0" borderId="5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4" borderId="20" xfId="0" applyFont="1" applyFill="1" applyBorder="1" applyAlignment="1">
      <alignment horizontal="center"/>
    </xf>
    <xf numFmtId="164" fontId="4" fillId="0" borderId="20" xfId="0" applyNumberFormat="1" applyFont="1" applyFill="1" applyBorder="1" applyAlignment="1">
      <alignment horizontal="center" vertical="center"/>
    </xf>
    <xf numFmtId="164" fontId="0" fillId="0" borderId="20" xfId="0" applyNumberFormat="1" applyFont="1" applyBorder="1"/>
    <xf numFmtId="0" fontId="0" fillId="0" borderId="20" xfId="0" applyFont="1" applyBorder="1"/>
    <xf numFmtId="164" fontId="0" fillId="0" borderId="5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0" fillId="0" borderId="15" xfId="0" applyFont="1" applyBorder="1" applyAlignment="1">
      <alignment horizontal="center" vertical="top"/>
    </xf>
    <xf numFmtId="0" fontId="0" fillId="0" borderId="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1" fillId="0" borderId="15" xfId="0" applyFont="1" applyBorder="1" applyAlignment="1">
      <alignment horizontal="center" vertical="top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/>
    </xf>
    <xf numFmtId="2" fontId="13" fillId="0" borderId="0" xfId="0" applyNumberFormat="1" applyFont="1" applyAlignment="1">
      <alignment horizontal="center"/>
    </xf>
    <xf numFmtId="2" fontId="1" fillId="0" borderId="5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26" xfId="0" applyFill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Hoja2!$E$97</c:f>
              <c:strCache>
                <c:ptCount val="1"/>
                <c:pt idx="0">
                  <c:v>% SATURADO</c:v>
                </c:pt>
              </c:strCache>
            </c:strRef>
          </c:tx>
          <c:invertIfNegative val="0"/>
          <c:cat>
            <c:multiLvlStrRef>
              <c:f>Hoja2!$F$95:$AI$96</c:f>
              <c:multiLvlStrCache>
                <c:ptCount val="30"/>
                <c:lvl>
                  <c:pt idx="0">
                    <c:v>CCN51</c:v>
                  </c:pt>
                  <c:pt idx="1">
                    <c:v>FEAR5</c:v>
                  </c:pt>
                  <c:pt idx="2">
                    <c:v>FEC2</c:v>
                  </c:pt>
                  <c:pt idx="3">
                    <c:v>FLE3</c:v>
                  </c:pt>
                  <c:pt idx="4">
                    <c:v>FSA12</c:v>
                  </c:pt>
                  <c:pt idx="5">
                    <c:v>FSV41</c:v>
                  </c:pt>
                  <c:pt idx="6">
                    <c:v>ICS95</c:v>
                  </c:pt>
                  <c:pt idx="7">
                    <c:v>SCC23</c:v>
                  </c:pt>
                  <c:pt idx="8">
                    <c:v>SCC55</c:v>
                  </c:pt>
                  <c:pt idx="9">
                    <c:v>SCC80</c:v>
                  </c:pt>
                  <c:pt idx="10">
                    <c:v>CCN51</c:v>
                  </c:pt>
                  <c:pt idx="11">
                    <c:v>FEAR5</c:v>
                  </c:pt>
                  <c:pt idx="12">
                    <c:v>FEC2</c:v>
                  </c:pt>
                  <c:pt idx="13">
                    <c:v>FLE3</c:v>
                  </c:pt>
                  <c:pt idx="14">
                    <c:v>FSA12</c:v>
                  </c:pt>
                  <c:pt idx="15">
                    <c:v>FSV41</c:v>
                  </c:pt>
                  <c:pt idx="16">
                    <c:v>ICS95</c:v>
                  </c:pt>
                  <c:pt idx="17">
                    <c:v>SCC23</c:v>
                  </c:pt>
                  <c:pt idx="18">
                    <c:v>SCC55</c:v>
                  </c:pt>
                  <c:pt idx="19">
                    <c:v>SCC80</c:v>
                  </c:pt>
                  <c:pt idx="20">
                    <c:v>CCN51</c:v>
                  </c:pt>
                  <c:pt idx="21">
                    <c:v>FEAR5</c:v>
                  </c:pt>
                  <c:pt idx="22">
                    <c:v>FEC2</c:v>
                  </c:pt>
                  <c:pt idx="23">
                    <c:v>FLE3</c:v>
                  </c:pt>
                  <c:pt idx="24">
                    <c:v>FSA12</c:v>
                  </c:pt>
                  <c:pt idx="25">
                    <c:v>FSV41</c:v>
                  </c:pt>
                  <c:pt idx="26">
                    <c:v>ICS95</c:v>
                  </c:pt>
                  <c:pt idx="27">
                    <c:v>SCC23</c:v>
                  </c:pt>
                  <c:pt idx="28">
                    <c:v>SCC55</c:v>
                  </c:pt>
                  <c:pt idx="29">
                    <c:v>SCC80</c:v>
                  </c:pt>
                </c:lvl>
                <c:lvl>
                  <c:pt idx="0">
                    <c:v>ARAUCA</c:v>
                  </c:pt>
                  <c:pt idx="10">
                    <c:v>HUILA</c:v>
                  </c:pt>
                  <c:pt idx="20">
                    <c:v>SANTANDER</c:v>
                  </c:pt>
                </c:lvl>
              </c:multiLvlStrCache>
            </c:multiLvlStrRef>
          </c:cat>
          <c:val>
            <c:numRef>
              <c:f>Hoja2!$F$97:$AI$97</c:f>
              <c:numCache>
                <c:formatCode>0.00</c:formatCode>
                <c:ptCount val="30"/>
                <c:pt idx="0">
                  <c:v>64.530450013110539</c:v>
                </c:pt>
                <c:pt idx="1">
                  <c:v>64.22416861048228</c:v>
                </c:pt>
                <c:pt idx="2">
                  <c:v>63.09924653712455</c:v>
                </c:pt>
                <c:pt idx="3">
                  <c:v>64.32056516447247</c:v>
                </c:pt>
                <c:pt idx="4">
                  <c:v>64.021839046426322</c:v>
                </c:pt>
                <c:pt idx="5">
                  <c:v>63.707504276734824</c:v>
                </c:pt>
                <c:pt idx="6">
                  <c:v>60.458823331825528</c:v>
                </c:pt>
                <c:pt idx="7">
                  <c:v>64.481037393732009</c:v>
                </c:pt>
                <c:pt idx="8">
                  <c:v>63.033132890019239</c:v>
                </c:pt>
                <c:pt idx="9">
                  <c:v>63.567834114334715</c:v>
                </c:pt>
                <c:pt idx="10">
                  <c:v>61.812571616095219</c:v>
                </c:pt>
                <c:pt idx="11">
                  <c:v>62.0599385724054</c:v>
                </c:pt>
                <c:pt idx="12">
                  <c:v>62.188756240258279</c:v>
                </c:pt>
                <c:pt idx="13">
                  <c:v>62.688457780384311</c:v>
                </c:pt>
                <c:pt idx="14">
                  <c:v>60.433669313815635</c:v>
                </c:pt>
                <c:pt idx="15">
                  <c:v>60.861057877640754</c:v>
                </c:pt>
                <c:pt idx="16">
                  <c:v>60.795027170007451</c:v>
                </c:pt>
                <c:pt idx="17">
                  <c:v>60.193156146970942</c:v>
                </c:pt>
                <c:pt idx="18">
                  <c:v>60.715827321706087</c:v>
                </c:pt>
                <c:pt idx="19">
                  <c:v>59.890814930030338</c:v>
                </c:pt>
                <c:pt idx="20">
                  <c:v>62.314214130510393</c:v>
                </c:pt>
                <c:pt idx="21">
                  <c:v>58.427752509425638</c:v>
                </c:pt>
                <c:pt idx="22">
                  <c:v>62.561837975666634</c:v>
                </c:pt>
                <c:pt idx="23">
                  <c:v>63.208931701975331</c:v>
                </c:pt>
                <c:pt idx="24">
                  <c:v>62.55008498838616</c:v>
                </c:pt>
                <c:pt idx="25">
                  <c:v>62.488448364081925</c:v>
                </c:pt>
                <c:pt idx="26">
                  <c:v>61.613262191734982</c:v>
                </c:pt>
                <c:pt idx="27">
                  <c:v>61.059064692527834</c:v>
                </c:pt>
                <c:pt idx="28">
                  <c:v>63.053174559985273</c:v>
                </c:pt>
                <c:pt idx="29">
                  <c:v>61.652395623376577</c:v>
                </c:pt>
              </c:numCache>
            </c:numRef>
          </c:val>
        </c:ser>
        <c:ser>
          <c:idx val="1"/>
          <c:order val="1"/>
          <c:tx>
            <c:strRef>
              <c:f>Hoja2!$E$98</c:f>
              <c:strCache>
                <c:ptCount val="1"/>
                <c:pt idx="0">
                  <c:v>% INSATURADO</c:v>
                </c:pt>
              </c:strCache>
            </c:strRef>
          </c:tx>
          <c:invertIfNegative val="0"/>
          <c:cat>
            <c:multiLvlStrRef>
              <c:f>Hoja2!$F$95:$AI$96</c:f>
              <c:multiLvlStrCache>
                <c:ptCount val="30"/>
                <c:lvl>
                  <c:pt idx="0">
                    <c:v>CCN51</c:v>
                  </c:pt>
                  <c:pt idx="1">
                    <c:v>FEAR5</c:v>
                  </c:pt>
                  <c:pt idx="2">
                    <c:v>FEC2</c:v>
                  </c:pt>
                  <c:pt idx="3">
                    <c:v>FLE3</c:v>
                  </c:pt>
                  <c:pt idx="4">
                    <c:v>FSA12</c:v>
                  </c:pt>
                  <c:pt idx="5">
                    <c:v>FSV41</c:v>
                  </c:pt>
                  <c:pt idx="6">
                    <c:v>ICS95</c:v>
                  </c:pt>
                  <c:pt idx="7">
                    <c:v>SCC23</c:v>
                  </c:pt>
                  <c:pt idx="8">
                    <c:v>SCC55</c:v>
                  </c:pt>
                  <c:pt idx="9">
                    <c:v>SCC80</c:v>
                  </c:pt>
                  <c:pt idx="10">
                    <c:v>CCN51</c:v>
                  </c:pt>
                  <c:pt idx="11">
                    <c:v>FEAR5</c:v>
                  </c:pt>
                  <c:pt idx="12">
                    <c:v>FEC2</c:v>
                  </c:pt>
                  <c:pt idx="13">
                    <c:v>FLE3</c:v>
                  </c:pt>
                  <c:pt idx="14">
                    <c:v>FSA12</c:v>
                  </c:pt>
                  <c:pt idx="15">
                    <c:v>FSV41</c:v>
                  </c:pt>
                  <c:pt idx="16">
                    <c:v>ICS95</c:v>
                  </c:pt>
                  <c:pt idx="17">
                    <c:v>SCC23</c:v>
                  </c:pt>
                  <c:pt idx="18">
                    <c:v>SCC55</c:v>
                  </c:pt>
                  <c:pt idx="19">
                    <c:v>SCC80</c:v>
                  </c:pt>
                  <c:pt idx="20">
                    <c:v>CCN51</c:v>
                  </c:pt>
                  <c:pt idx="21">
                    <c:v>FEAR5</c:v>
                  </c:pt>
                  <c:pt idx="22">
                    <c:v>FEC2</c:v>
                  </c:pt>
                  <c:pt idx="23">
                    <c:v>FLE3</c:v>
                  </c:pt>
                  <c:pt idx="24">
                    <c:v>FSA12</c:v>
                  </c:pt>
                  <c:pt idx="25">
                    <c:v>FSV41</c:v>
                  </c:pt>
                  <c:pt idx="26">
                    <c:v>ICS95</c:v>
                  </c:pt>
                  <c:pt idx="27">
                    <c:v>SCC23</c:v>
                  </c:pt>
                  <c:pt idx="28">
                    <c:v>SCC55</c:v>
                  </c:pt>
                  <c:pt idx="29">
                    <c:v>SCC80</c:v>
                  </c:pt>
                </c:lvl>
                <c:lvl>
                  <c:pt idx="0">
                    <c:v>ARAUCA</c:v>
                  </c:pt>
                  <c:pt idx="10">
                    <c:v>HUILA</c:v>
                  </c:pt>
                  <c:pt idx="20">
                    <c:v>SANTANDER</c:v>
                  </c:pt>
                </c:lvl>
              </c:multiLvlStrCache>
            </c:multiLvlStrRef>
          </c:cat>
          <c:val>
            <c:numRef>
              <c:f>Hoja2!$F$98:$AI$98</c:f>
              <c:numCache>
                <c:formatCode>0.00</c:formatCode>
                <c:ptCount val="30"/>
                <c:pt idx="0">
                  <c:v>35.523040446869395</c:v>
                </c:pt>
                <c:pt idx="1">
                  <c:v>35.775831389517741</c:v>
                </c:pt>
                <c:pt idx="2">
                  <c:v>36.956520129542128</c:v>
                </c:pt>
                <c:pt idx="3">
                  <c:v>35.763998988395102</c:v>
                </c:pt>
                <c:pt idx="4">
                  <c:v>35.96962737175037</c:v>
                </c:pt>
                <c:pt idx="5">
                  <c:v>36.249946771796289</c:v>
                </c:pt>
                <c:pt idx="6">
                  <c:v>39.482230873347376</c:v>
                </c:pt>
                <c:pt idx="7">
                  <c:v>35.541047982699418</c:v>
                </c:pt>
                <c:pt idx="8">
                  <c:v>36.921910335901934</c:v>
                </c:pt>
                <c:pt idx="9">
                  <c:v>36.432165885665292</c:v>
                </c:pt>
                <c:pt idx="10">
                  <c:v>38.217107110846648</c:v>
                </c:pt>
                <c:pt idx="11">
                  <c:v>37.940061427594607</c:v>
                </c:pt>
                <c:pt idx="12">
                  <c:v>37.811243759741728</c:v>
                </c:pt>
                <c:pt idx="13">
                  <c:v>37.311542219615696</c:v>
                </c:pt>
                <c:pt idx="14">
                  <c:v>39.566330686184358</c:v>
                </c:pt>
                <c:pt idx="15">
                  <c:v>39.138942122359261</c:v>
                </c:pt>
                <c:pt idx="16">
                  <c:v>39.204972829992549</c:v>
                </c:pt>
                <c:pt idx="17">
                  <c:v>39.843158598028218</c:v>
                </c:pt>
                <c:pt idx="18">
                  <c:v>39.306801081619525</c:v>
                </c:pt>
                <c:pt idx="19">
                  <c:v>40.170499695300798</c:v>
                </c:pt>
                <c:pt idx="20">
                  <c:v>37.125744697485324</c:v>
                </c:pt>
                <c:pt idx="21">
                  <c:v>41.572247490574348</c:v>
                </c:pt>
                <c:pt idx="22">
                  <c:v>37.43816202433338</c:v>
                </c:pt>
                <c:pt idx="23">
                  <c:v>36.791068298024655</c:v>
                </c:pt>
                <c:pt idx="24">
                  <c:v>37.449915011613825</c:v>
                </c:pt>
                <c:pt idx="25">
                  <c:v>37.511551635918075</c:v>
                </c:pt>
                <c:pt idx="26">
                  <c:v>38.386737808265011</c:v>
                </c:pt>
                <c:pt idx="27">
                  <c:v>38.391615301692205</c:v>
                </c:pt>
                <c:pt idx="28">
                  <c:v>36.946825440014713</c:v>
                </c:pt>
                <c:pt idx="29">
                  <c:v>38.347604376623394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48192"/>
        <c:axId val="150090880"/>
      </c:barChart>
      <c:catAx>
        <c:axId val="1314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90880"/>
        <c:crosses val="autoZero"/>
        <c:auto val="1"/>
        <c:lblAlgn val="ctr"/>
        <c:lblOffset val="100"/>
        <c:noMultiLvlLbl val="0"/>
      </c:catAx>
      <c:valAx>
        <c:axId val="1500908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144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Hoja3!$C$11</c:f>
              <c:strCache>
                <c:ptCount val="1"/>
                <c:pt idx="0">
                  <c:v>C16:0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Hoja3!$D$10:$F$10</c:f>
              <c:strCache>
                <c:ptCount val="3"/>
                <c:pt idx="0">
                  <c:v>LICORES</c:v>
                </c:pt>
                <c:pt idx="1">
                  <c:v>FERMENTADO</c:v>
                </c:pt>
                <c:pt idx="2">
                  <c:v>NO FERMENTADO</c:v>
                </c:pt>
              </c:strCache>
            </c:strRef>
          </c:cat>
          <c:val>
            <c:numRef>
              <c:f>Hoja3!$D$11:$F$11</c:f>
              <c:numCache>
                <c:formatCode>0.000</c:formatCode>
                <c:ptCount val="3"/>
                <c:pt idx="1">
                  <c:v>28.779924124118011</c:v>
                </c:pt>
                <c:pt idx="2">
                  <c:v>28.407053127816919</c:v>
                </c:pt>
              </c:numCache>
            </c:numRef>
          </c:val>
        </c:ser>
        <c:ser>
          <c:idx val="2"/>
          <c:order val="1"/>
          <c:tx>
            <c:strRef>
              <c:f>Hoja3!$C$12</c:f>
              <c:strCache>
                <c:ptCount val="1"/>
                <c:pt idx="0">
                  <c:v>C18:0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Hoja3!$D$10:$F$10</c:f>
              <c:strCache>
                <c:ptCount val="3"/>
                <c:pt idx="0">
                  <c:v>LICORES</c:v>
                </c:pt>
                <c:pt idx="1">
                  <c:v>FERMENTADO</c:v>
                </c:pt>
                <c:pt idx="2">
                  <c:v>NO FERMENTADO</c:v>
                </c:pt>
              </c:strCache>
            </c:strRef>
          </c:cat>
          <c:val>
            <c:numRef>
              <c:f>Hoja3!$D$12:$F$12</c:f>
              <c:numCache>
                <c:formatCode>0.000</c:formatCode>
                <c:ptCount val="3"/>
                <c:pt idx="0">
                  <c:v>66.659383126026782</c:v>
                </c:pt>
                <c:pt idx="1">
                  <c:v>32.170816475416657</c:v>
                </c:pt>
                <c:pt idx="2">
                  <c:v>32.658603776512919</c:v>
                </c:pt>
              </c:numCache>
            </c:numRef>
          </c:val>
        </c:ser>
        <c:ser>
          <c:idx val="3"/>
          <c:order val="2"/>
          <c:tx>
            <c:strRef>
              <c:f>Hoja3!$C$13</c:f>
              <c:strCache>
                <c:ptCount val="1"/>
                <c:pt idx="0">
                  <c:v>C18:1c9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Hoja3!$D$10:$F$10</c:f>
              <c:strCache>
                <c:ptCount val="3"/>
                <c:pt idx="0">
                  <c:v>LICORES</c:v>
                </c:pt>
                <c:pt idx="1">
                  <c:v>FERMENTADO</c:v>
                </c:pt>
                <c:pt idx="2">
                  <c:v>NO FERMENTADO</c:v>
                </c:pt>
              </c:strCache>
            </c:strRef>
          </c:cat>
          <c:val>
            <c:numRef>
              <c:f>Hoja3!$D$13:$F$13</c:f>
              <c:numCache>
                <c:formatCode>0.000</c:formatCode>
                <c:ptCount val="3"/>
                <c:pt idx="1">
                  <c:v>34.102910043206236</c:v>
                </c:pt>
                <c:pt idx="2">
                  <c:v>34.056867655065844</c:v>
                </c:pt>
              </c:numCache>
            </c:numRef>
          </c:val>
        </c:ser>
        <c:ser>
          <c:idx val="4"/>
          <c:order val="3"/>
          <c:tx>
            <c:strRef>
              <c:f>Hoja3!$C$14</c:f>
              <c:strCache>
                <c:ptCount val="1"/>
                <c:pt idx="0">
                  <c:v>C18:2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Hoja3!$D$10:$F$10</c:f>
              <c:strCache>
                <c:ptCount val="3"/>
                <c:pt idx="0">
                  <c:v>LICORES</c:v>
                </c:pt>
                <c:pt idx="1">
                  <c:v>FERMENTADO</c:v>
                </c:pt>
                <c:pt idx="2">
                  <c:v>NO FERMENTADO</c:v>
                </c:pt>
              </c:strCache>
            </c:strRef>
          </c:cat>
          <c:val>
            <c:numRef>
              <c:f>Hoja3!$D$14:$F$14</c:f>
              <c:numCache>
                <c:formatCode>0.000</c:formatCode>
                <c:ptCount val="3"/>
                <c:pt idx="0" formatCode="General">
                  <c:v>2.1000000000000001E-2</c:v>
                </c:pt>
                <c:pt idx="1">
                  <c:v>3.2218949002050858</c:v>
                </c:pt>
                <c:pt idx="2">
                  <c:v>3.2519558861879938</c:v>
                </c:pt>
              </c:numCache>
            </c:numRef>
          </c:val>
        </c:ser>
        <c:ser>
          <c:idx val="5"/>
          <c:order val="4"/>
          <c:tx>
            <c:strRef>
              <c:f>Hoja3!$C$15</c:f>
              <c:strCache>
                <c:ptCount val="1"/>
                <c:pt idx="0">
                  <c:v>C20:0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Hoja3!$D$10:$F$10</c:f>
              <c:strCache>
                <c:ptCount val="3"/>
                <c:pt idx="0">
                  <c:v>LICORES</c:v>
                </c:pt>
                <c:pt idx="1">
                  <c:v>FERMENTADO</c:v>
                </c:pt>
                <c:pt idx="2">
                  <c:v>NO FERMENTADO</c:v>
                </c:pt>
              </c:strCache>
            </c:strRef>
          </c:cat>
          <c:val>
            <c:numRef>
              <c:f>Hoja3!$D$15:$F$15</c:f>
              <c:numCache>
                <c:formatCode>0.000</c:formatCode>
                <c:ptCount val="3"/>
                <c:pt idx="0" formatCode="General">
                  <c:v>1.2E-2</c:v>
                </c:pt>
                <c:pt idx="1">
                  <c:v>1.0109413377092027</c:v>
                </c:pt>
                <c:pt idx="2">
                  <c:v>0.99681695758558098</c:v>
                </c:pt>
              </c:numCache>
            </c:numRef>
          </c:val>
        </c:ser>
        <c:ser>
          <c:idx val="6"/>
          <c:order val="5"/>
          <c:tx>
            <c:strRef>
              <c:f>Hoja3!$C$16</c:f>
              <c:strCache>
                <c:ptCount val="1"/>
                <c:pt idx="0">
                  <c:v>C18:3n3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Hoja3!$D$10:$F$10</c:f>
              <c:strCache>
                <c:ptCount val="3"/>
                <c:pt idx="0">
                  <c:v>LICORES</c:v>
                </c:pt>
                <c:pt idx="1">
                  <c:v>FERMENTADO</c:v>
                </c:pt>
                <c:pt idx="2">
                  <c:v>NO FERMENTADO</c:v>
                </c:pt>
              </c:strCache>
            </c:strRef>
          </c:cat>
          <c:val>
            <c:numRef>
              <c:f>Hoja3!$D$16:$F$16</c:f>
              <c:numCache>
                <c:formatCode>0.000</c:formatCode>
                <c:ptCount val="3"/>
                <c:pt idx="0">
                  <c:v>14.375475355105541</c:v>
                </c:pt>
              </c:numCache>
            </c:numRef>
          </c:val>
        </c:ser>
        <c:ser>
          <c:idx val="7"/>
          <c:order val="6"/>
          <c:tx>
            <c:strRef>
              <c:f>Hoja3!$C$17</c:f>
              <c:strCache>
                <c:ptCount val="1"/>
                <c:pt idx="0">
                  <c:v>C20:1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Hoja3!$D$10:$F$10</c:f>
              <c:strCache>
                <c:ptCount val="3"/>
                <c:pt idx="0">
                  <c:v>LICORES</c:v>
                </c:pt>
                <c:pt idx="1">
                  <c:v>FERMENTADO</c:v>
                </c:pt>
                <c:pt idx="2">
                  <c:v>NO FERMENTADO</c:v>
                </c:pt>
              </c:strCache>
            </c:strRef>
          </c:cat>
          <c:val>
            <c:numRef>
              <c:f>Hoja3!$D$17:$F$17</c:f>
              <c:numCache>
                <c:formatCode>General</c:formatCode>
                <c:ptCount val="3"/>
                <c:pt idx="0" formatCode="0.000">
                  <c:v>28.552372439334672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22624"/>
        <c:axId val="151324160"/>
      </c:barChart>
      <c:catAx>
        <c:axId val="151322624"/>
        <c:scaling>
          <c:orientation val="minMax"/>
        </c:scaling>
        <c:delete val="0"/>
        <c:axPos val="l"/>
        <c:majorTickMark val="out"/>
        <c:minorTickMark val="none"/>
        <c:tickLblPos val="nextTo"/>
        <c:crossAx val="151324160"/>
        <c:crosses val="autoZero"/>
        <c:auto val="1"/>
        <c:lblAlgn val="ctr"/>
        <c:lblOffset val="100"/>
        <c:noMultiLvlLbl val="0"/>
      </c:catAx>
      <c:valAx>
        <c:axId val="151324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13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704849</xdr:colOff>
      <xdr:row>102</xdr:row>
      <xdr:rowOff>142875</xdr:rowOff>
    </xdr:from>
    <xdr:to>
      <xdr:col>32</xdr:col>
      <xdr:colOff>85725</xdr:colOff>
      <xdr:row>120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18</xdr:row>
      <xdr:rowOff>76199</xdr:rowOff>
    </xdr:from>
    <xdr:to>
      <xdr:col>9</xdr:col>
      <xdr:colOff>152400</xdr:colOff>
      <xdr:row>36</xdr:row>
      <xdr:rowOff>85725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pane xSplit="1" ySplit="3" topLeftCell="B4" activePane="bottomRight" state="frozenSplit"/>
      <selection pane="topRight" activeCell="I1" sqref="I1"/>
      <selection pane="bottomLeft" activeCell="A14" sqref="A14"/>
      <selection pane="bottomRight" activeCell="F46" sqref="F46"/>
    </sheetView>
  </sheetViews>
  <sheetFormatPr baseColWidth="10" defaultRowHeight="15" x14ac:dyDescent="0.25"/>
  <cols>
    <col min="4" max="4" width="12.140625" bestFit="1" customWidth="1"/>
    <col min="6" max="6" width="15" bestFit="1" customWidth="1"/>
  </cols>
  <sheetData>
    <row r="1" spans="1:15" x14ac:dyDescent="0.25">
      <c r="A1" s="152" t="s">
        <v>0</v>
      </c>
      <c r="B1" s="152" t="s">
        <v>1</v>
      </c>
      <c r="C1" s="152" t="s">
        <v>2</v>
      </c>
      <c r="D1" s="70" t="s">
        <v>6</v>
      </c>
      <c r="E1" s="70" t="s">
        <v>7</v>
      </c>
      <c r="F1" s="70" t="s">
        <v>8</v>
      </c>
      <c r="G1" s="70" t="s">
        <v>9</v>
      </c>
      <c r="H1" s="70" t="s">
        <v>10</v>
      </c>
      <c r="I1" s="70" t="s">
        <v>11</v>
      </c>
      <c r="J1" s="70" t="s">
        <v>12</v>
      </c>
      <c r="K1" s="70" t="s">
        <v>13</v>
      </c>
      <c r="L1" s="70" t="s">
        <v>14</v>
      </c>
      <c r="M1" s="70"/>
    </row>
    <row r="2" spans="1:15" x14ac:dyDescent="0.25">
      <c r="A2" s="152"/>
      <c r="B2" s="152"/>
      <c r="C2" s="152"/>
      <c r="D2" s="102" t="s">
        <v>15</v>
      </c>
      <c r="E2" s="102" t="s">
        <v>16</v>
      </c>
      <c r="F2" s="101" t="s">
        <v>17</v>
      </c>
      <c r="G2" s="102" t="s">
        <v>18</v>
      </c>
      <c r="H2" s="101" t="s">
        <v>19</v>
      </c>
      <c r="I2" s="101" t="s">
        <v>20</v>
      </c>
      <c r="J2" s="102" t="s">
        <v>21</v>
      </c>
      <c r="K2" s="101" t="s">
        <v>22</v>
      </c>
      <c r="L2" s="102" t="s">
        <v>23</v>
      </c>
      <c r="M2" s="103" t="s">
        <v>24</v>
      </c>
      <c r="N2" t="s">
        <v>45</v>
      </c>
      <c r="O2" t="s">
        <v>46</v>
      </c>
    </row>
    <row r="3" spans="1:15" x14ac:dyDescent="0.25">
      <c r="A3" s="152"/>
      <c r="B3" s="152"/>
      <c r="C3" s="152"/>
      <c r="D3" s="153" t="s">
        <v>25</v>
      </c>
      <c r="E3" s="153"/>
      <c r="F3" s="153"/>
      <c r="G3" s="153"/>
      <c r="H3" s="153"/>
      <c r="I3" s="153"/>
      <c r="J3" s="153"/>
      <c r="K3" s="153"/>
      <c r="L3" s="153"/>
      <c r="M3" s="153"/>
    </row>
    <row r="4" spans="1:15" x14ac:dyDescent="0.25">
      <c r="A4" s="71" t="s">
        <v>26</v>
      </c>
      <c r="B4" s="9" t="s">
        <v>27</v>
      </c>
      <c r="C4" s="10"/>
      <c r="D4" s="16">
        <v>8.0235689969895982E-2</v>
      </c>
      <c r="E4" s="16">
        <v>29.803311108775901</v>
      </c>
      <c r="F4" s="16">
        <v>0.28454104082485071</v>
      </c>
      <c r="G4" s="16">
        <v>33.261143309694525</v>
      </c>
      <c r="H4" s="16">
        <v>31.768110870077027</v>
      </c>
      <c r="I4" s="16">
        <v>3.2618425175817083</v>
      </c>
      <c r="J4" s="16">
        <v>1.1042942965339846</v>
      </c>
      <c r="K4" s="16">
        <v>0.20854601838580858</v>
      </c>
      <c r="L4" s="16">
        <v>0.18280998738000784</v>
      </c>
      <c r="M4" s="16">
        <v>9.8655620756218212E-2</v>
      </c>
      <c r="N4" s="105">
        <f>+D4+E4+G4+J4+L4+M4</f>
        <v>64.530450013110539</v>
      </c>
      <c r="O4" s="104">
        <f>+F4+H4+I4+K4</f>
        <v>35.523040446869395</v>
      </c>
    </row>
    <row r="5" spans="1:15" x14ac:dyDescent="0.25">
      <c r="A5" s="71" t="s">
        <v>26</v>
      </c>
      <c r="B5" s="18" t="s">
        <v>28</v>
      </c>
      <c r="C5" s="19"/>
      <c r="D5" s="16"/>
      <c r="E5" s="16">
        <v>29.289636754450939</v>
      </c>
      <c r="F5" s="16">
        <v>0.30717948858966232</v>
      </c>
      <c r="G5" s="16">
        <v>33.548764252934937</v>
      </c>
      <c r="H5" s="16">
        <v>32.304537792650621</v>
      </c>
      <c r="I5" s="16">
        <v>2.9651423802476606</v>
      </c>
      <c r="J5" s="16">
        <v>1.1071803091706369</v>
      </c>
      <c r="K5" s="16">
        <v>0.19897172802979332</v>
      </c>
      <c r="L5" s="16">
        <v>0.17722214997550076</v>
      </c>
      <c r="M5" s="16">
        <v>0.10136514395025593</v>
      </c>
      <c r="N5" s="105">
        <f t="shared" ref="N5:N13" si="0">+D5+E5+G5+J5+L5+M5</f>
        <v>64.22416861048228</v>
      </c>
      <c r="O5" s="104">
        <f t="shared" ref="O5:O13" si="1">+F5+H5+I5+K5</f>
        <v>35.775831389517741</v>
      </c>
    </row>
    <row r="6" spans="1:15" x14ac:dyDescent="0.25">
      <c r="A6" s="71" t="s">
        <v>26</v>
      </c>
      <c r="B6" s="19" t="s">
        <v>29</v>
      </c>
      <c r="C6" s="19"/>
      <c r="D6" s="16">
        <v>9.051926148485645E-2</v>
      </c>
      <c r="E6" s="16">
        <v>29.389155762912242</v>
      </c>
      <c r="F6" s="16">
        <v>0.25279430262731978</v>
      </c>
      <c r="G6" s="16">
        <v>32.123436192370256</v>
      </c>
      <c r="H6" s="16">
        <v>33.782496143496175</v>
      </c>
      <c r="I6" s="16">
        <v>2.7209662910396353</v>
      </c>
      <c r="J6" s="16">
        <v>1.1447196187717905</v>
      </c>
      <c r="K6" s="16">
        <v>0.20026339237899113</v>
      </c>
      <c r="L6" s="16">
        <v>0.21445566319946341</v>
      </c>
      <c r="M6" s="16">
        <v>0.13696003838593451</v>
      </c>
      <c r="N6" s="105">
        <f t="shared" si="0"/>
        <v>63.09924653712455</v>
      </c>
      <c r="O6" s="104">
        <f t="shared" si="1"/>
        <v>36.956520129542128</v>
      </c>
    </row>
    <row r="7" spans="1:15" x14ac:dyDescent="0.25">
      <c r="A7" s="71" t="s">
        <v>26</v>
      </c>
      <c r="B7" s="18" t="s">
        <v>30</v>
      </c>
      <c r="C7" s="19"/>
      <c r="D7" s="16">
        <v>6.8614574549190538E-2</v>
      </c>
      <c r="E7" s="16">
        <v>27.468330278582652</v>
      </c>
      <c r="F7" s="16">
        <v>0.24179882245055917</v>
      </c>
      <c r="G7" s="16">
        <v>35.475321520320051</v>
      </c>
      <c r="H7" s="16">
        <v>32.722055710856949</v>
      </c>
      <c r="I7" s="16">
        <v>2.6100617494991862</v>
      </c>
      <c r="J7" s="16">
        <v>1.1232209069670824</v>
      </c>
      <c r="K7" s="16">
        <v>0.19008270558840049</v>
      </c>
      <c r="L7" s="16">
        <v>0.1850778840534994</v>
      </c>
      <c r="M7" s="16"/>
      <c r="N7" s="105">
        <f t="shared" si="0"/>
        <v>64.32056516447247</v>
      </c>
      <c r="O7" s="104">
        <f t="shared" si="1"/>
        <v>35.763998988395102</v>
      </c>
    </row>
    <row r="8" spans="1:15" x14ac:dyDescent="0.25">
      <c r="A8" s="71" t="s">
        <v>26</v>
      </c>
      <c r="B8" s="18" t="s">
        <v>31</v>
      </c>
      <c r="C8" s="19"/>
      <c r="D8" s="16">
        <v>5.9897005758921235E-2</v>
      </c>
      <c r="E8" s="16">
        <v>26.245481539821416</v>
      </c>
      <c r="F8" s="16">
        <v>0.24863816311087925</v>
      </c>
      <c r="G8" s="16">
        <v>36.326204393354281</v>
      </c>
      <c r="H8" s="16">
        <v>32.64738950330144</v>
      </c>
      <c r="I8" s="16">
        <v>2.9033037034261664</v>
      </c>
      <c r="J8" s="16">
        <v>1.1100171871010793</v>
      </c>
      <c r="K8" s="16">
        <v>0.17029600191187697</v>
      </c>
      <c r="L8" s="16">
        <v>0.18318831642978903</v>
      </c>
      <c r="M8" s="16">
        <v>9.7050603960832912E-2</v>
      </c>
      <c r="N8" s="105">
        <f t="shared" si="0"/>
        <v>64.021839046426322</v>
      </c>
      <c r="O8" s="104">
        <f t="shared" si="1"/>
        <v>35.96962737175037</v>
      </c>
    </row>
    <row r="9" spans="1:15" x14ac:dyDescent="0.25">
      <c r="A9" s="71" t="s">
        <v>26</v>
      </c>
      <c r="B9" s="18" t="s">
        <v>32</v>
      </c>
      <c r="C9" s="19"/>
      <c r="D9" s="16">
        <v>0.10292049976149094</v>
      </c>
      <c r="E9" s="16">
        <v>31.945445818083225</v>
      </c>
      <c r="F9" s="16">
        <v>0.45896244168065198</v>
      </c>
      <c r="G9" s="16">
        <v>30.108464459307601</v>
      </c>
      <c r="H9" s="16">
        <v>33.354498663858237</v>
      </c>
      <c r="I9" s="16">
        <v>2.2358447480352091</v>
      </c>
      <c r="J9" s="16">
        <v>1.1789194718310871</v>
      </c>
      <c r="K9" s="16">
        <v>0.20064091822219265</v>
      </c>
      <c r="L9" s="16">
        <v>0.223905147652425</v>
      </c>
      <c r="M9" s="16">
        <v>0.14784888009899244</v>
      </c>
      <c r="N9" s="105">
        <f t="shared" si="0"/>
        <v>63.707504276734824</v>
      </c>
      <c r="O9" s="104">
        <f t="shared" si="1"/>
        <v>36.249946771796289</v>
      </c>
    </row>
    <row r="10" spans="1:15" x14ac:dyDescent="0.25">
      <c r="A10" s="71" t="s">
        <v>26</v>
      </c>
      <c r="B10" s="18" t="s">
        <v>33</v>
      </c>
      <c r="C10" s="19"/>
      <c r="D10" s="16">
        <v>0.11038519769678401</v>
      </c>
      <c r="E10" s="16">
        <v>29.410962138888735</v>
      </c>
      <c r="F10" s="16">
        <v>0.40024846491378918</v>
      </c>
      <c r="G10" s="16">
        <v>29.670181449083543</v>
      </c>
      <c r="H10" s="16">
        <v>35.391348374698573</v>
      </c>
      <c r="I10" s="16">
        <v>3.460355215197723</v>
      </c>
      <c r="J10" s="16">
        <v>0.96179535393814464</v>
      </c>
      <c r="K10" s="16">
        <v>0.23027881853729593</v>
      </c>
      <c r="L10" s="16">
        <v>0.19173005364700554</v>
      </c>
      <c r="M10" s="16">
        <v>0.11376913857131626</v>
      </c>
      <c r="N10" s="105">
        <f t="shared" si="0"/>
        <v>60.458823331825528</v>
      </c>
      <c r="O10" s="104">
        <f t="shared" si="1"/>
        <v>39.482230873347376</v>
      </c>
    </row>
    <row r="11" spans="1:15" x14ac:dyDescent="0.25">
      <c r="A11" s="71" t="s">
        <v>26</v>
      </c>
      <c r="B11" s="18" t="s">
        <v>34</v>
      </c>
      <c r="C11" s="19"/>
      <c r="D11" s="16">
        <v>6.6256129294193361E-2</v>
      </c>
      <c r="E11" s="16">
        <v>26.300938554240044</v>
      </c>
      <c r="F11" s="16">
        <v>0.27179991693822725</v>
      </c>
      <c r="G11" s="16">
        <v>36.795868620516323</v>
      </c>
      <c r="H11" s="16">
        <v>32.533818869332052</v>
      </c>
      <c r="I11" s="16">
        <v>2.5516123750221449</v>
      </c>
      <c r="J11" s="16">
        <v>1.0569998339497177</v>
      </c>
      <c r="K11" s="16">
        <v>0.18381682140698893</v>
      </c>
      <c r="L11" s="16">
        <v>0.1627649585266765</v>
      </c>
      <c r="M11" s="16">
        <v>9.820929720503857E-2</v>
      </c>
      <c r="N11" s="105">
        <f t="shared" si="0"/>
        <v>64.481037393732009</v>
      </c>
      <c r="O11" s="104">
        <f t="shared" si="1"/>
        <v>35.541047982699418</v>
      </c>
    </row>
    <row r="12" spans="1:15" x14ac:dyDescent="0.25">
      <c r="A12" s="71" t="s">
        <v>26</v>
      </c>
      <c r="B12" s="9" t="s">
        <v>35</v>
      </c>
      <c r="C12" s="10"/>
      <c r="D12" s="16">
        <v>7.331242715527353E-2</v>
      </c>
      <c r="E12" s="16">
        <v>29.350035516591706</v>
      </c>
      <c r="F12" s="16">
        <v>0.24445725197843371</v>
      </c>
      <c r="G12" s="16">
        <v>32.135013462630646</v>
      </c>
      <c r="H12" s="16">
        <v>33.76795774464771</v>
      </c>
      <c r="I12" s="16">
        <v>2.7131163565255343</v>
      </c>
      <c r="J12" s="16">
        <v>1.1365607507820747</v>
      </c>
      <c r="K12" s="16">
        <v>0.19637898275025836</v>
      </c>
      <c r="L12" s="16">
        <v>0.20946869221972927</v>
      </c>
      <c r="M12" s="16">
        <v>0.1287420406398101</v>
      </c>
      <c r="N12" s="105">
        <f t="shared" si="0"/>
        <v>63.033132890019239</v>
      </c>
      <c r="O12" s="104">
        <f t="shared" si="1"/>
        <v>36.921910335901934</v>
      </c>
    </row>
    <row r="13" spans="1:15" x14ac:dyDescent="0.25">
      <c r="A13" s="71" t="s">
        <v>26</v>
      </c>
      <c r="B13" s="9" t="s">
        <v>36</v>
      </c>
      <c r="C13" s="10"/>
      <c r="D13" s="16"/>
      <c r="E13" s="16">
        <v>27.584339953928151</v>
      </c>
      <c r="F13" s="16">
        <v>0.232115062934526</v>
      </c>
      <c r="G13" s="16">
        <v>34.615679279705354</v>
      </c>
      <c r="H13" s="16">
        <v>33.095333334567577</v>
      </c>
      <c r="I13" s="16">
        <v>2.9061705025175892</v>
      </c>
      <c r="J13" s="16">
        <v>1.0932113678814386</v>
      </c>
      <c r="K13" s="16">
        <v>0.19854698564559792</v>
      </c>
      <c r="L13" s="16">
        <v>0.18360588575667394</v>
      </c>
      <c r="M13" s="16">
        <v>9.099762706309282E-2</v>
      </c>
      <c r="N13" s="105">
        <f t="shared" si="0"/>
        <v>63.567834114334715</v>
      </c>
      <c r="O13" s="104">
        <f t="shared" si="1"/>
        <v>36.432165885665292</v>
      </c>
    </row>
    <row r="14" spans="1:15" x14ac:dyDescent="0.25">
      <c r="A14" s="71"/>
      <c r="B14" s="9"/>
      <c r="C14" s="10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5" x14ac:dyDescent="0.25">
      <c r="A15" s="71"/>
      <c r="B15" s="9"/>
      <c r="C15" s="10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5" x14ac:dyDescent="0.25">
      <c r="A16" s="71"/>
      <c r="B16" s="9"/>
      <c r="C16" s="10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5" x14ac:dyDescent="0.25">
      <c r="A17" s="71"/>
      <c r="B17" s="9"/>
      <c r="C17" s="10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5" x14ac:dyDescent="0.25">
      <c r="A18" s="99" t="s">
        <v>37</v>
      </c>
      <c r="B18" s="9" t="s">
        <v>27</v>
      </c>
      <c r="C18" s="10"/>
      <c r="D18" s="16">
        <v>8.903618082560863E-2</v>
      </c>
      <c r="E18" s="16">
        <v>28.336140843946698</v>
      </c>
      <c r="F18" s="16">
        <v>0.21356934827524868</v>
      </c>
      <c r="G18" s="16">
        <v>32.452461433802021</v>
      </c>
      <c r="H18" s="16">
        <v>33.905255975270101</v>
      </c>
      <c r="I18" s="16">
        <v>3.8929427896625541</v>
      </c>
      <c r="J18" s="16">
        <v>0.93493315752089845</v>
      </c>
      <c r="K18" s="16">
        <v>0.20533899763874419</v>
      </c>
      <c r="L18" s="16"/>
      <c r="M18" s="16"/>
      <c r="N18" s="105">
        <f>+D18+E18+G18+J18+L18+M18</f>
        <v>61.812571616095219</v>
      </c>
      <c r="O18" s="104">
        <f>+F18+H18+I18+K18</f>
        <v>38.217107110846648</v>
      </c>
    </row>
    <row r="19" spans="1:15" x14ac:dyDescent="0.25">
      <c r="A19" s="99" t="s">
        <v>37</v>
      </c>
      <c r="B19" s="9" t="s">
        <v>28</v>
      </c>
      <c r="C19" s="10"/>
      <c r="D19" s="16"/>
      <c r="E19" s="16">
        <v>28.766846948072111</v>
      </c>
      <c r="F19" s="16">
        <v>0.20460820433238033</v>
      </c>
      <c r="G19" s="16">
        <v>32.373470907618639</v>
      </c>
      <c r="H19" s="16">
        <v>34.277336043256781</v>
      </c>
      <c r="I19" s="16">
        <v>3.2632925246875537</v>
      </c>
      <c r="J19" s="16">
        <v>0.91962071671465029</v>
      </c>
      <c r="K19" s="16">
        <v>0.1948246553178917</v>
      </c>
      <c r="L19" s="16"/>
      <c r="M19" s="16"/>
      <c r="N19" s="105">
        <f t="shared" ref="N19:N27" si="2">+D19+E19+G19+J19+L19+M19</f>
        <v>62.0599385724054</v>
      </c>
      <c r="O19" s="104">
        <f t="shared" ref="O19:O27" si="3">+F19+H19+I19+K19</f>
        <v>37.940061427594607</v>
      </c>
    </row>
    <row r="20" spans="1:15" x14ac:dyDescent="0.25">
      <c r="A20" s="99" t="s">
        <v>37</v>
      </c>
      <c r="B20" s="10" t="s">
        <v>29</v>
      </c>
      <c r="C20" s="10"/>
      <c r="D20" s="16"/>
      <c r="E20" s="16">
        <v>29.441512904903799</v>
      </c>
      <c r="F20" s="16">
        <v>0.1973044237648488</v>
      </c>
      <c r="G20" s="16">
        <v>31.780612441385372</v>
      </c>
      <c r="H20" s="16">
        <v>34.321412167275348</v>
      </c>
      <c r="I20" s="16">
        <v>3.0937841084789497</v>
      </c>
      <c r="J20" s="16">
        <v>0.96663089396910584</v>
      </c>
      <c r="K20" s="16">
        <v>0.19874306022257937</v>
      </c>
      <c r="L20" s="16"/>
      <c r="M20" s="16"/>
      <c r="N20" s="105">
        <f t="shared" si="2"/>
        <v>62.188756240258279</v>
      </c>
      <c r="O20" s="104">
        <f t="shared" si="3"/>
        <v>37.811243759741728</v>
      </c>
    </row>
    <row r="21" spans="1:15" x14ac:dyDescent="0.25">
      <c r="A21" s="99" t="s">
        <v>37</v>
      </c>
      <c r="B21" s="9" t="s">
        <v>30</v>
      </c>
      <c r="C21" s="10"/>
      <c r="D21" s="16"/>
      <c r="E21" s="16">
        <v>26.782433583006853</v>
      </c>
      <c r="F21" s="16">
        <v>0.18070231281621327</v>
      </c>
      <c r="G21" s="16">
        <v>34.90415056348602</v>
      </c>
      <c r="H21" s="16">
        <v>33.419199588370532</v>
      </c>
      <c r="I21" s="16">
        <v>3.5155789504062738</v>
      </c>
      <c r="J21" s="16">
        <v>1.001873633891434</v>
      </c>
      <c r="K21" s="16">
        <v>0.19606136802267823</v>
      </c>
      <c r="L21" s="16"/>
      <c r="M21" s="16"/>
      <c r="N21" s="105">
        <f t="shared" si="2"/>
        <v>62.688457780384311</v>
      </c>
      <c r="O21" s="104">
        <f t="shared" si="3"/>
        <v>37.311542219615696</v>
      </c>
    </row>
    <row r="22" spans="1:15" x14ac:dyDescent="0.25">
      <c r="A22" s="99" t="s">
        <v>37</v>
      </c>
      <c r="B22" s="18" t="s">
        <v>31</v>
      </c>
      <c r="C22" s="10"/>
      <c r="D22" s="16"/>
      <c r="E22" s="16">
        <v>24.944958876007963</v>
      </c>
      <c r="F22" s="16">
        <v>0.15590068311100463</v>
      </c>
      <c r="G22" s="16">
        <v>34.490562611463872</v>
      </c>
      <c r="H22" s="16">
        <v>35.989797497242812</v>
      </c>
      <c r="I22" s="16">
        <v>3.2367404806153863</v>
      </c>
      <c r="J22" s="16">
        <v>0.99814782634380028</v>
      </c>
      <c r="K22" s="16">
        <v>0.18389202521515244</v>
      </c>
      <c r="L22" s="16"/>
      <c r="M22" s="16"/>
      <c r="N22" s="105">
        <f t="shared" si="2"/>
        <v>60.433669313815635</v>
      </c>
      <c r="O22" s="104">
        <f t="shared" si="3"/>
        <v>39.566330686184358</v>
      </c>
    </row>
    <row r="23" spans="1:15" x14ac:dyDescent="0.25">
      <c r="A23" s="99" t="s">
        <v>37</v>
      </c>
      <c r="B23" s="18" t="s">
        <v>32</v>
      </c>
      <c r="C23" s="10"/>
      <c r="D23" s="16">
        <v>0.10513407752402497</v>
      </c>
      <c r="E23" s="16">
        <v>29.782402179693793</v>
      </c>
      <c r="F23" s="16">
        <v>0.29079337823710238</v>
      </c>
      <c r="G23" s="16">
        <v>29.960617159753127</v>
      </c>
      <c r="H23" s="16">
        <v>35.246073394130718</v>
      </c>
      <c r="I23" s="16">
        <v>3.3816864798598303</v>
      </c>
      <c r="J23" s="16">
        <v>1.0129044606698121</v>
      </c>
      <c r="K23" s="16">
        <v>0.22038887013160721</v>
      </c>
      <c r="L23" s="16"/>
      <c r="M23" s="16"/>
      <c r="N23" s="105">
        <f t="shared" si="2"/>
        <v>60.861057877640754</v>
      </c>
      <c r="O23" s="104">
        <f t="shared" si="3"/>
        <v>39.138942122359261</v>
      </c>
    </row>
    <row r="24" spans="1:15" x14ac:dyDescent="0.25">
      <c r="A24" s="99" t="s">
        <v>37</v>
      </c>
      <c r="B24" s="18" t="s">
        <v>33</v>
      </c>
      <c r="C24" s="10"/>
      <c r="D24" s="16">
        <v>9.5889671321639572E-2</v>
      </c>
      <c r="E24" s="16">
        <v>29.338206969862014</v>
      </c>
      <c r="F24" s="16">
        <v>0.17795468299396092</v>
      </c>
      <c r="G24" s="16">
        <v>30.369275271057109</v>
      </c>
      <c r="H24" s="16">
        <v>35.216064157939144</v>
      </c>
      <c r="I24" s="16">
        <v>3.5842302233681949</v>
      </c>
      <c r="J24" s="16">
        <v>0.99165525776669117</v>
      </c>
      <c r="K24" s="16">
        <v>0.22672376569124786</v>
      </c>
      <c r="L24" s="16"/>
      <c r="M24" s="16"/>
      <c r="N24" s="105">
        <f t="shared" si="2"/>
        <v>60.795027170007451</v>
      </c>
      <c r="O24" s="104">
        <f t="shared" si="3"/>
        <v>39.204972829992549</v>
      </c>
    </row>
    <row r="25" spans="1:15" x14ac:dyDescent="0.25">
      <c r="A25" s="99" t="s">
        <v>37</v>
      </c>
      <c r="B25" s="9" t="s">
        <v>34</v>
      </c>
      <c r="C25" s="10"/>
      <c r="D25" s="16">
        <v>0.10894423499746062</v>
      </c>
      <c r="E25" s="16">
        <v>27.384896320044316</v>
      </c>
      <c r="F25" s="16">
        <v>0.1515047155089157</v>
      </c>
      <c r="G25" s="16">
        <v>31.693421960089335</v>
      </c>
      <c r="H25" s="16">
        <v>35.893688424707797</v>
      </c>
      <c r="I25" s="16">
        <v>3.5445520364568286</v>
      </c>
      <c r="J25" s="16">
        <v>1.0058936318398308</v>
      </c>
      <c r="K25" s="16">
        <v>0.25341342135468164</v>
      </c>
      <c r="L25" s="16"/>
      <c r="M25" s="16"/>
      <c r="N25" s="105">
        <f t="shared" si="2"/>
        <v>60.193156146970942</v>
      </c>
      <c r="O25" s="104">
        <f t="shared" si="3"/>
        <v>39.843158598028218</v>
      </c>
    </row>
    <row r="26" spans="1:15" x14ac:dyDescent="0.25">
      <c r="A26" s="99" t="s">
        <v>37</v>
      </c>
      <c r="B26" s="9" t="s">
        <v>35</v>
      </c>
      <c r="C26" s="10"/>
      <c r="D26" s="16">
        <v>6.7885209976831729E-2</v>
      </c>
      <c r="E26" s="16">
        <v>27.779372837738126</v>
      </c>
      <c r="F26" s="16">
        <v>0.19946397176996114</v>
      </c>
      <c r="G26" s="16">
        <v>31.908587049449437</v>
      </c>
      <c r="H26" s="16">
        <v>34.729708922753552</v>
      </c>
      <c r="I26" s="16">
        <v>4.1681032038985215</v>
      </c>
      <c r="J26" s="16">
        <v>0.9599822245416888</v>
      </c>
      <c r="K26" s="16">
        <v>0.20952498319749557</v>
      </c>
      <c r="L26" s="16"/>
      <c r="M26" s="16"/>
      <c r="N26" s="105">
        <f t="shared" si="2"/>
        <v>60.715827321706087</v>
      </c>
      <c r="O26" s="104">
        <f t="shared" si="3"/>
        <v>39.306801081619525</v>
      </c>
    </row>
    <row r="27" spans="1:15" x14ac:dyDescent="0.25">
      <c r="A27" s="99" t="s">
        <v>37</v>
      </c>
      <c r="B27" s="9" t="s">
        <v>36</v>
      </c>
      <c r="C27" s="10"/>
      <c r="D27" s="16">
        <v>9.1971937996720807E-2</v>
      </c>
      <c r="E27" s="16">
        <v>27.668331975364563</v>
      </c>
      <c r="F27" s="16">
        <v>0.22264193196021512</v>
      </c>
      <c r="G27" s="16">
        <v>31.0838780878879</v>
      </c>
      <c r="H27" s="16">
        <v>35.469235910203857</v>
      </c>
      <c r="I27" s="16">
        <v>4.2293022903705291</v>
      </c>
      <c r="J27" s="16">
        <v>1.0466329287811593</v>
      </c>
      <c r="K27" s="16">
        <v>0.24931956276619341</v>
      </c>
      <c r="L27" s="16"/>
      <c r="M27" s="16"/>
      <c r="N27" s="105">
        <f t="shared" si="2"/>
        <v>59.890814930030338</v>
      </c>
      <c r="O27" s="104">
        <f t="shared" si="3"/>
        <v>40.170499695300798</v>
      </c>
    </row>
    <row r="28" spans="1:15" x14ac:dyDescent="0.25">
      <c r="A28" s="99"/>
      <c r="B28" s="9"/>
      <c r="C28" s="1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05"/>
      <c r="O28" s="104"/>
    </row>
    <row r="29" spans="1:15" x14ac:dyDescent="0.25">
      <c r="A29" s="99"/>
      <c r="B29" s="9"/>
      <c r="C29" s="1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05"/>
      <c r="O29" s="104"/>
    </row>
    <row r="30" spans="1:15" x14ac:dyDescent="0.25">
      <c r="A30" s="99"/>
      <c r="B30" s="9"/>
      <c r="C30" s="10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05"/>
      <c r="O30" s="104"/>
    </row>
    <row r="31" spans="1:15" x14ac:dyDescent="0.25">
      <c r="A31" s="99"/>
      <c r="B31" s="9"/>
      <c r="C31" s="1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05"/>
      <c r="O31" s="104"/>
    </row>
    <row r="32" spans="1:15" x14ac:dyDescent="0.25">
      <c r="A32" s="99" t="s">
        <v>38</v>
      </c>
      <c r="B32" s="9" t="s">
        <v>27</v>
      </c>
      <c r="C32" s="10"/>
      <c r="D32" s="16"/>
      <c r="E32" s="16">
        <v>28.814098187092227</v>
      </c>
      <c r="F32" s="16">
        <v>0.19112690863642331</v>
      </c>
      <c r="G32" s="16">
        <v>32.600882396105426</v>
      </c>
      <c r="H32" s="16">
        <v>33.136659478529552</v>
      </c>
      <c r="I32" s="16">
        <v>3.6198673672134611</v>
      </c>
      <c r="J32" s="16">
        <v>0.89923354731273797</v>
      </c>
      <c r="K32" s="16">
        <v>0.17809094310589599</v>
      </c>
      <c r="L32" s="35"/>
      <c r="M32" s="35"/>
      <c r="N32" s="105">
        <f>+D32+E32+G32+J32+L32+M32</f>
        <v>62.314214130510393</v>
      </c>
      <c r="O32" s="104">
        <f>+F32+H32+I32+K32</f>
        <v>37.125744697485324</v>
      </c>
    </row>
    <row r="33" spans="1:15" x14ac:dyDescent="0.25">
      <c r="A33" s="99" t="s">
        <v>38</v>
      </c>
      <c r="B33" s="9" t="s">
        <v>28</v>
      </c>
      <c r="C33" s="10"/>
      <c r="D33" s="16"/>
      <c r="E33" s="16">
        <v>22.252651198090803</v>
      </c>
      <c r="F33" s="16">
        <v>0.20605763523433682</v>
      </c>
      <c r="G33" s="16">
        <v>35.24618252546103</v>
      </c>
      <c r="H33" s="16">
        <v>37.176680112417962</v>
      </c>
      <c r="I33" s="16">
        <v>3.0855945249045202</v>
      </c>
      <c r="J33" s="16">
        <v>0.92891878587380783</v>
      </c>
      <c r="K33" s="16">
        <v>1.1039152180175289</v>
      </c>
      <c r="L33" s="35"/>
      <c r="M33" s="35"/>
      <c r="N33" s="105">
        <f t="shared" ref="N33:N41" si="4">+D33+E33+G33+J33+L33+M33</f>
        <v>58.427752509425638</v>
      </c>
      <c r="O33" s="104">
        <f t="shared" ref="O33:O41" si="5">+F33+H33+I33+K33</f>
        <v>41.572247490574348</v>
      </c>
    </row>
    <row r="34" spans="1:15" x14ac:dyDescent="0.25">
      <c r="A34" s="99" t="s">
        <v>38</v>
      </c>
      <c r="B34" s="10" t="s">
        <v>29</v>
      </c>
      <c r="C34" s="10"/>
      <c r="D34" s="16"/>
      <c r="E34" s="16">
        <v>30.652977931143976</v>
      </c>
      <c r="F34" s="16">
        <v>0.22252776768316526</v>
      </c>
      <c r="G34" s="16">
        <v>30.914741712908196</v>
      </c>
      <c r="H34" s="16">
        <v>33.646997832812019</v>
      </c>
      <c r="I34" s="16">
        <v>3.3740169073889272</v>
      </c>
      <c r="J34" s="16">
        <v>0.99411833161445606</v>
      </c>
      <c r="K34" s="16">
        <v>0.1946195164492647</v>
      </c>
      <c r="L34" s="35"/>
      <c r="M34" s="35"/>
      <c r="N34" s="105">
        <f t="shared" si="4"/>
        <v>62.561837975666634</v>
      </c>
      <c r="O34" s="104">
        <f t="shared" si="5"/>
        <v>37.43816202433338</v>
      </c>
    </row>
    <row r="35" spans="1:15" x14ac:dyDescent="0.25">
      <c r="A35" s="99" t="s">
        <v>38</v>
      </c>
      <c r="B35" s="9" t="s">
        <v>30</v>
      </c>
      <c r="C35" s="10"/>
      <c r="D35" s="16"/>
      <c r="E35" s="16">
        <v>26.477717530587849</v>
      </c>
      <c r="F35" s="16">
        <v>0.15243286622458066</v>
      </c>
      <c r="G35" s="16">
        <v>35.809838293753266</v>
      </c>
      <c r="H35" s="16">
        <v>33.457153484531858</v>
      </c>
      <c r="I35" s="16">
        <v>3.0062106607425068</v>
      </c>
      <c r="J35" s="16">
        <v>0.92137587763421891</v>
      </c>
      <c r="K35" s="16">
        <v>0.17527128652571222</v>
      </c>
      <c r="L35" s="35"/>
      <c r="M35" s="35"/>
      <c r="N35" s="105">
        <f t="shared" si="4"/>
        <v>63.208931701975331</v>
      </c>
      <c r="O35" s="104">
        <f t="shared" si="5"/>
        <v>36.791068298024655</v>
      </c>
    </row>
    <row r="36" spans="1:15" x14ac:dyDescent="0.25">
      <c r="A36" s="99" t="s">
        <v>38</v>
      </c>
      <c r="B36" s="18" t="s">
        <v>31</v>
      </c>
      <c r="C36" s="10"/>
      <c r="D36" s="16"/>
      <c r="E36" s="16">
        <v>26.784221851505308</v>
      </c>
      <c r="F36" s="16">
        <v>0.18520356060376067</v>
      </c>
      <c r="G36" s="16">
        <v>34.863061252344842</v>
      </c>
      <c r="H36" s="16">
        <v>34.021221829747844</v>
      </c>
      <c r="I36" s="16">
        <v>3.0707917672490592</v>
      </c>
      <c r="J36" s="16">
        <v>0.90280188453601429</v>
      </c>
      <c r="K36" s="16">
        <v>0.17269785401315696</v>
      </c>
      <c r="L36" s="35"/>
      <c r="M36" s="35"/>
      <c r="N36" s="105">
        <f t="shared" si="4"/>
        <v>62.55008498838616</v>
      </c>
      <c r="O36" s="104">
        <f t="shared" si="5"/>
        <v>37.449915011613825</v>
      </c>
    </row>
    <row r="37" spans="1:15" x14ac:dyDescent="0.25">
      <c r="A37" s="99" t="s">
        <v>38</v>
      </c>
      <c r="B37" s="18" t="s">
        <v>32</v>
      </c>
      <c r="C37" s="10"/>
      <c r="D37" s="16"/>
      <c r="E37" s="16">
        <v>31.150146379938274</v>
      </c>
      <c r="F37" s="16">
        <v>0.27753853739650963</v>
      </c>
      <c r="G37" s="16">
        <v>30.464809415859449</v>
      </c>
      <c r="H37" s="16">
        <v>33.934510653546297</v>
      </c>
      <c r="I37" s="16">
        <v>3.1061341728810707</v>
      </c>
      <c r="J37" s="16">
        <v>0.87349256828419641</v>
      </c>
      <c r="K37" s="16">
        <v>0.19336827209419502</v>
      </c>
      <c r="L37" s="35"/>
      <c r="M37" s="35"/>
      <c r="N37" s="105">
        <f t="shared" si="4"/>
        <v>62.488448364081925</v>
      </c>
      <c r="O37" s="104">
        <f t="shared" si="5"/>
        <v>37.511551635918075</v>
      </c>
    </row>
    <row r="38" spans="1:15" x14ac:dyDescent="0.25">
      <c r="A38" s="99" t="s">
        <v>38</v>
      </c>
      <c r="B38" s="18" t="s">
        <v>33</v>
      </c>
      <c r="C38" s="10"/>
      <c r="D38" s="16"/>
      <c r="E38" s="16">
        <v>32.224927848587988</v>
      </c>
      <c r="F38" s="16">
        <v>0.1807229175510531</v>
      </c>
      <c r="G38" s="16">
        <v>28.566188834467862</v>
      </c>
      <c r="H38" s="16">
        <v>34.960992184873703</v>
      </c>
      <c r="I38" s="16">
        <v>3.0595585164448558</v>
      </c>
      <c r="J38" s="16">
        <v>0.82214550867913705</v>
      </c>
      <c r="K38" s="16">
        <v>0.18546418939540441</v>
      </c>
      <c r="L38" s="35"/>
      <c r="M38" s="35"/>
      <c r="N38" s="105">
        <f t="shared" si="4"/>
        <v>61.613262191734982</v>
      </c>
      <c r="O38" s="104">
        <f t="shared" si="5"/>
        <v>38.386737808265011</v>
      </c>
    </row>
    <row r="39" spans="1:15" x14ac:dyDescent="0.25">
      <c r="A39" s="99" t="s">
        <v>38</v>
      </c>
      <c r="B39" s="9" t="s">
        <v>34</v>
      </c>
      <c r="C39" s="10"/>
      <c r="D39" s="16"/>
      <c r="E39" s="16">
        <v>29.018521842398041</v>
      </c>
      <c r="F39" s="16">
        <v>0.18325861667266563</v>
      </c>
      <c r="G39" s="16">
        <v>31.094650807603859</v>
      </c>
      <c r="H39" s="16">
        <v>34.19397998921125</v>
      </c>
      <c r="I39" s="16">
        <v>3.8141778277582357</v>
      </c>
      <c r="J39" s="16">
        <v>0.94589204252593018</v>
      </c>
      <c r="K39" s="16">
        <v>0.20019886805005127</v>
      </c>
      <c r="L39" s="35"/>
      <c r="M39" s="35"/>
      <c r="N39" s="105">
        <f t="shared" si="4"/>
        <v>61.059064692527834</v>
      </c>
      <c r="O39" s="104">
        <f t="shared" si="5"/>
        <v>38.391615301692205</v>
      </c>
    </row>
    <row r="40" spans="1:15" x14ac:dyDescent="0.25">
      <c r="A40" s="99" t="s">
        <v>38</v>
      </c>
      <c r="B40" s="9" t="s">
        <v>35</v>
      </c>
      <c r="C40" s="10"/>
      <c r="D40" s="16"/>
      <c r="E40" s="16">
        <v>30.11106547736247</v>
      </c>
      <c r="F40" s="16">
        <v>0.21522034376195751</v>
      </c>
      <c r="G40" s="16">
        <v>32.07050406167491</v>
      </c>
      <c r="H40" s="16">
        <v>33.070495861114843</v>
      </c>
      <c r="I40" s="16">
        <v>3.4763659050883984</v>
      </c>
      <c r="J40" s="16">
        <v>0.87160502094788761</v>
      </c>
      <c r="K40" s="16">
        <v>0.18474333004951479</v>
      </c>
      <c r="L40" s="35"/>
      <c r="M40" s="35"/>
      <c r="N40" s="105">
        <f t="shared" si="4"/>
        <v>63.053174559985273</v>
      </c>
      <c r="O40" s="104">
        <f t="shared" si="5"/>
        <v>36.946825440014713</v>
      </c>
    </row>
    <row r="41" spans="1:15" x14ac:dyDescent="0.25">
      <c r="A41" s="99" t="s">
        <v>38</v>
      </c>
      <c r="B41" s="9" t="s">
        <v>36</v>
      </c>
      <c r="C41" s="71"/>
      <c r="D41" s="16"/>
      <c r="E41" s="16">
        <v>27.712524722885455</v>
      </c>
      <c r="F41" s="16">
        <v>0.17010712881614939</v>
      </c>
      <c r="G41" s="16">
        <v>33.050139569298196</v>
      </c>
      <c r="H41" s="16">
        <v>34.272019136552906</v>
      </c>
      <c r="I41" s="16">
        <v>3.7073300090716108</v>
      </c>
      <c r="J41" s="16">
        <v>0.88973133119292913</v>
      </c>
      <c r="K41" s="16">
        <v>0.19814810218273093</v>
      </c>
      <c r="L41" s="71"/>
      <c r="M41" s="71"/>
      <c r="N41" s="105">
        <f t="shared" si="4"/>
        <v>61.652395623376577</v>
      </c>
      <c r="O41" s="104">
        <f t="shared" si="5"/>
        <v>38.347604376623394</v>
      </c>
    </row>
    <row r="43" spans="1:15" x14ac:dyDescent="0.25">
      <c r="D43" t="s">
        <v>169</v>
      </c>
      <c r="E43" s="104">
        <f>+AVERAGE(E4:E41)</f>
        <v>28.407053127816919</v>
      </c>
      <c r="F43" s="104">
        <f t="shared" ref="F43:K43" si="6">+AVERAGE(F4:F41)</f>
        <v>0.23070582971331169</v>
      </c>
      <c r="G43" s="104">
        <f t="shared" si="6"/>
        <v>32.658603776512919</v>
      </c>
      <c r="H43" s="104">
        <f t="shared" si="6"/>
        <v>34.056867655065844</v>
      </c>
      <c r="I43" s="104">
        <f t="shared" si="6"/>
        <v>3.2519558861879938</v>
      </c>
      <c r="J43" s="104">
        <f t="shared" si="6"/>
        <v>0.99681695758558098</v>
      </c>
      <c r="K43" s="104">
        <f t="shared" si="6"/>
        <v>0.23008568874329771</v>
      </c>
    </row>
  </sheetData>
  <mergeCells count="4">
    <mergeCell ref="A1:A3"/>
    <mergeCell ref="B1:B3"/>
    <mergeCell ref="C1:C3"/>
    <mergeCell ref="D3:M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F32" sqref="F3:F32"/>
    </sheetView>
  </sheetViews>
  <sheetFormatPr baseColWidth="10" defaultRowHeight="15" x14ac:dyDescent="0.25"/>
  <cols>
    <col min="2" max="2" width="10.140625" customWidth="1"/>
    <col min="3" max="3" width="12.140625" hidden="1" customWidth="1"/>
    <col min="4" max="4" width="12.140625" style="110" customWidth="1"/>
    <col min="5" max="5" width="14.7109375" style="110" bestFit="1" customWidth="1"/>
    <col min="6" max="6" width="14.85546875" style="110" bestFit="1" customWidth="1"/>
    <col min="7" max="7" width="7.140625" customWidth="1"/>
    <col min="8" max="8" width="15" hidden="1" customWidth="1"/>
    <col min="9" max="10" width="7.5703125" bestFit="1" customWidth="1"/>
    <col min="11" max="11" width="5.7109375" bestFit="1" customWidth="1"/>
    <col min="12" max="12" width="5.7109375" hidden="1" customWidth="1"/>
    <col min="13" max="13" width="7.85546875" hidden="1" customWidth="1"/>
    <col min="14" max="15" width="0" hidden="1" customWidth="1"/>
    <col min="19" max="19" width="11.42578125" style="106"/>
  </cols>
  <sheetData>
    <row r="1" spans="1:23" x14ac:dyDescent="0.25">
      <c r="C1" s="70" t="s">
        <v>6</v>
      </c>
      <c r="D1" s="4"/>
      <c r="E1" s="4"/>
      <c r="F1" s="4"/>
      <c r="G1" s="70"/>
      <c r="H1" s="70"/>
      <c r="I1" s="70"/>
      <c r="J1" s="70"/>
      <c r="K1" s="70"/>
      <c r="L1" s="70"/>
      <c r="M1" s="70"/>
      <c r="N1" s="112" t="s">
        <v>14</v>
      </c>
      <c r="O1" s="70"/>
      <c r="Q1" s="70" t="s">
        <v>7</v>
      </c>
      <c r="R1" s="70" t="s">
        <v>8</v>
      </c>
      <c r="S1" s="70" t="s">
        <v>9</v>
      </c>
      <c r="T1" s="70" t="s">
        <v>10</v>
      </c>
      <c r="U1" s="70" t="s">
        <v>11</v>
      </c>
      <c r="V1" s="70" t="s">
        <v>12</v>
      </c>
      <c r="W1" s="70" t="s">
        <v>13</v>
      </c>
    </row>
    <row r="2" spans="1:23" x14ac:dyDescent="0.25">
      <c r="A2" s="118" t="s">
        <v>0</v>
      </c>
      <c r="B2" s="118" t="s">
        <v>1</v>
      </c>
      <c r="C2" s="102" t="s">
        <v>15</v>
      </c>
      <c r="D2" s="4" t="s">
        <v>48</v>
      </c>
      <c r="E2" s="4" t="s">
        <v>49</v>
      </c>
      <c r="F2" s="4" t="s">
        <v>47</v>
      </c>
      <c r="G2" s="102" t="s">
        <v>16</v>
      </c>
      <c r="H2" s="101" t="s">
        <v>17</v>
      </c>
      <c r="I2" s="102" t="s">
        <v>18</v>
      </c>
      <c r="J2" s="101" t="s">
        <v>19</v>
      </c>
      <c r="K2" s="101" t="s">
        <v>20</v>
      </c>
      <c r="L2" s="102" t="s">
        <v>21</v>
      </c>
      <c r="M2" s="101" t="s">
        <v>22</v>
      </c>
      <c r="N2" s="113" t="s">
        <v>23</v>
      </c>
      <c r="O2" s="103" t="s">
        <v>24</v>
      </c>
      <c r="Q2" s="102" t="s">
        <v>16</v>
      </c>
      <c r="R2" s="101" t="s">
        <v>17</v>
      </c>
      <c r="S2" s="102" t="s">
        <v>18</v>
      </c>
      <c r="T2" s="101" t="s">
        <v>19</v>
      </c>
      <c r="U2" s="101" t="s">
        <v>20</v>
      </c>
      <c r="V2" s="102" t="s">
        <v>21</v>
      </c>
      <c r="W2" s="101" t="s">
        <v>22</v>
      </c>
    </row>
    <row r="3" spans="1:23" x14ac:dyDescent="0.25">
      <c r="A3" s="155" t="s">
        <v>26</v>
      </c>
      <c r="B3" s="9" t="s">
        <v>27</v>
      </c>
      <c r="C3" s="16">
        <v>8.0235689969895982E-2</v>
      </c>
      <c r="D3" s="117">
        <f t="shared" ref="D3:D32" si="0">+C3+G3+I3+L3+N3+O3</f>
        <v>64.530450013110539</v>
      </c>
      <c r="E3" s="117">
        <f t="shared" ref="E3:E32" si="1">+H3+J3+K3+M3</f>
        <v>35.523040446869395</v>
      </c>
      <c r="F3" s="117">
        <f>+D3/E3</f>
        <v>1.8165801463314082</v>
      </c>
      <c r="G3" s="111">
        <v>29.803311108775901</v>
      </c>
      <c r="H3" s="111">
        <v>0.28454104082485071</v>
      </c>
      <c r="I3" s="111">
        <v>33.261143309694525</v>
      </c>
      <c r="J3" s="111">
        <v>31.768110870077027</v>
      </c>
      <c r="K3" s="111">
        <v>3.2618425175817083</v>
      </c>
      <c r="L3" s="111">
        <v>1.1042942965339846</v>
      </c>
      <c r="M3" s="111">
        <v>0.20854601838580858</v>
      </c>
      <c r="N3" s="114">
        <v>0.18280998738000784</v>
      </c>
      <c r="O3" s="16">
        <v>9.8655620756218212E-2</v>
      </c>
      <c r="S3" s="109">
        <v>7.0416666666666674E-4</v>
      </c>
      <c r="T3" s="107">
        <v>7.0185185185185183E-4</v>
      </c>
      <c r="U3" s="108">
        <v>4.1666666666666664E-2</v>
      </c>
      <c r="V3">
        <v>0.64</v>
      </c>
    </row>
    <row r="4" spans="1:23" x14ac:dyDescent="0.25">
      <c r="A4" s="155"/>
      <c r="B4" s="18" t="s">
        <v>28</v>
      </c>
      <c r="C4" s="16"/>
      <c r="D4" s="117">
        <f t="shared" si="0"/>
        <v>64.22416861048228</v>
      </c>
      <c r="E4" s="117">
        <f t="shared" si="1"/>
        <v>35.775831389517741</v>
      </c>
      <c r="F4" s="117">
        <f t="shared" ref="F4:F32" si="2">+D4/E4</f>
        <v>1.7951831198896988</v>
      </c>
      <c r="G4" s="111">
        <v>29.289636754450939</v>
      </c>
      <c r="H4" s="111">
        <v>0.30717948858966232</v>
      </c>
      <c r="I4" s="111">
        <v>33.548764252934937</v>
      </c>
      <c r="J4" s="111">
        <v>32.304537792650621</v>
      </c>
      <c r="K4" s="111">
        <v>2.9651423802476606</v>
      </c>
      <c r="L4" s="111">
        <v>1.1071803091706369</v>
      </c>
      <c r="M4" s="111">
        <v>0.19897172802979332</v>
      </c>
      <c r="N4" s="114">
        <v>0.17722214997550076</v>
      </c>
      <c r="O4" s="16">
        <v>0.10136514395025593</v>
      </c>
    </row>
    <row r="5" spans="1:23" x14ac:dyDescent="0.25">
      <c r="A5" s="155"/>
      <c r="B5" s="19" t="s">
        <v>29</v>
      </c>
      <c r="C5" s="16">
        <v>9.051926148485645E-2</v>
      </c>
      <c r="D5" s="117">
        <f t="shared" si="0"/>
        <v>63.09924653712455</v>
      </c>
      <c r="E5" s="117">
        <f t="shared" si="1"/>
        <v>36.956520129542128</v>
      </c>
      <c r="F5" s="117">
        <f t="shared" si="2"/>
        <v>1.7073914512498858</v>
      </c>
      <c r="G5" s="111">
        <v>29.389155762912242</v>
      </c>
      <c r="H5" s="111">
        <v>0.25279430262731978</v>
      </c>
      <c r="I5" s="111">
        <v>32.123436192370256</v>
      </c>
      <c r="J5" s="111">
        <v>33.782496143496175</v>
      </c>
      <c r="K5" s="111">
        <v>2.7209662910396353</v>
      </c>
      <c r="L5" s="111">
        <v>1.1447196187717905</v>
      </c>
      <c r="M5" s="111">
        <v>0.20026339237899113</v>
      </c>
      <c r="N5" s="114">
        <v>0.21445566319946341</v>
      </c>
      <c r="O5" s="16">
        <v>0.13696003838593451</v>
      </c>
    </row>
    <row r="6" spans="1:23" x14ac:dyDescent="0.25">
      <c r="A6" s="155"/>
      <c r="B6" s="18" t="s">
        <v>30</v>
      </c>
      <c r="C6" s="16">
        <v>6.8614574549190538E-2</v>
      </c>
      <c r="D6" s="117">
        <f t="shared" si="0"/>
        <v>64.32056516447247</v>
      </c>
      <c r="E6" s="117">
        <f t="shared" si="1"/>
        <v>35.763998988395102</v>
      </c>
      <c r="F6" s="117">
        <f t="shared" si="2"/>
        <v>1.798472401963314</v>
      </c>
      <c r="G6" s="111">
        <v>27.468330278582652</v>
      </c>
      <c r="H6" s="111">
        <v>0.24179882245055917</v>
      </c>
      <c r="I6" s="111">
        <v>35.475321520320051</v>
      </c>
      <c r="J6" s="111">
        <v>32.722055710856949</v>
      </c>
      <c r="K6" s="111">
        <v>2.6100617494991862</v>
      </c>
      <c r="L6" s="111">
        <v>1.1232209069670824</v>
      </c>
      <c r="M6" s="111">
        <v>0.19008270558840049</v>
      </c>
      <c r="N6" s="114">
        <v>0.1850778840534994</v>
      </c>
      <c r="O6" s="16"/>
    </row>
    <row r="7" spans="1:23" x14ac:dyDescent="0.25">
      <c r="A7" s="155"/>
      <c r="B7" s="18" t="s">
        <v>31</v>
      </c>
      <c r="C7" s="16">
        <v>5.9897005758921235E-2</v>
      </c>
      <c r="D7" s="117">
        <f t="shared" si="0"/>
        <v>64.021839046426322</v>
      </c>
      <c r="E7" s="117">
        <f t="shared" si="1"/>
        <v>35.96962737175037</v>
      </c>
      <c r="F7" s="117">
        <f t="shared" si="2"/>
        <v>1.7798860795735527</v>
      </c>
      <c r="G7" s="111">
        <v>26.245481539821416</v>
      </c>
      <c r="H7" s="111">
        <v>0.24863816311087925</v>
      </c>
      <c r="I7" s="111">
        <v>36.326204393354281</v>
      </c>
      <c r="J7" s="111">
        <v>32.64738950330144</v>
      </c>
      <c r="K7" s="111">
        <v>2.9033037034261664</v>
      </c>
      <c r="L7" s="111">
        <v>1.1100171871010793</v>
      </c>
      <c r="M7" s="111">
        <v>0.17029600191187697</v>
      </c>
      <c r="N7" s="114">
        <v>0.18318831642978903</v>
      </c>
      <c r="O7" s="16">
        <v>9.7050603960832912E-2</v>
      </c>
    </row>
    <row r="8" spans="1:23" x14ac:dyDescent="0.25">
      <c r="A8" s="155"/>
      <c r="B8" s="18" t="s">
        <v>32</v>
      </c>
      <c r="C8" s="16">
        <v>0.10292049976149094</v>
      </c>
      <c r="D8" s="117">
        <f t="shared" si="0"/>
        <v>63.707504276734824</v>
      </c>
      <c r="E8" s="117">
        <f t="shared" si="1"/>
        <v>36.249946771796289</v>
      </c>
      <c r="F8" s="117">
        <f t="shared" si="2"/>
        <v>1.7574509744191256</v>
      </c>
      <c r="G8" s="111">
        <v>31.945445818083225</v>
      </c>
      <c r="H8" s="111">
        <v>0.45896244168065198</v>
      </c>
      <c r="I8" s="111">
        <v>30.108464459307601</v>
      </c>
      <c r="J8" s="111">
        <v>33.354498663858237</v>
      </c>
      <c r="K8" s="111">
        <v>2.2358447480352091</v>
      </c>
      <c r="L8" s="111">
        <v>1.1789194718310871</v>
      </c>
      <c r="M8" s="111">
        <v>0.20064091822219265</v>
      </c>
      <c r="N8" s="114">
        <v>0.223905147652425</v>
      </c>
      <c r="O8" s="16">
        <v>0.14784888009899244</v>
      </c>
    </row>
    <row r="9" spans="1:23" x14ac:dyDescent="0.25">
      <c r="A9" s="155"/>
      <c r="B9" s="18" t="s">
        <v>33</v>
      </c>
      <c r="C9" s="16">
        <v>0.11038519769678401</v>
      </c>
      <c r="D9" s="117">
        <f t="shared" si="0"/>
        <v>60.458823331825528</v>
      </c>
      <c r="E9" s="117">
        <f t="shared" si="1"/>
        <v>39.482230873347376</v>
      </c>
      <c r="F9" s="117">
        <f t="shared" si="2"/>
        <v>1.5312919760225221</v>
      </c>
      <c r="G9" s="111">
        <v>29.410962138888735</v>
      </c>
      <c r="H9" s="111">
        <v>0.40024846491378918</v>
      </c>
      <c r="I9" s="111">
        <v>29.670181449083543</v>
      </c>
      <c r="J9" s="111">
        <v>35.391348374698573</v>
      </c>
      <c r="K9" s="111">
        <v>3.460355215197723</v>
      </c>
      <c r="L9" s="111">
        <v>0.96179535393814464</v>
      </c>
      <c r="M9" s="111">
        <v>0.23027881853729593</v>
      </c>
      <c r="N9" s="114">
        <v>0.19173005364700554</v>
      </c>
      <c r="O9" s="16">
        <v>0.11376913857131626</v>
      </c>
    </row>
    <row r="10" spans="1:23" x14ac:dyDescent="0.25">
      <c r="A10" s="155"/>
      <c r="B10" s="18" t="s">
        <v>34</v>
      </c>
      <c r="C10" s="16">
        <v>6.6256129294193361E-2</v>
      </c>
      <c r="D10" s="117">
        <f t="shared" si="0"/>
        <v>64.481037393732009</v>
      </c>
      <c r="E10" s="117">
        <f t="shared" si="1"/>
        <v>35.541047982699418</v>
      </c>
      <c r="F10" s="117">
        <f t="shared" si="2"/>
        <v>1.8142694448717418</v>
      </c>
      <c r="G10" s="111">
        <v>26.300938554240044</v>
      </c>
      <c r="H10" s="111">
        <v>0.27179991693822725</v>
      </c>
      <c r="I10" s="111">
        <v>36.795868620516323</v>
      </c>
      <c r="J10" s="111">
        <v>32.533818869332052</v>
      </c>
      <c r="K10" s="111">
        <v>2.5516123750221449</v>
      </c>
      <c r="L10" s="111">
        <v>1.0569998339497177</v>
      </c>
      <c r="M10" s="111">
        <v>0.18381682140698893</v>
      </c>
      <c r="N10" s="114">
        <v>0.1627649585266765</v>
      </c>
      <c r="O10" s="16">
        <v>9.820929720503857E-2</v>
      </c>
    </row>
    <row r="11" spans="1:23" x14ac:dyDescent="0.25">
      <c r="A11" s="155"/>
      <c r="B11" s="9" t="s">
        <v>35</v>
      </c>
      <c r="C11" s="16">
        <v>7.331242715527353E-2</v>
      </c>
      <c r="D11" s="117">
        <f t="shared" si="0"/>
        <v>63.033132890019239</v>
      </c>
      <c r="E11" s="117">
        <f t="shared" si="1"/>
        <v>36.921910335901934</v>
      </c>
      <c r="F11" s="117">
        <f t="shared" si="2"/>
        <v>1.7072012882477376</v>
      </c>
      <c r="G11" s="111">
        <v>29.350035516591706</v>
      </c>
      <c r="H11" s="111">
        <v>0.24445725197843371</v>
      </c>
      <c r="I11" s="111">
        <v>32.135013462630646</v>
      </c>
      <c r="J11" s="111">
        <v>33.76795774464771</v>
      </c>
      <c r="K11" s="111">
        <v>2.7131163565255343</v>
      </c>
      <c r="L11" s="111">
        <v>1.1365607507820747</v>
      </c>
      <c r="M11" s="111">
        <v>0.19637898275025836</v>
      </c>
      <c r="N11" s="114">
        <v>0.20946869221972927</v>
      </c>
      <c r="O11" s="16">
        <v>0.1287420406398101</v>
      </c>
    </row>
    <row r="12" spans="1:23" x14ac:dyDescent="0.25">
      <c r="A12" s="155"/>
      <c r="B12" s="9" t="s">
        <v>36</v>
      </c>
      <c r="C12" s="16"/>
      <c r="D12" s="117">
        <f t="shared" si="0"/>
        <v>63.567834114334715</v>
      </c>
      <c r="E12" s="117">
        <f t="shared" si="1"/>
        <v>36.432165885665292</v>
      </c>
      <c r="F12" s="117">
        <f t="shared" si="2"/>
        <v>1.7448272033518135</v>
      </c>
      <c r="G12" s="111">
        <v>27.584339953928151</v>
      </c>
      <c r="H12" s="111">
        <v>0.232115062934526</v>
      </c>
      <c r="I12" s="111">
        <v>34.615679279705354</v>
      </c>
      <c r="J12" s="111">
        <v>33.095333334567577</v>
      </c>
      <c r="K12" s="111">
        <v>2.9061705025175892</v>
      </c>
      <c r="L12" s="111">
        <v>1.0932113678814386</v>
      </c>
      <c r="M12" s="111">
        <v>0.19854698564559792</v>
      </c>
      <c r="N12" s="114">
        <v>0.18360588575667394</v>
      </c>
      <c r="O12" s="16">
        <v>9.099762706309282E-2</v>
      </c>
    </row>
    <row r="13" spans="1:23" x14ac:dyDescent="0.25">
      <c r="A13" s="156" t="s">
        <v>37</v>
      </c>
      <c r="B13" s="9" t="s">
        <v>27</v>
      </c>
      <c r="C13" s="16">
        <v>8.903618082560863E-2</v>
      </c>
      <c r="D13" s="117">
        <f t="shared" si="0"/>
        <v>61.812571616095219</v>
      </c>
      <c r="E13" s="117">
        <f t="shared" si="1"/>
        <v>38.217107110846648</v>
      </c>
      <c r="F13" s="117">
        <f t="shared" si="2"/>
        <v>1.6174058239628448</v>
      </c>
      <c r="G13" s="111">
        <v>28.336140843946698</v>
      </c>
      <c r="H13" s="111">
        <v>0.21356934827524868</v>
      </c>
      <c r="I13" s="111">
        <v>32.452461433802021</v>
      </c>
      <c r="J13" s="111">
        <v>33.905255975270101</v>
      </c>
      <c r="K13" s="111">
        <v>3.8929427896625541</v>
      </c>
      <c r="L13" s="111">
        <v>0.93493315752089845</v>
      </c>
      <c r="M13" s="111">
        <v>0.20533899763874419</v>
      </c>
      <c r="N13" s="114"/>
      <c r="O13" s="16"/>
    </row>
    <row r="14" spans="1:23" x14ac:dyDescent="0.25">
      <c r="A14" s="156"/>
      <c r="B14" s="9" t="s">
        <v>28</v>
      </c>
      <c r="C14" s="16"/>
      <c r="D14" s="117">
        <f t="shared" si="0"/>
        <v>62.0599385724054</v>
      </c>
      <c r="E14" s="117">
        <f t="shared" si="1"/>
        <v>37.940061427594607</v>
      </c>
      <c r="F14" s="117">
        <f t="shared" si="2"/>
        <v>1.6357363756735486</v>
      </c>
      <c r="G14" s="111">
        <v>28.766846948072111</v>
      </c>
      <c r="H14" s="111">
        <v>0.20460820433238033</v>
      </c>
      <c r="I14" s="111">
        <v>32.373470907618639</v>
      </c>
      <c r="J14" s="111">
        <v>34.277336043256781</v>
      </c>
      <c r="K14" s="111">
        <v>3.2632925246875537</v>
      </c>
      <c r="L14" s="111">
        <v>0.91962071671465029</v>
      </c>
      <c r="M14" s="111">
        <v>0.1948246553178917</v>
      </c>
      <c r="N14" s="114"/>
      <c r="O14" s="16"/>
    </row>
    <row r="15" spans="1:23" x14ac:dyDescent="0.25">
      <c r="A15" s="156"/>
      <c r="B15" s="10" t="s">
        <v>29</v>
      </c>
      <c r="C15" s="16"/>
      <c r="D15" s="117">
        <f t="shared" si="0"/>
        <v>62.188756240258279</v>
      </c>
      <c r="E15" s="117">
        <f t="shared" si="1"/>
        <v>37.811243759741728</v>
      </c>
      <c r="F15" s="117">
        <f t="shared" si="2"/>
        <v>1.6447159642622415</v>
      </c>
      <c r="G15" s="111">
        <v>29.441512904903799</v>
      </c>
      <c r="H15" s="111">
        <v>0.1973044237648488</v>
      </c>
      <c r="I15" s="111">
        <v>31.780612441385372</v>
      </c>
      <c r="J15" s="111">
        <v>34.321412167275348</v>
      </c>
      <c r="K15" s="111">
        <v>3.0937841084789497</v>
      </c>
      <c r="L15" s="111">
        <v>0.96663089396910584</v>
      </c>
      <c r="M15" s="111">
        <v>0.19874306022257937</v>
      </c>
      <c r="N15" s="114"/>
      <c r="O15" s="16"/>
    </row>
    <row r="16" spans="1:23" x14ac:dyDescent="0.25">
      <c r="A16" s="156"/>
      <c r="B16" s="9" t="s">
        <v>30</v>
      </c>
      <c r="C16" s="16"/>
      <c r="D16" s="117">
        <f t="shared" si="0"/>
        <v>62.688457780384311</v>
      </c>
      <c r="E16" s="117">
        <f t="shared" si="1"/>
        <v>37.311542219615696</v>
      </c>
      <c r="F16" s="117">
        <f t="shared" si="2"/>
        <v>1.6801357984990306</v>
      </c>
      <c r="G16" s="111">
        <v>26.782433583006853</v>
      </c>
      <c r="H16" s="111">
        <v>0.18070231281621327</v>
      </c>
      <c r="I16" s="111">
        <v>34.90415056348602</v>
      </c>
      <c r="J16" s="111">
        <v>33.419199588370532</v>
      </c>
      <c r="K16" s="111">
        <v>3.5155789504062738</v>
      </c>
      <c r="L16" s="111">
        <v>1.001873633891434</v>
      </c>
      <c r="M16" s="111">
        <v>0.19606136802267823</v>
      </c>
      <c r="N16" s="114"/>
      <c r="O16" s="16"/>
    </row>
    <row r="17" spans="1:15" x14ac:dyDescent="0.25">
      <c r="A17" s="156"/>
      <c r="B17" s="18" t="s">
        <v>31</v>
      </c>
      <c r="C17" s="16"/>
      <c r="D17" s="117">
        <f t="shared" si="0"/>
        <v>60.433669313815635</v>
      </c>
      <c r="E17" s="117">
        <f t="shared" si="1"/>
        <v>39.566330686184358</v>
      </c>
      <c r="F17" s="117">
        <f t="shared" si="2"/>
        <v>1.527401410889933</v>
      </c>
      <c r="G17" s="111">
        <v>24.944958876007963</v>
      </c>
      <c r="H17" s="111">
        <v>0.15590068311100463</v>
      </c>
      <c r="I17" s="111">
        <v>34.490562611463872</v>
      </c>
      <c r="J17" s="111">
        <v>35.989797497242812</v>
      </c>
      <c r="K17" s="111">
        <v>3.2367404806153863</v>
      </c>
      <c r="L17" s="111">
        <v>0.99814782634380028</v>
      </c>
      <c r="M17" s="111">
        <v>0.18389202521515244</v>
      </c>
      <c r="N17" s="114"/>
      <c r="O17" s="16"/>
    </row>
    <row r="18" spans="1:15" x14ac:dyDescent="0.25">
      <c r="A18" s="156"/>
      <c r="B18" s="18" t="s">
        <v>32</v>
      </c>
      <c r="C18" s="16">
        <v>0.10513407752402497</v>
      </c>
      <c r="D18" s="117">
        <f t="shared" si="0"/>
        <v>60.861057877640754</v>
      </c>
      <c r="E18" s="117">
        <f t="shared" si="1"/>
        <v>39.138942122359261</v>
      </c>
      <c r="F18" s="117">
        <f t="shared" si="2"/>
        <v>1.5550000735168594</v>
      </c>
      <c r="G18" s="111">
        <v>29.782402179693793</v>
      </c>
      <c r="H18" s="111">
        <v>0.29079337823710238</v>
      </c>
      <c r="I18" s="111">
        <v>29.960617159753127</v>
      </c>
      <c r="J18" s="111">
        <v>35.246073394130718</v>
      </c>
      <c r="K18" s="111">
        <v>3.3816864798598303</v>
      </c>
      <c r="L18" s="111">
        <v>1.0129044606698121</v>
      </c>
      <c r="M18" s="111">
        <v>0.22038887013160721</v>
      </c>
      <c r="N18" s="114"/>
      <c r="O18" s="16"/>
    </row>
    <row r="19" spans="1:15" x14ac:dyDescent="0.25">
      <c r="A19" s="156"/>
      <c r="B19" s="18" t="s">
        <v>33</v>
      </c>
      <c r="C19" s="16">
        <v>9.5889671321639572E-2</v>
      </c>
      <c r="D19" s="117">
        <f t="shared" si="0"/>
        <v>60.795027170007451</v>
      </c>
      <c r="E19" s="117">
        <f t="shared" si="1"/>
        <v>39.204972829992549</v>
      </c>
      <c r="F19" s="117">
        <f t="shared" si="2"/>
        <v>1.5506968320992713</v>
      </c>
      <c r="G19" s="111">
        <v>29.338206969862014</v>
      </c>
      <c r="H19" s="111">
        <v>0.17795468299396092</v>
      </c>
      <c r="I19" s="111">
        <v>30.369275271057109</v>
      </c>
      <c r="J19" s="111">
        <v>35.216064157939144</v>
      </c>
      <c r="K19" s="111">
        <v>3.5842302233681949</v>
      </c>
      <c r="L19" s="111">
        <v>0.99165525776669117</v>
      </c>
      <c r="M19" s="111">
        <v>0.22672376569124786</v>
      </c>
      <c r="N19" s="114"/>
      <c r="O19" s="16"/>
    </row>
    <row r="20" spans="1:15" x14ac:dyDescent="0.25">
      <c r="A20" s="156"/>
      <c r="B20" s="9" t="s">
        <v>34</v>
      </c>
      <c r="C20" s="16">
        <v>0.10894423499746062</v>
      </c>
      <c r="D20" s="117">
        <f t="shared" si="0"/>
        <v>60.193156146970942</v>
      </c>
      <c r="E20" s="117">
        <f t="shared" si="1"/>
        <v>39.843158598028218</v>
      </c>
      <c r="F20" s="117">
        <f t="shared" si="2"/>
        <v>1.510752617638849</v>
      </c>
      <c r="G20" s="111">
        <v>27.384896320044316</v>
      </c>
      <c r="H20" s="111">
        <v>0.1515047155089157</v>
      </c>
      <c r="I20" s="111">
        <v>31.693421960089335</v>
      </c>
      <c r="J20" s="111">
        <v>35.893688424707797</v>
      </c>
      <c r="K20" s="111">
        <v>3.5445520364568286</v>
      </c>
      <c r="L20" s="111">
        <v>1.0058936318398308</v>
      </c>
      <c r="M20" s="111">
        <v>0.25341342135468164</v>
      </c>
      <c r="N20" s="114"/>
      <c r="O20" s="16"/>
    </row>
    <row r="21" spans="1:15" x14ac:dyDescent="0.25">
      <c r="A21" s="156"/>
      <c r="B21" s="9" t="s">
        <v>35</v>
      </c>
      <c r="C21" s="16">
        <v>6.7885209976831729E-2</v>
      </c>
      <c r="D21" s="117">
        <f t="shared" si="0"/>
        <v>60.715827321706087</v>
      </c>
      <c r="E21" s="117">
        <f t="shared" si="1"/>
        <v>39.306801081619525</v>
      </c>
      <c r="F21" s="117">
        <f t="shared" si="2"/>
        <v>1.5446646801817143</v>
      </c>
      <c r="G21" s="111">
        <v>27.779372837738126</v>
      </c>
      <c r="H21" s="111">
        <v>0.19946397176996114</v>
      </c>
      <c r="I21" s="111">
        <v>31.908587049449437</v>
      </c>
      <c r="J21" s="111">
        <v>34.729708922753552</v>
      </c>
      <c r="K21" s="111">
        <v>4.1681032038985215</v>
      </c>
      <c r="L21" s="111">
        <v>0.9599822245416888</v>
      </c>
      <c r="M21" s="111">
        <v>0.20952498319749557</v>
      </c>
      <c r="N21" s="114"/>
      <c r="O21" s="16"/>
    </row>
    <row r="22" spans="1:15" x14ac:dyDescent="0.25">
      <c r="A22" s="156"/>
      <c r="B22" s="9" t="s">
        <v>36</v>
      </c>
      <c r="C22" s="16">
        <v>9.1971937996720807E-2</v>
      </c>
      <c r="D22" s="117">
        <f t="shared" si="0"/>
        <v>59.890814930030338</v>
      </c>
      <c r="E22" s="117">
        <f t="shared" si="1"/>
        <v>40.170499695300798</v>
      </c>
      <c r="F22" s="117">
        <f t="shared" si="2"/>
        <v>1.49091535789475</v>
      </c>
      <c r="G22" s="111">
        <v>27.668331975364563</v>
      </c>
      <c r="H22" s="111">
        <v>0.22264193196021512</v>
      </c>
      <c r="I22" s="111">
        <v>31.0838780878879</v>
      </c>
      <c r="J22" s="111">
        <v>35.469235910203857</v>
      </c>
      <c r="K22" s="111">
        <v>4.2293022903705291</v>
      </c>
      <c r="L22" s="111">
        <v>1.0466329287811593</v>
      </c>
      <c r="M22" s="111">
        <v>0.24931956276619341</v>
      </c>
      <c r="N22" s="114"/>
      <c r="O22" s="16"/>
    </row>
    <row r="23" spans="1:15" x14ac:dyDescent="0.25">
      <c r="A23" s="156" t="s">
        <v>38</v>
      </c>
      <c r="B23" s="9" t="s">
        <v>27</v>
      </c>
      <c r="C23" s="16"/>
      <c r="D23" s="117">
        <f t="shared" si="0"/>
        <v>62.314214130510393</v>
      </c>
      <c r="E23" s="117">
        <f t="shared" si="1"/>
        <v>37.125744697485324</v>
      </c>
      <c r="F23" s="117">
        <f t="shared" si="2"/>
        <v>1.6784636816923213</v>
      </c>
      <c r="G23" s="111">
        <v>28.814098187092227</v>
      </c>
      <c r="H23" s="111">
        <v>0.19112690863642331</v>
      </c>
      <c r="I23" s="111">
        <v>32.600882396105426</v>
      </c>
      <c r="J23" s="111">
        <v>33.136659478529552</v>
      </c>
      <c r="K23" s="111">
        <v>3.6198673672134611</v>
      </c>
      <c r="L23" s="111">
        <v>0.89923354731273797</v>
      </c>
      <c r="M23" s="111">
        <v>0.17809094310589599</v>
      </c>
      <c r="N23" s="115"/>
      <c r="O23" s="35"/>
    </row>
    <row r="24" spans="1:15" x14ac:dyDescent="0.25">
      <c r="A24" s="156"/>
      <c r="B24" s="9" t="s">
        <v>28</v>
      </c>
      <c r="C24" s="16"/>
      <c r="D24" s="117">
        <f t="shared" si="0"/>
        <v>58.427752509425638</v>
      </c>
      <c r="E24" s="117">
        <f t="shared" si="1"/>
        <v>41.572247490574348</v>
      </c>
      <c r="F24" s="117">
        <f t="shared" si="2"/>
        <v>1.4054508966029062</v>
      </c>
      <c r="G24" s="111">
        <v>22.252651198090803</v>
      </c>
      <c r="H24" s="111">
        <v>0.20605763523433682</v>
      </c>
      <c r="I24" s="111">
        <v>35.24618252546103</v>
      </c>
      <c r="J24" s="111">
        <v>37.176680112417962</v>
      </c>
      <c r="K24" s="111">
        <v>3.0855945249045202</v>
      </c>
      <c r="L24" s="111">
        <v>0.92891878587380783</v>
      </c>
      <c r="M24" s="111">
        <v>1.1039152180175289</v>
      </c>
      <c r="N24" s="115"/>
      <c r="O24" s="35"/>
    </row>
    <row r="25" spans="1:15" x14ac:dyDescent="0.25">
      <c r="A25" s="156"/>
      <c r="B25" s="10" t="s">
        <v>29</v>
      </c>
      <c r="C25" s="16"/>
      <c r="D25" s="117">
        <f t="shared" si="0"/>
        <v>62.561837975666634</v>
      </c>
      <c r="E25" s="117">
        <f t="shared" si="1"/>
        <v>37.43816202433338</v>
      </c>
      <c r="F25" s="117">
        <f t="shared" si="2"/>
        <v>1.6710712971166646</v>
      </c>
      <c r="G25" s="111">
        <v>30.652977931143976</v>
      </c>
      <c r="H25" s="111">
        <v>0.22252776768316526</v>
      </c>
      <c r="I25" s="111">
        <v>30.914741712908196</v>
      </c>
      <c r="J25" s="111">
        <v>33.646997832812019</v>
      </c>
      <c r="K25" s="111">
        <v>3.3740169073889272</v>
      </c>
      <c r="L25" s="111">
        <v>0.99411833161445606</v>
      </c>
      <c r="M25" s="111">
        <v>0.1946195164492647</v>
      </c>
      <c r="N25" s="115"/>
      <c r="O25" s="35"/>
    </row>
    <row r="26" spans="1:15" x14ac:dyDescent="0.25">
      <c r="A26" s="156"/>
      <c r="B26" s="9" t="s">
        <v>30</v>
      </c>
      <c r="C26" s="16"/>
      <c r="D26" s="117">
        <f t="shared" si="0"/>
        <v>63.208931701975331</v>
      </c>
      <c r="E26" s="117">
        <f t="shared" si="1"/>
        <v>36.791068298024655</v>
      </c>
      <c r="F26" s="117">
        <f t="shared" si="2"/>
        <v>1.7180510005839944</v>
      </c>
      <c r="G26" s="111">
        <v>26.477717530587849</v>
      </c>
      <c r="H26" s="111">
        <v>0.15243286622458066</v>
      </c>
      <c r="I26" s="111">
        <v>35.809838293753266</v>
      </c>
      <c r="J26" s="111">
        <v>33.457153484531858</v>
      </c>
      <c r="K26" s="111">
        <v>3.0062106607425068</v>
      </c>
      <c r="L26" s="111">
        <v>0.92137587763421891</v>
      </c>
      <c r="M26" s="111">
        <v>0.17527128652571222</v>
      </c>
      <c r="N26" s="115"/>
      <c r="O26" s="35"/>
    </row>
    <row r="27" spans="1:15" x14ac:dyDescent="0.25">
      <c r="A27" s="156"/>
      <c r="B27" s="18" t="s">
        <v>31</v>
      </c>
      <c r="C27" s="16"/>
      <c r="D27" s="117">
        <f t="shared" si="0"/>
        <v>62.55008498838616</v>
      </c>
      <c r="E27" s="117">
        <f t="shared" si="1"/>
        <v>37.449915011613825</v>
      </c>
      <c r="F27" s="117">
        <f t="shared" si="2"/>
        <v>1.6702330290733201</v>
      </c>
      <c r="G27" s="111">
        <v>26.784221851505308</v>
      </c>
      <c r="H27" s="111">
        <v>0.18520356060376067</v>
      </c>
      <c r="I27" s="111">
        <v>34.863061252344842</v>
      </c>
      <c r="J27" s="111">
        <v>34.021221829747844</v>
      </c>
      <c r="K27" s="111">
        <v>3.0707917672490592</v>
      </c>
      <c r="L27" s="111">
        <v>0.90280188453601429</v>
      </c>
      <c r="M27" s="111">
        <v>0.17269785401315696</v>
      </c>
      <c r="N27" s="115"/>
      <c r="O27" s="35"/>
    </row>
    <row r="28" spans="1:15" x14ac:dyDescent="0.25">
      <c r="A28" s="156"/>
      <c r="B28" s="18" t="s">
        <v>32</v>
      </c>
      <c r="C28" s="16"/>
      <c r="D28" s="117">
        <f t="shared" si="0"/>
        <v>62.488448364081925</v>
      </c>
      <c r="E28" s="117">
        <f t="shared" si="1"/>
        <v>37.511551635918075</v>
      </c>
      <c r="F28" s="117">
        <f t="shared" si="2"/>
        <v>1.6658454699657894</v>
      </c>
      <c r="G28" s="111">
        <v>31.150146379938274</v>
      </c>
      <c r="H28" s="111">
        <v>0.27753853739650963</v>
      </c>
      <c r="I28" s="111">
        <v>30.464809415859449</v>
      </c>
      <c r="J28" s="111">
        <v>33.934510653546297</v>
      </c>
      <c r="K28" s="111">
        <v>3.1061341728810707</v>
      </c>
      <c r="L28" s="111">
        <v>0.87349256828419641</v>
      </c>
      <c r="M28" s="111">
        <v>0.19336827209419502</v>
      </c>
      <c r="N28" s="115"/>
      <c r="O28" s="35"/>
    </row>
    <row r="29" spans="1:15" x14ac:dyDescent="0.25">
      <c r="A29" s="156"/>
      <c r="B29" s="18" t="s">
        <v>33</v>
      </c>
      <c r="C29" s="16"/>
      <c r="D29" s="117">
        <f t="shared" si="0"/>
        <v>61.613262191734982</v>
      </c>
      <c r="E29" s="117">
        <f t="shared" si="1"/>
        <v>38.386737808265011</v>
      </c>
      <c r="F29" s="117">
        <f t="shared" si="2"/>
        <v>1.605066377337985</v>
      </c>
      <c r="G29" s="111">
        <v>32.224927848587988</v>
      </c>
      <c r="H29" s="111">
        <v>0.1807229175510531</v>
      </c>
      <c r="I29" s="111">
        <v>28.566188834467862</v>
      </c>
      <c r="J29" s="111">
        <v>34.960992184873703</v>
      </c>
      <c r="K29" s="111">
        <v>3.0595585164448558</v>
      </c>
      <c r="L29" s="111">
        <v>0.82214550867913705</v>
      </c>
      <c r="M29" s="111">
        <v>0.18546418939540441</v>
      </c>
      <c r="N29" s="115"/>
      <c r="O29" s="35"/>
    </row>
    <row r="30" spans="1:15" x14ac:dyDescent="0.25">
      <c r="A30" s="156"/>
      <c r="B30" s="9" t="s">
        <v>34</v>
      </c>
      <c r="C30" s="16"/>
      <c r="D30" s="117">
        <f t="shared" si="0"/>
        <v>61.059064692527834</v>
      </c>
      <c r="E30" s="117">
        <f t="shared" si="1"/>
        <v>38.391615301692205</v>
      </c>
      <c r="F30" s="117">
        <f t="shared" si="2"/>
        <v>1.5904270818695274</v>
      </c>
      <c r="G30" s="111">
        <v>29.018521842398041</v>
      </c>
      <c r="H30" s="111">
        <v>0.18325861667266563</v>
      </c>
      <c r="I30" s="111">
        <v>31.094650807603859</v>
      </c>
      <c r="J30" s="111">
        <v>34.19397998921125</v>
      </c>
      <c r="K30" s="111">
        <v>3.8141778277582357</v>
      </c>
      <c r="L30" s="111">
        <v>0.94589204252593018</v>
      </c>
      <c r="M30" s="111">
        <v>0.20019886805005127</v>
      </c>
      <c r="N30" s="115"/>
      <c r="O30" s="35"/>
    </row>
    <row r="31" spans="1:15" x14ac:dyDescent="0.25">
      <c r="A31" s="156"/>
      <c r="B31" s="9" t="s">
        <v>35</v>
      </c>
      <c r="C31" s="16"/>
      <c r="D31" s="117">
        <f t="shared" si="0"/>
        <v>63.053174559985273</v>
      </c>
      <c r="E31" s="117">
        <f t="shared" si="1"/>
        <v>36.946825440014713</v>
      </c>
      <c r="F31" s="117">
        <f t="shared" si="2"/>
        <v>1.706592482819822</v>
      </c>
      <c r="G31" s="111">
        <v>30.11106547736247</v>
      </c>
      <c r="H31" s="111">
        <v>0.21522034376195751</v>
      </c>
      <c r="I31" s="111">
        <v>32.07050406167491</v>
      </c>
      <c r="J31" s="111">
        <v>33.070495861114843</v>
      </c>
      <c r="K31" s="111">
        <v>3.4763659050883984</v>
      </c>
      <c r="L31" s="111">
        <v>0.87160502094788761</v>
      </c>
      <c r="M31" s="111">
        <v>0.18474333004951479</v>
      </c>
      <c r="N31" s="115"/>
      <c r="O31" s="35"/>
    </row>
    <row r="32" spans="1:15" x14ac:dyDescent="0.25">
      <c r="A32" s="156"/>
      <c r="B32" s="9" t="s">
        <v>36</v>
      </c>
      <c r="C32" s="16"/>
      <c r="D32" s="117">
        <f t="shared" si="0"/>
        <v>61.652395623376577</v>
      </c>
      <c r="E32" s="117">
        <f t="shared" si="1"/>
        <v>38.347604376623394</v>
      </c>
      <c r="F32" s="117">
        <f t="shared" si="2"/>
        <v>1.6077248272895954</v>
      </c>
      <c r="G32" s="111">
        <v>27.712524722885455</v>
      </c>
      <c r="H32" s="111">
        <v>0.17010712881614939</v>
      </c>
      <c r="I32" s="111">
        <v>33.050139569298196</v>
      </c>
      <c r="J32" s="111">
        <v>34.272019136552906</v>
      </c>
      <c r="K32" s="111">
        <v>3.7073300090716108</v>
      </c>
      <c r="L32" s="111">
        <v>0.88973133119292913</v>
      </c>
      <c r="M32" s="111">
        <v>0.19814810218273093</v>
      </c>
      <c r="N32" s="116"/>
      <c r="O32" s="71"/>
    </row>
    <row r="33" spans="1:19" x14ac:dyDescent="0.25">
      <c r="A33" s="135"/>
      <c r="B33" s="134"/>
      <c r="C33" s="136"/>
      <c r="D33" s="137">
        <f>+MAX(D3:D32)</f>
        <v>64.530450013110539</v>
      </c>
      <c r="E33" s="137">
        <f>+MAX(E3:E32)</f>
        <v>41.572247490574348</v>
      </c>
      <c r="F33" s="137">
        <f>+MAX(F3:F32)</f>
        <v>1.8165801463314082</v>
      </c>
      <c r="G33" s="137">
        <f>+MAX(G3:G32)</f>
        <v>32.224927848587988</v>
      </c>
      <c r="H33" s="137">
        <f t="shared" ref="H33:O33" si="3">+MAX(H3:H32)</f>
        <v>0.45896244168065198</v>
      </c>
      <c r="I33" s="137">
        <f t="shared" si="3"/>
        <v>36.795868620516323</v>
      </c>
      <c r="J33" s="137">
        <f t="shared" si="3"/>
        <v>37.176680112417962</v>
      </c>
      <c r="K33" s="137">
        <f t="shared" si="3"/>
        <v>4.2293022903705291</v>
      </c>
      <c r="L33" s="137">
        <f t="shared" si="3"/>
        <v>1.1789194718310871</v>
      </c>
      <c r="M33" s="137">
        <f t="shared" si="3"/>
        <v>1.1039152180175289</v>
      </c>
      <c r="N33" s="137">
        <f t="shared" si="3"/>
        <v>0.223905147652425</v>
      </c>
      <c r="O33" s="137">
        <f t="shared" si="3"/>
        <v>0.14784888009899244</v>
      </c>
    </row>
    <row r="34" spans="1:19" x14ac:dyDescent="0.25">
      <c r="A34" s="135"/>
      <c r="B34" s="134"/>
      <c r="C34" s="136"/>
      <c r="D34" s="137">
        <f>+MIN(D3:D32)</f>
        <v>58.427752509425638</v>
      </c>
      <c r="E34" s="137">
        <f>+MIN(E3:E32)</f>
        <v>35.523040446869395</v>
      </c>
      <c r="F34" s="137">
        <f>+MIN(F3:F32)</f>
        <v>1.4054508966029062</v>
      </c>
      <c r="G34" s="137">
        <f t="shared" ref="G34:K34" si="4">+MIN(G3:G32)</f>
        <v>22.252651198090803</v>
      </c>
      <c r="H34" s="137">
        <f t="shared" si="4"/>
        <v>0.1515047155089157</v>
      </c>
      <c r="I34" s="137">
        <f t="shared" si="4"/>
        <v>28.566188834467862</v>
      </c>
      <c r="J34" s="137">
        <f t="shared" si="4"/>
        <v>31.768110870077027</v>
      </c>
      <c r="K34" s="137">
        <f t="shared" si="4"/>
        <v>2.2358447480352091</v>
      </c>
      <c r="L34" s="138"/>
      <c r="M34" s="138"/>
      <c r="N34" s="139"/>
      <c r="O34" s="139"/>
    </row>
    <row r="35" spans="1:19" x14ac:dyDescent="0.25">
      <c r="A35" s="135"/>
      <c r="B35" s="134"/>
      <c r="C35" s="136"/>
      <c r="D35" s="137"/>
      <c r="E35" s="137"/>
      <c r="F35" s="137"/>
      <c r="G35" s="138"/>
      <c r="H35" s="138"/>
      <c r="I35" s="138"/>
      <c r="J35" s="138"/>
      <c r="K35" s="138"/>
      <c r="L35" s="138"/>
      <c r="M35" s="138"/>
      <c r="N35" s="139"/>
      <c r="O35" s="139"/>
    </row>
    <row r="37" spans="1:19" ht="15.75" thickBot="1" x14ac:dyDescent="0.3">
      <c r="A37" t="s">
        <v>1</v>
      </c>
      <c r="B37" s="127" t="s">
        <v>129</v>
      </c>
      <c r="C37" s="100"/>
      <c r="D37" s="119" t="s">
        <v>0</v>
      </c>
      <c r="E37" s="102" t="s">
        <v>125</v>
      </c>
      <c r="F37" s="102" t="s">
        <v>126</v>
      </c>
      <c r="G37" s="101" t="s">
        <v>127</v>
      </c>
      <c r="H37" s="101" t="s">
        <v>19</v>
      </c>
      <c r="I37" s="101" t="s">
        <v>128</v>
      </c>
    </row>
    <row r="38" spans="1:19" ht="21" customHeight="1" thickBot="1" x14ac:dyDescent="0.3">
      <c r="A38" s="126" t="s">
        <v>50</v>
      </c>
      <c r="B38" s="155" t="s">
        <v>27</v>
      </c>
      <c r="C38" s="100"/>
      <c r="D38" s="119" t="s">
        <v>26</v>
      </c>
      <c r="E38" s="111">
        <v>29.803311108775901</v>
      </c>
      <c r="F38" s="111">
        <v>33.261143309694525</v>
      </c>
      <c r="G38" s="111">
        <v>31.768110870077027</v>
      </c>
      <c r="H38" s="111">
        <v>31.768110870077027</v>
      </c>
      <c r="I38" s="111">
        <v>3.2618425175817083</v>
      </c>
      <c r="P38" s="121" t="s">
        <v>80</v>
      </c>
      <c r="Q38" s="122" t="s">
        <v>81</v>
      </c>
      <c r="R38" s="122" t="s">
        <v>82</v>
      </c>
      <c r="S38" s="122" t="s">
        <v>83</v>
      </c>
    </row>
    <row r="39" spans="1:19" ht="15.75" thickBot="1" x14ac:dyDescent="0.3">
      <c r="A39" s="126" t="s">
        <v>51</v>
      </c>
      <c r="B39" s="155"/>
      <c r="C39" s="100"/>
      <c r="D39" s="119" t="s">
        <v>37</v>
      </c>
      <c r="E39" s="111">
        <v>28.336140843946698</v>
      </c>
      <c r="F39" s="111">
        <v>33.548764252934937</v>
      </c>
      <c r="G39" s="111">
        <v>32.304537792650621</v>
      </c>
      <c r="H39" s="111">
        <v>32.304537792650621</v>
      </c>
      <c r="I39" s="111">
        <v>2.9651423802476606</v>
      </c>
      <c r="P39" s="123" t="s">
        <v>55</v>
      </c>
      <c r="Q39" s="124">
        <v>3</v>
      </c>
      <c r="R39" s="124">
        <v>22.252300000000002</v>
      </c>
      <c r="S39" s="125" t="s">
        <v>84</v>
      </c>
    </row>
    <row r="40" spans="1:19" ht="15.75" thickBot="1" x14ac:dyDescent="0.3">
      <c r="A40" s="126" t="s">
        <v>52</v>
      </c>
      <c r="B40" s="155"/>
      <c r="C40" s="100"/>
      <c r="D40" s="119" t="s">
        <v>38</v>
      </c>
      <c r="E40" s="111">
        <v>28.814098187092227</v>
      </c>
      <c r="F40" s="111">
        <v>32.123436192370256</v>
      </c>
      <c r="G40" s="111">
        <v>33.782496143496175</v>
      </c>
      <c r="H40" s="111">
        <v>33.782496143496175</v>
      </c>
      <c r="I40" s="111">
        <v>2.7209662910396353</v>
      </c>
      <c r="P40" s="123" t="s">
        <v>85</v>
      </c>
      <c r="Q40" s="124">
        <v>3</v>
      </c>
      <c r="R40" s="124">
        <v>24.945</v>
      </c>
      <c r="S40" s="125" t="s">
        <v>86</v>
      </c>
    </row>
    <row r="41" spans="1:19" ht="15.75" thickBot="1" x14ac:dyDescent="0.3">
      <c r="A41" s="120" t="s">
        <v>53</v>
      </c>
      <c r="B41" s="154" t="s">
        <v>28</v>
      </c>
      <c r="C41" s="100"/>
      <c r="D41" s="119" t="s">
        <v>26</v>
      </c>
      <c r="E41" s="111">
        <v>29.289636754450939</v>
      </c>
      <c r="F41" s="111">
        <v>35.475321520320051</v>
      </c>
      <c r="G41" s="111">
        <v>32.722055710856949</v>
      </c>
      <c r="H41" s="111">
        <v>32.722055710856949</v>
      </c>
      <c r="I41" s="111">
        <v>2.6100617494991862</v>
      </c>
      <c r="P41" s="123" t="s">
        <v>87</v>
      </c>
      <c r="Q41" s="124">
        <v>3</v>
      </c>
      <c r="R41" s="124">
        <v>26.2453</v>
      </c>
      <c r="S41" s="125" t="s">
        <v>88</v>
      </c>
    </row>
    <row r="42" spans="1:19" ht="15.75" thickBot="1" x14ac:dyDescent="0.3">
      <c r="A42" s="120" t="s">
        <v>54</v>
      </c>
      <c r="B42" s="154"/>
      <c r="C42" s="100"/>
      <c r="D42" s="119" t="s">
        <v>37</v>
      </c>
      <c r="E42" s="111">
        <v>28.766846948072111</v>
      </c>
      <c r="F42" s="111">
        <v>36.326204393354281</v>
      </c>
      <c r="G42" s="111">
        <v>32.64738950330144</v>
      </c>
      <c r="H42" s="111">
        <v>32.64738950330144</v>
      </c>
      <c r="I42" s="111">
        <v>2.9033037034261664</v>
      </c>
      <c r="P42" s="123" t="s">
        <v>89</v>
      </c>
      <c r="Q42" s="124">
        <v>3</v>
      </c>
      <c r="R42" s="124">
        <v>26.300699999999999</v>
      </c>
      <c r="S42" s="125" t="s">
        <v>88</v>
      </c>
    </row>
    <row r="43" spans="1:19" ht="15.75" thickBot="1" x14ac:dyDescent="0.3">
      <c r="A43" s="120" t="s">
        <v>55</v>
      </c>
      <c r="B43" s="154"/>
      <c r="C43" s="100"/>
      <c r="D43" s="119" t="s">
        <v>38</v>
      </c>
      <c r="E43" s="111">
        <v>22.252651198090803</v>
      </c>
      <c r="F43" s="111">
        <v>30.108464459307601</v>
      </c>
      <c r="G43" s="111">
        <v>33.354498663858237</v>
      </c>
      <c r="H43" s="111">
        <v>33.354498663858237</v>
      </c>
      <c r="I43" s="111">
        <v>2.2358447480352091</v>
      </c>
      <c r="P43" s="123" t="s">
        <v>90</v>
      </c>
      <c r="Q43" s="124">
        <v>3</v>
      </c>
      <c r="R43" s="124">
        <v>26.478000000000002</v>
      </c>
      <c r="S43" s="125" t="s">
        <v>88</v>
      </c>
    </row>
    <row r="44" spans="1:19" ht="15.75" thickBot="1" x14ac:dyDescent="0.3">
      <c r="A44" s="120" t="s">
        <v>56</v>
      </c>
      <c r="B44" s="154" t="s">
        <v>29</v>
      </c>
      <c r="C44" s="100"/>
      <c r="D44" s="119" t="s">
        <v>26</v>
      </c>
      <c r="E44" s="111">
        <v>29.389155762912242</v>
      </c>
      <c r="F44" s="111">
        <v>29.670181449083543</v>
      </c>
      <c r="G44" s="111">
        <v>35.391348374698573</v>
      </c>
      <c r="H44" s="111">
        <v>35.391348374698573</v>
      </c>
      <c r="I44" s="111">
        <v>3.460355215197723</v>
      </c>
      <c r="P44" s="123" t="s">
        <v>91</v>
      </c>
      <c r="Q44" s="124">
        <v>3</v>
      </c>
      <c r="R44" s="124">
        <v>26.782699999999998</v>
      </c>
      <c r="S44" s="125" t="s">
        <v>92</v>
      </c>
    </row>
    <row r="45" spans="1:19" ht="15.75" thickBot="1" x14ac:dyDescent="0.3">
      <c r="A45" s="120" t="s">
        <v>57</v>
      </c>
      <c r="B45" s="154"/>
      <c r="C45" s="100"/>
      <c r="D45" s="119" t="s">
        <v>37</v>
      </c>
      <c r="E45" s="111">
        <v>29.441512904903799</v>
      </c>
      <c r="F45" s="111">
        <v>36.795868620516323</v>
      </c>
      <c r="G45" s="111">
        <v>32.533818869332052</v>
      </c>
      <c r="H45" s="111">
        <v>32.533818869332052</v>
      </c>
      <c r="I45" s="111">
        <v>2.5516123750221449</v>
      </c>
      <c r="P45" s="123" t="s">
        <v>93</v>
      </c>
      <c r="Q45" s="124">
        <v>3</v>
      </c>
      <c r="R45" s="124">
        <v>26.784300000000002</v>
      </c>
      <c r="S45" s="125" t="s">
        <v>92</v>
      </c>
    </row>
    <row r="46" spans="1:19" ht="15.75" thickBot="1" x14ac:dyDescent="0.3">
      <c r="A46" s="120" t="s">
        <v>58</v>
      </c>
      <c r="B46" s="154"/>
      <c r="C46" s="100"/>
      <c r="D46" s="119" t="s">
        <v>38</v>
      </c>
      <c r="E46" s="111">
        <v>30.652977931143976</v>
      </c>
      <c r="F46" s="111">
        <v>32.135013462630646</v>
      </c>
      <c r="G46" s="111">
        <v>33.76795774464771</v>
      </c>
      <c r="H46" s="111">
        <v>33.76795774464771</v>
      </c>
      <c r="I46" s="111">
        <v>2.7131163565255343</v>
      </c>
      <c r="P46" s="123" t="s">
        <v>94</v>
      </c>
      <c r="Q46" s="124">
        <v>3</v>
      </c>
      <c r="R46" s="124">
        <v>27.384699999999999</v>
      </c>
      <c r="S46" s="125" t="s">
        <v>95</v>
      </c>
    </row>
    <row r="47" spans="1:19" ht="15.75" thickBot="1" x14ac:dyDescent="0.3">
      <c r="A47" s="120" t="s">
        <v>59</v>
      </c>
      <c r="B47" s="154" t="s">
        <v>30</v>
      </c>
      <c r="C47" s="100"/>
      <c r="D47" s="119" t="s">
        <v>26</v>
      </c>
      <c r="E47" s="111">
        <v>27.468330278582652</v>
      </c>
      <c r="F47" s="111">
        <v>34.615679279705354</v>
      </c>
      <c r="G47" s="111">
        <v>33.095333334567577</v>
      </c>
      <c r="H47" s="111">
        <v>33.095333334567577</v>
      </c>
      <c r="I47" s="111">
        <v>2.9061705025175892</v>
      </c>
      <c r="P47" s="123" t="s">
        <v>96</v>
      </c>
      <c r="Q47" s="124">
        <v>3</v>
      </c>
      <c r="R47" s="124">
        <v>27.468299999999999</v>
      </c>
      <c r="S47" s="125" t="s">
        <v>97</v>
      </c>
    </row>
    <row r="48" spans="1:19" ht="15.75" thickBot="1" x14ac:dyDescent="0.3">
      <c r="A48" s="120" t="s">
        <v>60</v>
      </c>
      <c r="B48" s="154"/>
      <c r="C48" s="100"/>
      <c r="D48" s="119" t="s">
        <v>37</v>
      </c>
      <c r="E48" s="111">
        <v>26.782433583006853</v>
      </c>
      <c r="F48" s="111">
        <v>32.452461433802021</v>
      </c>
      <c r="G48" s="111">
        <v>33.905255975270101</v>
      </c>
      <c r="H48" s="111">
        <v>33.905255975270101</v>
      </c>
      <c r="I48" s="111">
        <v>3.8929427896625541</v>
      </c>
      <c r="P48" s="123" t="s">
        <v>98</v>
      </c>
      <c r="Q48" s="124">
        <v>3</v>
      </c>
      <c r="R48" s="124">
        <v>27.584700000000002</v>
      </c>
      <c r="S48" s="125" t="s">
        <v>99</v>
      </c>
    </row>
    <row r="49" spans="1:19" ht="15.75" thickBot="1" x14ac:dyDescent="0.3">
      <c r="A49" s="120" t="s">
        <v>61</v>
      </c>
      <c r="B49" s="154"/>
      <c r="C49" s="100"/>
      <c r="D49" s="119" t="s">
        <v>38</v>
      </c>
      <c r="E49" s="111">
        <v>26.477717530587849</v>
      </c>
      <c r="F49" s="111">
        <v>32.373470907618639</v>
      </c>
      <c r="G49" s="111">
        <v>34.277336043256781</v>
      </c>
      <c r="H49" s="111">
        <v>34.277336043256781</v>
      </c>
      <c r="I49" s="111">
        <v>3.2632925246875537</v>
      </c>
      <c r="P49" s="123" t="s">
        <v>100</v>
      </c>
      <c r="Q49" s="124">
        <v>3</v>
      </c>
      <c r="R49" s="124">
        <v>27.668299999999999</v>
      </c>
      <c r="S49" s="125" t="s">
        <v>99</v>
      </c>
    </row>
    <row r="50" spans="1:19" ht="15.75" thickBot="1" x14ac:dyDescent="0.3">
      <c r="A50" s="120" t="s">
        <v>62</v>
      </c>
      <c r="B50" s="154" t="s">
        <v>31</v>
      </c>
      <c r="C50" s="100"/>
      <c r="D50" s="119" t="s">
        <v>26</v>
      </c>
      <c r="E50" s="111">
        <v>26.245481539821416</v>
      </c>
      <c r="F50" s="111">
        <v>31.780612441385372</v>
      </c>
      <c r="G50" s="111">
        <v>34.321412167275348</v>
      </c>
      <c r="H50" s="111">
        <v>34.321412167275348</v>
      </c>
      <c r="I50" s="111">
        <v>3.0937841084789497</v>
      </c>
      <c r="P50" s="123" t="s">
        <v>101</v>
      </c>
      <c r="Q50" s="124">
        <v>2</v>
      </c>
      <c r="R50" s="124">
        <v>27.712499999999999</v>
      </c>
      <c r="S50" s="125" t="s">
        <v>102</v>
      </c>
    </row>
    <row r="51" spans="1:19" ht="15.75" thickBot="1" x14ac:dyDescent="0.3">
      <c r="A51" s="120" t="s">
        <v>63</v>
      </c>
      <c r="B51" s="154"/>
      <c r="C51" s="100"/>
      <c r="D51" s="119" t="s">
        <v>37</v>
      </c>
      <c r="E51" s="111">
        <v>24.944958876007963</v>
      </c>
      <c r="F51" s="111">
        <v>34.90415056348602</v>
      </c>
      <c r="G51" s="111">
        <v>33.419199588370532</v>
      </c>
      <c r="H51" s="111">
        <v>33.419199588370532</v>
      </c>
      <c r="I51" s="111">
        <v>3.5155789504062738</v>
      </c>
      <c r="P51" s="123" t="s">
        <v>103</v>
      </c>
      <c r="Q51" s="124">
        <v>3</v>
      </c>
      <c r="R51" s="124">
        <v>27.779699999999998</v>
      </c>
      <c r="S51" s="125" t="s">
        <v>104</v>
      </c>
    </row>
    <row r="52" spans="1:19" ht="15.75" thickBot="1" x14ac:dyDescent="0.3">
      <c r="A52" s="120" t="s">
        <v>64</v>
      </c>
      <c r="B52" s="154"/>
      <c r="C52" s="100"/>
      <c r="D52" s="119" t="s">
        <v>38</v>
      </c>
      <c r="E52" s="111">
        <v>26.784221851505308</v>
      </c>
      <c r="F52" s="111">
        <v>34.490562611463872</v>
      </c>
      <c r="G52" s="111">
        <v>35.989797497242812</v>
      </c>
      <c r="H52" s="111">
        <v>35.989797497242812</v>
      </c>
      <c r="I52" s="111">
        <v>3.2367404806153863</v>
      </c>
      <c r="P52" s="123" t="s">
        <v>51</v>
      </c>
      <c r="Q52" s="124">
        <v>3</v>
      </c>
      <c r="R52" s="124">
        <v>28.336300000000001</v>
      </c>
      <c r="S52" s="125" t="s">
        <v>105</v>
      </c>
    </row>
    <row r="53" spans="1:19" ht="15.75" thickBot="1" x14ac:dyDescent="0.3">
      <c r="A53" s="120" t="s">
        <v>65</v>
      </c>
      <c r="B53" s="154" t="s">
        <v>32</v>
      </c>
      <c r="C53" s="100"/>
      <c r="D53" s="119" t="s">
        <v>26</v>
      </c>
      <c r="E53" s="111">
        <v>31.945445818083225</v>
      </c>
      <c r="F53" s="111">
        <v>29.960617159753127</v>
      </c>
      <c r="G53" s="111">
        <v>35.246073394130718</v>
      </c>
      <c r="H53" s="111">
        <v>35.246073394130718</v>
      </c>
      <c r="I53" s="111">
        <v>3.3816864798598303</v>
      </c>
      <c r="P53" s="123" t="s">
        <v>54</v>
      </c>
      <c r="Q53" s="124">
        <v>3</v>
      </c>
      <c r="R53" s="124">
        <v>28.7667</v>
      </c>
      <c r="S53" s="125" t="s">
        <v>106</v>
      </c>
    </row>
    <row r="54" spans="1:19" ht="15.75" thickBot="1" x14ac:dyDescent="0.3">
      <c r="A54" s="120" t="s">
        <v>66</v>
      </c>
      <c r="B54" s="154"/>
      <c r="C54" s="100"/>
      <c r="D54" s="119" t="s">
        <v>37</v>
      </c>
      <c r="E54" s="111">
        <v>29.782402179693793</v>
      </c>
      <c r="F54" s="111">
        <v>30.369275271057109</v>
      </c>
      <c r="G54" s="111">
        <v>35.216064157939144</v>
      </c>
      <c r="H54" s="111">
        <v>35.216064157939144</v>
      </c>
      <c r="I54" s="111">
        <v>3.5842302233681949</v>
      </c>
      <c r="P54" s="123" t="s">
        <v>52</v>
      </c>
      <c r="Q54" s="124">
        <v>3</v>
      </c>
      <c r="R54" s="124">
        <v>28.814299999999999</v>
      </c>
      <c r="S54" s="125" t="s">
        <v>106</v>
      </c>
    </row>
    <row r="55" spans="1:19" ht="15.75" thickBot="1" x14ac:dyDescent="0.3">
      <c r="A55" s="120" t="s">
        <v>67</v>
      </c>
      <c r="B55" s="154"/>
      <c r="C55" s="100"/>
      <c r="D55" s="119" t="s">
        <v>38</v>
      </c>
      <c r="E55" s="111">
        <v>31.150146379938274</v>
      </c>
      <c r="F55" s="111">
        <v>31.693421960089335</v>
      </c>
      <c r="G55" s="111">
        <v>35.893688424707797</v>
      </c>
      <c r="H55" s="111">
        <v>35.893688424707797</v>
      </c>
      <c r="I55" s="111">
        <v>3.5445520364568286</v>
      </c>
      <c r="P55" s="123" t="s">
        <v>107</v>
      </c>
      <c r="Q55" s="124">
        <v>3</v>
      </c>
      <c r="R55" s="124">
        <v>29.0183</v>
      </c>
      <c r="S55" s="125" t="s">
        <v>108</v>
      </c>
    </row>
    <row r="56" spans="1:19" ht="15.75" thickBot="1" x14ac:dyDescent="0.3">
      <c r="A56" s="120" t="s">
        <v>68</v>
      </c>
      <c r="B56" s="154" t="s">
        <v>33</v>
      </c>
      <c r="C56" s="100"/>
      <c r="D56" s="119" t="s">
        <v>26</v>
      </c>
      <c r="E56" s="111">
        <v>29.410962138888735</v>
      </c>
      <c r="F56" s="111">
        <v>31.908587049449437</v>
      </c>
      <c r="G56" s="111">
        <v>34.729708922753552</v>
      </c>
      <c r="H56" s="111">
        <v>34.729708922753552</v>
      </c>
      <c r="I56" s="111">
        <v>4.1681032038985215</v>
      </c>
      <c r="P56" s="123" t="s">
        <v>53</v>
      </c>
      <c r="Q56" s="124">
        <v>3</v>
      </c>
      <c r="R56" s="124">
        <v>29.29</v>
      </c>
      <c r="S56" s="125" t="s">
        <v>109</v>
      </c>
    </row>
    <row r="57" spans="1:19" ht="15.75" thickBot="1" x14ac:dyDescent="0.3">
      <c r="A57" s="120" t="s">
        <v>69</v>
      </c>
      <c r="B57" s="154"/>
      <c r="C57" s="100"/>
      <c r="D57" s="119" t="s">
        <v>37</v>
      </c>
      <c r="E57" s="111">
        <v>29.338206969862014</v>
      </c>
      <c r="F57" s="111">
        <v>31.0838780878879</v>
      </c>
      <c r="G57" s="111">
        <v>35.469235910203857</v>
      </c>
      <c r="H57" s="111">
        <v>35.469235910203857</v>
      </c>
      <c r="I57" s="111">
        <v>4.2293022903705291</v>
      </c>
      <c r="P57" s="123" t="s">
        <v>110</v>
      </c>
      <c r="Q57" s="124">
        <v>3</v>
      </c>
      <c r="R57" s="124">
        <v>29.3383</v>
      </c>
      <c r="S57" s="125" t="s">
        <v>111</v>
      </c>
    </row>
    <row r="58" spans="1:19" ht="15.75" thickBot="1" x14ac:dyDescent="0.3">
      <c r="A58" s="120" t="s">
        <v>70</v>
      </c>
      <c r="B58" s="154"/>
      <c r="C58" s="100"/>
      <c r="D58" s="119" t="s">
        <v>38</v>
      </c>
      <c r="E58" s="111">
        <v>32.224927848587988</v>
      </c>
      <c r="F58" s="111">
        <v>32.600882396105426</v>
      </c>
      <c r="G58" s="111">
        <v>33.136659478529552</v>
      </c>
      <c r="H58" s="111">
        <v>33.136659478529552</v>
      </c>
      <c r="I58" s="111">
        <v>3.6198673672134611</v>
      </c>
      <c r="P58" s="123" t="s">
        <v>112</v>
      </c>
      <c r="Q58" s="124">
        <v>3</v>
      </c>
      <c r="R58" s="124">
        <v>29.35</v>
      </c>
      <c r="S58" s="125" t="s">
        <v>111</v>
      </c>
    </row>
    <row r="59" spans="1:19" ht="15.75" thickBot="1" x14ac:dyDescent="0.3">
      <c r="A59" s="120" t="s">
        <v>71</v>
      </c>
      <c r="B59" s="154" t="s">
        <v>34</v>
      </c>
      <c r="C59" s="100"/>
      <c r="D59" s="119" t="s">
        <v>26</v>
      </c>
      <c r="E59" s="111">
        <v>26.300938554240044</v>
      </c>
      <c r="F59" s="111">
        <v>35.24618252546103</v>
      </c>
      <c r="G59" s="111">
        <v>37.176680112417962</v>
      </c>
      <c r="H59" s="111">
        <v>37.176680112417962</v>
      </c>
      <c r="I59" s="111">
        <v>3.0855945249045202</v>
      </c>
      <c r="P59" s="123" t="s">
        <v>113</v>
      </c>
      <c r="Q59" s="124">
        <v>3</v>
      </c>
      <c r="R59" s="124">
        <v>29.389299999999999</v>
      </c>
      <c r="S59" s="125" t="s">
        <v>111</v>
      </c>
    </row>
    <row r="60" spans="1:19" ht="15.75" thickBot="1" x14ac:dyDescent="0.3">
      <c r="A60" s="120" t="s">
        <v>72</v>
      </c>
      <c r="B60" s="154"/>
      <c r="C60" s="100"/>
      <c r="D60" s="119" t="s">
        <v>37</v>
      </c>
      <c r="E60" s="111">
        <v>27.384896320044316</v>
      </c>
      <c r="F60" s="111">
        <v>30.914741712908196</v>
      </c>
      <c r="G60" s="111">
        <v>33.646997832812019</v>
      </c>
      <c r="H60" s="111">
        <v>33.646997832812019</v>
      </c>
      <c r="I60" s="111">
        <v>3.3740169073889272</v>
      </c>
      <c r="P60" s="123" t="s">
        <v>114</v>
      </c>
      <c r="Q60" s="124">
        <v>3</v>
      </c>
      <c r="R60" s="124">
        <v>29.411000000000001</v>
      </c>
      <c r="S60" s="125" t="s">
        <v>111</v>
      </c>
    </row>
    <row r="61" spans="1:19" ht="15.75" thickBot="1" x14ac:dyDescent="0.3">
      <c r="A61" s="120" t="s">
        <v>73</v>
      </c>
      <c r="B61" s="154"/>
      <c r="C61" s="100"/>
      <c r="D61" s="119" t="s">
        <v>38</v>
      </c>
      <c r="E61" s="111">
        <v>29.018521842398041</v>
      </c>
      <c r="F61" s="111">
        <v>35.809838293753266</v>
      </c>
      <c r="G61" s="111">
        <v>33.457153484531858</v>
      </c>
      <c r="H61" s="111">
        <v>33.457153484531858</v>
      </c>
      <c r="I61" s="111">
        <v>3.0062106607425068</v>
      </c>
      <c r="P61" s="123" t="s">
        <v>57</v>
      </c>
      <c r="Q61" s="124">
        <v>3</v>
      </c>
      <c r="R61" s="124">
        <v>29.441700000000001</v>
      </c>
      <c r="S61" s="125" t="s">
        <v>111</v>
      </c>
    </row>
    <row r="62" spans="1:19" ht="15.75" thickBot="1" x14ac:dyDescent="0.3">
      <c r="A62" s="120" t="s">
        <v>74</v>
      </c>
      <c r="B62" s="155" t="s">
        <v>35</v>
      </c>
      <c r="C62" s="100"/>
      <c r="D62" s="119" t="s">
        <v>26</v>
      </c>
      <c r="E62" s="111">
        <v>29.350035516591706</v>
      </c>
      <c r="F62" s="111">
        <v>34.863061252344842</v>
      </c>
      <c r="G62" s="111">
        <v>34.021221829747844</v>
      </c>
      <c r="H62" s="111">
        <v>34.021221829747844</v>
      </c>
      <c r="I62" s="111">
        <v>3.0707917672490592</v>
      </c>
      <c r="P62" s="123" t="s">
        <v>115</v>
      </c>
      <c r="Q62" s="124">
        <v>3</v>
      </c>
      <c r="R62" s="124">
        <v>29.782299999999999</v>
      </c>
      <c r="S62" s="125" t="s">
        <v>116</v>
      </c>
    </row>
    <row r="63" spans="1:19" ht="15.75" thickBot="1" x14ac:dyDescent="0.3">
      <c r="A63" s="120" t="s">
        <v>75</v>
      </c>
      <c r="B63" s="155"/>
      <c r="C63" s="100"/>
      <c r="D63" s="119" t="s">
        <v>37</v>
      </c>
      <c r="E63" s="111">
        <v>27.779372837738126</v>
      </c>
      <c r="F63" s="111">
        <v>30.464809415859449</v>
      </c>
      <c r="G63" s="111">
        <v>33.934510653546297</v>
      </c>
      <c r="H63" s="111">
        <v>33.934510653546297</v>
      </c>
      <c r="I63" s="111">
        <v>3.1061341728810707</v>
      </c>
      <c r="P63" s="123" t="s">
        <v>50</v>
      </c>
      <c r="Q63" s="124">
        <v>3</v>
      </c>
      <c r="R63" s="124">
        <v>29.8033</v>
      </c>
      <c r="S63" s="125" t="s">
        <v>116</v>
      </c>
    </row>
    <row r="64" spans="1:19" ht="15.75" thickBot="1" x14ac:dyDescent="0.3">
      <c r="A64" s="120" t="s">
        <v>76</v>
      </c>
      <c r="B64" s="155"/>
      <c r="C64" s="100"/>
      <c r="D64" s="119" t="s">
        <v>38</v>
      </c>
      <c r="E64" s="111">
        <v>30.11106547736247</v>
      </c>
      <c r="F64" s="111">
        <v>28.566188834467862</v>
      </c>
      <c r="G64" s="111">
        <v>34.960992184873703</v>
      </c>
      <c r="H64" s="111">
        <v>34.960992184873703</v>
      </c>
      <c r="I64" s="111">
        <v>3.0595585164448558</v>
      </c>
      <c r="P64" s="123" t="s">
        <v>117</v>
      </c>
      <c r="Q64" s="124">
        <v>3</v>
      </c>
      <c r="R64" s="124">
        <v>30.111000000000001</v>
      </c>
      <c r="S64" s="125" t="s">
        <v>118</v>
      </c>
    </row>
    <row r="65" spans="1:19" ht="15.75" thickBot="1" x14ac:dyDescent="0.3">
      <c r="A65" s="120" t="s">
        <v>77</v>
      </c>
      <c r="B65" s="155" t="s">
        <v>36</v>
      </c>
      <c r="C65" s="100"/>
      <c r="D65" s="119" t="s">
        <v>26</v>
      </c>
      <c r="E65" s="111">
        <v>27.584339953928151</v>
      </c>
      <c r="F65" s="111">
        <v>31.094650807603859</v>
      </c>
      <c r="G65" s="111">
        <v>34.19397998921125</v>
      </c>
      <c r="H65" s="111">
        <v>34.19397998921125</v>
      </c>
      <c r="I65" s="111">
        <v>3.8141778277582357</v>
      </c>
      <c r="P65" s="123" t="s">
        <v>58</v>
      </c>
      <c r="Q65" s="124">
        <v>3</v>
      </c>
      <c r="R65" s="124">
        <v>30.652999999999999</v>
      </c>
      <c r="S65" s="125" t="s">
        <v>119</v>
      </c>
    </row>
    <row r="66" spans="1:19" ht="15.75" thickBot="1" x14ac:dyDescent="0.3">
      <c r="A66" s="120" t="s">
        <v>78</v>
      </c>
      <c r="B66" s="155"/>
      <c r="C66" s="100"/>
      <c r="D66" s="119" t="s">
        <v>37</v>
      </c>
      <c r="E66" s="111">
        <v>27.668331975364563</v>
      </c>
      <c r="F66" s="111">
        <v>32.07050406167491</v>
      </c>
      <c r="G66" s="111">
        <v>33.070495861114843</v>
      </c>
      <c r="H66" s="111">
        <v>33.070495861114843</v>
      </c>
      <c r="I66" s="111">
        <v>3.4763659050883984</v>
      </c>
      <c r="P66" s="123" t="s">
        <v>120</v>
      </c>
      <c r="Q66" s="124">
        <v>3</v>
      </c>
      <c r="R66" s="124">
        <v>31.150300000000001</v>
      </c>
      <c r="S66" s="125" t="s">
        <v>121</v>
      </c>
    </row>
    <row r="67" spans="1:19" ht="15.75" thickBot="1" x14ac:dyDescent="0.3">
      <c r="A67" s="120" t="s">
        <v>79</v>
      </c>
      <c r="B67" s="155"/>
      <c r="C67" s="100"/>
      <c r="D67" s="119" t="s">
        <v>38</v>
      </c>
      <c r="E67" s="111">
        <v>27.712524722885455</v>
      </c>
      <c r="F67" s="111">
        <v>33.050139569298196</v>
      </c>
      <c r="G67" s="111">
        <v>34.272019136552906</v>
      </c>
      <c r="H67" s="111">
        <v>34.272019136552906</v>
      </c>
      <c r="I67" s="111">
        <v>3.7073300090716108</v>
      </c>
      <c r="P67" s="123" t="s">
        <v>122</v>
      </c>
      <c r="Q67" s="124">
        <v>3</v>
      </c>
      <c r="R67" s="124">
        <v>31.9453</v>
      </c>
      <c r="S67" s="125" t="s">
        <v>123</v>
      </c>
    </row>
    <row r="68" spans="1:19" ht="15.75" thickBot="1" x14ac:dyDescent="0.3">
      <c r="P68" s="123" t="s">
        <v>124</v>
      </c>
      <c r="Q68" s="124">
        <v>3</v>
      </c>
      <c r="R68" s="124">
        <v>32.225000000000001</v>
      </c>
      <c r="S68" s="125" t="s">
        <v>123</v>
      </c>
    </row>
    <row r="70" spans="1:19" x14ac:dyDescent="0.25">
      <c r="A70" t="s">
        <v>1</v>
      </c>
    </row>
    <row r="71" spans="1:19" x14ac:dyDescent="0.25">
      <c r="A71" s="126" t="s">
        <v>50</v>
      </c>
    </row>
    <row r="72" spans="1:19" x14ac:dyDescent="0.25">
      <c r="A72" s="126" t="s">
        <v>51</v>
      </c>
    </row>
    <row r="73" spans="1:19" x14ac:dyDescent="0.25">
      <c r="A73" s="126" t="s">
        <v>52</v>
      </c>
    </row>
    <row r="74" spans="1:19" x14ac:dyDescent="0.25">
      <c r="A74" s="120" t="s">
        <v>53</v>
      </c>
    </row>
    <row r="75" spans="1:19" x14ac:dyDescent="0.25">
      <c r="A75" s="120" t="s">
        <v>54</v>
      </c>
    </row>
    <row r="76" spans="1:19" x14ac:dyDescent="0.25">
      <c r="A76" s="120" t="s">
        <v>55</v>
      </c>
    </row>
    <row r="77" spans="1:19" x14ac:dyDescent="0.25">
      <c r="A77" s="120" t="s">
        <v>56</v>
      </c>
    </row>
    <row r="78" spans="1:19" x14ac:dyDescent="0.25">
      <c r="A78" s="120" t="s">
        <v>57</v>
      </c>
    </row>
    <row r="79" spans="1:19" x14ac:dyDescent="0.25">
      <c r="A79" s="120" t="s">
        <v>58</v>
      </c>
    </row>
    <row r="80" spans="1:19" x14ac:dyDescent="0.25">
      <c r="A80" s="120" t="s">
        <v>59</v>
      </c>
    </row>
    <row r="81" spans="1:1" x14ac:dyDescent="0.25">
      <c r="A81" s="120" t="s">
        <v>60</v>
      </c>
    </row>
    <row r="82" spans="1:1" x14ac:dyDescent="0.25">
      <c r="A82" s="120" t="s">
        <v>61</v>
      </c>
    </row>
    <row r="83" spans="1:1" x14ac:dyDescent="0.25">
      <c r="A83" s="120" t="s">
        <v>62</v>
      </c>
    </row>
    <row r="84" spans="1:1" x14ac:dyDescent="0.25">
      <c r="A84" s="120" t="s">
        <v>63</v>
      </c>
    </row>
    <row r="85" spans="1:1" x14ac:dyDescent="0.25">
      <c r="A85" s="120" t="s">
        <v>64</v>
      </c>
    </row>
    <row r="86" spans="1:1" x14ac:dyDescent="0.25">
      <c r="A86" s="120" t="s">
        <v>65</v>
      </c>
    </row>
    <row r="87" spans="1:1" x14ac:dyDescent="0.25">
      <c r="A87" s="120" t="s">
        <v>66</v>
      </c>
    </row>
    <row r="88" spans="1:1" x14ac:dyDescent="0.25">
      <c r="A88" s="120" t="s">
        <v>67</v>
      </c>
    </row>
    <row r="89" spans="1:1" x14ac:dyDescent="0.25">
      <c r="A89" s="120" t="s">
        <v>68</v>
      </c>
    </row>
    <row r="90" spans="1:1" x14ac:dyDescent="0.25">
      <c r="A90" s="120" t="s">
        <v>69</v>
      </c>
    </row>
    <row r="91" spans="1:1" x14ac:dyDescent="0.25">
      <c r="A91" s="120" t="s">
        <v>70</v>
      </c>
    </row>
    <row r="92" spans="1:1" x14ac:dyDescent="0.25">
      <c r="A92" s="120" t="s">
        <v>71</v>
      </c>
    </row>
    <row r="93" spans="1:1" x14ac:dyDescent="0.25">
      <c r="A93" s="120" t="s">
        <v>72</v>
      </c>
    </row>
    <row r="94" spans="1:1" x14ac:dyDescent="0.25">
      <c r="A94" s="120" t="s">
        <v>73</v>
      </c>
    </row>
    <row r="95" spans="1:1" x14ac:dyDescent="0.25">
      <c r="A95" s="120" t="s">
        <v>74</v>
      </c>
    </row>
    <row r="96" spans="1:1" x14ac:dyDescent="0.25">
      <c r="A96" s="120" t="s">
        <v>75</v>
      </c>
    </row>
    <row r="97" spans="1:1" x14ac:dyDescent="0.25">
      <c r="A97" s="120" t="s">
        <v>76</v>
      </c>
    </row>
    <row r="98" spans="1:1" x14ac:dyDescent="0.25">
      <c r="A98" s="120" t="s">
        <v>77</v>
      </c>
    </row>
    <row r="99" spans="1:1" x14ac:dyDescent="0.25">
      <c r="A99" s="120" t="s">
        <v>78</v>
      </c>
    </row>
    <row r="100" spans="1:1" x14ac:dyDescent="0.25">
      <c r="A100" s="120" t="s">
        <v>79</v>
      </c>
    </row>
  </sheetData>
  <mergeCells count="13">
    <mergeCell ref="A3:A12"/>
    <mergeCell ref="A13:A22"/>
    <mergeCell ref="B44:B46"/>
    <mergeCell ref="B41:B43"/>
    <mergeCell ref="A23:A32"/>
    <mergeCell ref="B38:B40"/>
    <mergeCell ref="B50:B52"/>
    <mergeCell ref="B47:B49"/>
    <mergeCell ref="B65:B67"/>
    <mergeCell ref="B62:B64"/>
    <mergeCell ref="B59:B61"/>
    <mergeCell ref="B56:B58"/>
    <mergeCell ref="B53:B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workbookViewId="0">
      <pane xSplit="1" ySplit="3" topLeftCell="G4" activePane="bottomRight" state="frozenSplit"/>
      <selection pane="topRight" activeCell="G1" sqref="G1"/>
      <selection pane="bottomLeft" activeCell="A12" sqref="A12"/>
      <selection pane="bottomRight" activeCell="H97" sqref="H97:N99"/>
    </sheetView>
  </sheetViews>
  <sheetFormatPr baseColWidth="10" defaultRowHeight="15" x14ac:dyDescent="0.25"/>
  <cols>
    <col min="1" max="1" width="13.85546875" style="69" bestFit="1" customWidth="1"/>
    <col min="2" max="2" width="11.42578125" style="47"/>
    <col min="3" max="3" width="15.7109375" style="47" bestFit="1" customWidth="1"/>
    <col min="4" max="4" width="17.85546875" style="47" bestFit="1" customWidth="1"/>
    <col min="5" max="6" width="11.42578125" style="47"/>
    <col min="7" max="7" width="15.85546875" style="47" bestFit="1" customWidth="1"/>
    <col min="8" max="8" width="16.28515625" style="47" bestFit="1" customWidth="1"/>
    <col min="9" max="9" width="19.7109375" style="47" bestFit="1" customWidth="1"/>
    <col min="10" max="10" width="15.42578125" style="47" bestFit="1" customWidth="1"/>
    <col min="11" max="11" width="13.140625" style="47" bestFit="1" customWidth="1"/>
    <col min="12" max="12" width="16.28515625" style="47" bestFit="1" customWidth="1"/>
    <col min="13" max="13" width="18.140625" style="47" bestFit="1" customWidth="1"/>
    <col min="14" max="14" width="20.140625" style="47" bestFit="1" customWidth="1"/>
    <col min="15" max="15" width="16.7109375" style="47" bestFit="1" customWidth="1"/>
    <col min="16" max="16384" width="11.42578125" style="47"/>
  </cols>
  <sheetData>
    <row r="1" spans="1:16" x14ac:dyDescent="0.25">
      <c r="A1" s="159" t="s">
        <v>0</v>
      </c>
      <c r="B1" s="162" t="s">
        <v>1</v>
      </c>
      <c r="C1" s="162" t="s">
        <v>2</v>
      </c>
      <c r="D1" s="162" t="s">
        <v>3</v>
      </c>
      <c r="E1" s="162" t="s">
        <v>4</v>
      </c>
      <c r="F1" s="16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</row>
    <row r="2" spans="1:16" x14ac:dyDescent="0.25">
      <c r="A2" s="160"/>
      <c r="B2" s="152"/>
      <c r="C2" s="152"/>
      <c r="D2" s="152"/>
      <c r="E2" s="152"/>
      <c r="F2" s="152"/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5" t="s">
        <v>24</v>
      </c>
    </row>
    <row r="3" spans="1:16" ht="15.75" thickBot="1" x14ac:dyDescent="0.3">
      <c r="A3" s="161"/>
      <c r="B3" s="163"/>
      <c r="C3" s="163"/>
      <c r="D3" s="163"/>
      <c r="E3" s="163"/>
      <c r="F3" s="163"/>
      <c r="G3" s="157" t="s">
        <v>25</v>
      </c>
      <c r="H3" s="157"/>
      <c r="I3" s="157"/>
      <c r="J3" s="157"/>
      <c r="K3" s="157"/>
      <c r="L3" s="157"/>
      <c r="M3" s="157"/>
      <c r="N3" s="157"/>
      <c r="O3" s="157"/>
      <c r="P3" s="158"/>
    </row>
    <row r="4" spans="1:16" x14ac:dyDescent="0.25">
      <c r="A4" s="48" t="s">
        <v>26</v>
      </c>
      <c r="B4" s="40" t="s">
        <v>27</v>
      </c>
      <c r="C4" s="41">
        <v>1</v>
      </c>
      <c r="D4" s="29">
        <v>8.8126511141606212</v>
      </c>
      <c r="E4" s="29">
        <v>4380.0377358490559</v>
      </c>
      <c r="F4" s="49">
        <v>30.894930100220673</v>
      </c>
      <c r="G4" s="50"/>
      <c r="H4" s="50">
        <v>29.241095707023639</v>
      </c>
      <c r="I4" s="50">
        <v>0.28221703049136343</v>
      </c>
      <c r="J4" s="50">
        <v>33.746737437574467</v>
      </c>
      <c r="K4" s="50">
        <v>31.925430319646381</v>
      </c>
      <c r="L4" s="50">
        <v>3.2724564671652212</v>
      </c>
      <c r="M4" s="50">
        <v>1.1407812295367457</v>
      </c>
      <c r="N4" s="50">
        <v>0.21096746336675662</v>
      </c>
      <c r="O4" s="50">
        <v>0.18031434519541528</v>
      </c>
      <c r="P4" s="51"/>
    </row>
    <row r="5" spans="1:16" x14ac:dyDescent="0.25">
      <c r="A5" s="52" t="s">
        <v>26</v>
      </c>
      <c r="B5" s="9" t="s">
        <v>27</v>
      </c>
      <c r="C5" s="10">
        <v>2</v>
      </c>
      <c r="D5" s="12">
        <v>12.336362439088633</v>
      </c>
      <c r="E5" s="12">
        <v>2718.7707006369428</v>
      </c>
      <c r="F5" s="53">
        <v>27.675402327780731</v>
      </c>
      <c r="G5" s="20"/>
      <c r="H5" s="14">
        <v>29.194275438734913</v>
      </c>
      <c r="I5" s="14">
        <v>0.28274684329946148</v>
      </c>
      <c r="J5" s="14">
        <v>33.799564946917862</v>
      </c>
      <c r="K5" s="14">
        <v>31.934631492622636</v>
      </c>
      <c r="L5" s="14">
        <v>3.2316266585538838</v>
      </c>
      <c r="M5" s="14">
        <v>1.1488262822475559</v>
      </c>
      <c r="N5" s="14">
        <v>0.21894959542343873</v>
      </c>
      <c r="O5" s="14">
        <v>0.189378742200251</v>
      </c>
      <c r="P5" s="15"/>
    </row>
    <row r="6" spans="1:16" x14ac:dyDescent="0.25">
      <c r="A6" s="52" t="s">
        <v>26</v>
      </c>
      <c r="B6" s="9" t="s">
        <v>27</v>
      </c>
      <c r="C6" s="10">
        <v>3</v>
      </c>
      <c r="D6" s="12">
        <v>12.447812790852279</v>
      </c>
      <c r="E6" s="12">
        <v>2743.8846153846157</v>
      </c>
      <c r="F6" s="53">
        <v>25.991</v>
      </c>
      <c r="G6" s="16"/>
      <c r="H6" s="14">
        <v>29.210862538651838</v>
      </c>
      <c r="I6" s="14">
        <v>0.28078129104270622</v>
      </c>
      <c r="J6" s="14">
        <v>33.764181547792177</v>
      </c>
      <c r="K6" s="14">
        <v>31.926335635520697</v>
      </c>
      <c r="L6" s="14">
        <v>3.2745075780159416</v>
      </c>
      <c r="M6" s="14">
        <v>1.1476149376629443</v>
      </c>
      <c r="N6" s="14">
        <v>0.21366415736697097</v>
      </c>
      <c r="O6" s="14">
        <v>0.18205231394674454</v>
      </c>
      <c r="P6" s="54"/>
    </row>
    <row r="7" spans="1:16" x14ac:dyDescent="0.25">
      <c r="A7" s="52" t="s">
        <v>26</v>
      </c>
      <c r="B7" s="9" t="s">
        <v>28</v>
      </c>
      <c r="C7" s="10">
        <v>1</v>
      </c>
      <c r="D7" s="12">
        <v>12.303988548376605</v>
      </c>
      <c r="E7" s="12">
        <v>2731.1069182389933</v>
      </c>
      <c r="F7" s="53"/>
      <c r="G7" s="14"/>
      <c r="H7" s="14">
        <v>30.210725564144248</v>
      </c>
      <c r="I7" s="14">
        <v>0.23172496716837876</v>
      </c>
      <c r="J7" s="14">
        <v>32.507283923883804</v>
      </c>
      <c r="K7" s="14">
        <v>33.281165960649993</v>
      </c>
      <c r="L7" s="14">
        <v>2.2476469297587331</v>
      </c>
      <c r="M7" s="14">
        <v>1.1246408695376287</v>
      </c>
      <c r="N7" s="14">
        <v>0.20813737573987864</v>
      </c>
      <c r="O7" s="14">
        <v>0.18867440911730399</v>
      </c>
      <c r="P7" s="15"/>
    </row>
    <row r="8" spans="1:16" x14ac:dyDescent="0.25">
      <c r="A8" s="52" t="s">
        <v>26</v>
      </c>
      <c r="B8" s="9" t="s">
        <v>28</v>
      </c>
      <c r="C8" s="10">
        <v>2</v>
      </c>
      <c r="D8" s="12">
        <v>5.5601990049751242</v>
      </c>
      <c r="E8" s="12">
        <v>4615.9126213592235</v>
      </c>
      <c r="F8" s="53">
        <v>30.823786236357428</v>
      </c>
      <c r="G8" s="14"/>
      <c r="H8" s="14">
        <v>30.167556519010585</v>
      </c>
      <c r="I8" s="14">
        <v>0.23499243098714173</v>
      </c>
      <c r="J8" s="14">
        <v>32.53661333808278</v>
      </c>
      <c r="K8" s="14">
        <v>33.285187898333383</v>
      </c>
      <c r="L8" s="14">
        <v>2.2246851998173756</v>
      </c>
      <c r="M8" s="14">
        <v>1.1342404383102598</v>
      </c>
      <c r="N8" s="14">
        <v>0.21592868779284854</v>
      </c>
      <c r="O8" s="14">
        <v>0.20079548766561683</v>
      </c>
      <c r="P8" s="15"/>
    </row>
    <row r="9" spans="1:16" x14ac:dyDescent="0.25">
      <c r="A9" s="52" t="s">
        <v>26</v>
      </c>
      <c r="B9" s="9" t="s">
        <v>28</v>
      </c>
      <c r="C9" s="10">
        <v>3</v>
      </c>
      <c r="D9" s="12">
        <v>5.5073038535263388</v>
      </c>
      <c r="E9" s="12">
        <v>4423.057142857142</v>
      </c>
      <c r="F9" s="53">
        <v>31.204999999999998</v>
      </c>
      <c r="G9" s="14"/>
      <c r="H9" s="14">
        <v>30.264368885922</v>
      </c>
      <c r="I9" s="14">
        <v>0.23784983241343496</v>
      </c>
      <c r="J9" s="14">
        <v>32.400532491333195</v>
      </c>
      <c r="K9" s="14">
        <v>33.309580904446776</v>
      </c>
      <c r="L9" s="14">
        <v>2.2481569239660595</v>
      </c>
      <c r="M9" s="14">
        <v>1.123481846403787</v>
      </c>
      <c r="N9" s="14">
        <v>0.21787836806033811</v>
      </c>
      <c r="O9" s="14">
        <v>0.19815074745439507</v>
      </c>
      <c r="P9" s="15"/>
    </row>
    <row r="10" spans="1:16" x14ac:dyDescent="0.25">
      <c r="A10" s="52" t="s">
        <v>26</v>
      </c>
      <c r="B10" s="10" t="s">
        <v>29</v>
      </c>
      <c r="C10" s="10">
        <v>1</v>
      </c>
      <c r="D10" s="12">
        <v>5.6004160977829782</v>
      </c>
      <c r="E10" s="12">
        <v>4457.3398058252433</v>
      </c>
      <c r="F10" s="53"/>
      <c r="G10" s="14">
        <v>7.7199312586114857E-2</v>
      </c>
      <c r="H10" s="14">
        <v>30.067858374969973</v>
      </c>
      <c r="I10" s="14">
        <v>0.25788444407587996</v>
      </c>
      <c r="J10" s="14">
        <v>31.312410051825644</v>
      </c>
      <c r="K10" s="14">
        <v>33.84038156279172</v>
      </c>
      <c r="L10" s="14">
        <v>2.8564916157619655</v>
      </c>
      <c r="M10" s="14">
        <v>1.1784850205583886</v>
      </c>
      <c r="N10" s="14">
        <v>0.22343269583287337</v>
      </c>
      <c r="O10" s="14">
        <v>0.2308569215974455</v>
      </c>
      <c r="P10" s="55"/>
    </row>
    <row r="11" spans="1:16" x14ac:dyDescent="0.25">
      <c r="A11" s="52" t="s">
        <v>26</v>
      </c>
      <c r="B11" s="10" t="s">
        <v>29</v>
      </c>
      <c r="C11" s="10">
        <v>2</v>
      </c>
      <c r="D11" s="12">
        <v>7.608548566202888</v>
      </c>
      <c r="E11" s="12">
        <v>3721.8937225806453</v>
      </c>
      <c r="F11" s="53">
        <v>32.154000000000003</v>
      </c>
      <c r="G11" s="14">
        <v>8.2988621943026808E-2</v>
      </c>
      <c r="H11" s="14">
        <v>30.084162039099397</v>
      </c>
      <c r="I11" s="14">
        <v>0.25945524946494575</v>
      </c>
      <c r="J11" s="14">
        <v>31.312032397070229</v>
      </c>
      <c r="K11" s="14">
        <v>33.845178051567672</v>
      </c>
      <c r="L11" s="14">
        <v>2.8408271906108133</v>
      </c>
      <c r="M11" s="14">
        <v>1.1850028984829486</v>
      </c>
      <c r="N11" s="14">
        <v>0.2271296471641065</v>
      </c>
      <c r="O11" s="14">
        <v>0.2322239045968352</v>
      </c>
      <c r="P11" s="55"/>
    </row>
    <row r="12" spans="1:16" x14ac:dyDescent="0.25">
      <c r="A12" s="52" t="s">
        <v>26</v>
      </c>
      <c r="B12" s="10" t="s">
        <v>29</v>
      </c>
      <c r="C12" s="10">
        <v>3</v>
      </c>
      <c r="D12" s="12">
        <v>7.5725252130912883</v>
      </c>
      <c r="E12" s="12">
        <v>3552.7674625</v>
      </c>
      <c r="F12" s="53">
        <v>31.021000000000001</v>
      </c>
      <c r="G12" s="14"/>
      <c r="H12" s="14">
        <v>30.072305924414692</v>
      </c>
      <c r="I12" s="14">
        <v>0.25373866738333323</v>
      </c>
      <c r="J12" s="14">
        <v>31.376688025622453</v>
      </c>
      <c r="K12" s="14">
        <v>33.884959141550404</v>
      </c>
      <c r="L12" s="14">
        <v>2.8382453152805187</v>
      </c>
      <c r="M12" s="14">
        <v>1.1876413564183748</v>
      </c>
      <c r="N12" s="14">
        <v>0.22186342192241904</v>
      </c>
      <c r="O12" s="14">
        <v>0.23655814740779393</v>
      </c>
      <c r="P12" s="56"/>
    </row>
    <row r="13" spans="1:16" x14ac:dyDescent="0.25">
      <c r="A13" s="52" t="s">
        <v>26</v>
      </c>
      <c r="B13" s="9" t="s">
        <v>30</v>
      </c>
      <c r="C13" s="10">
        <v>1</v>
      </c>
      <c r="D13" s="12">
        <v>7.7519041947862908</v>
      </c>
      <c r="E13" s="12">
        <v>3714.9753512195125</v>
      </c>
      <c r="F13" s="53"/>
      <c r="G13" s="14"/>
      <c r="H13" s="14">
        <v>27.321981090338561</v>
      </c>
      <c r="I13" s="14">
        <v>0.21737462919389725</v>
      </c>
      <c r="J13" s="14">
        <v>35.463546543297355</v>
      </c>
      <c r="K13" s="14">
        <v>32.879232580875758</v>
      </c>
      <c r="L13" s="14">
        <v>2.5727235071896128</v>
      </c>
      <c r="M13" s="14">
        <v>1.1593904207197125</v>
      </c>
      <c r="N13" s="14">
        <v>0.20182205491743038</v>
      </c>
      <c r="O13" s="14">
        <v>0.18392917346767906</v>
      </c>
      <c r="P13" s="54"/>
    </row>
    <row r="14" spans="1:16" x14ac:dyDescent="0.25">
      <c r="A14" s="52" t="s">
        <v>26</v>
      </c>
      <c r="B14" s="9" t="s">
        <v>30</v>
      </c>
      <c r="C14" s="10">
        <v>2</v>
      </c>
      <c r="D14" s="12">
        <v>10.861155272919978</v>
      </c>
      <c r="E14" s="12">
        <v>3177.1690140845067</v>
      </c>
      <c r="F14" s="53">
        <v>25.697838244060719</v>
      </c>
      <c r="G14" s="20"/>
      <c r="H14" s="14">
        <v>27.261322957070146</v>
      </c>
      <c r="I14" s="14">
        <v>0.21480238981916167</v>
      </c>
      <c r="J14" s="14">
        <v>35.52013540928268</v>
      </c>
      <c r="K14" s="14">
        <v>32.83860585407821</v>
      </c>
      <c r="L14" s="14">
        <v>2.5425020631000343</v>
      </c>
      <c r="M14" s="14">
        <v>1.1978622167666846</v>
      </c>
      <c r="N14" s="14">
        <v>0.21488141627537724</v>
      </c>
      <c r="O14" s="14">
        <v>0.20988769360769977</v>
      </c>
      <c r="P14" s="54"/>
    </row>
    <row r="15" spans="1:16" x14ac:dyDescent="0.25">
      <c r="A15" s="52" t="s">
        <v>26</v>
      </c>
      <c r="B15" s="9" t="s">
        <v>30</v>
      </c>
      <c r="C15" s="10">
        <v>3</v>
      </c>
      <c r="D15" s="12">
        <v>11.020354216230505</v>
      </c>
      <c r="E15" s="12">
        <v>3147.4545454545455</v>
      </c>
      <c r="F15" s="53">
        <v>24.291</v>
      </c>
      <c r="G15" s="14">
        <v>6.6988217627965002E-2</v>
      </c>
      <c r="H15" s="14">
        <v>28.011039448665322</v>
      </c>
      <c r="I15" s="14">
        <v>0.25535174322947135</v>
      </c>
      <c r="J15" s="14">
        <v>34.703290049339238</v>
      </c>
      <c r="K15" s="14">
        <v>32.906913415767796</v>
      </c>
      <c r="L15" s="14">
        <v>2.4943039963010691</v>
      </c>
      <c r="M15" s="14">
        <v>1.162361911883109</v>
      </c>
      <c r="N15" s="14">
        <v>0.20054143952129797</v>
      </c>
      <c r="O15" s="14">
        <v>0.19920977766470396</v>
      </c>
      <c r="P15" s="54"/>
    </row>
    <row r="16" spans="1:16" x14ac:dyDescent="0.25">
      <c r="A16" s="52" t="s">
        <v>26</v>
      </c>
      <c r="B16" s="9" t="s">
        <v>31</v>
      </c>
      <c r="C16" s="10">
        <v>1</v>
      </c>
      <c r="D16" s="12">
        <v>10.921759904439577</v>
      </c>
      <c r="E16" s="12">
        <v>3092.4930555555557</v>
      </c>
      <c r="F16" s="53"/>
      <c r="G16" s="14"/>
      <c r="H16" s="14">
        <v>26.367726922227845</v>
      </c>
      <c r="I16" s="14">
        <v>0.264573732402129</v>
      </c>
      <c r="J16" s="14">
        <v>35.048230726393761</v>
      </c>
      <c r="K16" s="14">
        <v>32.373217570912857</v>
      </c>
      <c r="L16" s="14">
        <v>2.8805487536289904</v>
      </c>
      <c r="M16" s="14">
        <v>1.0466331992600124</v>
      </c>
      <c r="N16" s="14">
        <v>0.1904402405363857</v>
      </c>
      <c r="O16" s="14">
        <v>0.15489650261248286</v>
      </c>
      <c r="P16" s="15"/>
    </row>
    <row r="17" spans="1:16" x14ac:dyDescent="0.25">
      <c r="A17" s="52" t="s">
        <v>26</v>
      </c>
      <c r="B17" s="9" t="s">
        <v>31</v>
      </c>
      <c r="C17" s="10">
        <v>2</v>
      </c>
      <c r="D17" s="12">
        <v>13.883934341476024</v>
      </c>
      <c r="E17" s="12">
        <v>2505.8644067796608</v>
      </c>
      <c r="F17" s="53">
        <v>35.107265753297561</v>
      </c>
      <c r="G17" s="14"/>
      <c r="H17" s="14">
        <v>26.764162483816623</v>
      </c>
      <c r="I17" s="14">
        <v>0.24916882843363203</v>
      </c>
      <c r="J17" s="14">
        <v>35.573515635647496</v>
      </c>
      <c r="K17" s="14">
        <v>32.824719560298526</v>
      </c>
      <c r="L17" s="14">
        <v>2.9318770627733763</v>
      </c>
      <c r="M17" s="14">
        <v>1.0594113262842795</v>
      </c>
      <c r="N17" s="14">
        <v>0.18899149725134051</v>
      </c>
      <c r="O17" s="14">
        <v>0.17238939992957669</v>
      </c>
      <c r="P17" s="15"/>
    </row>
    <row r="18" spans="1:16" x14ac:dyDescent="0.25">
      <c r="A18" s="52" t="s">
        <v>26</v>
      </c>
      <c r="B18" s="9" t="s">
        <v>31</v>
      </c>
      <c r="C18" s="10">
        <v>3</v>
      </c>
      <c r="D18" s="12">
        <v>14.026832587983668</v>
      </c>
      <c r="E18" s="12">
        <v>2518.7542857142857</v>
      </c>
      <c r="F18" s="53">
        <v>36.500999999999998</v>
      </c>
      <c r="G18" s="14"/>
      <c r="H18" s="35"/>
      <c r="I18" s="35"/>
      <c r="J18" s="35"/>
      <c r="K18" s="35"/>
      <c r="L18" s="35"/>
      <c r="M18" s="35"/>
      <c r="N18" s="35"/>
      <c r="O18" s="35"/>
      <c r="P18" s="54"/>
    </row>
    <row r="19" spans="1:16" x14ac:dyDescent="0.25">
      <c r="A19" s="52" t="s">
        <v>26</v>
      </c>
      <c r="B19" s="57" t="s">
        <v>32</v>
      </c>
      <c r="C19" s="10">
        <v>1</v>
      </c>
      <c r="D19" s="12">
        <v>14.052729199788024</v>
      </c>
      <c r="E19" s="12">
        <v>2502.8202247191011</v>
      </c>
      <c r="F19" s="53"/>
      <c r="G19" s="14">
        <v>9.1913556410047545E-2</v>
      </c>
      <c r="H19" s="14">
        <v>31.316807117495465</v>
      </c>
      <c r="I19" s="14">
        <v>0.42244557487187062</v>
      </c>
      <c r="J19" s="14">
        <v>31.071439205625005</v>
      </c>
      <c r="K19" s="14">
        <v>33.168157740109969</v>
      </c>
      <c r="L19" s="14">
        <v>2.3675579298069951</v>
      </c>
      <c r="M19" s="14">
        <v>1.1519049969629402</v>
      </c>
      <c r="N19" s="14">
        <v>0.20791585186240527</v>
      </c>
      <c r="O19" s="14">
        <v>0.20185802685528689</v>
      </c>
      <c r="P19" s="54"/>
    </row>
    <row r="20" spans="1:16" x14ac:dyDescent="0.25">
      <c r="A20" s="52" t="s">
        <v>26</v>
      </c>
      <c r="B20" s="57" t="s">
        <v>32</v>
      </c>
      <c r="C20" s="10">
        <v>2</v>
      </c>
      <c r="D20" s="12">
        <v>8.8320444180051574</v>
      </c>
      <c r="E20" s="12">
        <v>4472.0761904761903</v>
      </c>
      <c r="F20" s="53">
        <v>31.024999999999999</v>
      </c>
      <c r="G20" s="14">
        <v>8.4902878108541746E-2</v>
      </c>
      <c r="H20" s="14">
        <v>31.165090293375918</v>
      </c>
      <c r="I20" s="14">
        <v>0.41603345308810818</v>
      </c>
      <c r="J20" s="14">
        <v>31.20186254050401</v>
      </c>
      <c r="K20" s="14">
        <v>33.16004897236224</v>
      </c>
      <c r="L20" s="14">
        <v>2.3250136061128877</v>
      </c>
      <c r="M20" s="14">
        <v>1.2036539479196842</v>
      </c>
      <c r="N20" s="14">
        <v>0.22173388009993855</v>
      </c>
      <c r="O20" s="14">
        <v>0.22166042842867573</v>
      </c>
      <c r="P20" s="54"/>
    </row>
    <row r="21" spans="1:16" x14ac:dyDescent="0.25">
      <c r="A21" s="52" t="s">
        <v>26</v>
      </c>
      <c r="B21" s="57" t="s">
        <v>32</v>
      </c>
      <c r="C21" s="10">
        <v>3</v>
      </c>
      <c r="D21" s="12">
        <v>8.8805823332677551</v>
      </c>
      <c r="E21" s="12">
        <v>4332.0550458715597</v>
      </c>
      <c r="F21" s="53"/>
      <c r="G21" s="14">
        <v>8.5967929820366787E-2</v>
      </c>
      <c r="H21" s="14">
        <v>31.219473330927684</v>
      </c>
      <c r="I21" s="14">
        <v>0.41248572841238346</v>
      </c>
      <c r="J21" s="14">
        <v>31.167592333915035</v>
      </c>
      <c r="K21" s="14">
        <v>33.218855243542514</v>
      </c>
      <c r="L21" s="14">
        <v>2.3336071404669485</v>
      </c>
      <c r="M21" s="14">
        <v>1.1586415787408171</v>
      </c>
      <c r="N21" s="14">
        <v>0.20306931455579169</v>
      </c>
      <c r="O21" s="14">
        <v>0.20030739961847052</v>
      </c>
      <c r="P21" s="54"/>
    </row>
    <row r="22" spans="1:16" x14ac:dyDescent="0.25">
      <c r="A22" s="52" t="s">
        <v>26</v>
      </c>
      <c r="B22" s="9" t="s">
        <v>33</v>
      </c>
      <c r="C22" s="10">
        <v>1</v>
      </c>
      <c r="D22" s="12">
        <v>6.6929496024705957</v>
      </c>
      <c r="E22" s="12">
        <v>4126.5304347826086</v>
      </c>
      <c r="F22" s="53">
        <v>32.643935536019683</v>
      </c>
      <c r="G22" s="14">
        <v>8.9223295547956216E-2</v>
      </c>
      <c r="H22" s="14">
        <v>30.283864189788307</v>
      </c>
      <c r="I22" s="14">
        <v>0.22841233504420419</v>
      </c>
      <c r="J22" s="14">
        <v>31.389491893697201</v>
      </c>
      <c r="K22" s="14">
        <v>33.705641328924877</v>
      </c>
      <c r="L22" s="14">
        <v>2.4978949249924871</v>
      </c>
      <c r="M22" s="14">
        <v>1.1868124722523177</v>
      </c>
      <c r="N22" s="14">
        <v>0.2070506663056281</v>
      </c>
      <c r="O22" s="14">
        <v>0.21018151134045443</v>
      </c>
      <c r="P22" s="15">
        <v>0.13683692485136459</v>
      </c>
    </row>
    <row r="23" spans="1:16" x14ac:dyDescent="0.25">
      <c r="A23" s="52" t="s">
        <v>26</v>
      </c>
      <c r="B23" s="9" t="s">
        <v>33</v>
      </c>
      <c r="C23" s="10">
        <v>2</v>
      </c>
      <c r="D23" s="12">
        <v>6.7090451595815139</v>
      </c>
      <c r="E23" s="12">
        <v>4169.3739130434788</v>
      </c>
      <c r="F23" s="53">
        <v>31.513000000000002</v>
      </c>
      <c r="G23" s="14">
        <v>8.888997626471748E-2</v>
      </c>
      <c r="H23" s="14">
        <v>30.320619850064961</v>
      </c>
      <c r="I23" s="14">
        <v>0.23087126158035701</v>
      </c>
      <c r="J23" s="14">
        <v>31.459528441486288</v>
      </c>
      <c r="K23" s="14">
        <v>33.690907630705233</v>
      </c>
      <c r="L23" s="14">
        <v>2.4602462038556858</v>
      </c>
      <c r="M23" s="14">
        <v>1.1857342022044666</v>
      </c>
      <c r="N23" s="14">
        <v>0.20924587681252191</v>
      </c>
      <c r="O23" s="14">
        <v>0.21733613706615562</v>
      </c>
      <c r="P23" s="15">
        <v>0.13662041995964172</v>
      </c>
    </row>
    <row r="24" spans="1:16" x14ac:dyDescent="0.25">
      <c r="A24" s="52" t="s">
        <v>26</v>
      </c>
      <c r="B24" s="9" t="s">
        <v>33</v>
      </c>
      <c r="C24" s="10">
        <v>3</v>
      </c>
      <c r="D24" s="12">
        <v>6.7783691438333662</v>
      </c>
      <c r="E24" s="12">
        <v>4053.1623931623926</v>
      </c>
      <c r="F24" s="53"/>
      <c r="G24" s="14">
        <v>8.7594183417390836E-2</v>
      </c>
      <c r="H24" s="14">
        <v>30.381188014530547</v>
      </c>
      <c r="I24" s="14">
        <v>0.27580832182381104</v>
      </c>
      <c r="J24" s="14">
        <v>31.410008410032187</v>
      </c>
      <c r="K24" s="14">
        <v>33.576707637604017</v>
      </c>
      <c r="L24" s="14">
        <v>2.4552940538146806</v>
      </c>
      <c r="M24" s="14">
        <v>1.1778408349435925</v>
      </c>
      <c r="N24" s="14">
        <v>0.22163426734283734</v>
      </c>
      <c r="O24" s="14">
        <v>0.20869208300317391</v>
      </c>
      <c r="P24" s="15">
        <v>0.1374678318840204</v>
      </c>
    </row>
    <row r="25" spans="1:16" x14ac:dyDescent="0.25">
      <c r="A25" s="52" t="s">
        <v>26</v>
      </c>
      <c r="B25" s="9" t="s">
        <v>34</v>
      </c>
      <c r="C25" s="10">
        <v>1</v>
      </c>
      <c r="D25" s="12">
        <v>7.7002482686528158</v>
      </c>
      <c r="E25" s="12">
        <v>3999.5826086956522</v>
      </c>
      <c r="F25" s="53">
        <v>31.417817120717963</v>
      </c>
      <c r="G25" s="14">
        <v>5.6111125041396807E-2</v>
      </c>
      <c r="H25" s="14">
        <v>26.406385406811513</v>
      </c>
      <c r="I25" s="14">
        <v>0.25900423013895213</v>
      </c>
      <c r="J25" s="14">
        <v>36.143821640051975</v>
      </c>
      <c r="K25" s="14">
        <v>33.054958966330027</v>
      </c>
      <c r="L25" s="14">
        <v>2.5984057397130016</v>
      </c>
      <c r="M25" s="14">
        <v>1.1029934082466002</v>
      </c>
      <c r="N25" s="14">
        <v>0.20013641367524368</v>
      </c>
      <c r="O25" s="14">
        <v>0.17818306999127703</v>
      </c>
      <c r="P25" s="54"/>
    </row>
    <row r="26" spans="1:16" x14ac:dyDescent="0.25">
      <c r="A26" s="52" t="s">
        <v>26</v>
      </c>
      <c r="B26" s="9" t="s">
        <v>34</v>
      </c>
      <c r="C26" s="10">
        <v>2</v>
      </c>
      <c r="D26" s="12">
        <v>7.9013814528389181</v>
      </c>
      <c r="E26" s="12">
        <v>3949.025862068966</v>
      </c>
      <c r="F26" s="53">
        <v>32.813000000000002</v>
      </c>
      <c r="G26" s="14"/>
      <c r="H26" s="14">
        <v>26.556937531769755</v>
      </c>
      <c r="I26" s="14">
        <v>0.25861358342504026</v>
      </c>
      <c r="J26" s="14">
        <v>36.117283263633844</v>
      </c>
      <c r="K26" s="14">
        <v>33.146268325045043</v>
      </c>
      <c r="L26" s="14">
        <v>2.6324587804794999</v>
      </c>
      <c r="M26" s="14">
        <v>1.0868076900794912</v>
      </c>
      <c r="N26" s="14">
        <v>0.20163082556734122</v>
      </c>
      <c r="O26" s="14"/>
      <c r="P26" s="54"/>
    </row>
    <row r="27" spans="1:16" x14ac:dyDescent="0.25">
      <c r="A27" s="52" t="s">
        <v>26</v>
      </c>
      <c r="B27" s="9" t="s">
        <v>34</v>
      </c>
      <c r="C27" s="10">
        <v>3</v>
      </c>
      <c r="D27" s="12">
        <v>7.7179890023566378</v>
      </c>
      <c r="E27" s="12">
        <v>3966.5344827586209</v>
      </c>
      <c r="F27" s="53"/>
      <c r="G27" s="14"/>
      <c r="H27" s="14">
        <v>26.472259446697681</v>
      </c>
      <c r="I27" s="14">
        <v>0.25028801454714661</v>
      </c>
      <c r="J27" s="14">
        <v>36.101917447931719</v>
      </c>
      <c r="K27" s="14">
        <v>33.09421784480628</v>
      </c>
      <c r="L27" s="14">
        <v>2.6310810197430761</v>
      </c>
      <c r="M27" s="14">
        <v>1.0927836515017744</v>
      </c>
      <c r="N27" s="14">
        <v>0.19861721260591311</v>
      </c>
      <c r="O27" s="14">
        <v>0.15883536216642546</v>
      </c>
      <c r="P27" s="54"/>
    </row>
    <row r="28" spans="1:16" x14ac:dyDescent="0.25">
      <c r="A28" s="52" t="s">
        <v>26</v>
      </c>
      <c r="B28" s="9" t="s">
        <v>35</v>
      </c>
      <c r="C28" s="10">
        <v>1</v>
      </c>
      <c r="D28" s="12">
        <v>8.838202953188814</v>
      </c>
      <c r="E28" s="12">
        <v>3719.0403225806454</v>
      </c>
      <c r="F28" s="53">
        <v>29.404493006531336</v>
      </c>
      <c r="G28" s="14"/>
      <c r="H28" s="14">
        <v>30.063305924414692</v>
      </c>
      <c r="I28" s="14">
        <v>0.24473866738333322</v>
      </c>
      <c r="J28" s="14">
        <v>31.367688025622453</v>
      </c>
      <c r="K28" s="14">
        <v>33.875959141550403</v>
      </c>
      <c r="L28" s="14">
        <v>2.8292453152805188</v>
      </c>
      <c r="M28" s="14">
        <v>1.1786413564183749</v>
      </c>
      <c r="N28" s="14">
        <v>0.21286342192241903</v>
      </c>
      <c r="O28" s="14">
        <v>0.22755814740779393</v>
      </c>
      <c r="P28" s="54"/>
    </row>
    <row r="29" spans="1:16" x14ac:dyDescent="0.25">
      <c r="A29" s="52" t="s">
        <v>26</v>
      </c>
      <c r="B29" s="9" t="s">
        <v>35</v>
      </c>
      <c r="C29" s="10">
        <v>2</v>
      </c>
      <c r="D29" s="12">
        <v>9.1887644863484592</v>
      </c>
      <c r="E29" s="12">
        <v>3712.1219512195125</v>
      </c>
      <c r="F29" s="53">
        <v>28.613</v>
      </c>
      <c r="G29" s="14">
        <v>7.7988621943026804E-2</v>
      </c>
      <c r="H29" s="14">
        <v>30.076162039099398</v>
      </c>
      <c r="I29" s="14">
        <v>0.25145524946494574</v>
      </c>
      <c r="J29" s="14">
        <v>31.30403239707023</v>
      </c>
      <c r="K29" s="14">
        <v>33.837178051567669</v>
      </c>
      <c r="L29" s="14">
        <v>2.8328271906108133</v>
      </c>
      <c r="M29" s="14">
        <v>1.1770028984829486</v>
      </c>
      <c r="N29" s="14">
        <v>0.21912964716410649</v>
      </c>
      <c r="O29" s="14">
        <v>0.22422390459683519</v>
      </c>
      <c r="P29" s="54"/>
    </row>
    <row r="30" spans="1:16" x14ac:dyDescent="0.25">
      <c r="A30" s="52" t="s">
        <v>26</v>
      </c>
      <c r="B30" s="9" t="s">
        <v>35</v>
      </c>
      <c r="C30" s="10">
        <v>3</v>
      </c>
      <c r="D30" s="12">
        <v>9.032546838033122</v>
      </c>
      <c r="E30" s="12">
        <v>3549.9140625</v>
      </c>
      <c r="F30" s="53"/>
      <c r="G30" s="14">
        <v>7.2199312586114853E-2</v>
      </c>
      <c r="H30" s="14">
        <v>30.062858374969974</v>
      </c>
      <c r="I30" s="14">
        <v>0.25288444407587995</v>
      </c>
      <c r="J30" s="14">
        <v>31.307410051825645</v>
      </c>
      <c r="K30" s="14">
        <v>33.835381562791717</v>
      </c>
      <c r="L30" s="14">
        <v>2.8514916157619656</v>
      </c>
      <c r="M30" s="14">
        <v>1.1734850205583887</v>
      </c>
      <c r="N30" s="14">
        <v>0.21843269583287336</v>
      </c>
      <c r="O30" s="14">
        <v>0.2258569215974455</v>
      </c>
      <c r="P30" s="15"/>
    </row>
    <row r="31" spans="1:16" x14ac:dyDescent="0.25">
      <c r="A31" s="52" t="s">
        <v>26</v>
      </c>
      <c r="B31" s="9" t="s">
        <v>36</v>
      </c>
      <c r="C31" s="10">
        <v>1</v>
      </c>
      <c r="D31" s="12">
        <v>7.5785485662028877</v>
      </c>
      <c r="E31" s="12">
        <v>3718.0893225806453</v>
      </c>
      <c r="F31" s="53">
        <v>32.021000000000001</v>
      </c>
      <c r="G31" s="14">
        <v>9.5223295547956222E-2</v>
      </c>
      <c r="H31" s="14">
        <v>30.289864189788307</v>
      </c>
      <c r="I31" s="14">
        <v>0.2344123350442042</v>
      </c>
      <c r="J31" s="14">
        <v>31.395491893697201</v>
      </c>
      <c r="K31" s="14">
        <v>33.711641328924877</v>
      </c>
      <c r="L31" s="14">
        <v>2.5038949249924869</v>
      </c>
      <c r="M31" s="14">
        <v>1.1928124722523177</v>
      </c>
      <c r="N31" s="14">
        <v>0.21305066630562811</v>
      </c>
      <c r="O31" s="14">
        <v>0.21618151134045444</v>
      </c>
      <c r="P31" s="15">
        <v>0.14283692485136459</v>
      </c>
    </row>
    <row r="32" spans="1:16" x14ac:dyDescent="0.25">
      <c r="A32" s="52" t="s">
        <v>26</v>
      </c>
      <c r="B32" s="9" t="s">
        <v>36</v>
      </c>
      <c r="C32" s="10">
        <v>2</v>
      </c>
      <c r="D32" s="12">
        <v>7.5125252130912887</v>
      </c>
      <c r="E32" s="12">
        <v>3713.0729512195126</v>
      </c>
      <c r="F32" s="53">
        <v>30.513999999999999</v>
      </c>
      <c r="G32" s="14">
        <v>9.159418341739084E-2</v>
      </c>
      <c r="H32" s="14">
        <v>30.385188014530549</v>
      </c>
      <c r="I32" s="14">
        <v>0.27980832182381105</v>
      </c>
      <c r="J32" s="14">
        <v>31.414008410032189</v>
      </c>
      <c r="K32" s="14">
        <v>33.580707637604014</v>
      </c>
      <c r="L32" s="14">
        <v>2.4592940538146806</v>
      </c>
      <c r="M32" s="14">
        <v>1.1818408349435925</v>
      </c>
      <c r="N32" s="14">
        <v>0.22563426734283734</v>
      </c>
      <c r="O32" s="14">
        <v>0.21269208300317391</v>
      </c>
      <c r="P32" s="15">
        <v>0.1414678318840204</v>
      </c>
    </row>
    <row r="33" spans="1:16" ht="15.75" thickBot="1" x14ac:dyDescent="0.3">
      <c r="A33" s="58" t="s">
        <v>26</v>
      </c>
      <c r="B33" s="59" t="s">
        <v>36</v>
      </c>
      <c r="C33" s="23">
        <v>3</v>
      </c>
      <c r="D33" s="25">
        <v>7.7319041947862912</v>
      </c>
      <c r="E33" s="25">
        <v>3549.0510625000002</v>
      </c>
      <c r="F33" s="60"/>
      <c r="G33" s="61">
        <v>9.1889976264717482E-2</v>
      </c>
      <c r="H33" s="61">
        <v>30.323619850064961</v>
      </c>
      <c r="I33" s="61">
        <v>0.23387126158035701</v>
      </c>
      <c r="J33" s="61">
        <v>31.462528441486288</v>
      </c>
      <c r="K33" s="61">
        <v>33.693907630705233</v>
      </c>
      <c r="L33" s="61">
        <v>2.4632462038556859</v>
      </c>
      <c r="M33" s="61">
        <v>1.1887342022044665</v>
      </c>
      <c r="N33" s="61">
        <v>0.21224587681252191</v>
      </c>
      <c r="O33" s="61">
        <v>0.22033613706615562</v>
      </c>
      <c r="P33" s="62">
        <v>0.13962041995964172</v>
      </c>
    </row>
    <row r="34" spans="1:16" x14ac:dyDescent="0.25">
      <c r="A34" s="27" t="s">
        <v>37</v>
      </c>
      <c r="B34" s="40" t="s">
        <v>27</v>
      </c>
      <c r="C34" s="41">
        <v>1</v>
      </c>
      <c r="D34" s="63">
        <v>14.587985114300904</v>
      </c>
      <c r="E34" s="29">
        <v>2322.7112299465239</v>
      </c>
      <c r="F34" s="29">
        <v>41.504969238050144</v>
      </c>
      <c r="G34" s="29"/>
      <c r="H34" s="30">
        <v>29.026422672969243</v>
      </c>
      <c r="I34" s="30">
        <v>0.19598285298894563</v>
      </c>
      <c r="J34" s="30">
        <v>32.097326976899986</v>
      </c>
      <c r="K34" s="30">
        <v>33.655042707467345</v>
      </c>
      <c r="L34" s="30">
        <v>3.9138962975846869</v>
      </c>
      <c r="M34" s="30">
        <v>0.92253193468156502</v>
      </c>
      <c r="N34" s="30">
        <v>0.18879655740823123</v>
      </c>
      <c r="O34" s="29"/>
      <c r="P34" s="64"/>
    </row>
    <row r="35" spans="1:16" x14ac:dyDescent="0.25">
      <c r="A35" s="33" t="s">
        <v>37</v>
      </c>
      <c r="B35" s="9" t="s">
        <v>27</v>
      </c>
      <c r="C35" s="10">
        <v>2</v>
      </c>
      <c r="D35" s="13">
        <v>14.172657211320509</v>
      </c>
      <c r="E35" s="12">
        <v>2304.2879581151833</v>
      </c>
      <c r="F35" s="12">
        <v>39.984000000000002</v>
      </c>
      <c r="G35" s="12"/>
      <c r="H35" s="34">
        <v>29.143196229369789</v>
      </c>
      <c r="I35" s="34">
        <v>0.20605879057372881</v>
      </c>
      <c r="J35" s="34">
        <v>31.947879577834414</v>
      </c>
      <c r="K35" s="34">
        <v>33.615412534570751</v>
      </c>
      <c r="L35" s="34">
        <v>3.9847136101957932</v>
      </c>
      <c r="M35" s="34">
        <v>0.90776478836872621</v>
      </c>
      <c r="N35" s="34">
        <v>0.19497446908681915</v>
      </c>
      <c r="O35" s="12"/>
      <c r="P35" s="17"/>
    </row>
    <row r="36" spans="1:16" x14ac:dyDescent="0.25">
      <c r="A36" s="33" t="s">
        <v>37</v>
      </c>
      <c r="B36" s="9" t="s">
        <v>27</v>
      </c>
      <c r="C36" s="10">
        <v>3</v>
      </c>
      <c r="D36" s="13">
        <v>14.062320779965587</v>
      </c>
      <c r="E36" s="12">
        <v>2322.2617801047118</v>
      </c>
      <c r="F36" s="12"/>
      <c r="G36" s="12"/>
      <c r="H36" s="34">
        <v>29.070592947619367</v>
      </c>
      <c r="I36" s="34">
        <v>0.20825636664747613</v>
      </c>
      <c r="J36" s="34">
        <v>32.005262681842581</v>
      </c>
      <c r="K36" s="34">
        <v>33.628178184186176</v>
      </c>
      <c r="L36" s="34">
        <v>3.9680059165614718</v>
      </c>
      <c r="M36" s="34">
        <v>0.92437272360473521</v>
      </c>
      <c r="N36" s="34">
        <v>0.19533117953816856</v>
      </c>
      <c r="O36" s="12"/>
      <c r="P36" s="17"/>
    </row>
    <row r="37" spans="1:16" x14ac:dyDescent="0.25">
      <c r="A37" s="33" t="s">
        <v>37</v>
      </c>
      <c r="B37" s="9" t="s">
        <v>28</v>
      </c>
      <c r="C37" s="10">
        <v>1</v>
      </c>
      <c r="D37" s="13">
        <v>8.0469316459033671</v>
      </c>
      <c r="E37" s="12">
        <v>3696.2520325203254</v>
      </c>
      <c r="F37" s="12">
        <v>44.358578052550229</v>
      </c>
      <c r="G37" s="12"/>
      <c r="H37" s="34">
        <v>28.138504957208781</v>
      </c>
      <c r="I37" s="34">
        <v>0.18757324680089235</v>
      </c>
      <c r="J37" s="34">
        <v>30.863168833023774</v>
      </c>
      <c r="K37" s="34">
        <v>32.726993781714917</v>
      </c>
      <c r="L37" s="34">
        <v>3.2211639695103877</v>
      </c>
      <c r="M37" s="34">
        <v>0.84355781592754375</v>
      </c>
      <c r="N37" s="34">
        <v>0.18241354941581267</v>
      </c>
      <c r="O37" s="12"/>
      <c r="P37" s="17"/>
    </row>
    <row r="38" spans="1:16" x14ac:dyDescent="0.25">
      <c r="A38" s="33" t="s">
        <v>37</v>
      </c>
      <c r="B38" s="9" t="s">
        <v>28</v>
      </c>
      <c r="C38" s="10">
        <v>2</v>
      </c>
      <c r="D38" s="13">
        <v>7.988862988862989</v>
      </c>
      <c r="E38" s="12">
        <v>3837.9831932773104</v>
      </c>
      <c r="F38" s="12">
        <v>44.215000000000003</v>
      </c>
      <c r="G38" s="12"/>
      <c r="H38" s="34">
        <v>29.389285791482774</v>
      </c>
      <c r="I38" s="34">
        <v>0.20082082512779595</v>
      </c>
      <c r="J38" s="34">
        <v>31.972055803315424</v>
      </c>
      <c r="K38" s="34">
        <v>33.978384064732893</v>
      </c>
      <c r="L38" s="34">
        <v>3.3868977345230129</v>
      </c>
      <c r="M38" s="34">
        <v>0.88131005035349941</v>
      </c>
      <c r="N38" s="34">
        <v>0.19124573046460475</v>
      </c>
      <c r="O38" s="12"/>
      <c r="P38" s="17"/>
    </row>
    <row r="39" spans="1:16" x14ac:dyDescent="0.25">
      <c r="A39" s="33" t="s">
        <v>37</v>
      </c>
      <c r="B39" s="9" t="s">
        <v>28</v>
      </c>
      <c r="C39" s="10">
        <v>3</v>
      </c>
      <c r="D39" s="13">
        <v>8.0531665363565299</v>
      </c>
      <c r="E39" s="12">
        <v>3754.4032258064517</v>
      </c>
      <c r="F39" s="12"/>
      <c r="G39" s="12"/>
      <c r="H39" s="34">
        <v>29.306123528007653</v>
      </c>
      <c r="I39" s="34">
        <v>0.20541274806862936</v>
      </c>
      <c r="J39" s="34">
        <v>32.023890623002188</v>
      </c>
      <c r="K39" s="34">
        <v>34.029928304838279</v>
      </c>
      <c r="L39" s="34">
        <v>3.3687617884719523</v>
      </c>
      <c r="M39" s="34">
        <v>0.86972030691050972</v>
      </c>
      <c r="N39" s="34">
        <v>0.19616270070077715</v>
      </c>
      <c r="O39" s="12"/>
      <c r="P39" s="17"/>
    </row>
    <row r="40" spans="1:16" x14ac:dyDescent="0.25">
      <c r="A40" s="33" t="s">
        <v>37</v>
      </c>
      <c r="B40" s="10" t="s">
        <v>29</v>
      </c>
      <c r="C40" s="10">
        <v>1</v>
      </c>
      <c r="D40" s="13">
        <v>15.306056492792965</v>
      </c>
      <c r="E40" s="12">
        <v>2203.8638743455499</v>
      </c>
      <c r="F40" s="12">
        <v>38.733431516936669</v>
      </c>
      <c r="G40" s="12"/>
      <c r="H40" s="34">
        <v>29.027587233974334</v>
      </c>
      <c r="I40" s="34">
        <v>0.20421112858350771</v>
      </c>
      <c r="J40" s="34">
        <v>31.665815368707662</v>
      </c>
      <c r="K40" s="34">
        <v>33.408401443788236</v>
      </c>
      <c r="L40" s="34">
        <v>3.2796661235328592</v>
      </c>
      <c r="M40" s="34">
        <v>0.98641967229399841</v>
      </c>
      <c r="N40" s="34">
        <v>0.19924689499227366</v>
      </c>
      <c r="O40" s="12"/>
      <c r="P40" s="17"/>
    </row>
    <row r="41" spans="1:16" x14ac:dyDescent="0.25">
      <c r="A41" s="33" t="s">
        <v>37</v>
      </c>
      <c r="B41" s="10" t="s">
        <v>29</v>
      </c>
      <c r="C41" s="10">
        <v>2</v>
      </c>
      <c r="D41" s="13">
        <v>14.872873255591664</v>
      </c>
      <c r="E41" s="12">
        <v>2212.5291005291006</v>
      </c>
      <c r="F41" s="12">
        <v>39.119999999999997</v>
      </c>
      <c r="G41" s="12"/>
      <c r="H41" s="34">
        <v>29.268606293625631</v>
      </c>
      <c r="I41" s="34">
        <v>0.20144233867007083</v>
      </c>
      <c r="J41" s="34">
        <v>32.200030621213656</v>
      </c>
      <c r="K41" s="34">
        <v>33.844124550489028</v>
      </c>
      <c r="L41" s="34">
        <v>3.2749989826976882</v>
      </c>
      <c r="M41" s="34">
        <v>1.0139694241715556</v>
      </c>
      <c r="N41" s="34">
        <v>0.19682778913236229</v>
      </c>
      <c r="O41" s="12"/>
      <c r="P41" s="17"/>
    </row>
    <row r="42" spans="1:16" x14ac:dyDescent="0.25">
      <c r="A42" s="33" t="s">
        <v>37</v>
      </c>
      <c r="B42" s="10" t="s">
        <v>29</v>
      </c>
      <c r="C42" s="10">
        <v>3</v>
      </c>
      <c r="D42" s="13">
        <v>15.413533834586469</v>
      </c>
      <c r="E42" s="12">
        <v>2195.526041666667</v>
      </c>
      <c r="F42" s="12"/>
      <c r="G42" s="12"/>
      <c r="H42" s="34">
        <v>29.213369854480892</v>
      </c>
      <c r="I42" s="34">
        <v>0.21115652338966942</v>
      </c>
      <c r="J42" s="34">
        <v>32.278973964269248</v>
      </c>
      <c r="K42" s="34">
        <v>33.83867515694137</v>
      </c>
      <c r="L42" s="34">
        <v>3.2564473788824531</v>
      </c>
      <c r="M42" s="34">
        <v>1.0021796118712532</v>
      </c>
      <c r="N42" s="34">
        <v>0.19919751016510165</v>
      </c>
      <c r="O42" s="12"/>
      <c r="P42" s="17"/>
    </row>
    <row r="43" spans="1:16" x14ac:dyDescent="0.25">
      <c r="A43" s="33" t="s">
        <v>37</v>
      </c>
      <c r="B43" s="9" t="s">
        <v>30</v>
      </c>
      <c r="C43" s="10">
        <v>1</v>
      </c>
      <c r="D43" s="13">
        <v>14.340125183113596</v>
      </c>
      <c r="E43" s="12">
        <v>2526.9176470588231</v>
      </c>
      <c r="F43" s="12">
        <v>42.545454545454533</v>
      </c>
      <c r="G43" s="12"/>
      <c r="H43" s="34">
        <v>26.112049307712486</v>
      </c>
      <c r="I43" s="34">
        <v>0.15880064833403901</v>
      </c>
      <c r="J43" s="34">
        <v>33.607409094128741</v>
      </c>
      <c r="K43" s="34">
        <v>35.530990589268178</v>
      </c>
      <c r="L43" s="34">
        <v>3.4444099309099148</v>
      </c>
      <c r="M43" s="34">
        <v>0.98834625068904258</v>
      </c>
      <c r="N43" s="34">
        <v>0.1789941789576161</v>
      </c>
      <c r="O43" s="12"/>
      <c r="P43" s="17"/>
    </row>
    <row r="44" spans="1:16" x14ac:dyDescent="0.25">
      <c r="A44" s="33" t="s">
        <v>37</v>
      </c>
      <c r="B44" s="9" t="s">
        <v>30</v>
      </c>
      <c r="C44" s="10">
        <v>2</v>
      </c>
      <c r="D44" s="13">
        <v>14.203358455639297</v>
      </c>
      <c r="E44" s="12">
        <v>2544.3103448275865</v>
      </c>
      <c r="F44" s="12">
        <v>41.802</v>
      </c>
      <c r="G44" s="12"/>
      <c r="H44" s="34">
        <v>26.024989196323691</v>
      </c>
      <c r="I44" s="34">
        <v>0.16696863387658306</v>
      </c>
      <c r="J44" s="34">
        <v>33.642972197376125</v>
      </c>
      <c r="K44" s="34">
        <v>35.576912683423515</v>
      </c>
      <c r="L44" s="34">
        <v>3.4254418622664224</v>
      </c>
      <c r="M44" s="34">
        <v>1.0005882258632826</v>
      </c>
      <c r="N44" s="34">
        <v>0.19012720087037729</v>
      </c>
      <c r="O44" s="12"/>
      <c r="P44" s="17"/>
    </row>
    <row r="45" spans="1:16" x14ac:dyDescent="0.25">
      <c r="A45" s="33" t="s">
        <v>37</v>
      </c>
      <c r="B45" s="9" t="s">
        <v>30</v>
      </c>
      <c r="C45" s="10">
        <v>3</v>
      </c>
      <c r="D45" s="13">
        <v>14.181794521439265</v>
      </c>
      <c r="E45" s="12">
        <v>2510.296511627907</v>
      </c>
      <c r="F45" s="12"/>
      <c r="G45" s="12"/>
      <c r="H45" s="34">
        <v>26.01208418636455</v>
      </c>
      <c r="I45" s="34">
        <v>0.16475405895509204</v>
      </c>
      <c r="J45" s="34">
        <v>33.678052213221775</v>
      </c>
      <c r="K45" s="34">
        <v>35.535139582457759</v>
      </c>
      <c r="L45" s="34">
        <v>3.4222355070018011</v>
      </c>
      <c r="M45" s="34">
        <v>0.992935891704263</v>
      </c>
      <c r="N45" s="34">
        <v>0.18079856029477701</v>
      </c>
      <c r="O45" s="12"/>
      <c r="P45" s="17"/>
    </row>
    <row r="46" spans="1:16" x14ac:dyDescent="0.25">
      <c r="A46" s="33" t="s">
        <v>37</v>
      </c>
      <c r="B46" s="9" t="s">
        <v>31</v>
      </c>
      <c r="C46" s="10">
        <v>1</v>
      </c>
      <c r="D46" s="13">
        <v>6.9128603822481365</v>
      </c>
      <c r="E46" s="12">
        <v>4999.5578947368422</v>
      </c>
      <c r="F46" s="12">
        <v>48.104508196721312</v>
      </c>
      <c r="G46" s="12"/>
      <c r="H46" s="34">
        <v>26.109049307712485</v>
      </c>
      <c r="I46" s="34">
        <v>0.155800648334039</v>
      </c>
      <c r="J46" s="34">
        <v>33.604409094128741</v>
      </c>
      <c r="K46" s="34">
        <v>35.527990589268178</v>
      </c>
      <c r="L46" s="34">
        <v>3.4414099309099146</v>
      </c>
      <c r="M46" s="34">
        <v>0.98534625068904258</v>
      </c>
      <c r="N46" s="34">
        <v>0.1759941789576161</v>
      </c>
      <c r="O46" s="12"/>
      <c r="P46" s="17"/>
    </row>
    <row r="47" spans="1:16" x14ac:dyDescent="0.25">
      <c r="A47" s="33" t="s">
        <v>37</v>
      </c>
      <c r="B47" s="9" t="s">
        <v>31</v>
      </c>
      <c r="C47" s="10">
        <v>2</v>
      </c>
      <c r="D47" s="13">
        <v>7.0320172854056162</v>
      </c>
      <c r="E47" s="12">
        <v>4530.0192307692314</v>
      </c>
      <c r="F47" s="12">
        <v>47.823</v>
      </c>
      <c r="G47" s="12"/>
      <c r="H47" s="34">
        <v>26.014084186364549</v>
      </c>
      <c r="I47" s="34">
        <v>0.16675405895509204</v>
      </c>
      <c r="J47" s="34">
        <v>33.680052213221778</v>
      </c>
      <c r="K47" s="34">
        <v>35.537139582457762</v>
      </c>
      <c r="L47" s="34">
        <v>3.4242355070018009</v>
      </c>
      <c r="M47" s="34">
        <v>0.994935891704263</v>
      </c>
      <c r="N47" s="34">
        <v>0.18279856029477701</v>
      </c>
      <c r="O47" s="12"/>
      <c r="P47" s="17"/>
    </row>
    <row r="48" spans="1:16" x14ac:dyDescent="0.25">
      <c r="A48" s="33" t="s">
        <v>37</v>
      </c>
      <c r="B48" s="18" t="s">
        <v>31</v>
      </c>
      <c r="C48" s="10">
        <v>3</v>
      </c>
      <c r="D48" s="13">
        <v>6.8870416908305954</v>
      </c>
      <c r="E48" s="12">
        <v>4542.5533980582522</v>
      </c>
      <c r="F48" s="12"/>
      <c r="G48" s="12"/>
      <c r="H48" s="34">
        <v>26.02098919632369</v>
      </c>
      <c r="I48" s="34">
        <v>0.16296863387658306</v>
      </c>
      <c r="J48" s="34">
        <v>33.638972197376127</v>
      </c>
      <c r="K48" s="34">
        <v>35.572912683423517</v>
      </c>
      <c r="L48" s="34">
        <v>3.4214418622664224</v>
      </c>
      <c r="M48" s="34">
        <v>0.99658822586328255</v>
      </c>
      <c r="N48" s="34">
        <v>0.18612720087037729</v>
      </c>
      <c r="O48" s="12"/>
      <c r="P48" s="17"/>
    </row>
    <row r="49" spans="1:16" x14ac:dyDescent="0.25">
      <c r="A49" s="33" t="s">
        <v>37</v>
      </c>
      <c r="B49" s="18" t="s">
        <v>32</v>
      </c>
      <c r="C49" s="10">
        <v>1</v>
      </c>
      <c r="D49" s="13">
        <v>12.210745143896578</v>
      </c>
      <c r="E49" s="12">
        <v>2901.0891719745227</v>
      </c>
      <c r="F49" s="12">
        <v>41.877256317689479</v>
      </c>
      <c r="G49" s="34">
        <v>0.10252247956059411</v>
      </c>
      <c r="H49" s="34">
        <v>31.177426458232976</v>
      </c>
      <c r="I49" s="34">
        <v>0.30057742137378163</v>
      </c>
      <c r="J49" s="34">
        <v>29.316663695972771</v>
      </c>
      <c r="K49" s="34">
        <v>34.393978038451479</v>
      </c>
      <c r="L49" s="34">
        <v>3.5125807557540183</v>
      </c>
      <c r="M49" s="34">
        <v>0.98100307993471569</v>
      </c>
      <c r="N49" s="34">
        <v>0.21524807071967642</v>
      </c>
      <c r="O49" s="12"/>
      <c r="P49" s="17"/>
    </row>
    <row r="50" spans="1:16" x14ac:dyDescent="0.25">
      <c r="A50" s="33" t="s">
        <v>37</v>
      </c>
      <c r="B50" s="18" t="s">
        <v>32</v>
      </c>
      <c r="C50" s="10">
        <v>2</v>
      </c>
      <c r="D50" s="13">
        <v>12.262888626524992</v>
      </c>
      <c r="E50" s="12">
        <v>2930.3490566037735</v>
      </c>
      <c r="F50" s="12">
        <v>42.317999999999998</v>
      </c>
      <c r="G50" s="20"/>
      <c r="H50" s="34">
        <v>31.21860733354394</v>
      </c>
      <c r="I50" s="34">
        <v>0.30727022837139173</v>
      </c>
      <c r="J50" s="34">
        <v>29.259317584795934</v>
      </c>
      <c r="K50" s="34">
        <v>34.468771027673746</v>
      </c>
      <c r="L50" s="34">
        <v>3.5478082236438766</v>
      </c>
      <c r="M50" s="34">
        <v>0.97195602517535173</v>
      </c>
      <c r="N50" s="34">
        <v>0.22626957679578946</v>
      </c>
      <c r="O50" s="12"/>
      <c r="P50" s="17"/>
    </row>
    <row r="51" spans="1:16" x14ac:dyDescent="0.25">
      <c r="A51" s="33" t="s">
        <v>37</v>
      </c>
      <c r="B51" s="18" t="s">
        <v>32</v>
      </c>
      <c r="C51" s="10">
        <v>3</v>
      </c>
      <c r="D51" s="13">
        <v>12.499006754072306</v>
      </c>
      <c r="E51" s="12">
        <v>2940.5641025641025</v>
      </c>
      <c r="F51" s="12"/>
      <c r="G51" s="34">
        <v>0.10553413031441573</v>
      </c>
      <c r="H51" s="34">
        <v>31.159100301023422</v>
      </c>
      <c r="I51" s="34">
        <v>0.30486851095717621</v>
      </c>
      <c r="J51" s="34">
        <v>29.276816204322991</v>
      </c>
      <c r="K51" s="34">
        <v>34.452287396781372</v>
      </c>
      <c r="L51" s="34">
        <v>3.5096049188594955</v>
      </c>
      <c r="M51" s="34">
        <v>0.97500017952260543</v>
      </c>
      <c r="N51" s="34">
        <v>0.21678835821850778</v>
      </c>
      <c r="O51" s="12"/>
      <c r="P51" s="17"/>
    </row>
    <row r="52" spans="1:16" x14ac:dyDescent="0.25">
      <c r="A52" s="33" t="s">
        <v>37</v>
      </c>
      <c r="B52" s="18" t="s">
        <v>33</v>
      </c>
      <c r="C52" s="10">
        <v>1</v>
      </c>
      <c r="D52" s="13">
        <v>13.585434173669467</v>
      </c>
      <c r="E52" s="12">
        <v>2240.5873786407769</v>
      </c>
      <c r="F52" s="12">
        <v>37.569676700111458</v>
      </c>
      <c r="G52" s="12"/>
      <c r="H52" s="34">
        <v>30.055496438502622</v>
      </c>
      <c r="I52" s="34">
        <v>0.15798743399257156</v>
      </c>
      <c r="J52" s="34">
        <v>30.268145364519643</v>
      </c>
      <c r="K52" s="34">
        <v>34.740467626822976</v>
      </c>
      <c r="L52" s="34">
        <v>3.5222579490051795</v>
      </c>
      <c r="M52" s="34">
        <v>0.94395977080365778</v>
      </c>
      <c r="N52" s="34">
        <v>0.20698459899334262</v>
      </c>
      <c r="O52" s="12"/>
      <c r="P52" s="17"/>
    </row>
    <row r="53" spans="1:16" x14ac:dyDescent="0.25">
      <c r="A53" s="33" t="s">
        <v>37</v>
      </c>
      <c r="B53" s="18" t="s">
        <v>33</v>
      </c>
      <c r="C53" s="10">
        <v>2</v>
      </c>
      <c r="D53" s="13">
        <v>13.437685753913216</v>
      </c>
      <c r="E53" s="12">
        <v>2258.4927536231885</v>
      </c>
      <c r="F53" s="12">
        <v>38.021000000000001</v>
      </c>
      <c r="G53" s="12"/>
      <c r="H53" s="34">
        <v>30.066030239315687</v>
      </c>
      <c r="I53" s="34">
        <v>0.15772345809699997</v>
      </c>
      <c r="J53" s="34">
        <v>30.267456880675365</v>
      </c>
      <c r="K53" s="34">
        <v>34.805290184730509</v>
      </c>
      <c r="L53" s="34">
        <v>3.5486965625073239</v>
      </c>
      <c r="M53" s="34">
        <v>0.94126068408401431</v>
      </c>
      <c r="N53" s="34">
        <v>0.21354199059009735</v>
      </c>
      <c r="O53" s="12"/>
      <c r="P53" s="17"/>
    </row>
    <row r="54" spans="1:16" x14ac:dyDescent="0.25">
      <c r="A54" s="33" t="s">
        <v>37</v>
      </c>
      <c r="B54" s="18" t="s">
        <v>33</v>
      </c>
      <c r="C54" s="10">
        <v>3</v>
      </c>
      <c r="D54" s="13">
        <v>13.386907095256763</v>
      </c>
      <c r="E54" s="12">
        <v>2212.1875</v>
      </c>
      <c r="F54" s="12"/>
      <c r="G54" s="12"/>
      <c r="H54" s="34">
        <v>30.020193223859952</v>
      </c>
      <c r="I54" s="34">
        <v>0.15361444264659277</v>
      </c>
      <c r="J54" s="34">
        <v>30.144757622125717</v>
      </c>
      <c r="K54" s="34">
        <v>34.910668150436564</v>
      </c>
      <c r="L54" s="34">
        <v>3.6185059225275964</v>
      </c>
      <c r="M54" s="34">
        <v>0.9299482352678986</v>
      </c>
      <c r="N54" s="34">
        <v>0.22231240313566611</v>
      </c>
      <c r="O54" s="12"/>
      <c r="P54" s="17"/>
    </row>
    <row r="55" spans="1:16" x14ac:dyDescent="0.25">
      <c r="A55" s="33" t="s">
        <v>37</v>
      </c>
      <c r="B55" s="9" t="s">
        <v>34</v>
      </c>
      <c r="C55" s="10">
        <v>1</v>
      </c>
      <c r="D55" s="13">
        <v>15.137724550898202</v>
      </c>
      <c r="E55" s="12">
        <v>2604.3818181818178</v>
      </c>
      <c r="F55" s="12">
        <v>42.184368737475026</v>
      </c>
      <c r="G55" s="12"/>
      <c r="H55" s="34">
        <v>27.388384987334742</v>
      </c>
      <c r="I55" s="34">
        <v>0.16812377101403084</v>
      </c>
      <c r="J55" s="34">
        <v>32.672482054200373</v>
      </c>
      <c r="K55" s="34">
        <v>35.31171627344721</v>
      </c>
      <c r="L55" s="34">
        <v>3.2599386190534361</v>
      </c>
      <c r="M55" s="34">
        <v>0.98096457547113913</v>
      </c>
      <c r="N55" s="34">
        <v>0.21838971947906644</v>
      </c>
      <c r="O55" s="12"/>
      <c r="P55" s="17"/>
    </row>
    <row r="56" spans="1:16" x14ac:dyDescent="0.25">
      <c r="A56" s="33" t="s">
        <v>37</v>
      </c>
      <c r="B56" s="9" t="s">
        <v>34</v>
      </c>
      <c r="C56" s="10">
        <v>2</v>
      </c>
      <c r="D56" s="13">
        <v>15.03537657872115</v>
      </c>
      <c r="E56" s="12">
        <v>2698.3975155279504</v>
      </c>
      <c r="F56" s="12">
        <v>40.438356164383535</v>
      </c>
      <c r="G56" s="12"/>
      <c r="H56" s="34">
        <v>27.401574975123765</v>
      </c>
      <c r="I56" s="34">
        <v>0.15468227414974453</v>
      </c>
      <c r="J56" s="34">
        <v>32.661844334354427</v>
      </c>
      <c r="K56" s="34">
        <v>35.313073736169862</v>
      </c>
      <c r="L56" s="34">
        <v>3.2592784975917888</v>
      </c>
      <c r="M56" s="34">
        <v>0.9900889065878169</v>
      </c>
      <c r="N56" s="34">
        <v>0.21945727602260667</v>
      </c>
      <c r="O56" s="12"/>
      <c r="P56" s="17"/>
    </row>
    <row r="57" spans="1:16" x14ac:dyDescent="0.25">
      <c r="A57" s="33" t="s">
        <v>37</v>
      </c>
      <c r="B57" s="9" t="s">
        <v>34</v>
      </c>
      <c r="C57" s="10">
        <v>3</v>
      </c>
      <c r="D57" s="13">
        <v>15.013464696223316</v>
      </c>
      <c r="E57" s="12">
        <v>2810.4</v>
      </c>
      <c r="F57" s="12"/>
      <c r="G57" s="12"/>
      <c r="H57" s="34">
        <v>27.354232106009789</v>
      </c>
      <c r="I57" s="34">
        <v>0.16472608619088819</v>
      </c>
      <c r="J57" s="34">
        <v>32.719227191211324</v>
      </c>
      <c r="K57" s="34">
        <v>35.340678036302705</v>
      </c>
      <c r="L57" s="34">
        <v>3.2230422222614199</v>
      </c>
      <c r="M57" s="34">
        <v>0.9864020891540608</v>
      </c>
      <c r="N57" s="34">
        <v>0.21169226886981252</v>
      </c>
      <c r="O57" s="12"/>
      <c r="P57" s="17"/>
    </row>
    <row r="58" spans="1:16" x14ac:dyDescent="0.25">
      <c r="A58" s="33" t="s">
        <v>37</v>
      </c>
      <c r="B58" s="9" t="s">
        <v>35</v>
      </c>
      <c r="C58" s="10">
        <v>1</v>
      </c>
      <c r="D58" s="13">
        <v>13.525430284277702</v>
      </c>
      <c r="E58" s="12">
        <v>2773.3668639053258</v>
      </c>
      <c r="F58" s="12">
        <v>34.607843137254918</v>
      </c>
      <c r="G58" s="12"/>
      <c r="H58" s="34">
        <v>29.244423169058862</v>
      </c>
      <c r="I58" s="34">
        <v>0.18356551879098018</v>
      </c>
      <c r="J58" s="34">
        <v>29.953411962422692</v>
      </c>
      <c r="K58" s="34">
        <v>35.034560237838654</v>
      </c>
      <c r="L58" s="34">
        <v>4.4135813082379638</v>
      </c>
      <c r="M58" s="34">
        <v>0.94078007037274436</v>
      </c>
      <c r="N58" s="34">
        <v>0.22967773327810556</v>
      </c>
      <c r="O58" s="12"/>
      <c r="P58" s="17"/>
    </row>
    <row r="59" spans="1:16" x14ac:dyDescent="0.25">
      <c r="A59" s="33" t="s">
        <v>37</v>
      </c>
      <c r="B59" s="9" t="s">
        <v>35</v>
      </c>
      <c r="C59" s="10">
        <v>2</v>
      </c>
      <c r="D59" s="13">
        <v>13.897265191567131</v>
      </c>
      <c r="E59" s="12">
        <v>2785.2339181286548</v>
      </c>
      <c r="F59" s="12">
        <v>35.481999999999999</v>
      </c>
      <c r="G59" s="12"/>
      <c r="H59" s="34">
        <v>29.298856698477294</v>
      </c>
      <c r="I59" s="34">
        <v>0.18527500782195855</v>
      </c>
      <c r="J59" s="34">
        <v>30.048379977810448</v>
      </c>
      <c r="K59" s="34">
        <v>35.103375140151527</v>
      </c>
      <c r="L59" s="34">
        <v>4.4191010795048378</v>
      </c>
      <c r="M59" s="34">
        <v>0.94501209623391169</v>
      </c>
      <c r="N59" s="34"/>
      <c r="O59" s="12"/>
      <c r="P59" s="17"/>
    </row>
    <row r="60" spans="1:16" x14ac:dyDescent="0.25">
      <c r="A60" s="33" t="s">
        <v>37</v>
      </c>
      <c r="B60" s="9" t="s">
        <v>35</v>
      </c>
      <c r="C60" s="10">
        <v>3</v>
      </c>
      <c r="D60" s="13">
        <v>13.678655199374512</v>
      </c>
      <c r="E60" s="12">
        <v>2783.4277108433735</v>
      </c>
      <c r="F60" s="12"/>
      <c r="G60" s="12"/>
      <c r="H60" s="34">
        <v>29.169260585900762</v>
      </c>
      <c r="I60" s="34">
        <v>0.18068088171040045</v>
      </c>
      <c r="J60" s="34">
        <v>29.947834662498874</v>
      </c>
      <c r="K60" s="34">
        <v>35.095215752030199</v>
      </c>
      <c r="L60" s="34">
        <v>4.4380633150991216</v>
      </c>
      <c r="M60" s="34">
        <v>0.93305321482716019</v>
      </c>
      <c r="N60" s="34">
        <v>0.23589158793348849</v>
      </c>
      <c r="O60" s="12"/>
      <c r="P60" s="17"/>
    </row>
    <row r="61" spans="1:16" x14ac:dyDescent="0.25">
      <c r="A61" s="33" t="s">
        <v>37</v>
      </c>
      <c r="B61" s="9" t="s">
        <v>36</v>
      </c>
      <c r="C61" s="10">
        <v>1</v>
      </c>
      <c r="D61" s="13">
        <v>13.993201359728056</v>
      </c>
      <c r="E61" s="12">
        <v>2558.5254237288132</v>
      </c>
      <c r="F61" s="12">
        <v>45.011286681715575</v>
      </c>
      <c r="G61" s="12"/>
      <c r="H61" s="34">
        <v>27.378651587079272</v>
      </c>
      <c r="I61" s="34">
        <v>0.15880178080221466</v>
      </c>
      <c r="J61" s="34">
        <v>31.636920124968722</v>
      </c>
      <c r="K61" s="34">
        <v>35.837429147435003</v>
      </c>
      <c r="L61" s="34">
        <v>3.7710170268694188</v>
      </c>
      <c r="M61" s="34">
        <v>0.99589909187562808</v>
      </c>
      <c r="N61" s="34">
        <v>0.22128124096973079</v>
      </c>
      <c r="O61" s="12"/>
      <c r="P61" s="17"/>
    </row>
    <row r="62" spans="1:16" x14ac:dyDescent="0.25">
      <c r="A62" s="33" t="s">
        <v>37</v>
      </c>
      <c r="B62" s="9" t="s">
        <v>36</v>
      </c>
      <c r="C62" s="10">
        <v>2</v>
      </c>
      <c r="D62" s="13">
        <v>14.113122471984617</v>
      </c>
      <c r="E62" s="12">
        <v>2593.3450292397656</v>
      </c>
      <c r="F62" s="12">
        <v>43.997999999999998</v>
      </c>
      <c r="G62" s="12"/>
      <c r="H62" s="34">
        <v>27.476455745474077</v>
      </c>
      <c r="I62" s="34">
        <v>0.14405143942887111</v>
      </c>
      <c r="J62" s="34">
        <v>31.590818702525592</v>
      </c>
      <c r="K62" s="34">
        <v>35.786215027956288</v>
      </c>
      <c r="L62" s="34">
        <v>3.7913453335682878</v>
      </c>
      <c r="M62" s="34">
        <v>0.98966030591525933</v>
      </c>
      <c r="N62" s="34">
        <v>0.22145344513162074</v>
      </c>
      <c r="O62" s="12"/>
      <c r="P62" s="17"/>
    </row>
    <row r="63" spans="1:16" ht="15.75" thickBot="1" x14ac:dyDescent="0.3">
      <c r="A63" s="38" t="s">
        <v>37</v>
      </c>
      <c r="B63" s="59" t="s">
        <v>36</v>
      </c>
      <c r="C63" s="23">
        <v>3</v>
      </c>
      <c r="D63" s="65">
        <v>13.75131027253669</v>
      </c>
      <c r="E63" s="25">
        <v>2534.7803468208094</v>
      </c>
      <c r="F63" s="25"/>
      <c r="G63" s="25"/>
      <c r="H63" s="39">
        <v>27.433363856965869</v>
      </c>
      <c r="I63" s="39">
        <v>0.14659915526526454</v>
      </c>
      <c r="J63" s="39">
        <v>31.563694271016175</v>
      </c>
      <c r="K63" s="39">
        <v>35.815210674592223</v>
      </c>
      <c r="L63" s="39">
        <v>3.8169895314279452</v>
      </c>
      <c r="M63" s="39">
        <v>0.99550585221965249</v>
      </c>
      <c r="N63" s="39">
        <v>0.22863665851288539</v>
      </c>
      <c r="O63" s="25"/>
      <c r="P63" s="26"/>
    </row>
    <row r="64" spans="1:16" x14ac:dyDescent="0.25">
      <c r="A64" s="27" t="s">
        <v>38</v>
      </c>
      <c r="B64" s="40" t="s">
        <v>27</v>
      </c>
      <c r="C64" s="41">
        <v>1</v>
      </c>
      <c r="D64" s="63">
        <v>15.877812663526946</v>
      </c>
      <c r="E64" s="29">
        <v>1558.1048387096773</v>
      </c>
      <c r="F64" s="29">
        <v>38.153503893214683</v>
      </c>
      <c r="G64" s="30">
        <v>6.5544452811274814E-2</v>
      </c>
      <c r="H64" s="30">
        <v>28.661613119464658</v>
      </c>
      <c r="I64" s="30">
        <v>0.19999651655513567</v>
      </c>
      <c r="J64" s="30">
        <v>32.886287182641439</v>
      </c>
      <c r="K64" s="30">
        <v>33.549441915514606</v>
      </c>
      <c r="L64" s="30">
        <v>3.5678319852040508</v>
      </c>
      <c r="M64" s="30">
        <v>0.8833121336640205</v>
      </c>
      <c r="N64" s="30">
        <v>0.18597269414482259</v>
      </c>
      <c r="O64" s="31"/>
      <c r="P64" s="32"/>
    </row>
    <row r="65" spans="1:16" x14ac:dyDescent="0.25">
      <c r="A65" s="33" t="s">
        <v>38</v>
      </c>
      <c r="B65" s="9" t="s">
        <v>27</v>
      </c>
      <c r="C65" s="10">
        <v>2</v>
      </c>
      <c r="D65" s="13">
        <v>15.964775964775965</v>
      </c>
      <c r="E65" s="12">
        <v>1553.69918699187</v>
      </c>
      <c r="F65" s="12">
        <v>39.512</v>
      </c>
      <c r="G65" s="34"/>
      <c r="H65" s="34">
        <v>28.669988431420613</v>
      </c>
      <c r="I65" s="34">
        <v>0.19236250963357251</v>
      </c>
      <c r="J65" s="34">
        <v>32.721452241651633</v>
      </c>
      <c r="K65" s="34">
        <v>33.68610566339359</v>
      </c>
      <c r="L65" s="34">
        <v>3.6547910190056836</v>
      </c>
      <c r="M65" s="34">
        <v>0.87801951786884458</v>
      </c>
      <c r="N65" s="34">
        <v>0.19728061702607474</v>
      </c>
      <c r="O65" s="35"/>
      <c r="P65" s="36"/>
    </row>
    <row r="66" spans="1:16" x14ac:dyDescent="0.25">
      <c r="A66" s="33" t="s">
        <v>38</v>
      </c>
      <c r="B66" s="9" t="s">
        <v>27</v>
      </c>
      <c r="C66" s="10">
        <v>3</v>
      </c>
      <c r="D66" s="13">
        <v>15.248877610774937</v>
      </c>
      <c r="E66" s="12">
        <v>1559.5546558704455</v>
      </c>
      <c r="F66" s="12"/>
      <c r="G66" s="34">
        <v>6.6777832901667208E-2</v>
      </c>
      <c r="H66" s="34">
        <v>28.657785893790148</v>
      </c>
      <c r="I66" s="34">
        <v>0.19911684473699776</v>
      </c>
      <c r="J66" s="34">
        <v>32.758046911732777</v>
      </c>
      <c r="K66" s="34">
        <v>33.648558003878811</v>
      </c>
      <c r="L66" s="34">
        <v>3.5953602883506313</v>
      </c>
      <c r="M66" s="34">
        <v>0.88082046507736811</v>
      </c>
      <c r="N66" s="34">
        <v>0.19353375953161167</v>
      </c>
      <c r="O66" s="35"/>
      <c r="P66" s="36"/>
    </row>
    <row r="67" spans="1:16" x14ac:dyDescent="0.25">
      <c r="A67" s="33" t="s">
        <v>38</v>
      </c>
      <c r="B67" s="9" t="s">
        <v>28</v>
      </c>
      <c r="C67" s="10">
        <v>1</v>
      </c>
      <c r="D67" s="13">
        <v>15.7804572708704</v>
      </c>
      <c r="E67" s="12">
        <v>2291.8618784530386</v>
      </c>
      <c r="F67" s="12">
        <v>43.224699828473433</v>
      </c>
      <c r="G67" s="12"/>
      <c r="H67" s="34">
        <v>29.745922572950501</v>
      </c>
      <c r="I67" s="34">
        <v>0.18254806729045553</v>
      </c>
      <c r="J67" s="34">
        <v>31.681404435852212</v>
      </c>
      <c r="K67" s="34">
        <v>34.446004133853307</v>
      </c>
      <c r="L67" s="34">
        <v>2.9614313779487986</v>
      </c>
      <c r="M67" s="34">
        <v>0.80399004718983391</v>
      </c>
      <c r="N67" s="34">
        <v>0.1786993649148951</v>
      </c>
      <c r="O67" s="35"/>
      <c r="P67" s="36"/>
    </row>
    <row r="68" spans="1:16" x14ac:dyDescent="0.25">
      <c r="A68" s="33" t="s">
        <v>38</v>
      </c>
      <c r="B68" s="9" t="s">
        <v>28</v>
      </c>
      <c r="C68" s="10">
        <v>2</v>
      </c>
      <c r="D68" s="13">
        <v>16.170127795527158</v>
      </c>
      <c r="E68" s="12">
        <v>2351.1263736263736</v>
      </c>
      <c r="F68" s="12">
        <v>45.835999999999999</v>
      </c>
      <c r="G68" s="12"/>
      <c r="H68" s="34">
        <v>29.481707429613657</v>
      </c>
      <c r="I68" s="34">
        <v>0.18085694545022113</v>
      </c>
      <c r="J68" s="34">
        <v>32.450390429483676</v>
      </c>
      <c r="K68" s="34">
        <v>33.986488954306019</v>
      </c>
      <c r="L68" s="34">
        <v>2.8884519187348898</v>
      </c>
      <c r="M68" s="34">
        <v>0.83470343899836974</v>
      </c>
      <c r="N68" s="34">
        <v>0.17740088341315599</v>
      </c>
      <c r="O68" s="35"/>
      <c r="P68" s="36"/>
    </row>
    <row r="69" spans="1:16" x14ac:dyDescent="0.25">
      <c r="A69" s="33" t="s">
        <v>38</v>
      </c>
      <c r="B69" s="9" t="s">
        <v>28</v>
      </c>
      <c r="C69" s="10">
        <v>3</v>
      </c>
      <c r="D69" s="13">
        <v>15.167361374257929</v>
      </c>
      <c r="E69" s="12">
        <v>2287.4754098360654</v>
      </c>
      <c r="F69" s="12"/>
      <c r="G69" s="12"/>
      <c r="H69" s="34">
        <v>29.585031333893447</v>
      </c>
      <c r="I69" s="34">
        <v>0.17384158622013032</v>
      </c>
      <c r="J69" s="34">
        <v>32.205303683871136</v>
      </c>
      <c r="K69" s="34">
        <v>34.10493268931512</v>
      </c>
      <c r="L69" s="34">
        <v>2.9375514933819531</v>
      </c>
      <c r="M69" s="34">
        <v>0.80569045688007024</v>
      </c>
      <c r="N69" s="34">
        <v>0.18764875643814657</v>
      </c>
      <c r="O69" s="35"/>
      <c r="P69" s="36"/>
    </row>
    <row r="70" spans="1:16" x14ac:dyDescent="0.25">
      <c r="A70" s="33" t="s">
        <v>38</v>
      </c>
      <c r="B70" s="10" t="s">
        <v>29</v>
      </c>
      <c r="C70" s="10">
        <v>1</v>
      </c>
      <c r="D70" s="13">
        <v>14.340723453908986</v>
      </c>
      <c r="E70" s="12">
        <v>2571.2931034482758</v>
      </c>
      <c r="F70" s="12">
        <v>37.42884250474377</v>
      </c>
      <c r="G70" s="12"/>
      <c r="H70" s="34">
        <v>28.898162633812607</v>
      </c>
      <c r="I70" s="34">
        <v>0.17791860007352298</v>
      </c>
      <c r="J70" s="34">
        <v>32.747840314445057</v>
      </c>
      <c r="K70" s="34">
        <v>33.637309814182146</v>
      </c>
      <c r="L70" s="34">
        <v>3.3766797321662447</v>
      </c>
      <c r="M70" s="34">
        <v>0.96788077314920018</v>
      </c>
      <c r="N70" s="34">
        <v>0.19420813217123253</v>
      </c>
      <c r="O70" s="35"/>
      <c r="P70" s="36"/>
    </row>
    <row r="71" spans="1:16" x14ac:dyDescent="0.25">
      <c r="A71" s="33" t="s">
        <v>38</v>
      </c>
      <c r="B71" s="10" t="s">
        <v>29</v>
      </c>
      <c r="C71" s="10">
        <v>2</v>
      </c>
      <c r="D71" s="13">
        <v>14.225397438372916</v>
      </c>
      <c r="E71" s="12">
        <v>2610.768361581921</v>
      </c>
      <c r="F71" s="12">
        <v>36.978000000000002</v>
      </c>
      <c r="G71" s="12"/>
      <c r="H71" s="34">
        <v>29.189454263319785</v>
      </c>
      <c r="I71" s="34">
        <v>0.18254368104063837</v>
      </c>
      <c r="J71" s="34">
        <v>32.646231904984397</v>
      </c>
      <c r="K71" s="34">
        <v>33.454658704808004</v>
      </c>
      <c r="L71" s="34">
        <v>3.3538704984397714</v>
      </c>
      <c r="M71" s="34">
        <v>0.98080384059855052</v>
      </c>
      <c r="N71" s="34">
        <v>0.19243710680884116</v>
      </c>
      <c r="O71" s="35"/>
      <c r="P71" s="36"/>
    </row>
    <row r="72" spans="1:16" x14ac:dyDescent="0.25">
      <c r="A72" s="33" t="s">
        <v>38</v>
      </c>
      <c r="B72" s="10" t="s">
        <v>29</v>
      </c>
      <c r="C72" s="10">
        <v>3</v>
      </c>
      <c r="D72" s="13">
        <v>14.083191314776242</v>
      </c>
      <c r="E72" s="12">
        <v>2592.629213483146</v>
      </c>
      <c r="F72" s="12"/>
      <c r="G72" s="12"/>
      <c r="H72" s="34">
        <v>29.308694498567021</v>
      </c>
      <c r="I72" s="34">
        <v>0.18982965627308213</v>
      </c>
      <c r="J72" s="34">
        <v>32.452466262716513</v>
      </c>
      <c r="K72" s="34">
        <v>33.491209125145772</v>
      </c>
      <c r="L72" s="34">
        <v>3.3947854729386036</v>
      </c>
      <c r="M72" s="34">
        <v>0.9669453706975788</v>
      </c>
      <c r="N72" s="34">
        <v>0.196069613661425</v>
      </c>
      <c r="O72" s="35"/>
      <c r="P72" s="36"/>
    </row>
    <row r="73" spans="1:16" x14ac:dyDescent="0.25">
      <c r="A73" s="33" t="s">
        <v>38</v>
      </c>
      <c r="B73" s="9" t="s">
        <v>30</v>
      </c>
      <c r="C73" s="10">
        <v>1</v>
      </c>
      <c r="D73" s="13">
        <v>12.60752688172043</v>
      </c>
      <c r="E73" s="12">
        <v>2832.7999999999997</v>
      </c>
      <c r="F73" s="12">
        <v>35.799404170804408</v>
      </c>
      <c r="G73" s="34"/>
      <c r="H73" s="34">
        <v>27.149440400471004</v>
      </c>
      <c r="I73" s="34">
        <v>0.15518820099309705</v>
      </c>
      <c r="J73" s="34">
        <v>34.895592396652489</v>
      </c>
      <c r="K73" s="34">
        <v>33.501406095750625</v>
      </c>
      <c r="L73" s="34">
        <v>3.1723923150979814</v>
      </c>
      <c r="M73" s="34">
        <v>0.94035753171805514</v>
      </c>
      <c r="N73" s="34">
        <v>0.18562305931674472</v>
      </c>
      <c r="O73" s="35"/>
      <c r="P73" s="36"/>
    </row>
    <row r="74" spans="1:16" x14ac:dyDescent="0.25">
      <c r="A74" s="33" t="s">
        <v>38</v>
      </c>
      <c r="B74" s="9" t="s">
        <v>30</v>
      </c>
      <c r="C74" s="10">
        <v>2</v>
      </c>
      <c r="D74" s="13">
        <v>12.823696805070499</v>
      </c>
      <c r="E74" s="12">
        <v>2832.6937499999999</v>
      </c>
      <c r="F74" s="12">
        <v>36.154000000000003</v>
      </c>
      <c r="G74" s="34">
        <v>6.718828717275907E-2</v>
      </c>
      <c r="H74" s="34">
        <v>27.198581271299009</v>
      </c>
      <c r="I74" s="34">
        <v>0.1631212301850461</v>
      </c>
      <c r="J74" s="34">
        <v>34.676694147157541</v>
      </c>
      <c r="K74" s="34">
        <v>33.554174508888828</v>
      </c>
      <c r="L74" s="34">
        <v>3.2114336183314447</v>
      </c>
      <c r="M74" s="34">
        <v>0.94153094348460564</v>
      </c>
      <c r="N74" s="34">
        <v>0.18727599348077215</v>
      </c>
      <c r="O74" s="35"/>
      <c r="P74" s="36"/>
    </row>
    <row r="75" spans="1:16" x14ac:dyDescent="0.25">
      <c r="A75" s="33" t="s">
        <v>38</v>
      </c>
      <c r="B75" s="9" t="s">
        <v>30</v>
      </c>
      <c r="C75" s="10">
        <v>3</v>
      </c>
      <c r="D75" s="13">
        <v>13.205665270297228</v>
      </c>
      <c r="E75" s="12">
        <v>2748.625</v>
      </c>
      <c r="F75" s="12"/>
      <c r="G75" s="66"/>
      <c r="H75" s="34">
        <v>27.219934682715653</v>
      </c>
      <c r="I75" s="34">
        <v>0.16077656500303458</v>
      </c>
      <c r="J75" s="34">
        <v>34.695794343078603</v>
      </c>
      <c r="K75" s="34">
        <v>33.545680340561283</v>
      </c>
      <c r="L75" s="34">
        <v>3.2428585137826484</v>
      </c>
      <c r="M75" s="34">
        <v>0.93981718469853259</v>
      </c>
      <c r="N75" s="34">
        <v>0.19513837016026842</v>
      </c>
      <c r="O75" s="35"/>
      <c r="P75" s="36"/>
    </row>
    <row r="76" spans="1:16" x14ac:dyDescent="0.25">
      <c r="A76" s="33" t="s">
        <v>38</v>
      </c>
      <c r="B76" s="9" t="s">
        <v>31</v>
      </c>
      <c r="C76" s="10">
        <v>1</v>
      </c>
      <c r="D76" s="13">
        <v>14.854311199207137</v>
      </c>
      <c r="E76" s="12">
        <v>2863.4630872483222</v>
      </c>
      <c r="F76" s="12">
        <v>42.007060010085723</v>
      </c>
      <c r="G76" s="12"/>
      <c r="H76" s="34">
        <v>26.838112980200574</v>
      </c>
      <c r="I76" s="34">
        <v>0.19685010965577726</v>
      </c>
      <c r="J76" s="34">
        <v>33.828123779251968</v>
      </c>
      <c r="K76" s="34">
        <v>34.763312535082001</v>
      </c>
      <c r="L76" s="34">
        <v>3.2680691206940082</v>
      </c>
      <c r="M76" s="34">
        <v>0.9216286767048445</v>
      </c>
      <c r="N76" s="34">
        <v>0.18390279841082199</v>
      </c>
      <c r="O76" s="35"/>
      <c r="P76" s="36"/>
    </row>
    <row r="77" spans="1:16" x14ac:dyDescent="0.25">
      <c r="A77" s="33" t="s">
        <v>38</v>
      </c>
      <c r="B77" s="9" t="s">
        <v>31</v>
      </c>
      <c r="C77" s="10">
        <v>2</v>
      </c>
      <c r="D77" s="13">
        <v>14.723588432028329</v>
      </c>
      <c r="E77" s="12">
        <v>2871.9346405228762</v>
      </c>
      <c r="F77" s="12">
        <v>41.350999999999999</v>
      </c>
      <c r="G77" s="12"/>
      <c r="H77" s="34">
        <v>26.856503542197498</v>
      </c>
      <c r="I77" s="34">
        <v>0.19864547488808462</v>
      </c>
      <c r="J77" s="34">
        <v>33.767933909906475</v>
      </c>
      <c r="K77" s="34">
        <v>34.774095938212561</v>
      </c>
      <c r="L77" s="34">
        <v>3.2937146141963067</v>
      </c>
      <c r="M77" s="34">
        <v>0.92487315587344665</v>
      </c>
      <c r="N77" s="34">
        <v>0.18423336472560919</v>
      </c>
      <c r="O77" s="35"/>
      <c r="P77" s="36"/>
    </row>
    <row r="78" spans="1:16" x14ac:dyDescent="0.25">
      <c r="A78" s="33" t="s">
        <v>38</v>
      </c>
      <c r="B78" s="18" t="s">
        <v>31</v>
      </c>
      <c r="C78" s="10">
        <v>3</v>
      </c>
      <c r="D78" s="13">
        <v>14.607653652879783</v>
      </c>
      <c r="E78" s="12">
        <v>2845.9403973509934</v>
      </c>
      <c r="F78" s="12"/>
      <c r="G78" s="12"/>
      <c r="H78" s="34">
        <v>26.880043992635098</v>
      </c>
      <c r="I78" s="34">
        <v>0.2063571046058604</v>
      </c>
      <c r="J78" s="34">
        <v>33.689761301914892</v>
      </c>
      <c r="K78" s="34">
        <v>34.795874619062275</v>
      </c>
      <c r="L78" s="34">
        <v>3.3092703177405625</v>
      </c>
      <c r="M78" s="34">
        <v>0.93250322290057164</v>
      </c>
      <c r="N78" s="34">
        <v>0.18618944114073366</v>
      </c>
      <c r="O78" s="35"/>
      <c r="P78" s="36"/>
    </row>
    <row r="79" spans="1:16" x14ac:dyDescent="0.25">
      <c r="A79" s="33" t="s">
        <v>38</v>
      </c>
      <c r="B79" s="18" t="s">
        <v>32</v>
      </c>
      <c r="C79" s="10">
        <v>1</v>
      </c>
      <c r="D79" s="13">
        <v>15.419536836580724</v>
      </c>
      <c r="E79" s="12">
        <v>2414.453038674033</v>
      </c>
      <c r="F79" s="12">
        <v>42.502482621648468</v>
      </c>
      <c r="G79" s="12">
        <v>0.11981537339038524</v>
      </c>
      <c r="H79" s="12">
        <v>30.769619306063372</v>
      </c>
      <c r="I79" s="12">
        <v>0.25408617529136845</v>
      </c>
      <c r="J79" s="12">
        <v>30.061660750383997</v>
      </c>
      <c r="K79" s="12">
        <v>34.408639441799913</v>
      </c>
      <c r="L79" s="12">
        <v>3.2894227152586732</v>
      </c>
      <c r="M79" s="12">
        <v>0.88874144115470355</v>
      </c>
      <c r="N79" s="12">
        <v>0.20801479665760159</v>
      </c>
      <c r="O79" s="35"/>
      <c r="P79" s="36"/>
    </row>
    <row r="80" spans="1:16" x14ac:dyDescent="0.25">
      <c r="A80" s="33" t="s">
        <v>38</v>
      </c>
      <c r="B80" s="18" t="s">
        <v>32</v>
      </c>
      <c r="C80" s="10">
        <v>2</v>
      </c>
      <c r="D80" s="13">
        <v>15.241694847821762</v>
      </c>
      <c r="E80" s="12">
        <v>2440.4590163934427</v>
      </c>
      <c r="F80" s="12">
        <v>41.250999999999998</v>
      </c>
      <c r="G80" s="34">
        <v>0.11981537339036663</v>
      </c>
      <c r="H80" s="34">
        <v>30.769619306063372</v>
      </c>
      <c r="I80" s="34">
        <v>0.25408617529136845</v>
      </c>
      <c r="J80" s="34">
        <v>30.061660750383997</v>
      </c>
      <c r="K80" s="34">
        <v>34.408639441799913</v>
      </c>
      <c r="L80" s="34">
        <v>3.2894227152586732</v>
      </c>
      <c r="M80" s="34">
        <v>0.88874144115470355</v>
      </c>
      <c r="N80" s="34">
        <v>0.20801479665760159</v>
      </c>
      <c r="O80" s="35"/>
      <c r="P80" s="36"/>
    </row>
    <row r="81" spans="1:16" x14ac:dyDescent="0.25">
      <c r="A81" s="33" t="s">
        <v>38</v>
      </c>
      <c r="B81" s="18" t="s">
        <v>32</v>
      </c>
      <c r="C81" s="10">
        <v>3</v>
      </c>
      <c r="D81" s="13">
        <v>14.73188128900777</v>
      </c>
      <c r="E81" s="12">
        <v>2342.5652173913045</v>
      </c>
      <c r="F81" s="12"/>
      <c r="G81" s="34">
        <v>0.12718150438054968</v>
      </c>
      <c r="H81" s="34">
        <v>30.84597022874112</v>
      </c>
      <c r="I81" s="34">
        <v>0.25629370579582034</v>
      </c>
      <c r="J81" s="34">
        <v>30.098464613027559</v>
      </c>
      <c r="K81" s="34">
        <v>34.319217832094004</v>
      </c>
      <c r="L81" s="34">
        <v>3.2430398986809847</v>
      </c>
      <c r="M81" s="34">
        <v>0.89608214867216374</v>
      </c>
      <c r="N81" s="34">
        <v>0.21375006860779289</v>
      </c>
      <c r="O81" s="35"/>
      <c r="P81" s="36"/>
    </row>
    <row r="82" spans="1:16" x14ac:dyDescent="0.25">
      <c r="A82" s="33" t="s">
        <v>38</v>
      </c>
      <c r="B82" s="18" t="s">
        <v>33</v>
      </c>
      <c r="C82" s="10">
        <v>1</v>
      </c>
      <c r="D82" s="13">
        <v>12.147531231409875</v>
      </c>
      <c r="E82" s="12">
        <v>2127.6418604651167</v>
      </c>
      <c r="F82" s="12">
        <v>48.907236522583744</v>
      </c>
      <c r="G82" s="34"/>
      <c r="H82" s="34">
        <v>28.544799045611281</v>
      </c>
      <c r="I82" s="34">
        <v>0.18130286549341751</v>
      </c>
      <c r="J82" s="34">
        <v>32.377704835703888</v>
      </c>
      <c r="K82" s="34">
        <v>34.810267880843107</v>
      </c>
      <c r="L82" s="34">
        <v>2.9348556169704816</v>
      </c>
      <c r="M82" s="34">
        <v>0.95036932168972954</v>
      </c>
      <c r="N82" s="34">
        <v>0.20070043368807505</v>
      </c>
      <c r="O82" s="35"/>
      <c r="P82" s="36"/>
    </row>
    <row r="83" spans="1:16" x14ac:dyDescent="0.25">
      <c r="A83" s="33" t="s">
        <v>38</v>
      </c>
      <c r="B83" s="18" t="s">
        <v>33</v>
      </c>
      <c r="C83" s="10">
        <v>2</v>
      </c>
      <c r="D83" s="13">
        <v>11.773653003351377</v>
      </c>
      <c r="E83" s="12">
        <v>2127.0892018779346</v>
      </c>
      <c r="F83" s="12">
        <v>48.034999999999997</v>
      </c>
      <c r="G83" s="34"/>
      <c r="H83" s="34">
        <v>28.832539214183804</v>
      </c>
      <c r="I83" s="34">
        <v>0.178238436000311</v>
      </c>
      <c r="J83" s="34">
        <v>31.68240178553086</v>
      </c>
      <c r="K83" s="34">
        <v>35.169844091412536</v>
      </c>
      <c r="L83" s="34">
        <v>2.9973134958530667</v>
      </c>
      <c r="M83" s="34">
        <v>0.92640561364913476</v>
      </c>
      <c r="N83" s="34">
        <v>0.21325736337027978</v>
      </c>
      <c r="O83" s="35"/>
      <c r="P83" s="36"/>
    </row>
    <row r="84" spans="1:16" x14ac:dyDescent="0.25">
      <c r="A84" s="33" t="s">
        <v>38</v>
      </c>
      <c r="B84" s="18" t="s">
        <v>33</v>
      </c>
      <c r="C84" s="10">
        <v>3</v>
      </c>
      <c r="D84" s="13">
        <v>12.017577378677876</v>
      </c>
      <c r="E84" s="12">
        <v>2226.097674418605</v>
      </c>
      <c r="F84" s="12"/>
      <c r="G84" s="34">
        <v>8.2655606004255852E-2</v>
      </c>
      <c r="H84" s="34">
        <v>28.600840293430689</v>
      </c>
      <c r="I84" s="34">
        <v>0.16691216728682262</v>
      </c>
      <c r="J84" s="34">
        <v>32.287222899320092</v>
      </c>
      <c r="K84" s="34">
        <v>34.760025637025173</v>
      </c>
      <c r="L84" s="34">
        <v>2.9472362612361573</v>
      </c>
      <c r="M84" s="34">
        <v>0.9464189243781862</v>
      </c>
      <c r="N84" s="34">
        <v>0.20868821131864662</v>
      </c>
      <c r="O84" s="35"/>
      <c r="P84" s="36"/>
    </row>
    <row r="85" spans="1:16" x14ac:dyDescent="0.25">
      <c r="A85" s="33" t="s">
        <v>38</v>
      </c>
      <c r="B85" s="9" t="s">
        <v>34</v>
      </c>
      <c r="C85" s="10">
        <v>1</v>
      </c>
      <c r="D85" s="13">
        <v>12.95664116146753</v>
      </c>
      <c r="E85" s="12">
        <v>2838.179012345679</v>
      </c>
      <c r="F85" s="12">
        <v>41.018907563025223</v>
      </c>
      <c r="G85" s="12"/>
      <c r="H85" s="34">
        <v>27.95423500223967</v>
      </c>
      <c r="I85" s="34">
        <v>0.16982248878865761</v>
      </c>
      <c r="J85" s="34">
        <v>33.081114727060324</v>
      </c>
      <c r="K85" s="34">
        <v>34.818865149573163</v>
      </c>
      <c r="L85" s="34">
        <v>2.8370373734066305</v>
      </c>
      <c r="M85" s="34">
        <v>0.94528474248216976</v>
      </c>
      <c r="N85" s="34">
        <v>0.19364051644942096</v>
      </c>
      <c r="O85" s="35"/>
      <c r="P85" s="36"/>
    </row>
    <row r="86" spans="1:16" x14ac:dyDescent="0.25">
      <c r="A86" s="33" t="s">
        <v>38</v>
      </c>
      <c r="B86" s="9" t="s">
        <v>34</v>
      </c>
      <c r="C86" s="10">
        <v>2</v>
      </c>
      <c r="D86" s="13">
        <v>13.264110756123536</v>
      </c>
      <c r="E86" s="12">
        <v>2842.0993788819878</v>
      </c>
      <c r="F86" s="12">
        <v>39.911999999999999</v>
      </c>
      <c r="G86" s="12"/>
      <c r="H86" s="34">
        <v>28.038234171180271</v>
      </c>
      <c r="I86" s="34">
        <v>0.1684531772482063</v>
      </c>
      <c r="J86" s="34">
        <v>32.88714184282685</v>
      </c>
      <c r="K86" s="34">
        <v>34.87112556822801</v>
      </c>
      <c r="L86" s="34">
        <v>2.8944616291769028</v>
      </c>
      <c r="M86" s="34">
        <v>0.93786498269432006</v>
      </c>
      <c r="N86" s="34">
        <v>0.2027186286454481</v>
      </c>
      <c r="O86" s="35"/>
      <c r="P86" s="36"/>
    </row>
    <row r="87" spans="1:16" x14ac:dyDescent="0.25">
      <c r="A87" s="33" t="s">
        <v>38</v>
      </c>
      <c r="B87" s="9" t="s">
        <v>34</v>
      </c>
      <c r="C87" s="10">
        <v>3</v>
      </c>
      <c r="D87" s="13">
        <v>29.689781021897812</v>
      </c>
      <c r="E87" s="12">
        <v>2788.6913580246915</v>
      </c>
      <c r="F87" s="12"/>
      <c r="G87" s="12"/>
      <c r="H87" s="34">
        <v>28.036561071289405</v>
      </c>
      <c r="I87" s="34">
        <v>0.16850237775199486</v>
      </c>
      <c r="J87" s="34">
        <v>32.931782290315667</v>
      </c>
      <c r="K87" s="34">
        <v>34.861012804077156</v>
      </c>
      <c r="L87" s="34">
        <v>2.8659429585524658</v>
      </c>
      <c r="M87" s="34">
        <v>0.93359596779198184</v>
      </c>
      <c r="N87" s="34">
        <v>0.20260253022132868</v>
      </c>
      <c r="O87" s="35"/>
      <c r="P87" s="36"/>
    </row>
    <row r="88" spans="1:16" x14ac:dyDescent="0.25">
      <c r="A88" s="33" t="s">
        <v>38</v>
      </c>
      <c r="B88" s="9" t="s">
        <v>35</v>
      </c>
      <c r="C88" s="10">
        <v>1</v>
      </c>
      <c r="D88" s="13">
        <v>15.116510655247957</v>
      </c>
      <c r="E88" s="12">
        <v>1698.56884057971</v>
      </c>
      <c r="F88" s="12">
        <v>45.463367297428391</v>
      </c>
      <c r="G88" s="34">
        <v>1.4224586086119455</v>
      </c>
      <c r="H88" s="34">
        <v>28.343002186421671</v>
      </c>
      <c r="I88" s="34">
        <v>0.16834279770023183</v>
      </c>
      <c r="J88" s="34">
        <v>31.856765646487585</v>
      </c>
      <c r="K88" s="34">
        <v>33.566427112372196</v>
      </c>
      <c r="L88" s="34">
        <v>3.5358935237490021</v>
      </c>
      <c r="M88" s="34">
        <v>0.92649662439243907</v>
      </c>
      <c r="N88" s="34">
        <v>0.18061350026489253</v>
      </c>
      <c r="O88" s="35"/>
      <c r="P88" s="36"/>
    </row>
    <row r="89" spans="1:16" x14ac:dyDescent="0.25">
      <c r="A89" s="33" t="s">
        <v>38</v>
      </c>
      <c r="B89" s="9" t="s">
        <v>35</v>
      </c>
      <c r="C89" s="10">
        <v>2</v>
      </c>
      <c r="D89" s="13">
        <v>14.376932298567734</v>
      </c>
      <c r="E89" s="12">
        <v>1633.0405405405404</v>
      </c>
      <c r="F89" s="12">
        <v>43.911999999999999</v>
      </c>
      <c r="G89" s="20"/>
      <c r="H89" s="34">
        <v>28.794617249882858</v>
      </c>
      <c r="I89" s="34">
        <v>0.17167125463875529</v>
      </c>
      <c r="J89" s="34">
        <v>32.245485500336436</v>
      </c>
      <c r="K89" s="34">
        <v>34.09649873672744</v>
      </c>
      <c r="L89" s="34">
        <v>3.592937666619294</v>
      </c>
      <c r="M89" s="34">
        <v>0.92090428468757068</v>
      </c>
      <c r="N89" s="34">
        <v>0.17788530710766218</v>
      </c>
      <c r="O89" s="35"/>
      <c r="P89" s="36"/>
    </row>
    <row r="90" spans="1:16" x14ac:dyDescent="0.25">
      <c r="A90" s="33" t="s">
        <v>38</v>
      </c>
      <c r="B90" s="9" t="s">
        <v>35</v>
      </c>
      <c r="C90" s="10">
        <v>3</v>
      </c>
      <c r="D90" s="13">
        <v>14.975845410628018</v>
      </c>
      <c r="E90" s="12">
        <v>1763.3984962406016</v>
      </c>
      <c r="F90" s="12"/>
      <c r="G90" s="66"/>
      <c r="H90" s="34">
        <v>28.882711175743207</v>
      </c>
      <c r="I90" s="34">
        <v>0.17426764673829004</v>
      </c>
      <c r="J90" s="34">
        <v>32.066906214888341</v>
      </c>
      <c r="K90" s="34">
        <v>34.122446598062041</v>
      </c>
      <c r="L90" s="34">
        <v>3.659754853320508</v>
      </c>
      <c r="M90" s="34">
        <v>0.90991775207230707</v>
      </c>
      <c r="N90" s="34">
        <v>0.1839957591753166</v>
      </c>
      <c r="O90" s="35"/>
      <c r="P90" s="36"/>
    </row>
    <row r="91" spans="1:16" x14ac:dyDescent="0.25">
      <c r="A91" s="33" t="s">
        <v>38</v>
      </c>
      <c r="B91" s="9" t="s">
        <v>36</v>
      </c>
      <c r="C91" s="10">
        <v>1</v>
      </c>
      <c r="D91" s="13">
        <v>13.312051077414207</v>
      </c>
      <c r="E91" s="12">
        <v>2829.4638554216867</v>
      </c>
      <c r="F91" s="12">
        <v>36.641604010025077</v>
      </c>
      <c r="G91" s="12"/>
      <c r="H91" s="34">
        <v>28.741050084852908</v>
      </c>
      <c r="I91" s="34">
        <v>0.16484050452539811</v>
      </c>
      <c r="J91" s="34">
        <v>26.1180302292547</v>
      </c>
      <c r="K91" s="34">
        <v>36.506333370540546</v>
      </c>
      <c r="L91" s="34">
        <v>4.9897858272826197</v>
      </c>
      <c r="M91" s="34">
        <v>1.0150194484763593</v>
      </c>
      <c r="N91" s="34">
        <v>0.23584808055225207</v>
      </c>
      <c r="O91" s="35"/>
      <c r="P91" s="36"/>
    </row>
    <row r="92" spans="1:16" x14ac:dyDescent="0.25">
      <c r="A92" s="33" t="s">
        <v>38</v>
      </c>
      <c r="B92" s="9" t="s">
        <v>36</v>
      </c>
      <c r="C92" s="10">
        <v>2</v>
      </c>
      <c r="D92" s="13">
        <v>13.361834434512243</v>
      </c>
      <c r="E92" s="12">
        <v>2852.5582822085889</v>
      </c>
      <c r="F92" s="12">
        <v>3135</v>
      </c>
      <c r="G92" s="12"/>
      <c r="H92" s="34">
        <v>28.213100113233999</v>
      </c>
      <c r="I92" s="34">
        <v>0.16800000000000001</v>
      </c>
      <c r="J92" s="34">
        <v>27.118091967563672</v>
      </c>
      <c r="K92" s="34">
        <v>35.012384413646998</v>
      </c>
      <c r="L92" s="34">
        <v>4.933280063242333</v>
      </c>
      <c r="M92" s="34">
        <v>1.0181026268384099</v>
      </c>
      <c r="N92" s="34">
        <v>0.23669535624910201</v>
      </c>
      <c r="O92" s="35"/>
      <c r="P92" s="36"/>
    </row>
    <row r="93" spans="1:16" ht="15.75" thickBot="1" x14ac:dyDescent="0.3">
      <c r="A93" s="42" t="s">
        <v>38</v>
      </c>
      <c r="B93" s="22" t="s">
        <v>36</v>
      </c>
      <c r="C93" s="43">
        <v>3</v>
      </c>
      <c r="D93" s="67">
        <v>13.385703063629222</v>
      </c>
      <c r="E93" s="44">
        <v>2810.7647058823527</v>
      </c>
      <c r="F93" s="44"/>
      <c r="G93" s="44"/>
      <c r="H93" s="68">
        <v>28.423311487352802</v>
      </c>
      <c r="I93" s="68">
        <v>0.16935229067000934</v>
      </c>
      <c r="J93" s="68">
        <v>26.611999999999998</v>
      </c>
      <c r="K93" s="68">
        <v>34.666770843711404</v>
      </c>
      <c r="L93" s="68">
        <v>4.9260736001780003</v>
      </c>
      <c r="M93" s="68">
        <v>1.01983221255456</v>
      </c>
      <c r="N93" s="68">
        <v>0.23130465498833411</v>
      </c>
      <c r="O93" s="45"/>
      <c r="P93" s="46"/>
    </row>
  </sheetData>
  <mergeCells count="7">
    <mergeCell ref="G3:P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workbookViewId="0">
      <pane xSplit="1" ySplit="3" topLeftCell="B88" activePane="bottomRight" state="frozenSplit"/>
      <selection pane="topRight" activeCell="L1" sqref="L1"/>
      <selection pane="bottomLeft" activeCell="A25" sqref="A25"/>
      <selection pane="bottomRight" activeCell="F95" sqref="F95:N95"/>
    </sheetView>
  </sheetViews>
  <sheetFormatPr baseColWidth="10" defaultRowHeight="15" x14ac:dyDescent="0.25"/>
  <cols>
    <col min="1" max="1" width="13.85546875" style="47" bestFit="1" customWidth="1"/>
    <col min="2" max="2" width="11.42578125" style="47"/>
    <col min="3" max="3" width="15.7109375" style="47" bestFit="1" customWidth="1"/>
    <col min="4" max="4" width="13.5703125" style="47" hidden="1" customWidth="1"/>
    <col min="5" max="5" width="0" style="47" hidden="1" customWidth="1"/>
    <col min="6" max="6" width="12.140625" style="47" bestFit="1" customWidth="1"/>
    <col min="7" max="9" width="11.42578125" style="47"/>
    <col min="10" max="10" width="13.5703125" style="47" bestFit="1" customWidth="1"/>
    <col min="11" max="11" width="15" style="47" bestFit="1" customWidth="1"/>
    <col min="12" max="16384" width="11.42578125" style="47"/>
  </cols>
  <sheetData>
    <row r="1" spans="1:15" x14ac:dyDescent="0.25">
      <c r="A1" s="159" t="s">
        <v>0</v>
      </c>
      <c r="B1" s="162" t="s">
        <v>1</v>
      </c>
      <c r="C1" s="162" t="s">
        <v>2</v>
      </c>
      <c r="D1" s="162" t="s">
        <v>3</v>
      </c>
      <c r="E1" s="162" t="s">
        <v>4</v>
      </c>
      <c r="F1" s="70" t="s">
        <v>7</v>
      </c>
      <c r="G1" s="70" t="s">
        <v>9</v>
      </c>
      <c r="H1" s="70" t="s">
        <v>10</v>
      </c>
      <c r="I1" s="70"/>
      <c r="J1" s="70" t="s">
        <v>12</v>
      </c>
      <c r="K1" s="70" t="s">
        <v>13</v>
      </c>
      <c r="L1" s="70"/>
      <c r="M1" s="70"/>
      <c r="N1" s="71"/>
    </row>
    <row r="2" spans="1:15" x14ac:dyDescent="0.25">
      <c r="A2" s="160"/>
      <c r="B2" s="152"/>
      <c r="C2" s="152"/>
      <c r="D2" s="152"/>
      <c r="E2" s="152"/>
      <c r="F2" s="4" t="s">
        <v>16</v>
      </c>
      <c r="G2" s="4" t="s">
        <v>18</v>
      </c>
      <c r="H2" s="4" t="s">
        <v>19</v>
      </c>
      <c r="I2" s="72" t="s">
        <v>39</v>
      </c>
      <c r="J2" s="4" t="s">
        <v>40</v>
      </c>
      <c r="K2" s="4" t="s">
        <v>22</v>
      </c>
      <c r="L2" s="72" t="s">
        <v>41</v>
      </c>
      <c r="M2" s="19" t="s">
        <v>42</v>
      </c>
      <c r="N2" s="10" t="s">
        <v>43</v>
      </c>
    </row>
    <row r="3" spans="1:15" ht="15.75" thickBot="1" x14ac:dyDescent="0.3">
      <c r="A3" s="161"/>
      <c r="B3" s="163"/>
      <c r="C3" s="163"/>
      <c r="D3" s="163"/>
      <c r="E3" s="163"/>
      <c r="F3" s="164" t="s">
        <v>25</v>
      </c>
      <c r="G3" s="165"/>
      <c r="H3" s="165"/>
      <c r="I3" s="165"/>
      <c r="J3" s="165"/>
      <c r="K3" s="165"/>
      <c r="L3" s="165"/>
      <c r="M3" s="165"/>
      <c r="N3" s="165"/>
      <c r="O3" s="73"/>
    </row>
    <row r="4" spans="1:15" x14ac:dyDescent="0.25">
      <c r="A4" s="74" t="s">
        <v>44</v>
      </c>
      <c r="B4" s="75" t="s">
        <v>27</v>
      </c>
      <c r="C4" s="76">
        <v>1</v>
      </c>
      <c r="D4" s="28">
        <v>13.333333333333332</v>
      </c>
      <c r="E4" s="41">
        <v>2663.1529411764704</v>
      </c>
      <c r="F4" s="77">
        <v>0.10204567577212297</v>
      </c>
      <c r="G4" s="77">
        <v>40.369393518251883</v>
      </c>
      <c r="H4" s="77">
        <v>0.37275501449130011</v>
      </c>
      <c r="I4" s="77">
        <v>0.25447423604120079</v>
      </c>
      <c r="J4" s="77">
        <v>42.45977467319122</v>
      </c>
      <c r="K4" s="77">
        <v>14.831477478137481</v>
      </c>
      <c r="L4" s="77">
        <v>1.3530121103897776</v>
      </c>
      <c r="M4" s="78">
        <v>0.25706729372500881</v>
      </c>
    </row>
    <row r="5" spans="1:15" x14ac:dyDescent="0.25">
      <c r="A5" s="8" t="s">
        <v>44</v>
      </c>
      <c r="B5" s="18" t="s">
        <v>27</v>
      </c>
      <c r="C5" s="19">
        <v>2</v>
      </c>
      <c r="D5" s="11">
        <v>12.992254117034435</v>
      </c>
      <c r="E5" s="10">
        <v>2649.8742857142852</v>
      </c>
      <c r="F5" s="37">
        <v>0.10734997376613704</v>
      </c>
      <c r="G5" s="37">
        <v>40.422764668287329</v>
      </c>
      <c r="H5" s="37">
        <v>0.37645316133927104</v>
      </c>
      <c r="I5" s="37">
        <v>0.25627043632185786</v>
      </c>
      <c r="J5" s="37">
        <v>42.504554237829112</v>
      </c>
      <c r="K5" s="37">
        <v>14.730859487004125</v>
      </c>
      <c r="L5" s="37">
        <v>1.3441985444000242</v>
      </c>
      <c r="M5" s="15">
        <v>0.25754949105213887</v>
      </c>
    </row>
    <row r="6" spans="1:15" x14ac:dyDescent="0.25">
      <c r="A6" s="8" t="s">
        <v>44</v>
      </c>
      <c r="B6" s="18" t="s">
        <v>27</v>
      </c>
      <c r="C6" s="19">
        <v>3</v>
      </c>
      <c r="D6" s="11">
        <v>13.211446740858507</v>
      </c>
      <c r="E6" s="10">
        <v>2599.130681818182</v>
      </c>
      <c r="F6" s="37">
        <v>0.10061928647862263</v>
      </c>
      <c r="G6" s="37">
        <v>40.414322055179071</v>
      </c>
      <c r="H6" s="37">
        <v>0.37596476340871426</v>
      </c>
      <c r="I6" s="37">
        <v>0.25389469254820429</v>
      </c>
      <c r="J6" s="37">
        <v>42.479733641029597</v>
      </c>
      <c r="K6" s="37">
        <v>14.755826044996063</v>
      </c>
      <c r="L6" s="37">
        <v>1.3599868495462368</v>
      </c>
      <c r="M6" s="15">
        <v>0.25965266681347282</v>
      </c>
    </row>
    <row r="7" spans="1:15" x14ac:dyDescent="0.25">
      <c r="A7" s="8" t="s">
        <v>44</v>
      </c>
      <c r="B7" s="18" t="s">
        <v>28</v>
      </c>
      <c r="C7" s="19">
        <v>1</v>
      </c>
      <c r="D7" s="11">
        <v>10.826210826210827</v>
      </c>
      <c r="E7" s="10">
        <v>4116.1121495327106</v>
      </c>
      <c r="F7" s="37"/>
      <c r="G7" s="37">
        <v>39.706758997079064</v>
      </c>
      <c r="H7" s="37">
        <v>0.32880405368124366</v>
      </c>
      <c r="I7" s="37">
        <v>0.2353163562720402</v>
      </c>
      <c r="J7" s="37">
        <v>44.050207432744706</v>
      </c>
      <c r="K7" s="37">
        <v>14.066486171900609</v>
      </c>
      <c r="L7" s="37">
        <v>1.3591387573161851</v>
      </c>
      <c r="M7" s="54">
        <v>0.2532882310061727</v>
      </c>
    </row>
    <row r="8" spans="1:15" x14ac:dyDescent="0.25">
      <c r="A8" s="8" t="s">
        <v>44</v>
      </c>
      <c r="B8" s="18" t="s">
        <v>28</v>
      </c>
      <c r="C8" s="19">
        <v>2</v>
      </c>
      <c r="D8" s="11">
        <v>11.205758055995773</v>
      </c>
      <c r="E8" s="10">
        <v>4145.5754716981137</v>
      </c>
      <c r="F8" s="37"/>
      <c r="G8" s="37">
        <v>39.727758997079064</v>
      </c>
      <c r="H8" s="37">
        <v>0.31251000000000001</v>
      </c>
      <c r="I8" s="37">
        <v>0.2402154</v>
      </c>
      <c r="J8" s="37">
        <v>44.512552999999997</v>
      </c>
      <c r="K8" s="37">
        <v>14.216513000000001</v>
      </c>
      <c r="L8" s="37">
        <v>1.3616541559999999</v>
      </c>
      <c r="M8" s="54">
        <v>0.26516213</v>
      </c>
    </row>
    <row r="9" spans="1:15" x14ac:dyDescent="0.25">
      <c r="A9" s="8" t="s">
        <v>44</v>
      </c>
      <c r="B9" s="18" t="s">
        <v>28</v>
      </c>
      <c r="C9" s="19">
        <v>3</v>
      </c>
      <c r="D9" s="11">
        <v>10.943124550035998</v>
      </c>
      <c r="E9" s="10">
        <v>4177.8773584905657</v>
      </c>
      <c r="F9" s="37"/>
      <c r="G9" s="37"/>
      <c r="H9" s="37"/>
      <c r="I9" s="37"/>
      <c r="J9" s="14"/>
      <c r="K9" s="37"/>
      <c r="L9" s="37"/>
      <c r="M9" s="54"/>
    </row>
    <row r="10" spans="1:15" x14ac:dyDescent="0.25">
      <c r="A10" s="8" t="s">
        <v>44</v>
      </c>
      <c r="B10" s="19" t="s">
        <v>29</v>
      </c>
      <c r="C10" s="19">
        <v>1</v>
      </c>
      <c r="D10" s="11">
        <v>9.5874000000000006</v>
      </c>
      <c r="E10" s="10">
        <v>3251.2539999999999</v>
      </c>
      <c r="F10" s="37">
        <v>0.20668921701181062</v>
      </c>
      <c r="G10" s="37">
        <v>67.579213201950708</v>
      </c>
      <c r="H10" s="37">
        <v>0.90895556281795509</v>
      </c>
      <c r="I10" s="37">
        <v>0.45357642440961649</v>
      </c>
      <c r="J10" s="37">
        <v>28.074256280917265</v>
      </c>
      <c r="K10" s="37"/>
      <c r="L10" s="37">
        <v>2.36016273494262</v>
      </c>
      <c r="M10" s="54">
        <v>0.42068791887223467</v>
      </c>
    </row>
    <row r="11" spans="1:15" x14ac:dyDescent="0.25">
      <c r="A11" s="8" t="s">
        <v>44</v>
      </c>
      <c r="B11" s="19" t="s">
        <v>29</v>
      </c>
      <c r="C11" s="19">
        <v>2</v>
      </c>
      <c r="D11" s="11">
        <v>9.6123999999999992</v>
      </c>
      <c r="E11" s="10">
        <v>3259.317</v>
      </c>
      <c r="F11" s="37">
        <v>0.188722874685953</v>
      </c>
      <c r="G11" s="37">
        <v>67.085889115772304</v>
      </c>
      <c r="H11" s="37">
        <v>0.81718769004264002</v>
      </c>
      <c r="I11" s="37">
        <v>0.438687220331409</v>
      </c>
      <c r="J11" s="37">
        <v>28.377424648440201</v>
      </c>
      <c r="K11" s="37"/>
      <c r="L11" s="14">
        <v>2.3420327100884699</v>
      </c>
      <c r="M11" s="54">
        <v>0.41426460584565999</v>
      </c>
    </row>
    <row r="12" spans="1:15" x14ac:dyDescent="0.25">
      <c r="A12" s="8" t="s">
        <v>44</v>
      </c>
      <c r="B12" s="19" t="s">
        <v>29</v>
      </c>
      <c r="C12" s="19">
        <v>3</v>
      </c>
      <c r="D12" s="11">
        <v>9.3841000000000001</v>
      </c>
      <c r="E12" s="10">
        <v>3240.5459999999998</v>
      </c>
      <c r="F12" s="37">
        <v>0.18795535746688596</v>
      </c>
      <c r="G12" s="14">
        <v>67.914666934640167</v>
      </c>
      <c r="H12" s="14">
        <v>0.87935846237969928</v>
      </c>
      <c r="I12" s="37">
        <v>0.45176396487223525</v>
      </c>
      <c r="J12" s="14">
        <v>27.849064466303503</v>
      </c>
      <c r="K12" s="79"/>
      <c r="L12" s="14">
        <v>2.3296429487198873</v>
      </c>
      <c r="M12" s="15">
        <v>0.41354786561763462</v>
      </c>
    </row>
    <row r="13" spans="1:15" x14ac:dyDescent="0.25">
      <c r="A13" s="8" t="s">
        <v>44</v>
      </c>
      <c r="B13" s="80" t="s">
        <v>30</v>
      </c>
      <c r="C13" s="19">
        <v>1</v>
      </c>
      <c r="D13" s="11">
        <v>12.872340425531915</v>
      </c>
      <c r="E13" s="10">
        <v>3031.5436241610741</v>
      </c>
      <c r="F13" s="37">
        <v>0.19188921701181061</v>
      </c>
      <c r="G13" s="37">
        <v>66.889813201950702</v>
      </c>
      <c r="H13" s="37">
        <v>0.58495556281795502</v>
      </c>
      <c r="I13" s="37">
        <v>0.49587642440961649</v>
      </c>
      <c r="J13" s="37">
        <v>29.106656280917264</v>
      </c>
      <c r="K13" s="37"/>
      <c r="L13" s="37">
        <v>2.4026627349426199</v>
      </c>
      <c r="M13" s="54">
        <v>0.32800000000000001</v>
      </c>
      <c r="N13" s="81"/>
    </row>
    <row r="14" spans="1:15" x14ac:dyDescent="0.25">
      <c r="A14" s="8" t="s">
        <v>44</v>
      </c>
      <c r="B14" s="80" t="s">
        <v>30</v>
      </c>
      <c r="C14" s="19">
        <v>2</v>
      </c>
      <c r="D14" s="11">
        <v>12.675105485232065</v>
      </c>
      <c r="E14" s="10">
        <v>3003.6688741721855</v>
      </c>
      <c r="F14" s="37">
        <v>0.19092287468595298</v>
      </c>
      <c r="G14" s="37">
        <v>67.059489115772294</v>
      </c>
      <c r="H14" s="37">
        <v>0.49318769004264001</v>
      </c>
      <c r="I14" s="37">
        <v>0.480987220331409</v>
      </c>
      <c r="J14" s="37">
        <v>29.006424648440198</v>
      </c>
      <c r="K14" s="37"/>
      <c r="L14" s="37">
        <v>2.3845327100884699</v>
      </c>
      <c r="M14" s="54">
        <v>0.38400000000000034</v>
      </c>
      <c r="N14" s="81"/>
    </row>
    <row r="15" spans="1:15" x14ac:dyDescent="0.25">
      <c r="A15" s="8" t="s">
        <v>44</v>
      </c>
      <c r="B15" s="80" t="s">
        <v>30</v>
      </c>
      <c r="C15" s="19">
        <v>3</v>
      </c>
      <c r="D15" s="11">
        <v>12.760824204486175</v>
      </c>
      <c r="E15" s="10">
        <v>3074.9459459459458</v>
      </c>
      <c r="F15" s="37">
        <v>0.19015535746688594</v>
      </c>
      <c r="G15" s="37">
        <v>66.901266934640205</v>
      </c>
      <c r="H15" s="37">
        <v>0.55535846237969921</v>
      </c>
      <c r="I15" s="37">
        <v>0.49406396487223525</v>
      </c>
      <c r="J15" s="37">
        <v>28.955064466303501</v>
      </c>
      <c r="K15" s="79"/>
      <c r="L15" s="37">
        <v>2.3721429487198873</v>
      </c>
      <c r="M15" s="54">
        <v>0.53199999999999648</v>
      </c>
      <c r="N15" s="81"/>
    </row>
    <row r="16" spans="1:15" x14ac:dyDescent="0.25">
      <c r="A16" s="8" t="s">
        <v>44</v>
      </c>
      <c r="B16" s="18" t="s">
        <v>31</v>
      </c>
      <c r="C16" s="19">
        <v>1</v>
      </c>
      <c r="D16" s="11">
        <v>15.387039590309238</v>
      </c>
      <c r="E16" s="10">
        <v>3170.3161290322578</v>
      </c>
      <c r="F16" s="37">
        <v>0.17265535746688596</v>
      </c>
      <c r="G16" s="37">
        <v>70.701768396145923</v>
      </c>
      <c r="H16" s="37">
        <v>0.48818956305580258</v>
      </c>
      <c r="I16" s="37">
        <v>0.41957642440961651</v>
      </c>
      <c r="J16" s="37">
        <v>25.14</v>
      </c>
      <c r="K16" s="37"/>
      <c r="L16" s="37">
        <v>2.5009999999999999</v>
      </c>
      <c r="M16" s="54">
        <v>0.57681025892178184</v>
      </c>
      <c r="N16" s="81"/>
    </row>
    <row r="17" spans="1:14" x14ac:dyDescent="0.25">
      <c r="A17" s="8" t="s">
        <v>44</v>
      </c>
      <c r="B17" s="18" t="s">
        <v>31</v>
      </c>
      <c r="C17" s="19">
        <v>2</v>
      </c>
      <c r="D17" s="11">
        <v>15.24609375</v>
      </c>
      <c r="E17" s="10">
        <v>3149.6193548387096</v>
      </c>
      <c r="F17" s="37"/>
      <c r="G17" s="37">
        <v>71.05</v>
      </c>
      <c r="H17" s="37">
        <v>0.49869999999999998</v>
      </c>
      <c r="I17" s="37">
        <v>0.40468722033140903</v>
      </c>
      <c r="J17" s="37">
        <v>25.102</v>
      </c>
      <c r="K17" s="37"/>
      <c r="L17" s="37">
        <v>2.5267144600049369</v>
      </c>
      <c r="M17" s="54">
        <v>0.41789831966364943</v>
      </c>
      <c r="N17" s="81"/>
    </row>
    <row r="18" spans="1:14" x14ac:dyDescent="0.25">
      <c r="A18" s="8" t="s">
        <v>44</v>
      </c>
      <c r="B18" s="18" t="s">
        <v>31</v>
      </c>
      <c r="C18" s="19">
        <v>3</v>
      </c>
      <c r="D18" s="11">
        <v>15.1364313954242</v>
      </c>
      <c r="E18" s="10">
        <v>3039.3290000000002</v>
      </c>
      <c r="F18" s="37">
        <v>0.18531970680954901</v>
      </c>
      <c r="G18" s="37">
        <v>70.430999999999997</v>
      </c>
      <c r="H18" s="37">
        <v>0.50476653017022066</v>
      </c>
      <c r="I18" s="37">
        <v>0.41776396487223522</v>
      </c>
      <c r="J18" s="37">
        <v>25.451000000000001</v>
      </c>
      <c r="K18" s="79"/>
      <c r="L18" s="37">
        <v>2.4818415920680299</v>
      </c>
      <c r="M18" s="54">
        <v>0.52830820607996998</v>
      </c>
      <c r="N18" s="81"/>
    </row>
    <row r="19" spans="1:14" x14ac:dyDescent="0.25">
      <c r="A19" s="8" t="s">
        <v>44</v>
      </c>
      <c r="B19" s="18" t="s">
        <v>32</v>
      </c>
      <c r="C19" s="19">
        <v>1</v>
      </c>
      <c r="D19" s="11">
        <v>12.833760599487281</v>
      </c>
      <c r="E19" s="10">
        <v>2979.4322580645157</v>
      </c>
      <c r="F19" s="37">
        <v>0.17668921701181062</v>
      </c>
      <c r="G19" s="37">
        <v>67.559213201950712</v>
      </c>
      <c r="H19" s="37">
        <v>0.87895556281795506</v>
      </c>
      <c r="I19" s="37">
        <v>0.44057642440961647</v>
      </c>
      <c r="J19" s="37">
        <v>28.044256280917264</v>
      </c>
      <c r="K19" s="37"/>
      <c r="L19" s="37">
        <v>2.3301627349426202</v>
      </c>
      <c r="M19" s="54">
        <v>0.3906879188722347</v>
      </c>
      <c r="N19" s="81"/>
    </row>
    <row r="20" spans="1:14" x14ac:dyDescent="0.25">
      <c r="A20" s="8" t="s">
        <v>44</v>
      </c>
      <c r="B20" s="18" t="s">
        <v>32</v>
      </c>
      <c r="C20" s="19">
        <v>2</v>
      </c>
      <c r="D20" s="11">
        <v>13.087447947650206</v>
      </c>
      <c r="E20" s="10">
        <v>2939.6392405063289</v>
      </c>
      <c r="F20" s="14">
        <v>0.17572287468595299</v>
      </c>
      <c r="G20" s="14">
        <v>67.072889115772298</v>
      </c>
      <c r="H20" s="14">
        <v>0.80418769004264001</v>
      </c>
      <c r="I20" s="14">
        <v>0.42568722033140899</v>
      </c>
      <c r="J20" s="14">
        <v>28.364424648440199</v>
      </c>
      <c r="K20" s="37"/>
      <c r="L20" s="14">
        <v>2.3420327100884699</v>
      </c>
      <c r="M20" s="15">
        <v>0.40126460584565998</v>
      </c>
    </row>
    <row r="21" spans="1:14" x14ac:dyDescent="0.25">
      <c r="A21" s="8" t="s">
        <v>44</v>
      </c>
      <c r="B21" s="18" t="s">
        <v>32</v>
      </c>
      <c r="C21" s="19">
        <v>3</v>
      </c>
      <c r="D21" s="11">
        <v>12.887913841244517</v>
      </c>
      <c r="E21" s="10">
        <v>2942.1875</v>
      </c>
      <c r="F21" s="14">
        <v>0.17495535746688595</v>
      </c>
      <c r="G21" s="14">
        <v>67.914666934640167</v>
      </c>
      <c r="H21" s="14">
        <v>0.87935846237969928</v>
      </c>
      <c r="I21" s="14">
        <v>0.43876396487223523</v>
      </c>
      <c r="J21" s="14">
        <v>27.849064466303503</v>
      </c>
      <c r="K21" s="79"/>
      <c r="L21" s="14">
        <v>2.3296429487198873</v>
      </c>
      <c r="M21" s="15">
        <v>0.41354786561763462</v>
      </c>
    </row>
    <row r="22" spans="1:14" x14ac:dyDescent="0.25">
      <c r="A22" s="8" t="s">
        <v>44</v>
      </c>
      <c r="B22" s="18" t="s">
        <v>33</v>
      </c>
      <c r="C22" s="19">
        <v>1</v>
      </c>
      <c r="D22" s="11">
        <v>9.8755626158326724</v>
      </c>
      <c r="E22" s="10">
        <v>3734.1507936507937</v>
      </c>
      <c r="F22" s="37"/>
      <c r="G22" s="37">
        <v>70.733768396145919</v>
      </c>
      <c r="H22" s="37">
        <v>0.46118956305580255</v>
      </c>
      <c r="I22" s="37">
        <v>0.38797977150974527</v>
      </c>
      <c r="J22" s="37">
        <v>25.502162784003936</v>
      </c>
      <c r="K22" s="37"/>
      <c r="L22" s="14">
        <v>2.4947144600049369</v>
      </c>
      <c r="M22" s="54">
        <v>0.42018502527966528</v>
      </c>
    </row>
    <row r="23" spans="1:14" x14ac:dyDescent="0.25">
      <c r="A23" s="8" t="s">
        <v>44</v>
      </c>
      <c r="B23" s="18" t="s">
        <v>33</v>
      </c>
      <c r="C23" s="19">
        <v>2</v>
      </c>
      <c r="D23" s="11">
        <v>9.9471109348142281</v>
      </c>
      <c r="E23" s="10">
        <v>3754.3467741935483</v>
      </c>
      <c r="F23" s="37">
        <v>0.18761970680954901</v>
      </c>
      <c r="G23" s="37">
        <v>70.818386539542701</v>
      </c>
      <c r="H23" s="37">
        <v>0.483038188889447</v>
      </c>
      <c r="I23" s="37">
        <v>0.39374389792661202</v>
      </c>
      <c r="J23" s="14">
        <v>24.574492620528702</v>
      </c>
      <c r="K23" s="37"/>
      <c r="L23" s="37">
        <v>2.4498415920680299</v>
      </c>
      <c r="M23" s="54">
        <v>0.44336746475890298</v>
      </c>
    </row>
    <row r="24" spans="1:14" x14ac:dyDescent="0.25">
      <c r="A24" s="8" t="s">
        <v>44</v>
      </c>
      <c r="B24" s="18" t="s">
        <v>33</v>
      </c>
      <c r="C24" s="19">
        <v>3</v>
      </c>
      <c r="D24" s="11">
        <v>9.7751786874593893</v>
      </c>
      <c r="E24" s="10">
        <v>3758.936507936508</v>
      </c>
      <c r="F24" s="37">
        <v>0.18121158928201711</v>
      </c>
      <c r="G24" s="37">
        <v>71.095918593940382</v>
      </c>
      <c r="H24" s="37">
        <v>0.47776653017022069</v>
      </c>
      <c r="I24" s="37">
        <v>0.39118101919304715</v>
      </c>
      <c r="J24" s="37">
        <v>24.883435731719157</v>
      </c>
      <c r="K24" s="37"/>
      <c r="L24" s="37">
        <v>2.4882893000090656</v>
      </c>
      <c r="M24" s="54">
        <v>0.48219723568611872</v>
      </c>
    </row>
    <row r="25" spans="1:14" x14ac:dyDescent="0.25">
      <c r="A25" s="8" t="s">
        <v>44</v>
      </c>
      <c r="B25" s="18" t="s">
        <v>34</v>
      </c>
      <c r="C25" s="19">
        <v>1</v>
      </c>
      <c r="D25" s="11">
        <v>8.7568932296857351</v>
      </c>
      <c r="E25" s="10">
        <v>3924.3209999999999</v>
      </c>
      <c r="F25" s="37">
        <v>0.22988921701181061</v>
      </c>
      <c r="G25" s="37">
        <v>67.331213201950703</v>
      </c>
      <c r="H25" s="37">
        <v>0.89425556281795504</v>
      </c>
      <c r="I25" s="37">
        <v>0.30357642440961652</v>
      </c>
      <c r="J25" s="37">
        <v>29.226256280917301</v>
      </c>
      <c r="K25" s="37"/>
      <c r="L25" s="37">
        <v>1.37616273494262</v>
      </c>
      <c r="M25" s="54">
        <v>0.63864657794998436</v>
      </c>
      <c r="N25" s="81"/>
    </row>
    <row r="26" spans="1:14" x14ac:dyDescent="0.25">
      <c r="A26" s="8" t="s">
        <v>44</v>
      </c>
      <c r="B26" s="18" t="s">
        <v>34</v>
      </c>
      <c r="C26" s="19">
        <v>2</v>
      </c>
      <c r="D26" s="11">
        <v>8.7722079122911296</v>
      </c>
      <c r="E26" s="10">
        <v>3938.127</v>
      </c>
      <c r="F26" s="37">
        <v>0.22892287468595299</v>
      </c>
      <c r="G26" s="37">
        <v>67.127889115772305</v>
      </c>
      <c r="H26" s="37">
        <v>0.88400000000000001</v>
      </c>
      <c r="I26" s="37">
        <v>0.30099999999999999</v>
      </c>
      <c r="J26" s="37">
        <v>29.529424648440202</v>
      </c>
      <c r="K26" s="37"/>
      <c r="L26" s="37">
        <v>1.3580327100884699</v>
      </c>
      <c r="M26" s="54">
        <v>0.57073065101307918</v>
      </c>
      <c r="N26" s="81"/>
    </row>
    <row r="27" spans="1:14" x14ac:dyDescent="0.25">
      <c r="A27" s="8" t="s">
        <v>44</v>
      </c>
      <c r="B27" s="18" t="s">
        <v>34</v>
      </c>
      <c r="C27" s="19">
        <v>3</v>
      </c>
      <c r="D27" s="11">
        <v>8.6295864125502408</v>
      </c>
      <c r="E27" s="10">
        <v>4025.395</v>
      </c>
      <c r="F27" s="37">
        <v>0.22815535746688595</v>
      </c>
      <c r="G27" s="37">
        <v>67.666666934640162</v>
      </c>
      <c r="H27" s="37">
        <v>0.86465846237969923</v>
      </c>
      <c r="I27" s="37">
        <v>0.30176396487223522</v>
      </c>
      <c r="J27" s="37">
        <v>29.0010644663035</v>
      </c>
      <c r="K27" s="79"/>
      <c r="L27" s="37">
        <v>1.3456429487198873</v>
      </c>
      <c r="M27" s="54">
        <v>0.59204786561763001</v>
      </c>
      <c r="N27" s="81"/>
    </row>
    <row r="28" spans="1:14" x14ac:dyDescent="0.25">
      <c r="A28" s="8" t="s">
        <v>44</v>
      </c>
      <c r="B28" s="18" t="s">
        <v>35</v>
      </c>
      <c r="C28" s="19">
        <v>1</v>
      </c>
      <c r="D28" s="11">
        <v>9.2311743022643515</v>
      </c>
      <c r="E28" s="10">
        <v>4168.4954954954956</v>
      </c>
      <c r="F28" s="37">
        <v>0.52736744916464962</v>
      </c>
      <c r="G28" s="37">
        <v>66.6102132019507</v>
      </c>
      <c r="H28" s="37">
        <v>0.87895556281795506</v>
      </c>
      <c r="I28" s="37">
        <v>0.38419999999999999</v>
      </c>
      <c r="J28" s="37">
        <v>29.103999999999999</v>
      </c>
      <c r="K28" s="37"/>
      <c r="L28" s="37">
        <v>1.984</v>
      </c>
      <c r="M28" s="54">
        <v>0.51126378606670642</v>
      </c>
      <c r="N28" s="81"/>
    </row>
    <row r="29" spans="1:14" x14ac:dyDescent="0.25">
      <c r="A29" s="8" t="s">
        <v>44</v>
      </c>
      <c r="B29" s="18" t="s">
        <v>35</v>
      </c>
      <c r="C29" s="19">
        <v>2</v>
      </c>
      <c r="D29" s="11">
        <v>9.2127701764822536</v>
      </c>
      <c r="E29" s="10">
        <v>4204.220183486239</v>
      </c>
      <c r="F29" s="37">
        <v>0.51300000000000001</v>
      </c>
      <c r="G29" s="37">
        <v>66.713999999999999</v>
      </c>
      <c r="H29" s="14">
        <v>0.80418769004264001</v>
      </c>
      <c r="I29" s="14">
        <v>0.39100000000000001</v>
      </c>
      <c r="J29" s="14">
        <v>29.251000000000001</v>
      </c>
      <c r="K29" s="37"/>
      <c r="L29" s="14">
        <v>1.8939999999999999</v>
      </c>
      <c r="M29" s="54">
        <v>0.43281230995734177</v>
      </c>
      <c r="N29" s="81"/>
    </row>
    <row r="30" spans="1:14" x14ac:dyDescent="0.25">
      <c r="A30" s="8" t="s">
        <v>44</v>
      </c>
      <c r="B30" s="18" t="s">
        <v>35</v>
      </c>
      <c r="C30" s="19">
        <v>3</v>
      </c>
      <c r="D30" s="11">
        <v>9.0794762089977965</v>
      </c>
      <c r="E30" s="10">
        <v>4328.5</v>
      </c>
      <c r="F30" s="37">
        <v>0.51900000000000002</v>
      </c>
      <c r="G30" s="37">
        <v>66.865666934640203</v>
      </c>
      <c r="H30" s="14">
        <v>0.87935846237969928</v>
      </c>
      <c r="I30" s="14">
        <v>0.38900000000000001</v>
      </c>
      <c r="J30" s="14">
        <v>28.974</v>
      </c>
      <c r="K30" s="79"/>
      <c r="L30" s="14">
        <v>1.845</v>
      </c>
      <c r="M30" s="54">
        <v>0.52797460298009469</v>
      </c>
      <c r="N30" s="81"/>
    </row>
    <row r="31" spans="1:14" x14ac:dyDescent="0.25">
      <c r="A31" s="8" t="s">
        <v>44</v>
      </c>
      <c r="B31" s="18" t="s">
        <v>36</v>
      </c>
      <c r="C31" s="19">
        <v>1</v>
      </c>
      <c r="D31" s="11">
        <v>13.958250759677634</v>
      </c>
      <c r="E31" s="10">
        <v>2772.0875000000001</v>
      </c>
      <c r="F31" s="37"/>
      <c r="G31" s="37">
        <v>38.888746312510108</v>
      </c>
      <c r="H31" s="37">
        <v>0.33238900273165367</v>
      </c>
      <c r="I31" s="37">
        <v>0.28628843250072938</v>
      </c>
      <c r="J31" s="37">
        <v>45.195968929549032</v>
      </c>
      <c r="K31" s="37">
        <v>13.64439168646172</v>
      </c>
      <c r="L31" s="37">
        <v>1.3859007415209261</v>
      </c>
      <c r="M31" s="54">
        <v>0.26631489472579456</v>
      </c>
    </row>
    <row r="32" spans="1:14" x14ac:dyDescent="0.25">
      <c r="A32" s="8" t="s">
        <v>44</v>
      </c>
      <c r="B32" s="18" t="s">
        <v>36</v>
      </c>
      <c r="C32" s="19">
        <v>2</v>
      </c>
      <c r="D32" s="11">
        <v>13.820979203337897</v>
      </c>
      <c r="E32" s="10">
        <v>2771.9382716049386</v>
      </c>
      <c r="F32" s="37"/>
      <c r="G32" s="37">
        <v>38.547880609080835</v>
      </c>
      <c r="H32" s="37">
        <v>0.32526349862913934</v>
      </c>
      <c r="I32" s="37">
        <v>0.28238039209783733</v>
      </c>
      <c r="J32" s="37">
        <v>44.823506009466108</v>
      </c>
      <c r="K32" s="37">
        <v>14.382773617238795</v>
      </c>
      <c r="L32" s="37">
        <v>1.3610933900723183</v>
      </c>
      <c r="M32" s="54">
        <v>0.27710248341498711</v>
      </c>
    </row>
    <row r="33" spans="1:13" ht="15.75" thickBot="1" x14ac:dyDescent="0.3">
      <c r="A33" s="82" t="s">
        <v>44</v>
      </c>
      <c r="B33" s="83" t="s">
        <v>36</v>
      </c>
      <c r="C33" s="84">
        <v>3</v>
      </c>
      <c r="D33" s="24">
        <v>13.713137598029686</v>
      </c>
      <c r="E33" s="23">
        <v>2753.8074534161492</v>
      </c>
      <c r="F33" s="85"/>
      <c r="G33" s="85"/>
      <c r="H33" s="85"/>
      <c r="I33" s="85"/>
      <c r="J33" s="85"/>
      <c r="K33" s="85"/>
      <c r="L33" s="85"/>
      <c r="M33" s="86"/>
    </row>
    <row r="34" spans="1:13" x14ac:dyDescent="0.25">
      <c r="A34" s="74" t="s">
        <v>37</v>
      </c>
      <c r="B34" s="75" t="s">
        <v>27</v>
      </c>
      <c r="C34" s="76">
        <v>1</v>
      </c>
      <c r="D34" s="28">
        <v>15.582634172326538</v>
      </c>
      <c r="E34" s="29">
        <v>2262.5</v>
      </c>
      <c r="F34" s="31">
        <v>0.1879481127810409</v>
      </c>
      <c r="G34" s="31">
        <v>72.706879603793496</v>
      </c>
      <c r="H34" s="31">
        <v>0.53378558985191116</v>
      </c>
      <c r="I34" s="31">
        <v>0.56349825619222793</v>
      </c>
      <c r="J34" s="31">
        <v>23.89521053300847</v>
      </c>
      <c r="K34" s="31"/>
      <c r="L34" s="31">
        <v>2.112677904372855</v>
      </c>
      <c r="M34" s="87"/>
    </row>
    <row r="35" spans="1:13" x14ac:dyDescent="0.25">
      <c r="A35" s="8" t="s">
        <v>37</v>
      </c>
      <c r="B35" s="18" t="s">
        <v>27</v>
      </c>
      <c r="C35" s="19">
        <v>2</v>
      </c>
      <c r="D35" s="11">
        <v>15.484169475841101</v>
      </c>
      <c r="E35" s="12">
        <v>2220.8378378378379</v>
      </c>
      <c r="F35" s="35">
        <v>0.19246358019617194</v>
      </c>
      <c r="G35" s="35">
        <v>72.544483242681451</v>
      </c>
      <c r="H35" s="35">
        <v>0.50560890905734335</v>
      </c>
      <c r="I35" s="35">
        <v>0.55906624488816192</v>
      </c>
      <c r="J35" s="35">
        <v>23.81166637842087</v>
      </c>
      <c r="K35" s="35"/>
      <c r="L35" s="35">
        <v>2.1786778194503627</v>
      </c>
      <c r="M35" s="88"/>
    </row>
    <row r="36" spans="1:13" x14ac:dyDescent="0.25">
      <c r="A36" s="8" t="s">
        <v>37</v>
      </c>
      <c r="B36" s="18" t="s">
        <v>27</v>
      </c>
      <c r="C36" s="19">
        <v>3</v>
      </c>
      <c r="D36" s="11">
        <v>15.319121194341221</v>
      </c>
      <c r="E36" s="12">
        <v>2266.3743315508018</v>
      </c>
      <c r="F36" s="37"/>
      <c r="G36" s="37"/>
      <c r="H36" s="37"/>
      <c r="I36" s="37"/>
      <c r="J36" s="14"/>
      <c r="K36" s="35"/>
      <c r="L36" s="37"/>
      <c r="M36" s="88"/>
    </row>
    <row r="37" spans="1:13" x14ac:dyDescent="0.25">
      <c r="A37" s="8" t="s">
        <v>37</v>
      </c>
      <c r="B37" s="18" t="s">
        <v>28</v>
      </c>
      <c r="C37" s="19">
        <v>1</v>
      </c>
      <c r="D37" s="11">
        <v>13.940961857379767</v>
      </c>
      <c r="E37" s="12">
        <v>2847.9124999999999</v>
      </c>
      <c r="F37" s="35"/>
      <c r="G37" s="35">
        <v>72.031428626619643</v>
      </c>
      <c r="H37" s="35">
        <v>0.49641340070542289</v>
      </c>
      <c r="I37" s="35">
        <v>0.44486277915870714</v>
      </c>
      <c r="J37" s="35">
        <v>25.0741039794991</v>
      </c>
      <c r="K37" s="35"/>
      <c r="L37" s="35">
        <v>1.9531912140171093</v>
      </c>
      <c r="M37" s="88"/>
    </row>
    <row r="38" spans="1:13" x14ac:dyDescent="0.25">
      <c r="A38" s="8" t="s">
        <v>37</v>
      </c>
      <c r="B38" s="18" t="s">
        <v>28</v>
      </c>
      <c r="C38" s="19">
        <v>2</v>
      </c>
      <c r="D38" s="11">
        <v>13.896601877561812</v>
      </c>
      <c r="E38" s="12">
        <v>2935.1509433962265</v>
      </c>
      <c r="F38" s="35"/>
      <c r="G38" s="35">
        <v>70.250437435451303</v>
      </c>
      <c r="H38" s="35">
        <v>0.47444246086204983</v>
      </c>
      <c r="I38" s="35">
        <v>0.43454454894808142</v>
      </c>
      <c r="J38" s="35">
        <v>26.957803910313199</v>
      </c>
      <c r="K38" s="35"/>
      <c r="L38" s="35">
        <v>1.8827716444253586</v>
      </c>
      <c r="M38" s="88"/>
    </row>
    <row r="39" spans="1:13" x14ac:dyDescent="0.25">
      <c r="A39" s="8" t="s">
        <v>37</v>
      </c>
      <c r="B39" s="18" t="s">
        <v>28</v>
      </c>
      <c r="C39" s="19">
        <v>3</v>
      </c>
      <c r="D39" s="11">
        <v>13.682359835905451</v>
      </c>
      <c r="E39" s="12">
        <v>2824.9503105590065</v>
      </c>
      <c r="F39" s="37"/>
      <c r="G39" s="37"/>
      <c r="H39" s="37"/>
      <c r="I39" s="37"/>
      <c r="J39" s="14"/>
      <c r="K39" s="35"/>
      <c r="L39" s="37"/>
      <c r="M39" s="88"/>
    </row>
    <row r="40" spans="1:13" x14ac:dyDescent="0.25">
      <c r="A40" s="8" t="s">
        <v>37</v>
      </c>
      <c r="B40" s="19" t="s">
        <v>29</v>
      </c>
      <c r="C40" s="19">
        <v>1</v>
      </c>
      <c r="D40" s="11">
        <v>15.469655972168539</v>
      </c>
      <c r="E40" s="12">
        <v>2586.7166666666672</v>
      </c>
      <c r="F40" s="35">
        <v>0.1747322802892062</v>
      </c>
      <c r="G40" s="35">
        <v>73.308533797484088</v>
      </c>
      <c r="H40" s="35">
        <v>0.59821011254038581</v>
      </c>
      <c r="I40" s="35">
        <v>0.52331790882285378</v>
      </c>
      <c r="J40" s="35">
        <v>23.043689421433172</v>
      </c>
      <c r="K40" s="35"/>
      <c r="L40" s="35">
        <v>2.3515164794302836</v>
      </c>
      <c r="M40" s="88"/>
    </row>
    <row r="41" spans="1:13" x14ac:dyDescent="0.25">
      <c r="A41" s="8" t="s">
        <v>37</v>
      </c>
      <c r="B41" s="19" t="s">
        <v>29</v>
      </c>
      <c r="C41" s="19">
        <v>2</v>
      </c>
      <c r="D41" s="11">
        <v>15.707531895602617</v>
      </c>
      <c r="E41" s="12">
        <v>2607.6022727272725</v>
      </c>
      <c r="F41" s="35">
        <v>0.16481108931160618</v>
      </c>
      <c r="G41" s="35">
        <v>73.059006443098397</v>
      </c>
      <c r="H41" s="35">
        <v>0.55637542156068209</v>
      </c>
      <c r="I41" s="35">
        <v>0.5134552373124347</v>
      </c>
      <c r="J41" s="35">
        <v>23.447637078322501</v>
      </c>
      <c r="K41" s="35"/>
      <c r="L41" s="35">
        <v>2.25871473039438</v>
      </c>
      <c r="M41" s="88"/>
    </row>
    <row r="42" spans="1:13" x14ac:dyDescent="0.25">
      <c r="A42" s="8" t="s">
        <v>37</v>
      </c>
      <c r="B42" s="19" t="s">
        <v>29</v>
      </c>
      <c r="C42" s="19">
        <v>3</v>
      </c>
      <c r="D42" s="11">
        <v>15.817740135250478</v>
      </c>
      <c r="E42" s="12">
        <v>2590.565714285714</v>
      </c>
      <c r="F42" s="37"/>
      <c r="G42" s="37"/>
      <c r="H42" s="37"/>
      <c r="I42" s="37"/>
      <c r="J42" s="14"/>
      <c r="K42" s="35"/>
      <c r="L42" s="37"/>
      <c r="M42" s="88"/>
    </row>
    <row r="43" spans="1:13" x14ac:dyDescent="0.25">
      <c r="A43" s="8" t="s">
        <v>37</v>
      </c>
      <c r="B43" s="80" t="s">
        <v>30</v>
      </c>
      <c r="C43" s="19">
        <v>1</v>
      </c>
      <c r="D43" s="11">
        <v>12.170022371364656</v>
      </c>
      <c r="E43" s="12">
        <v>3245.1180555555557</v>
      </c>
      <c r="F43" s="35">
        <v>0.19124547042906967</v>
      </c>
      <c r="G43" s="35">
        <v>72.030201018800852</v>
      </c>
      <c r="H43" s="35">
        <v>0.52339723501332847</v>
      </c>
      <c r="I43" s="35">
        <v>0.55778463723077809</v>
      </c>
      <c r="J43" s="35">
        <v>24.169253215904074</v>
      </c>
      <c r="K43" s="35"/>
      <c r="L43" s="35">
        <v>2.5281184226219175</v>
      </c>
      <c r="M43" s="88"/>
    </row>
    <row r="44" spans="1:13" x14ac:dyDescent="0.25">
      <c r="A44" s="8" t="s">
        <v>37</v>
      </c>
      <c r="B44" s="80" t="s">
        <v>30</v>
      </c>
      <c r="C44" s="19">
        <v>2</v>
      </c>
      <c r="D44" s="11">
        <v>12.228171062198424</v>
      </c>
      <c r="E44" s="12">
        <v>3064.1052631578946</v>
      </c>
      <c r="F44" s="35">
        <v>0.18463232356878612</v>
      </c>
      <c r="G44" s="35">
        <v>71.966574033044466</v>
      </c>
      <c r="H44" s="35">
        <v>0.51445281758107986</v>
      </c>
      <c r="I44" s="35">
        <v>0.54715780110172585</v>
      </c>
      <c r="J44" s="35">
        <v>24.228584406038514</v>
      </c>
      <c r="K44" s="35"/>
      <c r="L44" s="35">
        <v>2.5585986186654073</v>
      </c>
      <c r="M44" s="88"/>
    </row>
    <row r="45" spans="1:13" x14ac:dyDescent="0.25">
      <c r="A45" s="8" t="s">
        <v>37</v>
      </c>
      <c r="B45" s="80" t="s">
        <v>30</v>
      </c>
      <c r="C45" s="19">
        <v>3</v>
      </c>
      <c r="D45" s="11">
        <v>12.114233671610723</v>
      </c>
      <c r="E45" s="12">
        <v>3264.9097222222222</v>
      </c>
      <c r="F45" s="37"/>
      <c r="G45" s="37"/>
      <c r="H45" s="37"/>
      <c r="I45" s="37"/>
      <c r="J45" s="14"/>
      <c r="K45" s="35"/>
      <c r="L45" s="37"/>
      <c r="M45" s="88"/>
    </row>
    <row r="46" spans="1:13" x14ac:dyDescent="0.25">
      <c r="A46" s="8" t="s">
        <v>37</v>
      </c>
      <c r="B46" s="18" t="s">
        <v>31</v>
      </c>
      <c r="C46" s="19">
        <v>1</v>
      </c>
      <c r="D46" s="11">
        <v>14.257096269674886</v>
      </c>
      <c r="E46" s="12">
        <v>2663.897590361446</v>
      </c>
      <c r="F46" s="35"/>
      <c r="G46" s="35">
        <v>69.033115682887896</v>
      </c>
      <c r="H46" s="35">
        <v>0.50315182549256499</v>
      </c>
      <c r="I46" s="35">
        <v>0.54661924361853953</v>
      </c>
      <c r="J46" s="35">
        <v>27.590989933347402</v>
      </c>
      <c r="K46" s="35"/>
      <c r="L46" s="35">
        <v>2.3261233146536333</v>
      </c>
      <c r="M46" s="88"/>
    </row>
    <row r="47" spans="1:13" x14ac:dyDescent="0.25">
      <c r="A47" s="8" t="s">
        <v>37</v>
      </c>
      <c r="B47" s="18" t="s">
        <v>31</v>
      </c>
      <c r="C47" s="19">
        <v>2</v>
      </c>
      <c r="D47" s="11">
        <v>13.970376196093852</v>
      </c>
      <c r="E47" s="12">
        <v>2714.2787878787881</v>
      </c>
      <c r="F47" s="35"/>
      <c r="G47" s="35">
        <v>68.819862889702449</v>
      </c>
      <c r="H47" s="35">
        <v>0.50202217233620106</v>
      </c>
      <c r="I47" s="35">
        <v>0.54284497019242195</v>
      </c>
      <c r="J47" s="35">
        <v>27.862711633014097</v>
      </c>
      <c r="K47" s="35"/>
      <c r="L47" s="35">
        <v>2.2725583347548231</v>
      </c>
      <c r="M47" s="88"/>
    </row>
    <row r="48" spans="1:13" x14ac:dyDescent="0.25">
      <c r="A48" s="8" t="s">
        <v>37</v>
      </c>
      <c r="B48" s="18" t="s">
        <v>31</v>
      </c>
      <c r="C48" s="19">
        <v>3</v>
      </c>
      <c r="D48" s="11">
        <v>14.04691504041001</v>
      </c>
      <c r="E48" s="12">
        <v>2727.6463414634145</v>
      </c>
      <c r="F48" s="35"/>
      <c r="G48" s="35">
        <v>68.262423401722742</v>
      </c>
      <c r="H48" s="35">
        <v>0.50823335193177333</v>
      </c>
      <c r="I48" s="35">
        <v>0.55247503894008421</v>
      </c>
      <c r="J48" s="35">
        <v>28.364626586476753</v>
      </c>
      <c r="K48" s="35"/>
      <c r="L48" s="35">
        <v>2.3122416209286523</v>
      </c>
      <c r="M48" s="88"/>
    </row>
    <row r="49" spans="1:14" x14ac:dyDescent="0.25">
      <c r="A49" s="8" t="s">
        <v>37</v>
      </c>
      <c r="B49" s="18" t="s">
        <v>32</v>
      </c>
      <c r="C49" s="19">
        <v>1</v>
      </c>
      <c r="D49" s="11">
        <v>9.7758265150003343</v>
      </c>
      <c r="E49" s="12">
        <v>3726.6829268292681</v>
      </c>
      <c r="F49" s="35">
        <v>0.21849890896546437</v>
      </c>
      <c r="G49" s="35">
        <v>73.894174118784406</v>
      </c>
      <c r="H49" s="35">
        <v>0.68650359914496017</v>
      </c>
      <c r="I49" s="35">
        <v>0.44070211650466384</v>
      </c>
      <c r="J49" s="35">
        <v>22.682009450799299</v>
      </c>
      <c r="K49" s="35"/>
      <c r="L49" s="35">
        <v>2.0781118058012504</v>
      </c>
      <c r="M49" s="88"/>
    </row>
    <row r="50" spans="1:14" x14ac:dyDescent="0.25">
      <c r="A50" s="8" t="s">
        <v>37</v>
      </c>
      <c r="B50" s="18" t="s">
        <v>32</v>
      </c>
      <c r="C50" s="19">
        <v>2</v>
      </c>
      <c r="D50" s="11">
        <v>9.7210101811450489</v>
      </c>
      <c r="E50" s="12">
        <v>3838.4957983193276</v>
      </c>
      <c r="F50" s="35">
        <v>0.22794550559805873</v>
      </c>
      <c r="G50" s="35">
        <v>73.573688136794289</v>
      </c>
      <c r="H50" s="35">
        <v>0.75877892740523445</v>
      </c>
      <c r="I50" s="35">
        <v>0.47747261356231835</v>
      </c>
      <c r="J50" s="35">
        <v>22.612603629336327</v>
      </c>
      <c r="K50" s="35"/>
      <c r="L50" s="35">
        <v>2.1917623704197831</v>
      </c>
      <c r="M50" s="88"/>
    </row>
    <row r="51" spans="1:14" x14ac:dyDescent="0.25">
      <c r="A51" s="8" t="s">
        <v>37</v>
      </c>
      <c r="B51" s="18" t="s">
        <v>32</v>
      </c>
      <c r="C51" s="19">
        <v>3</v>
      </c>
      <c r="D51" s="11">
        <v>9.6188963874553366</v>
      </c>
      <c r="E51" s="12">
        <v>3697.010475423046</v>
      </c>
      <c r="F51" s="37"/>
      <c r="G51" s="37"/>
      <c r="H51" s="37"/>
      <c r="I51" s="37"/>
      <c r="J51" s="14"/>
      <c r="K51" s="35"/>
      <c r="L51" s="37"/>
      <c r="M51" s="88"/>
    </row>
    <row r="52" spans="1:14" x14ac:dyDescent="0.25">
      <c r="A52" s="8" t="s">
        <v>37</v>
      </c>
      <c r="B52" s="18" t="s">
        <v>33</v>
      </c>
      <c r="C52" s="19">
        <v>1</v>
      </c>
      <c r="D52" s="11">
        <v>12.575550789627608</v>
      </c>
      <c r="E52" s="12">
        <v>3496.859259259259</v>
      </c>
      <c r="F52" s="37"/>
      <c r="G52" s="35">
        <v>69.538602853622791</v>
      </c>
      <c r="H52" s="35">
        <v>0.35961824085517086</v>
      </c>
      <c r="I52" s="35">
        <v>0.43694817631720245</v>
      </c>
      <c r="J52" s="35">
        <v>27.539215249061634</v>
      </c>
      <c r="K52" s="35"/>
      <c r="L52" s="35">
        <v>2.1256154801431886</v>
      </c>
      <c r="M52" s="88"/>
    </row>
    <row r="53" spans="1:14" x14ac:dyDescent="0.25">
      <c r="A53" s="8" t="s">
        <v>37</v>
      </c>
      <c r="B53" s="18" t="s">
        <v>33</v>
      </c>
      <c r="C53" s="19">
        <v>2</v>
      </c>
      <c r="D53" s="11">
        <v>12.582781456953644</v>
      </c>
      <c r="E53" s="12">
        <v>3289.2587412587413</v>
      </c>
      <c r="F53" s="35"/>
      <c r="G53" s="35">
        <v>70.584947423429838</v>
      </c>
      <c r="H53" s="35">
        <v>0.39563353005122426</v>
      </c>
      <c r="I53" s="35">
        <v>0.43644380761566992</v>
      </c>
      <c r="J53" s="35">
        <v>26.3665420839916</v>
      </c>
      <c r="K53" s="35"/>
      <c r="L53" s="35">
        <v>2.211209230453818</v>
      </c>
      <c r="M53" s="88"/>
    </row>
    <row r="54" spans="1:14" x14ac:dyDescent="0.25">
      <c r="A54" s="8" t="s">
        <v>37</v>
      </c>
      <c r="B54" s="18" t="s">
        <v>33</v>
      </c>
      <c r="C54" s="19">
        <v>3</v>
      </c>
      <c r="D54" s="11">
        <v>12.856009520031733</v>
      </c>
      <c r="E54" s="12">
        <v>3395.741007194245</v>
      </c>
      <c r="F54" s="37"/>
      <c r="G54" s="37"/>
      <c r="H54" s="37"/>
      <c r="I54" s="37"/>
      <c r="J54" s="14"/>
      <c r="K54" s="35"/>
      <c r="L54" s="37"/>
      <c r="M54" s="88"/>
    </row>
    <row r="55" spans="1:14" x14ac:dyDescent="0.25">
      <c r="A55" s="8" t="s">
        <v>37</v>
      </c>
      <c r="B55" s="18" t="s">
        <v>34</v>
      </c>
      <c r="C55" s="19">
        <v>1</v>
      </c>
      <c r="D55" s="11">
        <v>13.749086803480109</v>
      </c>
      <c r="E55" s="12">
        <v>3202.6438356164385</v>
      </c>
      <c r="F55" s="35">
        <v>0.2061971802088029</v>
      </c>
      <c r="G55" s="35">
        <v>70.098134690292298</v>
      </c>
      <c r="H55" s="35">
        <v>0.44811531714545139</v>
      </c>
      <c r="I55" s="35">
        <v>0.58092638934235663</v>
      </c>
      <c r="J55" s="35">
        <v>26.395460138843703</v>
      </c>
      <c r="K55" s="35"/>
      <c r="L55" s="35">
        <v>2.2711662841673794</v>
      </c>
      <c r="M55" s="88"/>
    </row>
    <row r="56" spans="1:14" x14ac:dyDescent="0.25">
      <c r="A56" s="8" t="s">
        <v>37</v>
      </c>
      <c r="B56" s="18" t="s">
        <v>34</v>
      </c>
      <c r="C56" s="19">
        <v>2</v>
      </c>
      <c r="D56" s="11">
        <v>13.657343119751371</v>
      </c>
      <c r="E56" s="12">
        <v>3277.0070422535214</v>
      </c>
      <c r="F56" s="35">
        <v>0.20655256873945266</v>
      </c>
      <c r="G56" s="35">
        <v>69.855644209078562</v>
      </c>
      <c r="H56" s="35">
        <v>0.45440187412966171</v>
      </c>
      <c r="I56" s="35">
        <v>0.57978185871959764</v>
      </c>
      <c r="J56" s="35">
        <v>26.651895214080689</v>
      </c>
      <c r="K56" s="35"/>
      <c r="L56" s="35">
        <v>2.2517242752520392</v>
      </c>
      <c r="M56" s="88"/>
    </row>
    <row r="57" spans="1:14" x14ac:dyDescent="0.25">
      <c r="A57" s="8" t="s">
        <v>37</v>
      </c>
      <c r="B57" s="18" t="s">
        <v>34</v>
      </c>
      <c r="C57" s="19">
        <v>3</v>
      </c>
      <c r="D57" s="11">
        <v>13.459243229064201</v>
      </c>
      <c r="E57" s="12">
        <v>3169.626666666667</v>
      </c>
      <c r="F57" s="37"/>
      <c r="G57" s="37"/>
      <c r="H57" s="37"/>
      <c r="I57" s="37"/>
      <c r="J57" s="14"/>
      <c r="K57" s="35"/>
      <c r="L57" s="37"/>
      <c r="M57" s="88"/>
    </row>
    <row r="58" spans="1:14" x14ac:dyDescent="0.25">
      <c r="A58" s="8" t="s">
        <v>37</v>
      </c>
      <c r="B58" s="18" t="s">
        <v>35</v>
      </c>
      <c r="C58" s="19">
        <v>1</v>
      </c>
      <c r="D58" s="11">
        <v>16.411170528817586</v>
      </c>
      <c r="E58" s="12">
        <v>2477.7199999999998</v>
      </c>
      <c r="F58" s="35">
        <v>0.17374155564787119</v>
      </c>
      <c r="G58" s="35">
        <v>72.673279280960998</v>
      </c>
      <c r="H58" s="35">
        <v>0.44228928479341684</v>
      </c>
      <c r="I58" s="35">
        <v>0.45643169201704292</v>
      </c>
      <c r="J58" s="35">
        <v>24.229460303561513</v>
      </c>
      <c r="K58" s="35"/>
      <c r="L58" s="35">
        <v>2.0247978830191826</v>
      </c>
      <c r="M58" s="88"/>
    </row>
    <row r="59" spans="1:14" x14ac:dyDescent="0.25">
      <c r="A59" s="8" t="s">
        <v>37</v>
      </c>
      <c r="B59" s="18" t="s">
        <v>35</v>
      </c>
      <c r="C59" s="19">
        <v>2</v>
      </c>
      <c r="D59" s="11">
        <v>16.543751245764405</v>
      </c>
      <c r="E59" s="12">
        <v>2540.1977401129943</v>
      </c>
      <c r="F59" s="35">
        <v>0.17417530856486749</v>
      </c>
      <c r="G59" s="35">
        <v>71.151455678170834</v>
      </c>
      <c r="H59" s="35">
        <v>0.45569521529382467</v>
      </c>
      <c r="I59" s="35">
        <v>0.44335769081659043</v>
      </c>
      <c r="J59" s="35">
        <v>25.752647024339165</v>
      </c>
      <c r="K59" s="35"/>
      <c r="L59" s="35">
        <v>2.0226690828147214</v>
      </c>
      <c r="M59" s="88"/>
    </row>
    <row r="60" spans="1:14" x14ac:dyDescent="0.25">
      <c r="A60" s="8" t="s">
        <v>37</v>
      </c>
      <c r="B60" s="18" t="s">
        <v>35</v>
      </c>
      <c r="C60" s="19">
        <v>3</v>
      </c>
      <c r="D60" s="11">
        <v>16.294402936164634</v>
      </c>
      <c r="E60" s="12">
        <v>2564.7836257309941</v>
      </c>
      <c r="F60" s="35"/>
      <c r="G60" s="35"/>
      <c r="H60" s="35"/>
      <c r="I60" s="35"/>
      <c r="J60" s="35"/>
      <c r="K60" s="35"/>
      <c r="L60" s="35"/>
      <c r="M60" s="88"/>
    </row>
    <row r="61" spans="1:14" x14ac:dyDescent="0.25">
      <c r="A61" s="8" t="s">
        <v>37</v>
      </c>
      <c r="B61" s="18" t="s">
        <v>36</v>
      </c>
      <c r="C61" s="19">
        <v>1</v>
      </c>
      <c r="D61" s="11">
        <v>12.176026272577996</v>
      </c>
      <c r="E61" s="12">
        <v>2705.6508875739646</v>
      </c>
      <c r="F61" s="35"/>
      <c r="G61" s="35">
        <v>69.5241933450598</v>
      </c>
      <c r="H61" s="35">
        <v>0.47307055658639224</v>
      </c>
      <c r="I61" s="35">
        <v>0.59270545791197038</v>
      </c>
      <c r="J61" s="35">
        <v>26.963993346963999</v>
      </c>
      <c r="K61" s="35"/>
      <c r="L61" s="35">
        <v>2.4460372934778145</v>
      </c>
      <c r="M61" s="88"/>
    </row>
    <row r="62" spans="1:14" x14ac:dyDescent="0.25">
      <c r="A62" s="8" t="s">
        <v>37</v>
      </c>
      <c r="B62" s="18" t="s">
        <v>36</v>
      </c>
      <c r="C62" s="19">
        <v>2</v>
      </c>
      <c r="D62" s="11">
        <v>12.308202373847889</v>
      </c>
      <c r="E62" s="12">
        <v>2696.5823529411764</v>
      </c>
      <c r="F62" s="35"/>
      <c r="G62" s="35">
        <v>70.583293015656182</v>
      </c>
      <c r="H62" s="35">
        <v>0.47764081568625816</v>
      </c>
      <c r="I62" s="35">
        <v>0.59249396561282131</v>
      </c>
      <c r="J62" s="35">
        <v>25.971425454190356</v>
      </c>
      <c r="K62" s="35"/>
      <c r="L62" s="35">
        <v>2.375146748854347</v>
      </c>
      <c r="M62" s="88"/>
    </row>
    <row r="63" spans="1:14" ht="15.75" thickBot="1" x14ac:dyDescent="0.3">
      <c r="A63" s="21" t="s">
        <v>37</v>
      </c>
      <c r="B63" s="89" t="s">
        <v>36</v>
      </c>
      <c r="C63" s="90">
        <v>3</v>
      </c>
      <c r="D63" s="91">
        <v>12.34090607147602</v>
      </c>
      <c r="E63" s="44">
        <v>2770.7882352941174</v>
      </c>
      <c r="F63" s="45"/>
      <c r="G63" s="45"/>
      <c r="H63" s="45"/>
      <c r="I63" s="45"/>
      <c r="J63" s="45"/>
      <c r="K63" s="45"/>
      <c r="L63" s="45"/>
      <c r="M63" s="92"/>
    </row>
    <row r="64" spans="1:14" x14ac:dyDescent="0.25">
      <c r="A64" s="93" t="s">
        <v>38</v>
      </c>
      <c r="B64" s="94" t="s">
        <v>27</v>
      </c>
      <c r="C64" s="95">
        <v>1</v>
      </c>
      <c r="D64" s="6">
        <v>15.607081516712906</v>
      </c>
      <c r="E64" s="7">
        <v>2359.7333333333336</v>
      </c>
      <c r="F64" s="7"/>
      <c r="G64" s="7">
        <v>68.891798346899677</v>
      </c>
      <c r="H64" s="7">
        <v>0.49272487908760881</v>
      </c>
      <c r="I64" s="7">
        <v>0.57555366035766331</v>
      </c>
      <c r="J64" s="7">
        <v>28.031239448961649</v>
      </c>
      <c r="K64" s="7"/>
      <c r="L64" s="7">
        <v>2.008683664693387</v>
      </c>
      <c r="M64" s="7"/>
      <c r="N64" s="64"/>
    </row>
    <row r="65" spans="1:14" x14ac:dyDescent="0.25">
      <c r="A65" s="96" t="s">
        <v>38</v>
      </c>
      <c r="B65" s="18" t="s">
        <v>27</v>
      </c>
      <c r="C65" s="19">
        <v>2</v>
      </c>
      <c r="D65" s="11">
        <v>15.516881762482077</v>
      </c>
      <c r="E65" s="12">
        <v>2375.8907103825136</v>
      </c>
      <c r="F65" s="12"/>
      <c r="G65" s="12">
        <v>69.157254957620424</v>
      </c>
      <c r="H65" s="12">
        <v>0.49365283562630685</v>
      </c>
      <c r="I65" s="12">
        <v>0.56573128451330068</v>
      </c>
      <c r="J65" s="12">
        <v>27.771033127813688</v>
      </c>
      <c r="K65" s="12"/>
      <c r="L65" s="12">
        <v>2.0123277944262647</v>
      </c>
      <c r="M65" s="12"/>
      <c r="N65" s="17"/>
    </row>
    <row r="66" spans="1:14" x14ac:dyDescent="0.25">
      <c r="A66" s="96" t="s">
        <v>38</v>
      </c>
      <c r="B66" s="18" t="s">
        <v>27</v>
      </c>
      <c r="C66" s="19">
        <v>3</v>
      </c>
      <c r="D66" s="11">
        <v>15.59067562228368</v>
      </c>
      <c r="E66" s="12">
        <v>2382.5113636363635</v>
      </c>
      <c r="F66" s="12"/>
      <c r="G66" s="12"/>
      <c r="H66" s="12"/>
      <c r="I66" s="12"/>
      <c r="J66" s="12"/>
      <c r="K66" s="12"/>
      <c r="L66" s="12"/>
      <c r="M66" s="12"/>
      <c r="N66" s="17"/>
    </row>
    <row r="67" spans="1:14" x14ac:dyDescent="0.25">
      <c r="A67" s="96" t="s">
        <v>38</v>
      </c>
      <c r="B67" s="18" t="s">
        <v>28</v>
      </c>
      <c r="C67" s="19">
        <v>1</v>
      </c>
      <c r="D67" s="11">
        <v>13.000981354268891</v>
      </c>
      <c r="E67" s="12">
        <v>2999.4733333333334</v>
      </c>
      <c r="F67" s="12"/>
      <c r="G67" s="12">
        <v>71.770490016763063</v>
      </c>
      <c r="H67" s="12">
        <v>0.48553896986189576</v>
      </c>
      <c r="I67" s="12">
        <v>0.45315335847037713</v>
      </c>
      <c r="J67" s="12">
        <v>25.440649875540345</v>
      </c>
      <c r="K67" s="12"/>
      <c r="L67" s="12">
        <v>1.8501677793643252</v>
      </c>
      <c r="M67" s="12"/>
      <c r="N67" s="17"/>
    </row>
    <row r="68" spans="1:14" x14ac:dyDescent="0.25">
      <c r="A68" s="96" t="s">
        <v>38</v>
      </c>
      <c r="B68" s="18" t="s">
        <v>28</v>
      </c>
      <c r="C68" s="19">
        <v>2</v>
      </c>
      <c r="D68" s="11">
        <v>12.778637770897834</v>
      </c>
      <c r="E68" s="12">
        <v>3018.1241830065364</v>
      </c>
      <c r="F68" s="12"/>
      <c r="G68" s="12">
        <v>70.466337106479713</v>
      </c>
      <c r="H68" s="12">
        <v>0.43415594386557582</v>
      </c>
      <c r="I68" s="12">
        <v>0.45053272737478939</v>
      </c>
      <c r="J68" s="12">
        <v>26.787594104292943</v>
      </c>
      <c r="K68" s="12"/>
      <c r="L68" s="12">
        <v>1.8613801179869831</v>
      </c>
      <c r="M68" s="12"/>
      <c r="N68" s="17"/>
    </row>
    <row r="69" spans="1:14" x14ac:dyDescent="0.25">
      <c r="A69" s="96" t="s">
        <v>38</v>
      </c>
      <c r="B69" s="18" t="s">
        <v>28</v>
      </c>
      <c r="C69" s="19">
        <v>3</v>
      </c>
      <c r="D69" s="11">
        <v>12.644030948270354</v>
      </c>
      <c r="E69" s="12">
        <v>3028.0921052631579</v>
      </c>
      <c r="F69" s="12"/>
      <c r="G69" s="12"/>
      <c r="H69" s="12"/>
      <c r="I69" s="12"/>
      <c r="J69" s="12"/>
      <c r="K69" s="12"/>
      <c r="L69" s="12"/>
      <c r="M69" s="12"/>
      <c r="N69" s="17"/>
    </row>
    <row r="70" spans="1:14" x14ac:dyDescent="0.25">
      <c r="A70" s="96" t="s">
        <v>38</v>
      </c>
      <c r="B70" s="19" t="s">
        <v>29</v>
      </c>
      <c r="C70" s="19">
        <v>1</v>
      </c>
      <c r="D70" s="11">
        <v>14.298540965207632</v>
      </c>
      <c r="E70" s="12">
        <v>3043.0965517241375</v>
      </c>
      <c r="F70" s="12"/>
      <c r="G70" s="12">
        <v>68.722211787601012</v>
      </c>
      <c r="H70" s="12">
        <v>0.44818851609329713</v>
      </c>
      <c r="I70" s="12">
        <v>0.45018454427047538</v>
      </c>
      <c r="J70" s="12">
        <v>28.252372028759964</v>
      </c>
      <c r="K70" s="12"/>
      <c r="L70" s="12">
        <v>2.1270431232752274</v>
      </c>
      <c r="M70" s="12"/>
      <c r="N70" s="17"/>
    </row>
    <row r="71" spans="1:14" x14ac:dyDescent="0.25">
      <c r="A71" s="96" t="s">
        <v>38</v>
      </c>
      <c r="B71" s="19" t="s">
        <v>29</v>
      </c>
      <c r="C71" s="19">
        <v>2</v>
      </c>
      <c r="D71" s="11">
        <v>14.416317852634377</v>
      </c>
      <c r="E71" s="12">
        <v>3026.9060402684568</v>
      </c>
      <c r="F71" s="12"/>
      <c r="G71" s="12">
        <v>68.440711996184703</v>
      </c>
      <c r="H71" s="12">
        <v>0.46741198215960705</v>
      </c>
      <c r="I71" s="12">
        <v>0.47277183561527225</v>
      </c>
      <c r="J71" s="12">
        <v>28.417340634837</v>
      </c>
      <c r="K71" s="12"/>
      <c r="L71" s="12">
        <v>2.2017635512034306</v>
      </c>
      <c r="M71" s="12"/>
      <c r="N71" s="17"/>
    </row>
    <row r="72" spans="1:14" x14ac:dyDescent="0.25">
      <c r="A72" s="96" t="s">
        <v>38</v>
      </c>
      <c r="B72" s="19" t="s">
        <v>29</v>
      </c>
      <c r="C72" s="19">
        <v>3</v>
      </c>
      <c r="D72" s="11">
        <v>14.414624659665499</v>
      </c>
      <c r="E72" s="12">
        <v>3001.0272108843537</v>
      </c>
      <c r="F72" s="12"/>
      <c r="G72" s="12">
        <v>67.447067811579601</v>
      </c>
      <c r="H72" s="12">
        <v>0.45423114436040002</v>
      </c>
      <c r="I72" s="12">
        <v>0.43263245641281839</v>
      </c>
      <c r="J72" s="12">
        <v>29.6342199351825</v>
      </c>
      <c r="K72" s="12"/>
      <c r="L72" s="12">
        <v>2.0518486524646455</v>
      </c>
      <c r="M72" s="12"/>
      <c r="N72" s="17"/>
    </row>
    <row r="73" spans="1:14" x14ac:dyDescent="0.25">
      <c r="A73" s="96" t="s">
        <v>38</v>
      </c>
      <c r="B73" s="80" t="s">
        <v>30</v>
      </c>
      <c r="C73" s="19">
        <v>1</v>
      </c>
      <c r="D73" s="11">
        <v>14.690335305719922</v>
      </c>
      <c r="E73" s="12">
        <v>2727.1801242236029</v>
      </c>
      <c r="F73" s="12"/>
      <c r="G73" s="12">
        <v>66.966613782839886</v>
      </c>
      <c r="H73" s="12">
        <v>0.43724764290040252</v>
      </c>
      <c r="I73" s="12">
        <v>0.52976514152230458</v>
      </c>
      <c r="J73" s="12">
        <v>29.974331699982248</v>
      </c>
      <c r="K73" s="12"/>
      <c r="L73" s="12">
        <v>2.0920417327551335</v>
      </c>
      <c r="M73" s="12"/>
      <c r="N73" s="17"/>
    </row>
    <row r="74" spans="1:14" x14ac:dyDescent="0.25">
      <c r="A74" s="96" t="s">
        <v>38</v>
      </c>
      <c r="B74" s="80" t="s">
        <v>30</v>
      </c>
      <c r="C74" s="19">
        <v>2</v>
      </c>
      <c r="D74" s="11">
        <v>14.381479361445015</v>
      </c>
      <c r="E74" s="12">
        <v>2751.3086419753085</v>
      </c>
      <c r="F74" s="12"/>
      <c r="G74" s="12">
        <v>64.870980474416939</v>
      </c>
      <c r="H74" s="12">
        <v>0.4322912989135051</v>
      </c>
      <c r="I74" s="12">
        <v>0.56416049253869138</v>
      </c>
      <c r="J74" s="12">
        <v>32.100623017255423</v>
      </c>
      <c r="K74" s="12"/>
      <c r="L74" s="12">
        <v>2.0319447168754134</v>
      </c>
      <c r="M74" s="12"/>
      <c r="N74" s="17"/>
    </row>
    <row r="75" spans="1:14" x14ac:dyDescent="0.25">
      <c r="A75" s="96" t="s">
        <v>38</v>
      </c>
      <c r="B75" s="80" t="s">
        <v>30</v>
      </c>
      <c r="C75" s="19">
        <v>3</v>
      </c>
      <c r="D75" s="11">
        <v>14.481863603919278</v>
      </c>
      <c r="E75" s="12">
        <v>2765.0731707317073</v>
      </c>
      <c r="F75" s="12"/>
      <c r="G75" s="12">
        <v>66.071333744474984</v>
      </c>
      <c r="H75" s="12">
        <v>0.43635498314992621</v>
      </c>
      <c r="I75" s="12">
        <v>0.57089308411374695</v>
      </c>
      <c r="J75" s="12">
        <v>30.862768479349796</v>
      </c>
      <c r="K75" s="12"/>
      <c r="L75" s="12">
        <v>2.058649708911557</v>
      </c>
      <c r="M75" s="12"/>
      <c r="N75" s="17"/>
    </row>
    <row r="76" spans="1:14" x14ac:dyDescent="0.25">
      <c r="A76" s="96" t="s">
        <v>38</v>
      </c>
      <c r="B76" s="18" t="s">
        <v>31</v>
      </c>
      <c r="C76" s="19">
        <v>1</v>
      </c>
      <c r="D76" s="11">
        <v>14.424990051731001</v>
      </c>
      <c r="E76" s="12">
        <v>2624.107784431138</v>
      </c>
      <c r="F76" s="12"/>
      <c r="G76" s="12">
        <v>68.189809673851627</v>
      </c>
      <c r="H76" s="12">
        <v>0.59719741268935322</v>
      </c>
      <c r="I76" s="12">
        <v>0.5679435092315569</v>
      </c>
      <c r="J76" s="12">
        <v>28.405028812517923</v>
      </c>
      <c r="K76" s="12"/>
      <c r="L76" s="12">
        <v>2.2400205917095231</v>
      </c>
      <c r="M76" s="12"/>
      <c r="N76" s="17"/>
    </row>
    <row r="77" spans="1:14" x14ac:dyDescent="0.25">
      <c r="A77" s="96" t="s">
        <v>38</v>
      </c>
      <c r="B77" s="18" t="s">
        <v>31</v>
      </c>
      <c r="C77" s="19">
        <v>2</v>
      </c>
      <c r="D77" s="11">
        <v>14.410734351245953</v>
      </c>
      <c r="E77" s="12">
        <v>2651.7530120481929</v>
      </c>
      <c r="F77" s="12"/>
      <c r="G77" s="12">
        <v>67.666237202588903</v>
      </c>
      <c r="H77" s="12">
        <v>0.56587141260426399</v>
      </c>
      <c r="I77" s="12">
        <v>0.55561663967418573</v>
      </c>
      <c r="J77" s="12">
        <v>28.97288628876019</v>
      </c>
      <c r="K77" s="12"/>
      <c r="L77" s="12">
        <v>2.239388456372462</v>
      </c>
      <c r="M77" s="12"/>
      <c r="N77" s="17"/>
    </row>
    <row r="78" spans="1:14" x14ac:dyDescent="0.25">
      <c r="A78" s="96" t="s">
        <v>38</v>
      </c>
      <c r="B78" s="18" t="s">
        <v>31</v>
      </c>
      <c r="C78" s="19">
        <v>3</v>
      </c>
      <c r="D78" s="11">
        <v>14.19459599896077</v>
      </c>
      <c r="E78" s="12">
        <v>2628.6860465116279</v>
      </c>
      <c r="F78" s="12"/>
      <c r="G78" s="12">
        <v>67.649849374333797</v>
      </c>
      <c r="H78" s="12">
        <v>0.57090546608628701</v>
      </c>
      <c r="I78" s="12">
        <v>0.59633873785283498</v>
      </c>
      <c r="J78" s="12">
        <v>28.9380761979677</v>
      </c>
      <c r="K78" s="12"/>
      <c r="L78" s="12">
        <v>2.2448302237592999</v>
      </c>
      <c r="M78" s="12"/>
      <c r="N78" s="17"/>
    </row>
    <row r="79" spans="1:14" x14ac:dyDescent="0.25">
      <c r="A79" s="96" t="s">
        <v>38</v>
      </c>
      <c r="B79" s="18" t="s">
        <v>32</v>
      </c>
      <c r="C79" s="19">
        <v>1</v>
      </c>
      <c r="D79" s="11">
        <v>14.689310163243817</v>
      </c>
      <c r="E79" s="12">
        <v>2197.5343915343915</v>
      </c>
      <c r="F79" s="12"/>
      <c r="M79" s="12"/>
      <c r="N79" s="17"/>
    </row>
    <row r="80" spans="1:14" x14ac:dyDescent="0.25">
      <c r="A80" s="96" t="s">
        <v>38</v>
      </c>
      <c r="B80" s="18" t="s">
        <v>32</v>
      </c>
      <c r="C80" s="19">
        <v>2</v>
      </c>
      <c r="D80" s="11">
        <v>14.452214452214452</v>
      </c>
      <c r="E80" s="12">
        <v>2349.1685393258431</v>
      </c>
      <c r="F80" s="12"/>
      <c r="G80" s="12"/>
      <c r="H80" s="12"/>
      <c r="I80" s="12"/>
      <c r="J80" s="12"/>
      <c r="K80" s="12"/>
      <c r="L80" s="12"/>
      <c r="M80" s="12"/>
      <c r="N80" s="17"/>
    </row>
    <row r="81" spans="1:14" x14ac:dyDescent="0.25">
      <c r="A81" s="96" t="s">
        <v>38</v>
      </c>
      <c r="B81" s="18" t="s">
        <v>32</v>
      </c>
      <c r="C81" s="19">
        <v>3</v>
      </c>
      <c r="D81" s="11">
        <v>14.388995521433142</v>
      </c>
      <c r="E81" s="12">
        <v>2367.3888888888891</v>
      </c>
      <c r="F81" s="12"/>
      <c r="G81" s="12"/>
      <c r="H81" s="12"/>
      <c r="I81" s="12"/>
      <c r="J81" s="12"/>
      <c r="K81" s="12"/>
      <c r="L81" s="12"/>
      <c r="M81" s="12"/>
      <c r="N81" s="17"/>
    </row>
    <row r="82" spans="1:14" x14ac:dyDescent="0.25">
      <c r="A82" s="96" t="s">
        <v>38</v>
      </c>
      <c r="B82" s="18" t="s">
        <v>33</v>
      </c>
      <c r="C82" s="19">
        <v>1</v>
      </c>
      <c r="D82" s="11">
        <v>14.879574184963406</v>
      </c>
      <c r="E82" s="12">
        <v>2562.7470588235292</v>
      </c>
      <c r="F82" s="37">
        <v>0.21752296974796187</v>
      </c>
      <c r="G82" s="37">
        <v>74.248698504758721</v>
      </c>
      <c r="H82" s="37">
        <v>0.39316931234812375</v>
      </c>
      <c r="I82" s="37">
        <v>0.38351793003969148</v>
      </c>
      <c r="J82" s="37">
        <v>22.365705931206797</v>
      </c>
      <c r="K82" s="37"/>
      <c r="L82" s="37">
        <v>1.9456232731941643</v>
      </c>
      <c r="M82" s="37"/>
      <c r="N82" s="54">
        <v>0.335762078704542</v>
      </c>
    </row>
    <row r="83" spans="1:14" x14ac:dyDescent="0.25">
      <c r="A83" s="96" t="s">
        <v>38</v>
      </c>
      <c r="B83" s="18" t="s">
        <v>33</v>
      </c>
      <c r="C83" s="19">
        <v>2</v>
      </c>
      <c r="D83" s="11">
        <v>14.486981180716683</v>
      </c>
      <c r="E83" s="12">
        <v>2556.4476744186045</v>
      </c>
      <c r="F83" s="37">
        <v>0.2157363566779244</v>
      </c>
      <c r="G83" s="37">
        <v>74.601358473909414</v>
      </c>
      <c r="H83" s="37">
        <v>0.41272380580318579</v>
      </c>
      <c r="I83" s="14">
        <v>0.37665927933721061</v>
      </c>
      <c r="J83" s="14">
        <v>22.035485593022258</v>
      </c>
      <c r="K83" s="37"/>
      <c r="L83" s="14">
        <v>2.0227883759422776</v>
      </c>
      <c r="M83" s="37"/>
      <c r="N83" s="54">
        <v>0.33524811530772697</v>
      </c>
    </row>
    <row r="84" spans="1:14" x14ac:dyDescent="0.25">
      <c r="A84" s="96" t="s">
        <v>38</v>
      </c>
      <c r="B84" s="18" t="s">
        <v>33</v>
      </c>
      <c r="C84" s="19">
        <v>3</v>
      </c>
      <c r="D84" s="11">
        <v>14.743488555643253</v>
      </c>
      <c r="E84" s="12">
        <v>2582.4797687861274</v>
      </c>
      <c r="F84" s="37">
        <v>0.21161969102056699</v>
      </c>
      <c r="G84" s="37">
        <v>73.825362386069997</v>
      </c>
      <c r="H84" s="37">
        <v>0.3879023599617753</v>
      </c>
      <c r="I84" s="37">
        <v>0.37193249387408567</v>
      </c>
      <c r="J84" s="37">
        <v>23.090357362455901</v>
      </c>
      <c r="K84" s="37"/>
      <c r="L84" s="37">
        <v>1.9838123244910399</v>
      </c>
      <c r="M84" s="37"/>
      <c r="N84" s="54">
        <v>0.339013382126579</v>
      </c>
    </row>
    <row r="85" spans="1:14" x14ac:dyDescent="0.25">
      <c r="A85" s="96" t="s">
        <v>38</v>
      </c>
      <c r="B85" s="18" t="s">
        <v>34</v>
      </c>
      <c r="C85" s="19">
        <v>1</v>
      </c>
      <c r="D85" s="11">
        <v>14.4231884057971</v>
      </c>
      <c r="E85" s="12">
        <v>2845.1354838709681</v>
      </c>
      <c r="F85" s="12">
        <v>0.20931038692304288</v>
      </c>
      <c r="G85" s="12">
        <v>69.38809246539671</v>
      </c>
      <c r="H85" s="12">
        <v>0.38229040346731102</v>
      </c>
      <c r="I85" s="12">
        <v>0.35981294863113727</v>
      </c>
      <c r="J85" s="12">
        <v>27.834771945343959</v>
      </c>
      <c r="K85" s="12"/>
      <c r="L85" s="12">
        <v>1.8257218502378443</v>
      </c>
      <c r="M85" s="12"/>
      <c r="N85" s="17"/>
    </row>
    <row r="86" spans="1:14" x14ac:dyDescent="0.25">
      <c r="A86" s="96" t="s">
        <v>38</v>
      </c>
      <c r="B86" s="18" t="s">
        <v>34</v>
      </c>
      <c r="C86" s="19">
        <v>2</v>
      </c>
      <c r="D86" s="11">
        <v>14.178582777248172</v>
      </c>
      <c r="E86" s="12">
        <v>2743.8333333333335</v>
      </c>
      <c r="F86" s="12">
        <v>0.19808046001430873</v>
      </c>
      <c r="G86" s="12">
        <v>69.567940883129879</v>
      </c>
      <c r="H86" s="12">
        <v>0.38255952214428812</v>
      </c>
      <c r="I86" s="12">
        <v>0.36501113697939996</v>
      </c>
      <c r="J86" s="12">
        <v>27.6583959189159</v>
      </c>
      <c r="K86" s="12"/>
      <c r="L86" s="12">
        <v>1.828012078816198</v>
      </c>
      <c r="M86" s="12"/>
      <c r="N86" s="17"/>
    </row>
    <row r="87" spans="1:14" x14ac:dyDescent="0.25">
      <c r="A87" s="96" t="s">
        <v>38</v>
      </c>
      <c r="B87" s="18" t="s">
        <v>34</v>
      </c>
      <c r="C87" s="19">
        <v>3</v>
      </c>
      <c r="D87" s="11">
        <v>14.834261469106341</v>
      </c>
      <c r="E87" s="12">
        <v>2716.4850299401196</v>
      </c>
      <c r="F87" s="12">
        <v>0.1938786366309676</v>
      </c>
      <c r="G87" s="12">
        <v>69.26835760885541</v>
      </c>
      <c r="H87" s="12">
        <v>0.37935880451225534</v>
      </c>
      <c r="I87" s="12">
        <v>0.36462978154395193</v>
      </c>
      <c r="J87" s="12">
        <v>27.96424239163602</v>
      </c>
      <c r="K87" s="12"/>
      <c r="L87" s="12">
        <v>1.8295327768213694</v>
      </c>
      <c r="M87" s="12"/>
      <c r="N87" s="17"/>
    </row>
    <row r="88" spans="1:14" x14ac:dyDescent="0.25">
      <c r="A88" s="96" t="s">
        <v>38</v>
      </c>
      <c r="B88" s="18" t="s">
        <v>35</v>
      </c>
      <c r="C88" s="19">
        <v>1</v>
      </c>
      <c r="D88" s="11">
        <v>15.277335456475583</v>
      </c>
      <c r="E88" s="12">
        <v>1825.1666666666667</v>
      </c>
      <c r="F88" s="12"/>
      <c r="G88" s="12"/>
      <c r="H88" s="12"/>
      <c r="I88" s="12"/>
      <c r="J88" s="12"/>
      <c r="K88" s="12"/>
      <c r="L88" s="12"/>
      <c r="M88" s="12"/>
      <c r="N88" s="17"/>
    </row>
    <row r="89" spans="1:14" x14ac:dyDescent="0.25">
      <c r="A89" s="96" t="s">
        <v>38</v>
      </c>
      <c r="B89" s="18" t="s">
        <v>35</v>
      </c>
      <c r="C89" s="19">
        <v>2</v>
      </c>
      <c r="D89" s="11">
        <v>15.059500457695826</v>
      </c>
      <c r="E89" s="12">
        <v>1846.1638655462182</v>
      </c>
      <c r="F89" s="12"/>
      <c r="G89" s="12"/>
      <c r="H89" s="12"/>
      <c r="I89" s="12"/>
      <c r="J89" s="12"/>
      <c r="K89" s="12"/>
      <c r="L89" s="12"/>
      <c r="M89" s="12"/>
      <c r="N89" s="17"/>
    </row>
    <row r="90" spans="1:14" x14ac:dyDescent="0.25">
      <c r="A90" s="96" t="s">
        <v>38</v>
      </c>
      <c r="B90" s="18" t="s">
        <v>35</v>
      </c>
      <c r="C90" s="19">
        <v>3</v>
      </c>
      <c r="D90" s="11">
        <v>15.029400235201884</v>
      </c>
      <c r="E90" s="12">
        <v>1891.5000000000002</v>
      </c>
      <c r="F90" s="12"/>
      <c r="G90" s="12"/>
      <c r="H90" s="12"/>
      <c r="I90" s="12"/>
      <c r="J90" s="12"/>
      <c r="K90" s="12"/>
      <c r="L90" s="12"/>
      <c r="M90" s="12"/>
      <c r="N90" s="17"/>
    </row>
    <row r="91" spans="1:14" x14ac:dyDescent="0.25">
      <c r="A91" s="96" t="s">
        <v>38</v>
      </c>
      <c r="B91" s="18" t="s">
        <v>36</v>
      </c>
      <c r="C91" s="19">
        <v>1</v>
      </c>
      <c r="D91" s="11">
        <v>14.793490241846593</v>
      </c>
      <c r="E91" s="12">
        <v>2464.4799999999996</v>
      </c>
      <c r="F91" s="12"/>
      <c r="G91" s="12">
        <v>71.360818036517841</v>
      </c>
      <c r="H91" s="12">
        <v>0.44122628629466476</v>
      </c>
      <c r="I91" s="12">
        <v>0.51814738787604364</v>
      </c>
      <c r="J91" s="12">
        <v>25.443822428355478</v>
      </c>
      <c r="K91" s="12"/>
      <c r="L91" s="12">
        <v>2.235985860955974</v>
      </c>
      <c r="M91" s="12"/>
      <c r="N91" s="17"/>
    </row>
    <row r="92" spans="1:14" x14ac:dyDescent="0.25">
      <c r="A92" s="96" t="s">
        <v>38</v>
      </c>
      <c r="B92" s="18" t="s">
        <v>36</v>
      </c>
      <c r="C92" s="19">
        <v>2</v>
      </c>
      <c r="D92" s="11">
        <v>14.612418048592367</v>
      </c>
      <c r="E92" s="12">
        <v>2513.5614035087719</v>
      </c>
      <c r="F92" s="12"/>
      <c r="G92" s="12">
        <v>68.454089248858352</v>
      </c>
      <c r="H92" s="12">
        <v>0.44620461382806531</v>
      </c>
      <c r="I92" s="12">
        <v>0.4949924574401427</v>
      </c>
      <c r="J92" s="12">
        <v>28.458068996959707</v>
      </c>
      <c r="K92" s="12"/>
      <c r="L92" s="12">
        <v>2.1466446829137338</v>
      </c>
      <c r="M92" s="12"/>
      <c r="N92" s="17"/>
    </row>
    <row r="93" spans="1:14" ht="15.75" thickBot="1" x14ac:dyDescent="0.3">
      <c r="A93" s="97" t="s">
        <v>38</v>
      </c>
      <c r="B93" s="89" t="s">
        <v>36</v>
      </c>
      <c r="C93" s="90">
        <v>3</v>
      </c>
      <c r="D93" s="91">
        <v>14.663335255301432</v>
      </c>
      <c r="E93" s="44">
        <v>2481.607954545454</v>
      </c>
      <c r="F93" s="44"/>
      <c r="G93" s="44">
        <v>69.099204908347446</v>
      </c>
      <c r="H93" s="44">
        <v>0.4462563183254481</v>
      </c>
      <c r="I93" s="44">
        <v>0.50699885082712204</v>
      </c>
      <c r="J93" s="44">
        <v>27.776129359991806</v>
      </c>
      <c r="K93" s="44"/>
      <c r="L93" s="44">
        <v>2.1714105625082039</v>
      </c>
      <c r="M93" s="44"/>
      <c r="N93" s="98"/>
    </row>
    <row r="95" spans="1:14" x14ac:dyDescent="0.25">
      <c r="F95" s="148">
        <f>+AVERAGE(F4:F93)</f>
        <v>0.21289877318808256</v>
      </c>
      <c r="G95" s="148">
        <f t="shared" ref="G95:M95" si="0">+AVERAGE(G4:G93)</f>
        <v>66.659383126026782</v>
      </c>
      <c r="H95" s="148">
        <f t="shared" si="0"/>
        <v>0.53521148349140191</v>
      </c>
      <c r="I95" s="148">
        <f t="shared" si="0"/>
        <v>0.44738261458407358</v>
      </c>
      <c r="J95" s="148">
        <f t="shared" si="0"/>
        <v>28.552372439334672</v>
      </c>
      <c r="K95" s="148">
        <f t="shared" si="0"/>
        <v>14.375475355105541</v>
      </c>
      <c r="L95" s="148">
        <f t="shared" si="0"/>
        <v>2.0733280561436778</v>
      </c>
      <c r="M95" s="148">
        <f t="shared" si="0"/>
        <v>0.41701358126369842</v>
      </c>
      <c r="N95" s="148">
        <f>+AVERAGE(N4:N93)</f>
        <v>0.33667452537961601</v>
      </c>
    </row>
  </sheetData>
  <mergeCells count="6">
    <mergeCell ref="F3:N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B31"/>
    </sheetView>
  </sheetViews>
  <sheetFormatPr baseColWidth="10" defaultRowHeight="15" x14ac:dyDescent="0.25"/>
  <cols>
    <col min="2" max="2" width="13.28515625" customWidth="1"/>
    <col min="3" max="3" width="10.5703125" customWidth="1"/>
    <col min="4" max="4" width="11" customWidth="1"/>
    <col min="5" max="5" width="8.5703125" customWidth="1"/>
    <col min="6" max="6" width="9.42578125" customWidth="1"/>
  </cols>
  <sheetData>
    <row r="1" spans="1:11" ht="30.75" customHeight="1" thickBot="1" x14ac:dyDescent="0.3">
      <c r="A1" s="130" t="s">
        <v>129</v>
      </c>
      <c r="B1" s="3" t="s">
        <v>0</v>
      </c>
      <c r="C1" s="128" t="s">
        <v>125</v>
      </c>
      <c r="D1" s="128" t="s">
        <v>126</v>
      </c>
      <c r="E1" s="129" t="s">
        <v>127</v>
      </c>
      <c r="F1" s="129" t="s">
        <v>128</v>
      </c>
      <c r="I1" t="s">
        <v>167</v>
      </c>
      <c r="J1" t="s">
        <v>168</v>
      </c>
    </row>
    <row r="2" spans="1:11" ht="19.5" thickBot="1" x14ac:dyDescent="0.3">
      <c r="A2" s="155" t="s">
        <v>27</v>
      </c>
      <c r="B2" s="119" t="s">
        <v>26</v>
      </c>
      <c r="C2" s="131" t="s">
        <v>130</v>
      </c>
      <c r="D2" s="111">
        <v>33.261143309694525</v>
      </c>
      <c r="E2" s="111">
        <v>31.768110870077027</v>
      </c>
      <c r="F2" s="111">
        <v>3.2618425175817083</v>
      </c>
      <c r="H2" t="s">
        <v>164</v>
      </c>
      <c r="I2" s="106">
        <f t="shared" ref="I2:J4" si="0">+AVERAGE(E2,E5,E8,E11,E14,E17,E20,E23,E26,E29)</f>
        <v>34.266592470573684</v>
      </c>
      <c r="J2" s="106">
        <f t="shared" si="0"/>
        <v>3.2852567896945315</v>
      </c>
      <c r="K2" s="106">
        <f>AVERAGE(D2,D5,D8,D11,D14,D17,D20,D23,D26,D29)</f>
        <v>32.787603679480114</v>
      </c>
    </row>
    <row r="3" spans="1:11" ht="19.5" thickBot="1" x14ac:dyDescent="0.3">
      <c r="A3" s="155"/>
      <c r="B3" s="119" t="s">
        <v>37</v>
      </c>
      <c r="C3" s="132" t="s">
        <v>131</v>
      </c>
      <c r="D3" s="111">
        <v>33.548764252934937</v>
      </c>
      <c r="E3" s="111">
        <v>32.304537792650621</v>
      </c>
      <c r="F3" s="111">
        <v>2.9651423802476606</v>
      </c>
      <c r="H3" t="s">
        <v>165</v>
      </c>
      <c r="I3" s="106">
        <f t="shared" si="0"/>
        <v>33.614750614454088</v>
      </c>
      <c r="J3" s="106">
        <f t="shared" si="0"/>
        <v>3.3598629697861924</v>
      </c>
      <c r="K3" s="106">
        <f t="shared" ref="K3:K4" si="1">AVERAGE(D3,D6,D9,D12,D15,D18,D21,D24,D27,D30)</f>
        <v>32.893065781348113</v>
      </c>
    </row>
    <row r="4" spans="1:11" ht="19.5" thickBot="1" x14ac:dyDescent="0.3">
      <c r="A4" s="155"/>
      <c r="B4" s="119" t="s">
        <v>38</v>
      </c>
      <c r="C4" s="132" t="s">
        <v>132</v>
      </c>
      <c r="D4" s="111">
        <v>32.123436192370256</v>
      </c>
      <c r="E4" s="111">
        <v>33.782496143496175</v>
      </c>
      <c r="F4" s="111">
        <v>2.7209662910396353</v>
      </c>
      <c r="H4" t="s">
        <v>166</v>
      </c>
      <c r="I4" s="106">
        <f t="shared" si="0"/>
        <v>34.289259880169752</v>
      </c>
      <c r="J4" s="106">
        <f t="shared" si="0"/>
        <v>3.1107478990832584</v>
      </c>
      <c r="K4" s="106">
        <f t="shared" si="1"/>
        <v>32.295141868710509</v>
      </c>
    </row>
    <row r="5" spans="1:11" ht="19.5" thickBot="1" x14ac:dyDescent="0.3">
      <c r="A5" s="154" t="s">
        <v>28</v>
      </c>
      <c r="B5" s="119" t="s">
        <v>26</v>
      </c>
      <c r="C5" s="132" t="s">
        <v>133</v>
      </c>
      <c r="D5" s="111">
        <v>35.475321520320051</v>
      </c>
      <c r="E5" s="111">
        <v>32.722055710856949</v>
      </c>
      <c r="F5" s="111">
        <v>2.6100617494991862</v>
      </c>
    </row>
    <row r="6" spans="1:11" ht="19.5" thickBot="1" x14ac:dyDescent="0.3">
      <c r="A6" s="154"/>
      <c r="B6" s="119" t="s">
        <v>37</v>
      </c>
      <c r="C6" s="132" t="s">
        <v>134</v>
      </c>
      <c r="D6" s="111">
        <v>36.326204393354281</v>
      </c>
      <c r="E6" s="111">
        <v>32.64738950330144</v>
      </c>
      <c r="F6" s="111">
        <v>2.9033037034261664</v>
      </c>
    </row>
    <row r="7" spans="1:11" ht="19.5" thickBot="1" x14ac:dyDescent="0.3">
      <c r="A7" s="154"/>
      <c r="B7" s="119" t="s">
        <v>38</v>
      </c>
      <c r="C7" s="132" t="s">
        <v>135</v>
      </c>
      <c r="D7" s="111">
        <v>30.108464459307601</v>
      </c>
      <c r="E7" s="111">
        <v>33.354498663858237</v>
      </c>
      <c r="F7" s="111">
        <v>2.2358447480352091</v>
      </c>
    </row>
    <row r="8" spans="1:11" ht="19.5" thickBot="1" x14ac:dyDescent="0.3">
      <c r="A8" s="154" t="s">
        <v>29</v>
      </c>
      <c r="B8" s="119" t="s">
        <v>26</v>
      </c>
      <c r="C8" s="132" t="s">
        <v>136</v>
      </c>
      <c r="D8" s="111">
        <v>29.670181449083543</v>
      </c>
      <c r="E8" s="111">
        <v>35.391348374698573</v>
      </c>
      <c r="F8" s="111">
        <v>3.460355215197723</v>
      </c>
    </row>
    <row r="9" spans="1:11" ht="19.5" thickBot="1" x14ac:dyDescent="0.3">
      <c r="A9" s="154"/>
      <c r="B9" s="119" t="s">
        <v>37</v>
      </c>
      <c r="C9" s="132" t="s">
        <v>137</v>
      </c>
      <c r="D9" s="145">
        <v>36.795868620516323</v>
      </c>
      <c r="E9" s="111">
        <v>32.533818869332052</v>
      </c>
      <c r="F9" s="111">
        <v>2.5516123750221449</v>
      </c>
    </row>
    <row r="10" spans="1:11" ht="19.5" thickBot="1" x14ac:dyDescent="0.3">
      <c r="A10" s="154"/>
      <c r="B10" s="119" t="s">
        <v>38</v>
      </c>
      <c r="C10" s="132" t="s">
        <v>138</v>
      </c>
      <c r="D10" s="111">
        <v>32.135013462630646</v>
      </c>
      <c r="E10" s="111">
        <v>33.76795774464771</v>
      </c>
      <c r="F10" s="111">
        <v>2.7131163565255343</v>
      </c>
    </row>
    <row r="11" spans="1:11" ht="19.5" thickBot="1" x14ac:dyDescent="0.3">
      <c r="A11" s="154" t="s">
        <v>30</v>
      </c>
      <c r="B11" s="119" t="s">
        <v>26</v>
      </c>
      <c r="C11" s="132" t="s">
        <v>139</v>
      </c>
      <c r="D11" s="111">
        <v>34.615679279705354</v>
      </c>
      <c r="E11" s="111">
        <v>33.095333334567577</v>
      </c>
      <c r="F11" s="111">
        <v>2.9061705025175892</v>
      </c>
    </row>
    <row r="12" spans="1:11" ht="19.5" thickBot="1" x14ac:dyDescent="0.3">
      <c r="A12" s="154"/>
      <c r="B12" s="119" t="s">
        <v>37</v>
      </c>
      <c r="C12" s="132" t="s">
        <v>140</v>
      </c>
      <c r="D12" s="111">
        <v>32.452461433802021</v>
      </c>
      <c r="E12" s="111">
        <v>33.905255975270101</v>
      </c>
      <c r="F12" s="111">
        <v>3.8929427896625541</v>
      </c>
    </row>
    <row r="13" spans="1:11" ht="19.5" thickBot="1" x14ac:dyDescent="0.3">
      <c r="A13" s="154"/>
      <c r="B13" s="119" t="s">
        <v>38</v>
      </c>
      <c r="C13" s="132" t="s">
        <v>141</v>
      </c>
      <c r="D13" s="111">
        <v>32.373470907618639</v>
      </c>
      <c r="E13" s="111">
        <v>34.277336043256781</v>
      </c>
      <c r="F13" s="111">
        <v>3.2632925246875537</v>
      </c>
    </row>
    <row r="14" spans="1:11" ht="19.5" thickBot="1" x14ac:dyDescent="0.3">
      <c r="A14" s="154" t="s">
        <v>31</v>
      </c>
      <c r="B14" s="119" t="s">
        <v>26</v>
      </c>
      <c r="C14" s="132" t="s">
        <v>142</v>
      </c>
      <c r="D14" s="111">
        <v>31.780612441385372</v>
      </c>
      <c r="E14" s="111">
        <v>34.321412167275348</v>
      </c>
      <c r="F14" s="111">
        <v>3.0937841084789497</v>
      </c>
    </row>
    <row r="15" spans="1:11" ht="19.5" thickBot="1" x14ac:dyDescent="0.3">
      <c r="A15" s="154"/>
      <c r="B15" s="119" t="s">
        <v>37</v>
      </c>
      <c r="C15" s="132" t="s">
        <v>143</v>
      </c>
      <c r="D15" s="111">
        <v>34.90415056348602</v>
      </c>
      <c r="E15" s="111">
        <v>33.419199588370532</v>
      </c>
      <c r="F15" s="111">
        <v>3.5155789504062738</v>
      </c>
    </row>
    <row r="16" spans="1:11" ht="19.5" thickBot="1" x14ac:dyDescent="0.3">
      <c r="A16" s="154"/>
      <c r="B16" s="119" t="s">
        <v>38</v>
      </c>
      <c r="C16" s="132" t="s">
        <v>140</v>
      </c>
      <c r="D16" s="111">
        <v>34.490562611463872</v>
      </c>
      <c r="E16" s="111">
        <v>35.989797497242812</v>
      </c>
      <c r="F16" s="111">
        <v>3.2367404806153863</v>
      </c>
    </row>
    <row r="17" spans="1:6" ht="19.5" thickBot="1" x14ac:dyDescent="0.3">
      <c r="A17" s="154" t="s">
        <v>32</v>
      </c>
      <c r="B17" s="119" t="s">
        <v>26</v>
      </c>
      <c r="C17" s="132" t="s">
        <v>144</v>
      </c>
      <c r="D17" s="111">
        <v>29.960617159753127</v>
      </c>
      <c r="E17" s="111">
        <v>35.246073394130718</v>
      </c>
      <c r="F17" s="111">
        <v>3.3816864798598303</v>
      </c>
    </row>
    <row r="18" spans="1:6" ht="19.5" thickBot="1" x14ac:dyDescent="0.3">
      <c r="A18" s="154"/>
      <c r="B18" s="119" t="s">
        <v>37</v>
      </c>
      <c r="C18" s="132" t="s">
        <v>145</v>
      </c>
      <c r="D18" s="111">
        <v>30.369275271057109</v>
      </c>
      <c r="E18" s="111">
        <v>35.216064157939144</v>
      </c>
      <c r="F18" s="111">
        <v>3.5842302233681949</v>
      </c>
    </row>
    <row r="19" spans="1:6" ht="19.5" thickBot="1" x14ac:dyDescent="0.3">
      <c r="A19" s="154"/>
      <c r="B19" s="119" t="s">
        <v>38</v>
      </c>
      <c r="C19" s="132" t="s">
        <v>146</v>
      </c>
      <c r="D19" s="111">
        <v>31.693421960089335</v>
      </c>
      <c r="E19" s="111">
        <v>35.893688424707797</v>
      </c>
      <c r="F19" s="111">
        <v>3.5445520364568286</v>
      </c>
    </row>
    <row r="20" spans="1:6" ht="19.5" thickBot="1" x14ac:dyDescent="0.3">
      <c r="A20" s="154" t="s">
        <v>33</v>
      </c>
      <c r="B20" s="119" t="s">
        <v>26</v>
      </c>
      <c r="C20" s="132" t="s">
        <v>147</v>
      </c>
      <c r="D20" s="111">
        <v>31.908587049449437</v>
      </c>
      <c r="E20" s="111">
        <v>34.729708922753552</v>
      </c>
      <c r="F20" s="111">
        <v>4.1681032038985215</v>
      </c>
    </row>
    <row r="21" spans="1:6" ht="19.5" thickBot="1" x14ac:dyDescent="0.3">
      <c r="A21" s="154"/>
      <c r="B21" s="119" t="s">
        <v>37</v>
      </c>
      <c r="C21" s="132" t="s">
        <v>148</v>
      </c>
      <c r="D21" s="111">
        <v>31.0838780878879</v>
      </c>
      <c r="E21" s="111">
        <v>35.469235910203857</v>
      </c>
      <c r="F21" s="111">
        <v>4.2293022903705291</v>
      </c>
    </row>
    <row r="22" spans="1:6" ht="19.5" thickBot="1" x14ac:dyDescent="0.3">
      <c r="A22" s="154"/>
      <c r="B22" s="119" t="s">
        <v>38</v>
      </c>
      <c r="C22" s="132" t="s">
        <v>149</v>
      </c>
      <c r="D22" s="111">
        <v>32.600882396105426</v>
      </c>
      <c r="E22" s="111">
        <v>33.136659478529552</v>
      </c>
      <c r="F22" s="111">
        <v>3.6198673672134611</v>
      </c>
    </row>
    <row r="23" spans="1:6" ht="19.5" thickBot="1" x14ac:dyDescent="0.3">
      <c r="A23" s="154" t="s">
        <v>34</v>
      </c>
      <c r="B23" s="119" t="s">
        <v>26</v>
      </c>
      <c r="C23" s="132" t="s">
        <v>150</v>
      </c>
      <c r="D23" s="111">
        <v>35.24618252546103</v>
      </c>
      <c r="E23" s="145">
        <v>37.176680112417962</v>
      </c>
      <c r="F23" s="111">
        <v>3.0855945249045202</v>
      </c>
    </row>
    <row r="24" spans="1:6" ht="19.5" thickBot="1" x14ac:dyDescent="0.3">
      <c r="A24" s="154"/>
      <c r="B24" s="119" t="s">
        <v>37</v>
      </c>
      <c r="C24" s="132" t="s">
        <v>151</v>
      </c>
      <c r="D24" s="111">
        <v>30.914741712908196</v>
      </c>
      <c r="E24" s="111">
        <v>33.646997832812019</v>
      </c>
      <c r="F24" s="111">
        <v>3.3740169073889272</v>
      </c>
    </row>
    <row r="25" spans="1:6" ht="19.5" thickBot="1" x14ac:dyDescent="0.3">
      <c r="A25" s="154"/>
      <c r="B25" s="119" t="s">
        <v>38</v>
      </c>
      <c r="C25" s="132" t="s">
        <v>152</v>
      </c>
      <c r="D25" s="111">
        <v>35.809838293753266</v>
      </c>
      <c r="E25" s="111">
        <v>33.457153484531858</v>
      </c>
      <c r="F25" s="111">
        <v>3.0062106607425068</v>
      </c>
    </row>
    <row r="26" spans="1:6" ht="19.5" thickBot="1" x14ac:dyDescent="0.3">
      <c r="A26" s="155" t="s">
        <v>35</v>
      </c>
      <c r="B26" s="119" t="s">
        <v>26</v>
      </c>
      <c r="C26" s="132" t="s">
        <v>153</v>
      </c>
      <c r="D26" s="111">
        <v>34.863061252344842</v>
      </c>
      <c r="E26" s="111">
        <v>34.021221829747844</v>
      </c>
      <c r="F26" s="111">
        <v>3.0707917672490592</v>
      </c>
    </row>
    <row r="27" spans="1:6" ht="19.5" thickBot="1" x14ac:dyDescent="0.3">
      <c r="A27" s="155"/>
      <c r="B27" s="119" t="s">
        <v>37</v>
      </c>
      <c r="C27" s="132" t="s">
        <v>154</v>
      </c>
      <c r="D27" s="111">
        <v>30.464809415859449</v>
      </c>
      <c r="E27" s="111">
        <v>33.934510653546297</v>
      </c>
      <c r="F27" s="111">
        <v>3.1061341728810707</v>
      </c>
    </row>
    <row r="28" spans="1:6" ht="19.5" thickBot="1" x14ac:dyDescent="0.3">
      <c r="A28" s="155"/>
      <c r="B28" s="119" t="s">
        <v>38</v>
      </c>
      <c r="C28" s="132" t="s">
        <v>155</v>
      </c>
      <c r="D28" s="146">
        <v>28.566188834467862</v>
      </c>
      <c r="E28" s="111">
        <v>34.960992184873703</v>
      </c>
      <c r="F28" s="111">
        <v>3.0595585164448558</v>
      </c>
    </row>
    <row r="29" spans="1:6" ht="19.5" thickBot="1" x14ac:dyDescent="0.3">
      <c r="A29" s="155" t="s">
        <v>36</v>
      </c>
      <c r="B29" s="119" t="s">
        <v>26</v>
      </c>
      <c r="C29" s="132" t="s">
        <v>156</v>
      </c>
      <c r="D29" s="111">
        <v>31.094650807603859</v>
      </c>
      <c r="E29" s="111">
        <v>34.19397998921125</v>
      </c>
      <c r="F29" s="111">
        <v>3.8141778277582357</v>
      </c>
    </row>
    <row r="30" spans="1:6" ht="19.5" thickBot="1" x14ac:dyDescent="0.3">
      <c r="A30" s="155"/>
      <c r="B30" s="119" t="s">
        <v>37</v>
      </c>
      <c r="C30" s="132" t="s">
        <v>157</v>
      </c>
      <c r="D30" s="111">
        <v>32.07050406167491</v>
      </c>
      <c r="E30" s="111">
        <v>33.070495861114843</v>
      </c>
      <c r="F30" s="111">
        <v>3.4763659050883984</v>
      </c>
    </row>
    <row r="31" spans="1:6" ht="19.5" thickBot="1" x14ac:dyDescent="0.3">
      <c r="A31" s="155"/>
      <c r="B31" s="119" t="s">
        <v>38</v>
      </c>
      <c r="C31" s="132" t="s">
        <v>158</v>
      </c>
      <c r="D31" s="111">
        <v>33.050139569298196</v>
      </c>
      <c r="E31" s="111">
        <v>34.272019136552906</v>
      </c>
      <c r="F31" s="111">
        <v>3.7073300090716108</v>
      </c>
    </row>
    <row r="32" spans="1:6" x14ac:dyDescent="0.25">
      <c r="D32" s="106">
        <f>+MAX(D2:D31)</f>
        <v>36.795868620516323</v>
      </c>
      <c r="E32" s="106">
        <f>+MAX(E2:E31)</f>
        <v>37.176680112417962</v>
      </c>
      <c r="F32" s="106">
        <f>+MAX(F2:F31)</f>
        <v>4.2293022903705291</v>
      </c>
    </row>
    <row r="33" spans="4:6" x14ac:dyDescent="0.25">
      <c r="D33" s="106">
        <f>+MIN(D2:D31)</f>
        <v>28.566188834467862</v>
      </c>
      <c r="E33" s="106">
        <f>+MIN(E2:E31)</f>
        <v>31.768110870077027</v>
      </c>
      <c r="F33" s="106">
        <f>+MIN(F2:F31)</f>
        <v>2.2358447480352091</v>
      </c>
    </row>
  </sheetData>
  <mergeCells count="10"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137"/>
  <sheetViews>
    <sheetView tabSelected="1" topLeftCell="A7" zoomScaleNormal="100" workbookViewId="0">
      <selection activeCell="A3" sqref="A3:A92"/>
    </sheetView>
  </sheetViews>
  <sheetFormatPr baseColWidth="10" defaultRowHeight="15" x14ac:dyDescent="0.25"/>
  <cols>
    <col min="2" max="2" width="12.7109375" bestFit="1" customWidth="1"/>
    <col min="3" max="3" width="14.7109375" bestFit="1" customWidth="1"/>
    <col min="4" max="4" width="12.7109375" bestFit="1" customWidth="1"/>
    <col min="5" max="5" width="14.7109375" bestFit="1" customWidth="1"/>
  </cols>
  <sheetData>
    <row r="2" spans="1:3" x14ac:dyDescent="0.25">
      <c r="A2" t="s">
        <v>1</v>
      </c>
      <c r="B2" t="s">
        <v>48</v>
      </c>
      <c r="C2" t="s">
        <v>49</v>
      </c>
    </row>
    <row r="3" spans="1:3" x14ac:dyDescent="0.25">
      <c r="A3" s="126" t="s">
        <v>50</v>
      </c>
      <c r="B3" s="109">
        <v>64.53</v>
      </c>
      <c r="C3" s="109">
        <v>35.523040446869395</v>
      </c>
    </row>
    <row r="4" spans="1:3" x14ac:dyDescent="0.25">
      <c r="A4" s="126" t="s">
        <v>50</v>
      </c>
      <c r="B4" s="109">
        <v>64.540000000000006</v>
      </c>
      <c r="C4" s="109">
        <v>35.523040446869395</v>
      </c>
    </row>
    <row r="5" spans="1:3" x14ac:dyDescent="0.25">
      <c r="A5" s="126" t="s">
        <v>50</v>
      </c>
      <c r="B5" s="109">
        <v>64.53</v>
      </c>
      <c r="C5" s="109">
        <v>35.523040446869395</v>
      </c>
    </row>
    <row r="6" spans="1:3" x14ac:dyDescent="0.25">
      <c r="A6" s="126" t="s">
        <v>51</v>
      </c>
      <c r="B6" s="109">
        <v>61.81</v>
      </c>
      <c r="C6" s="109">
        <v>38.217107110846648</v>
      </c>
    </row>
    <row r="7" spans="1:3" x14ac:dyDescent="0.25">
      <c r="A7" s="126" t="s">
        <v>51</v>
      </c>
      <c r="B7" s="109">
        <v>61.82</v>
      </c>
      <c r="C7" s="109">
        <v>38.217107110846648</v>
      </c>
    </row>
    <row r="8" spans="1:3" x14ac:dyDescent="0.25">
      <c r="A8" s="126" t="s">
        <v>51</v>
      </c>
      <c r="B8" s="109">
        <v>61.82</v>
      </c>
      <c r="C8" s="109">
        <v>38.217107110846648</v>
      </c>
    </row>
    <row r="9" spans="1:3" x14ac:dyDescent="0.25">
      <c r="A9" s="126" t="s">
        <v>52</v>
      </c>
      <c r="B9" s="109">
        <v>62.314214130510393</v>
      </c>
      <c r="C9" s="109">
        <v>37.125744697485324</v>
      </c>
    </row>
    <row r="10" spans="1:3" x14ac:dyDescent="0.25">
      <c r="A10" s="126" t="s">
        <v>52</v>
      </c>
      <c r="B10" s="109">
        <v>62.3</v>
      </c>
      <c r="C10" s="109">
        <v>37.125744697485324</v>
      </c>
    </row>
    <row r="11" spans="1:3" x14ac:dyDescent="0.25">
      <c r="A11" s="126" t="s">
        <v>52</v>
      </c>
      <c r="B11" s="109">
        <v>62.3</v>
      </c>
      <c r="C11" s="109">
        <v>37.125744697485324</v>
      </c>
    </row>
    <row r="12" spans="1:3" x14ac:dyDescent="0.25">
      <c r="A12" s="120" t="s">
        <v>53</v>
      </c>
      <c r="B12" s="109">
        <v>64.22416861048228</v>
      </c>
      <c r="C12" s="109">
        <v>35.775831389517741</v>
      </c>
    </row>
    <row r="13" spans="1:3" x14ac:dyDescent="0.25">
      <c r="A13" s="120" t="s">
        <v>53</v>
      </c>
      <c r="B13" s="109">
        <v>64.22</v>
      </c>
      <c r="C13" s="109">
        <v>35.775831389517741</v>
      </c>
    </row>
    <row r="14" spans="1:3" x14ac:dyDescent="0.25">
      <c r="A14" s="120" t="s">
        <v>53</v>
      </c>
      <c r="B14" s="109">
        <v>64.23</v>
      </c>
      <c r="C14" s="109">
        <v>35.775831389517741</v>
      </c>
    </row>
    <row r="15" spans="1:3" x14ac:dyDescent="0.25">
      <c r="A15" s="120" t="s">
        <v>54</v>
      </c>
      <c r="B15" s="109">
        <v>62.0599385724054</v>
      </c>
      <c r="C15" s="109">
        <v>37.940061427594607</v>
      </c>
    </row>
    <row r="16" spans="1:3" x14ac:dyDescent="0.25">
      <c r="A16" s="120" t="s">
        <v>54</v>
      </c>
      <c r="B16" s="109">
        <v>62.07</v>
      </c>
      <c r="C16" s="109">
        <v>37.940061427594607</v>
      </c>
    </row>
    <row r="17" spans="1:4 16384:16384" x14ac:dyDescent="0.25">
      <c r="A17" s="120" t="s">
        <v>54</v>
      </c>
      <c r="B17" s="109">
        <v>62.0599385724054</v>
      </c>
      <c r="C17" s="109">
        <v>37.940061427594607</v>
      </c>
    </row>
    <row r="18" spans="1:4 16384:16384" x14ac:dyDescent="0.25">
      <c r="A18" s="120" t="s">
        <v>55</v>
      </c>
      <c r="B18" s="109">
        <v>58.42</v>
      </c>
      <c r="C18" s="109">
        <v>41.572247490574348</v>
      </c>
    </row>
    <row r="19" spans="1:4 16384:16384" x14ac:dyDescent="0.25">
      <c r="A19" s="120" t="s">
        <v>55</v>
      </c>
      <c r="B19" s="109">
        <v>58.427752509425638</v>
      </c>
      <c r="C19" s="109">
        <v>41.572247490574348</v>
      </c>
    </row>
    <row r="20" spans="1:4 16384:16384" x14ac:dyDescent="0.25">
      <c r="A20" s="120" t="s">
        <v>55</v>
      </c>
      <c r="B20" s="109">
        <v>58.43</v>
      </c>
      <c r="C20" s="109">
        <v>41.572247490574348</v>
      </c>
    </row>
    <row r="21" spans="1:4 16384:16384" x14ac:dyDescent="0.25">
      <c r="A21" s="120" t="s">
        <v>56</v>
      </c>
      <c r="B21" s="109">
        <v>63.1</v>
      </c>
      <c r="C21" s="109">
        <v>36.956520129542128</v>
      </c>
    </row>
    <row r="22" spans="1:4 16384:16384" x14ac:dyDescent="0.25">
      <c r="A22" s="120" t="s">
        <v>56</v>
      </c>
      <c r="B22" s="109">
        <v>63.11</v>
      </c>
      <c r="C22" s="109">
        <v>36.956520129542128</v>
      </c>
    </row>
    <row r="23" spans="1:4 16384:16384" x14ac:dyDescent="0.25">
      <c r="A23" s="120" t="s">
        <v>56</v>
      </c>
      <c r="B23" s="109">
        <v>63.1</v>
      </c>
      <c r="C23" s="109">
        <v>36.956520129542128</v>
      </c>
    </row>
    <row r="24" spans="1:4 16384:16384" x14ac:dyDescent="0.25">
      <c r="A24" s="120" t="s">
        <v>57</v>
      </c>
      <c r="B24" s="109">
        <v>62.19</v>
      </c>
      <c r="C24" s="109">
        <v>37.811243759741728</v>
      </c>
    </row>
    <row r="25" spans="1:4 16384:16384" x14ac:dyDescent="0.25">
      <c r="A25" s="120" t="s">
        <v>57</v>
      </c>
      <c r="B25" s="109">
        <v>62.19</v>
      </c>
      <c r="C25" s="109">
        <v>37.811243759741728</v>
      </c>
      <c r="D25" s="120"/>
    </row>
    <row r="26" spans="1:4 16384:16384" x14ac:dyDescent="0.25">
      <c r="A26" s="120" t="s">
        <v>57</v>
      </c>
      <c r="B26" s="109">
        <v>62.18</v>
      </c>
      <c r="C26" s="109">
        <v>37.811243759741728</v>
      </c>
      <c r="D26" s="120"/>
    </row>
    <row r="27" spans="1:4 16384:16384" x14ac:dyDescent="0.25">
      <c r="A27" s="120" t="s">
        <v>58</v>
      </c>
      <c r="B27" s="109">
        <v>62.561837975666634</v>
      </c>
      <c r="C27" s="109">
        <v>37.43816202433338</v>
      </c>
      <c r="D27" s="120"/>
      <c r="XFD27" s="120" t="s">
        <v>159</v>
      </c>
    </row>
    <row r="28" spans="1:4 16384:16384" x14ac:dyDescent="0.25">
      <c r="A28" s="120" t="s">
        <v>58</v>
      </c>
      <c r="B28" s="109">
        <v>62.55</v>
      </c>
      <c r="C28" s="109">
        <v>37.43816202433338</v>
      </c>
      <c r="D28" s="120"/>
      <c r="XFD28" s="120" t="s">
        <v>70</v>
      </c>
    </row>
    <row r="29" spans="1:4 16384:16384" x14ac:dyDescent="0.25">
      <c r="A29" s="120" t="s">
        <v>58</v>
      </c>
      <c r="B29" s="109">
        <v>62.56</v>
      </c>
      <c r="C29" s="109">
        <v>37.43816202433338</v>
      </c>
      <c r="D29" s="120"/>
    </row>
    <row r="30" spans="1:4 16384:16384" x14ac:dyDescent="0.25">
      <c r="A30" s="120" t="s">
        <v>59</v>
      </c>
      <c r="B30" s="109">
        <v>64.319999999999993</v>
      </c>
      <c r="C30" s="109">
        <v>35.763998988395102</v>
      </c>
      <c r="D30" s="120"/>
    </row>
    <row r="31" spans="1:4 16384:16384" x14ac:dyDescent="0.25">
      <c r="A31" s="120" t="s">
        <v>59</v>
      </c>
      <c r="B31" s="109">
        <v>64.33</v>
      </c>
      <c r="C31" s="109">
        <v>35.763998988395102</v>
      </c>
      <c r="D31" s="120"/>
    </row>
    <row r="32" spans="1:4 16384:16384" x14ac:dyDescent="0.25">
      <c r="A32" s="120" t="s">
        <v>59</v>
      </c>
      <c r="B32" s="109">
        <v>64.319999999999993</v>
      </c>
      <c r="C32" s="109">
        <v>35.763998988395102</v>
      </c>
      <c r="D32" s="120"/>
    </row>
    <row r="33" spans="1:4 16384:16384" x14ac:dyDescent="0.25">
      <c r="A33" s="120" t="s">
        <v>60</v>
      </c>
      <c r="B33" s="109">
        <v>62.689</v>
      </c>
      <c r="C33" s="109">
        <v>37.311542219615696</v>
      </c>
      <c r="D33" s="120"/>
      <c r="XFD33" t="s">
        <v>160</v>
      </c>
    </row>
    <row r="34" spans="1:4 16384:16384" x14ac:dyDescent="0.25">
      <c r="A34" s="120" t="s">
        <v>60</v>
      </c>
      <c r="B34" s="109">
        <v>62.69</v>
      </c>
      <c r="C34" s="109">
        <v>37.311542219615696</v>
      </c>
      <c r="D34" s="120"/>
    </row>
    <row r="35" spans="1:4 16384:16384" x14ac:dyDescent="0.25">
      <c r="A35" s="120" t="s">
        <v>60</v>
      </c>
      <c r="B35" s="109">
        <v>62.68</v>
      </c>
      <c r="C35" s="109">
        <v>37.311542219615696</v>
      </c>
      <c r="D35" s="120"/>
    </row>
    <row r="36" spans="1:4 16384:16384" x14ac:dyDescent="0.25">
      <c r="A36" s="120" t="s">
        <v>61</v>
      </c>
      <c r="B36" s="109">
        <v>63.2</v>
      </c>
      <c r="C36" s="109">
        <v>36.791068298024655</v>
      </c>
      <c r="D36" s="120"/>
    </row>
    <row r="37" spans="1:4 16384:16384" x14ac:dyDescent="0.25">
      <c r="A37" s="120" t="s">
        <v>61</v>
      </c>
      <c r="B37" s="109">
        <v>63.21</v>
      </c>
      <c r="C37" s="109">
        <v>36.791068298024655</v>
      </c>
      <c r="D37" s="120"/>
    </row>
    <row r="38" spans="1:4 16384:16384" x14ac:dyDescent="0.25">
      <c r="A38" s="120" t="s">
        <v>61</v>
      </c>
      <c r="B38" s="109">
        <v>63.21</v>
      </c>
      <c r="C38" s="109">
        <v>36.791068298024655</v>
      </c>
      <c r="D38" s="133"/>
    </row>
    <row r="39" spans="1:4 16384:16384" x14ac:dyDescent="0.25">
      <c r="A39" s="120" t="s">
        <v>62</v>
      </c>
      <c r="B39" s="109">
        <v>64.02</v>
      </c>
      <c r="C39" s="109">
        <v>35.96962737175037</v>
      </c>
      <c r="D39" s="133"/>
    </row>
    <row r="40" spans="1:4 16384:16384" x14ac:dyDescent="0.25">
      <c r="A40" s="120" t="s">
        <v>62</v>
      </c>
      <c r="B40" s="109">
        <v>64.010000000000005</v>
      </c>
      <c r="C40" s="109">
        <v>35.96962737175037</v>
      </c>
      <c r="D40" s="133"/>
    </row>
    <row r="41" spans="1:4 16384:16384" x14ac:dyDescent="0.25">
      <c r="A41" s="120" t="s">
        <v>62</v>
      </c>
      <c r="B41" s="109">
        <v>64.010000000000005</v>
      </c>
      <c r="C41" s="109">
        <v>35.96962737175037</v>
      </c>
      <c r="D41" s="133"/>
    </row>
    <row r="42" spans="1:4 16384:16384" x14ac:dyDescent="0.25">
      <c r="A42" s="120" t="s">
        <v>63</v>
      </c>
      <c r="B42" s="109">
        <v>60.43</v>
      </c>
      <c r="C42" s="109">
        <v>39.566330686184358</v>
      </c>
      <c r="D42" s="133"/>
    </row>
    <row r="43" spans="1:4 16384:16384" x14ac:dyDescent="0.25">
      <c r="A43" s="120" t="s">
        <v>63</v>
      </c>
      <c r="B43" s="109">
        <v>60.44</v>
      </c>
      <c r="C43" s="109">
        <v>39.566330686184358</v>
      </c>
      <c r="D43" s="133"/>
    </row>
    <row r="44" spans="1:4 16384:16384" x14ac:dyDescent="0.25">
      <c r="A44" s="120" t="s">
        <v>63</v>
      </c>
      <c r="B44" s="109">
        <v>60.43</v>
      </c>
      <c r="C44" s="109">
        <v>39.566330686184358</v>
      </c>
      <c r="D44" s="133"/>
    </row>
    <row r="45" spans="1:4 16384:16384" x14ac:dyDescent="0.25">
      <c r="A45" s="120" t="s">
        <v>64</v>
      </c>
      <c r="B45" s="109">
        <v>62.54</v>
      </c>
      <c r="C45" s="109">
        <v>37.449915011613825</v>
      </c>
      <c r="D45" s="133"/>
    </row>
    <row r="46" spans="1:4 16384:16384" x14ac:dyDescent="0.25">
      <c r="A46" s="120" t="s">
        <v>64</v>
      </c>
      <c r="B46" s="109">
        <v>62.55</v>
      </c>
      <c r="C46" s="109">
        <v>37.449915011613825</v>
      </c>
      <c r="D46" s="133"/>
    </row>
    <row r="47" spans="1:4 16384:16384" x14ac:dyDescent="0.25">
      <c r="A47" s="120" t="s">
        <v>64</v>
      </c>
      <c r="B47" s="109">
        <v>62.54</v>
      </c>
      <c r="C47" s="109">
        <v>37.449915011613825</v>
      </c>
      <c r="D47" s="133"/>
    </row>
    <row r="48" spans="1:4 16384:16384" x14ac:dyDescent="0.25">
      <c r="A48" s="120" t="s">
        <v>65</v>
      </c>
      <c r="B48" s="109">
        <v>63.71</v>
      </c>
      <c r="C48" s="109">
        <v>36.249946771796289</v>
      </c>
      <c r="D48" s="133"/>
    </row>
    <row r="49" spans="1:4" x14ac:dyDescent="0.25">
      <c r="A49" s="120" t="s">
        <v>65</v>
      </c>
      <c r="B49" s="109">
        <v>63.7</v>
      </c>
      <c r="C49" s="109">
        <v>36.249946771796289</v>
      </c>
      <c r="D49" s="133"/>
    </row>
    <row r="50" spans="1:4" x14ac:dyDescent="0.25">
      <c r="A50" s="120" t="s">
        <v>65</v>
      </c>
      <c r="B50" s="109">
        <v>63.71</v>
      </c>
      <c r="C50" s="109">
        <v>36.249946771796289</v>
      </c>
      <c r="D50" s="133"/>
    </row>
    <row r="51" spans="1:4" x14ac:dyDescent="0.25">
      <c r="A51" s="120" t="s">
        <v>66</v>
      </c>
      <c r="B51" s="109">
        <v>60.86</v>
      </c>
      <c r="C51" s="109">
        <v>39.138942122359261</v>
      </c>
      <c r="D51" s="133"/>
    </row>
    <row r="52" spans="1:4" x14ac:dyDescent="0.25">
      <c r="A52" s="120" t="s">
        <v>66</v>
      </c>
      <c r="B52" s="109">
        <v>60.85</v>
      </c>
      <c r="C52" s="109">
        <v>39.138942122359261</v>
      </c>
      <c r="D52" s="133"/>
    </row>
    <row r="53" spans="1:4" x14ac:dyDescent="0.25">
      <c r="A53" s="120" t="s">
        <v>66</v>
      </c>
      <c r="B53" s="109">
        <v>60.86</v>
      </c>
      <c r="C53" s="109">
        <v>39.138942122359261</v>
      </c>
      <c r="D53" s="133"/>
    </row>
    <row r="54" spans="1:4" x14ac:dyDescent="0.25">
      <c r="A54" s="120" t="s">
        <v>67</v>
      </c>
      <c r="B54" s="109">
        <v>62.48</v>
      </c>
      <c r="C54" s="109">
        <v>37.511551635918075</v>
      </c>
      <c r="D54" s="133"/>
    </row>
    <row r="55" spans="1:4" x14ac:dyDescent="0.25">
      <c r="A55" s="120" t="s">
        <v>67</v>
      </c>
      <c r="B55" s="109">
        <v>62.48</v>
      </c>
      <c r="C55" s="109">
        <v>37.511551635918075</v>
      </c>
      <c r="D55" s="133"/>
    </row>
    <row r="56" spans="1:4" x14ac:dyDescent="0.25">
      <c r="A56" s="120" t="s">
        <v>67</v>
      </c>
      <c r="B56" s="109">
        <v>62.49</v>
      </c>
      <c r="C56" s="109">
        <v>37.511551635918075</v>
      </c>
      <c r="D56" s="133"/>
    </row>
    <row r="57" spans="1:4" x14ac:dyDescent="0.25">
      <c r="A57" s="120" t="s">
        <v>68</v>
      </c>
      <c r="B57" s="109">
        <v>60.45</v>
      </c>
      <c r="C57" s="109">
        <v>39.482230873347376</v>
      </c>
      <c r="D57" s="133"/>
    </row>
    <row r="58" spans="1:4" x14ac:dyDescent="0.25">
      <c r="A58" s="120" t="s">
        <v>68</v>
      </c>
      <c r="B58" s="109">
        <v>60.46</v>
      </c>
      <c r="C58" s="109">
        <v>39.482230873347376</v>
      </c>
      <c r="D58" s="133"/>
    </row>
    <row r="59" spans="1:4" x14ac:dyDescent="0.25">
      <c r="A59" s="120" t="s">
        <v>68</v>
      </c>
      <c r="B59" s="109">
        <v>60.46</v>
      </c>
      <c r="C59" s="109">
        <v>39.482230873347376</v>
      </c>
      <c r="D59" s="133"/>
    </row>
    <row r="60" spans="1:4" x14ac:dyDescent="0.25">
      <c r="A60" s="120" t="s">
        <v>159</v>
      </c>
      <c r="B60" s="109">
        <v>60.79</v>
      </c>
      <c r="C60" s="109">
        <v>39.204972829992549</v>
      </c>
      <c r="D60" s="133"/>
    </row>
    <row r="61" spans="1:4" x14ac:dyDescent="0.25">
      <c r="A61" s="120" t="s">
        <v>159</v>
      </c>
      <c r="B61" s="109">
        <v>60.8</v>
      </c>
      <c r="C61" s="109">
        <v>39.204972829992549</v>
      </c>
      <c r="D61" s="133"/>
    </row>
    <row r="62" spans="1:4" x14ac:dyDescent="0.25">
      <c r="A62" s="120" t="s">
        <v>159</v>
      </c>
      <c r="B62" s="109">
        <v>60.79</v>
      </c>
      <c r="C62" s="109">
        <v>39.204972829992549</v>
      </c>
      <c r="D62" s="133"/>
    </row>
    <row r="63" spans="1:4" x14ac:dyDescent="0.25">
      <c r="A63" s="120" t="s">
        <v>70</v>
      </c>
      <c r="B63" s="109">
        <v>61.61</v>
      </c>
      <c r="C63" s="109">
        <v>38.386737808265011</v>
      </c>
      <c r="D63" s="133"/>
    </row>
    <row r="64" spans="1:4" x14ac:dyDescent="0.25">
      <c r="A64" s="120" t="s">
        <v>70</v>
      </c>
      <c r="B64" s="109">
        <v>61.61</v>
      </c>
      <c r="C64" s="109">
        <v>38.386737808265011</v>
      </c>
      <c r="D64" s="133"/>
    </row>
    <row r="65" spans="1:4" x14ac:dyDescent="0.25">
      <c r="A65" s="120" t="s">
        <v>70</v>
      </c>
      <c r="B65" s="109">
        <v>61.62</v>
      </c>
      <c r="C65" s="109">
        <v>38.386737808265011</v>
      </c>
      <c r="D65" s="133"/>
    </row>
    <row r="66" spans="1:4" x14ac:dyDescent="0.25">
      <c r="A66" s="120" t="s">
        <v>71</v>
      </c>
      <c r="B66" s="109">
        <v>64.48</v>
      </c>
      <c r="C66" s="109">
        <v>35.541047982699418</v>
      </c>
      <c r="D66" s="133"/>
    </row>
    <row r="67" spans="1:4" x14ac:dyDescent="0.25">
      <c r="A67" s="120" t="s">
        <v>71</v>
      </c>
      <c r="B67" s="109">
        <v>64.47</v>
      </c>
      <c r="C67" s="109">
        <v>35.541047982699418</v>
      </c>
      <c r="D67" s="133"/>
    </row>
    <row r="68" spans="1:4" x14ac:dyDescent="0.25">
      <c r="A68" s="120" t="s">
        <v>71</v>
      </c>
      <c r="B68" s="109">
        <v>64.47</v>
      </c>
      <c r="C68" s="109">
        <v>35.541047982699418</v>
      </c>
      <c r="D68" s="133"/>
    </row>
    <row r="69" spans="1:4" x14ac:dyDescent="0.25">
      <c r="A69" s="120" t="s">
        <v>72</v>
      </c>
      <c r="B69" s="109">
        <v>60.19</v>
      </c>
      <c r="C69" s="109">
        <v>39.843158598028218</v>
      </c>
      <c r="D69" s="133"/>
    </row>
    <row r="70" spans="1:4" x14ac:dyDescent="0.25">
      <c r="A70" s="120" t="s">
        <v>72</v>
      </c>
      <c r="B70" s="109">
        <v>60.19</v>
      </c>
      <c r="C70" s="109">
        <v>39.843158598028218</v>
      </c>
    </row>
    <row r="71" spans="1:4" x14ac:dyDescent="0.25">
      <c r="A71" s="120" t="s">
        <v>72</v>
      </c>
      <c r="B71" s="109">
        <v>60.18</v>
      </c>
      <c r="C71" s="109">
        <v>39.843158598028218</v>
      </c>
    </row>
    <row r="72" spans="1:4" x14ac:dyDescent="0.25">
      <c r="A72" s="120" t="s">
        <v>73</v>
      </c>
      <c r="B72" s="109">
        <v>61.06</v>
      </c>
      <c r="C72" s="109">
        <v>38.391615301692205</v>
      </c>
    </row>
    <row r="73" spans="1:4" x14ac:dyDescent="0.25">
      <c r="A73" s="120" t="s">
        <v>73</v>
      </c>
      <c r="B73" s="109">
        <v>61.05</v>
      </c>
      <c r="C73" s="109">
        <v>38.391615301692205</v>
      </c>
    </row>
    <row r="74" spans="1:4" x14ac:dyDescent="0.25">
      <c r="A74" s="120" t="s">
        <v>73</v>
      </c>
      <c r="B74" s="109">
        <v>61.06</v>
      </c>
      <c r="C74" s="109">
        <v>38.391615301692205</v>
      </c>
    </row>
    <row r="75" spans="1:4" x14ac:dyDescent="0.25">
      <c r="A75" s="120" t="s">
        <v>74</v>
      </c>
      <c r="B75" s="109">
        <v>63.03</v>
      </c>
      <c r="C75" s="109">
        <v>36.921910335901934</v>
      </c>
    </row>
    <row r="76" spans="1:4" x14ac:dyDescent="0.25">
      <c r="A76" s="120" t="s">
        <v>74</v>
      </c>
      <c r="B76" s="109">
        <v>63.03</v>
      </c>
      <c r="C76" s="109">
        <v>36.921910335901934</v>
      </c>
    </row>
    <row r="77" spans="1:4" x14ac:dyDescent="0.25">
      <c r="A77" s="120" t="s">
        <v>74</v>
      </c>
      <c r="B77" s="109">
        <v>63.02</v>
      </c>
      <c r="C77" s="109">
        <v>36.921910335901934</v>
      </c>
    </row>
    <row r="78" spans="1:4" x14ac:dyDescent="0.25">
      <c r="A78" s="120" t="s">
        <v>75</v>
      </c>
      <c r="B78" s="109">
        <v>60.71</v>
      </c>
      <c r="C78" s="109">
        <v>39.306801081619525</v>
      </c>
    </row>
    <row r="79" spans="1:4" x14ac:dyDescent="0.25">
      <c r="A79" s="120" t="s">
        <v>75</v>
      </c>
      <c r="B79" s="109">
        <v>60.72</v>
      </c>
      <c r="C79" s="109">
        <v>39.306801081619525</v>
      </c>
    </row>
    <row r="80" spans="1:4" x14ac:dyDescent="0.25">
      <c r="A80" s="120" t="s">
        <v>75</v>
      </c>
      <c r="B80" s="109">
        <v>60.71</v>
      </c>
      <c r="C80" s="109">
        <v>39.306801081619525</v>
      </c>
    </row>
    <row r="81" spans="1:35" x14ac:dyDescent="0.25">
      <c r="A81" s="120" t="s">
        <v>76</v>
      </c>
      <c r="B81" s="109">
        <v>63.05</v>
      </c>
      <c r="C81" s="109">
        <v>36.946825440014713</v>
      </c>
    </row>
    <row r="82" spans="1:35" x14ac:dyDescent="0.25">
      <c r="A82" s="120" t="s">
        <v>76</v>
      </c>
      <c r="B82" s="109">
        <v>63.05</v>
      </c>
      <c r="C82" s="109">
        <v>36.946825440014713</v>
      </c>
    </row>
    <row r="83" spans="1:35" x14ac:dyDescent="0.25">
      <c r="A83" s="120" t="s">
        <v>76</v>
      </c>
      <c r="B83" s="109">
        <v>63.04</v>
      </c>
      <c r="C83" s="109">
        <v>36.946825440014713</v>
      </c>
    </row>
    <row r="84" spans="1:35" x14ac:dyDescent="0.25">
      <c r="A84" s="120" t="s">
        <v>162</v>
      </c>
      <c r="B84" s="109">
        <v>63.56</v>
      </c>
      <c r="C84" s="109">
        <v>36.432165885665292</v>
      </c>
    </row>
    <row r="85" spans="1:35" x14ac:dyDescent="0.25">
      <c r="A85" s="120" t="s">
        <v>162</v>
      </c>
      <c r="B85" s="109">
        <v>63.57</v>
      </c>
      <c r="C85" s="109">
        <v>36.432165885665292</v>
      </c>
    </row>
    <row r="86" spans="1:35" x14ac:dyDescent="0.25">
      <c r="A86" s="120" t="s">
        <v>162</v>
      </c>
      <c r="B86" s="109">
        <v>63.57</v>
      </c>
      <c r="C86" s="109">
        <v>36.432165885665292</v>
      </c>
    </row>
    <row r="87" spans="1:35" x14ac:dyDescent="0.25">
      <c r="A87" s="120" t="s">
        <v>161</v>
      </c>
      <c r="B87" s="109">
        <v>59.89</v>
      </c>
      <c r="C87" s="109">
        <v>40.170499695300798</v>
      </c>
    </row>
    <row r="88" spans="1:35" x14ac:dyDescent="0.25">
      <c r="A88" s="120" t="s">
        <v>161</v>
      </c>
      <c r="B88" s="109">
        <v>59.89</v>
      </c>
      <c r="C88" s="109">
        <v>40.170499695300798</v>
      </c>
    </row>
    <row r="89" spans="1:35" x14ac:dyDescent="0.25">
      <c r="A89" s="120" t="s">
        <v>161</v>
      </c>
      <c r="B89" s="109">
        <v>59.88</v>
      </c>
      <c r="C89" s="109">
        <v>40.170499695300798</v>
      </c>
    </row>
    <row r="90" spans="1:35" x14ac:dyDescent="0.25">
      <c r="A90" s="120" t="s">
        <v>163</v>
      </c>
      <c r="B90" s="109">
        <v>61.65</v>
      </c>
      <c r="C90" s="109">
        <v>38.347604376623394</v>
      </c>
    </row>
    <row r="91" spans="1:35" x14ac:dyDescent="0.25">
      <c r="A91" s="120" t="s">
        <v>163</v>
      </c>
      <c r="B91" s="109">
        <v>61.64</v>
      </c>
      <c r="C91" s="109">
        <v>38.347604376623394</v>
      </c>
    </row>
    <row r="92" spans="1:35" x14ac:dyDescent="0.25">
      <c r="A92" s="120" t="s">
        <v>163</v>
      </c>
      <c r="B92" s="109">
        <v>61.65</v>
      </c>
      <c r="C92" s="109">
        <v>38.347604376623394</v>
      </c>
    </row>
    <row r="94" spans="1:35" x14ac:dyDescent="0.25">
      <c r="A94" s="120" t="s">
        <v>1</v>
      </c>
      <c r="B94" t="s">
        <v>48</v>
      </c>
      <c r="C94" t="s">
        <v>49</v>
      </c>
    </row>
    <row r="95" spans="1:35" x14ac:dyDescent="0.25">
      <c r="A95" s="140" t="s">
        <v>50</v>
      </c>
      <c r="B95" s="141">
        <v>64.530450013110539</v>
      </c>
      <c r="C95" s="144">
        <v>35.523040446869395</v>
      </c>
      <c r="F95" s="166" t="s">
        <v>26</v>
      </c>
      <c r="G95" s="166"/>
      <c r="H95" s="166"/>
      <c r="I95" s="166"/>
      <c r="J95" s="166"/>
      <c r="K95" s="166"/>
      <c r="L95" s="166"/>
      <c r="M95" s="166"/>
      <c r="N95" s="166"/>
      <c r="O95" s="166"/>
      <c r="P95" s="166" t="s">
        <v>37</v>
      </c>
      <c r="Q95" s="166"/>
      <c r="R95" s="166"/>
      <c r="S95" s="166"/>
      <c r="T95" s="166"/>
      <c r="U95" s="166"/>
      <c r="V95" s="166"/>
      <c r="W95" s="166"/>
      <c r="X95" s="166"/>
      <c r="Y95" s="166"/>
      <c r="Z95" s="166" t="s">
        <v>38</v>
      </c>
      <c r="AA95" s="166"/>
      <c r="AB95" s="166"/>
      <c r="AC95" s="166"/>
      <c r="AD95" s="166"/>
      <c r="AE95" s="166"/>
      <c r="AF95" s="166"/>
      <c r="AG95" s="166"/>
      <c r="AH95" s="166"/>
      <c r="AI95" s="166"/>
    </row>
    <row r="96" spans="1:35" x14ac:dyDescent="0.25">
      <c r="A96" s="126" t="s">
        <v>51</v>
      </c>
      <c r="B96" s="109">
        <v>61.812571616095219</v>
      </c>
      <c r="C96" s="109">
        <v>38.217107110846648</v>
      </c>
      <c r="F96" s="9" t="s">
        <v>27</v>
      </c>
      <c r="G96" s="18" t="s">
        <v>28</v>
      </c>
      <c r="H96" s="19" t="s">
        <v>29</v>
      </c>
      <c r="I96" s="18" t="s">
        <v>30</v>
      </c>
      <c r="J96" s="18" t="s">
        <v>31</v>
      </c>
      <c r="K96" s="18" t="s">
        <v>32</v>
      </c>
      <c r="L96" s="18" t="s">
        <v>33</v>
      </c>
      <c r="M96" s="18" t="s">
        <v>34</v>
      </c>
      <c r="N96" s="9" t="s">
        <v>35</v>
      </c>
      <c r="O96" s="9" t="s">
        <v>36</v>
      </c>
      <c r="P96" s="9" t="s">
        <v>27</v>
      </c>
      <c r="Q96" s="18" t="s">
        <v>28</v>
      </c>
      <c r="R96" s="19" t="s">
        <v>29</v>
      </c>
      <c r="S96" s="18" t="s">
        <v>30</v>
      </c>
      <c r="T96" s="18" t="s">
        <v>31</v>
      </c>
      <c r="U96" s="18" t="s">
        <v>32</v>
      </c>
      <c r="V96" s="18" t="s">
        <v>33</v>
      </c>
      <c r="W96" s="18" t="s">
        <v>34</v>
      </c>
      <c r="X96" s="9" t="s">
        <v>35</v>
      </c>
      <c r="Y96" s="9" t="s">
        <v>36</v>
      </c>
      <c r="Z96" s="9" t="s">
        <v>27</v>
      </c>
      <c r="AA96" s="18" t="s">
        <v>28</v>
      </c>
      <c r="AB96" s="19" t="s">
        <v>29</v>
      </c>
      <c r="AC96" s="18" t="s">
        <v>30</v>
      </c>
      <c r="AD96" s="18" t="s">
        <v>31</v>
      </c>
      <c r="AE96" s="18" t="s">
        <v>32</v>
      </c>
      <c r="AF96" s="18" t="s">
        <v>33</v>
      </c>
      <c r="AG96" s="18" t="s">
        <v>34</v>
      </c>
      <c r="AH96" s="9" t="s">
        <v>35</v>
      </c>
      <c r="AI96" s="9" t="s">
        <v>36</v>
      </c>
    </row>
    <row r="97" spans="1:35 16384:16384" x14ac:dyDescent="0.25">
      <c r="A97" s="126" t="s">
        <v>52</v>
      </c>
      <c r="B97" s="109">
        <v>62.314214130510393</v>
      </c>
      <c r="C97" s="109">
        <v>37.125744697485324</v>
      </c>
      <c r="E97" t="s">
        <v>48</v>
      </c>
      <c r="F97" s="141">
        <v>64.530450013110539</v>
      </c>
      <c r="G97" s="141">
        <v>64.22416861048228</v>
      </c>
      <c r="H97" s="109">
        <v>63.09924653712455</v>
      </c>
      <c r="I97" s="109">
        <v>64.32056516447247</v>
      </c>
      <c r="J97" s="141">
        <v>64.021839046426322</v>
      </c>
      <c r="K97" s="109">
        <v>63.707504276734824</v>
      </c>
      <c r="L97" s="109">
        <v>60.458823331825528</v>
      </c>
      <c r="M97" s="141">
        <v>64.481037393732009</v>
      </c>
      <c r="N97" s="109">
        <v>63.033132890019239</v>
      </c>
      <c r="O97" s="109">
        <v>63.567834114334715</v>
      </c>
      <c r="P97" s="109">
        <v>61.812571616095219</v>
      </c>
      <c r="Q97" s="109">
        <v>62.0599385724054</v>
      </c>
      <c r="R97" s="109">
        <v>62.188756240258279</v>
      </c>
      <c r="S97" s="109">
        <v>62.688457780384311</v>
      </c>
      <c r="T97" s="109">
        <v>60.433669313815635</v>
      </c>
      <c r="U97" s="109">
        <v>60.861057877640754</v>
      </c>
      <c r="V97" s="109">
        <v>60.795027170007451</v>
      </c>
      <c r="W97" s="109">
        <v>60.193156146970942</v>
      </c>
      <c r="X97" s="109">
        <v>60.715827321706087</v>
      </c>
      <c r="Y97" s="144">
        <v>59.890814930030338</v>
      </c>
      <c r="Z97" s="109">
        <v>62.314214130510393</v>
      </c>
      <c r="AA97" s="144">
        <v>58.427752509425638</v>
      </c>
      <c r="AB97" s="109">
        <v>62.561837975666634</v>
      </c>
      <c r="AC97" s="109">
        <v>63.208931701975331</v>
      </c>
      <c r="AD97" s="109">
        <v>62.55008498838616</v>
      </c>
      <c r="AE97" s="109">
        <v>62.488448364081925</v>
      </c>
      <c r="AF97" s="109">
        <v>61.613262191734982</v>
      </c>
      <c r="AG97" s="109">
        <v>61.059064692527834</v>
      </c>
      <c r="AH97" s="109">
        <v>63.053174559985273</v>
      </c>
      <c r="AI97" s="109">
        <v>61.652395623376577</v>
      </c>
    </row>
    <row r="98" spans="1:35 16384:16384" x14ac:dyDescent="0.25">
      <c r="A98" s="142" t="s">
        <v>53</v>
      </c>
      <c r="B98" s="141">
        <v>64.22416861048228</v>
      </c>
      <c r="C98" s="144">
        <v>35.775831389517741</v>
      </c>
      <c r="E98" t="s">
        <v>49</v>
      </c>
      <c r="F98" s="144">
        <v>35.523040446869395</v>
      </c>
      <c r="G98" s="144">
        <v>35.775831389517741</v>
      </c>
      <c r="H98" s="109">
        <v>36.956520129542128</v>
      </c>
      <c r="I98" s="144">
        <v>35.763998988395102</v>
      </c>
      <c r="J98" s="109">
        <v>35.96962737175037</v>
      </c>
      <c r="K98" s="109">
        <v>36.249946771796289</v>
      </c>
      <c r="L98" s="109">
        <v>39.482230873347376</v>
      </c>
      <c r="M98" s="144">
        <v>35.541047982699418</v>
      </c>
      <c r="N98" s="109">
        <v>36.921910335901934</v>
      </c>
      <c r="O98" s="109">
        <v>36.432165885665292</v>
      </c>
      <c r="P98" s="109">
        <v>38.217107110846648</v>
      </c>
      <c r="Q98" s="109">
        <v>37.940061427594607</v>
      </c>
      <c r="R98" s="109">
        <v>37.811243759741728</v>
      </c>
      <c r="S98" s="109">
        <v>37.311542219615696</v>
      </c>
      <c r="T98" s="109">
        <v>39.566330686184358</v>
      </c>
      <c r="U98" s="109">
        <v>39.138942122359261</v>
      </c>
      <c r="V98" s="109">
        <v>39.204972829992549</v>
      </c>
      <c r="W98" s="109">
        <v>39.843158598028218</v>
      </c>
      <c r="X98" s="109">
        <v>39.306801081619525</v>
      </c>
      <c r="Y98" s="141">
        <v>40.170499695300798</v>
      </c>
      <c r="Z98" s="109">
        <v>37.125744697485324</v>
      </c>
      <c r="AA98" s="141">
        <v>41.572247490574348</v>
      </c>
      <c r="AB98" s="109">
        <v>37.43816202433338</v>
      </c>
      <c r="AC98" s="109">
        <v>36.791068298024655</v>
      </c>
      <c r="AD98" s="109">
        <v>37.449915011613825</v>
      </c>
      <c r="AE98" s="109">
        <v>37.511551635918075</v>
      </c>
      <c r="AF98" s="109">
        <v>38.386737808265011</v>
      </c>
      <c r="AG98" s="109">
        <v>38.391615301692205</v>
      </c>
      <c r="AH98" s="109">
        <v>36.946825440014713</v>
      </c>
      <c r="AI98" s="109">
        <v>38.347604376623394</v>
      </c>
    </row>
    <row r="99" spans="1:35 16384:16384" x14ac:dyDescent="0.25">
      <c r="A99" s="120" t="s">
        <v>54</v>
      </c>
      <c r="B99" s="109">
        <v>62.0599385724054</v>
      </c>
      <c r="C99" s="109">
        <v>37.940061427594607</v>
      </c>
    </row>
    <row r="100" spans="1:35 16384:16384" x14ac:dyDescent="0.25">
      <c r="A100" s="143" t="s">
        <v>55</v>
      </c>
      <c r="B100" s="144">
        <v>58.427752509425638</v>
      </c>
      <c r="C100" s="141">
        <v>41.572247490574348</v>
      </c>
    </row>
    <row r="101" spans="1:35 16384:16384" x14ac:dyDescent="0.25">
      <c r="A101" s="120" t="s">
        <v>56</v>
      </c>
      <c r="B101" s="109">
        <v>63.09924653712455</v>
      </c>
      <c r="C101" s="109">
        <v>36.956520129542128</v>
      </c>
    </row>
    <row r="102" spans="1:35 16384:16384" x14ac:dyDescent="0.25">
      <c r="A102" s="120" t="s">
        <v>57</v>
      </c>
      <c r="B102" s="109">
        <v>62.188756240258279</v>
      </c>
      <c r="C102" s="109">
        <v>37.811243759741728</v>
      </c>
      <c r="E102" s="109"/>
      <c r="Z102" s="126"/>
      <c r="AA102" s="109"/>
      <c r="AB102" s="109"/>
    </row>
    <row r="103" spans="1:35 16384:16384" x14ac:dyDescent="0.25">
      <c r="A103" s="120" t="s">
        <v>58</v>
      </c>
      <c r="B103" s="109">
        <v>62.561837975666634</v>
      </c>
      <c r="C103" s="109">
        <v>37.43816202433338</v>
      </c>
      <c r="D103" s="120"/>
      <c r="E103" s="126"/>
      <c r="F103" s="109"/>
      <c r="G103" s="109"/>
      <c r="I103" s="140"/>
      <c r="J103" s="144"/>
      <c r="Z103" s="143"/>
      <c r="AA103" s="144"/>
      <c r="AB103" s="141"/>
      <c r="XFD103" s="120" t="s">
        <v>159</v>
      </c>
    </row>
    <row r="104" spans="1:35 16384:16384" x14ac:dyDescent="0.25">
      <c r="A104" s="120" t="s">
        <v>59</v>
      </c>
      <c r="B104" s="109">
        <v>64.32056516447247</v>
      </c>
      <c r="C104" s="144">
        <v>35.763998988395102</v>
      </c>
      <c r="D104" s="120"/>
      <c r="E104" s="120"/>
      <c r="F104" s="109"/>
      <c r="G104" s="109"/>
      <c r="I104" s="142"/>
      <c r="J104" s="144"/>
      <c r="Z104" s="120"/>
      <c r="AA104" s="109"/>
      <c r="AB104" s="109"/>
    </row>
    <row r="105" spans="1:35 16384:16384" x14ac:dyDescent="0.25">
      <c r="A105" s="120" t="s">
        <v>60</v>
      </c>
      <c r="B105" s="109">
        <v>62.688457780384311</v>
      </c>
      <c r="C105" s="109">
        <v>37.311542219615696</v>
      </c>
      <c r="D105" s="120"/>
      <c r="E105" s="120"/>
      <c r="F105" s="109"/>
      <c r="G105" s="109"/>
      <c r="Z105" s="120"/>
      <c r="AA105" s="109"/>
      <c r="AB105" s="109"/>
      <c r="XFD105" t="s">
        <v>160</v>
      </c>
    </row>
    <row r="106" spans="1:35 16384:16384" x14ac:dyDescent="0.25">
      <c r="A106" s="120" t="s">
        <v>61</v>
      </c>
      <c r="B106" s="109">
        <v>63.208931701975331</v>
      </c>
      <c r="C106" s="109">
        <v>36.791068298024655</v>
      </c>
      <c r="D106" s="120"/>
      <c r="E106" s="120"/>
      <c r="F106" s="109"/>
      <c r="G106" s="109"/>
      <c r="Z106" s="120"/>
      <c r="AA106" s="109"/>
      <c r="AB106" s="109"/>
    </row>
    <row r="107" spans="1:35 16384:16384" x14ac:dyDescent="0.25">
      <c r="A107" s="142" t="s">
        <v>62</v>
      </c>
      <c r="B107" s="141">
        <v>64.021839046426322</v>
      </c>
      <c r="C107" s="109">
        <v>35.96962737175037</v>
      </c>
      <c r="D107" s="133"/>
      <c r="E107" s="120"/>
      <c r="F107" s="109"/>
      <c r="G107" s="109"/>
      <c r="Z107" s="120"/>
      <c r="AA107" s="109"/>
      <c r="AB107" s="109"/>
    </row>
    <row r="108" spans="1:35 16384:16384" x14ac:dyDescent="0.25">
      <c r="A108" s="120" t="s">
        <v>63</v>
      </c>
      <c r="B108" s="109">
        <v>60.433669313815635</v>
      </c>
      <c r="C108" s="109">
        <v>39.566330686184358</v>
      </c>
      <c r="D108" s="133"/>
      <c r="E108" s="120"/>
      <c r="F108" s="109"/>
      <c r="G108" s="109"/>
      <c r="Z108" s="120"/>
      <c r="AA108" s="109"/>
      <c r="AB108" s="109"/>
    </row>
    <row r="109" spans="1:35 16384:16384" x14ac:dyDescent="0.25">
      <c r="A109" s="120" t="s">
        <v>64</v>
      </c>
      <c r="B109" s="109">
        <v>62.55008498838616</v>
      </c>
      <c r="C109" s="109">
        <v>37.449915011613825</v>
      </c>
      <c r="D109" s="133"/>
      <c r="E109" s="120"/>
      <c r="F109" s="109"/>
      <c r="G109" s="109"/>
      <c r="Z109" s="120"/>
      <c r="AA109" s="109"/>
      <c r="AB109" s="109"/>
    </row>
    <row r="110" spans="1:35 16384:16384" x14ac:dyDescent="0.25">
      <c r="A110" s="120" t="s">
        <v>65</v>
      </c>
      <c r="B110" s="109">
        <v>63.707504276734824</v>
      </c>
      <c r="C110" s="109">
        <v>36.249946771796289</v>
      </c>
      <c r="D110" s="133"/>
      <c r="E110" s="120"/>
      <c r="F110" s="109"/>
      <c r="G110" s="109"/>
      <c r="Z110" s="120"/>
      <c r="AA110" s="109"/>
      <c r="AB110" s="109"/>
    </row>
    <row r="111" spans="1:35 16384:16384" x14ac:dyDescent="0.25">
      <c r="A111" s="120" t="s">
        <v>66</v>
      </c>
      <c r="B111" s="109">
        <v>60.861057877640754</v>
      </c>
      <c r="C111" s="109">
        <v>39.138942122359261</v>
      </c>
      <c r="D111" s="133"/>
      <c r="E111" s="120"/>
      <c r="F111" s="109"/>
      <c r="G111" s="109"/>
      <c r="Z111" s="120"/>
      <c r="AA111" s="109"/>
      <c r="AB111" s="109"/>
    </row>
    <row r="112" spans="1:35 16384:16384" x14ac:dyDescent="0.25">
      <c r="A112" s="120" t="s">
        <v>67</v>
      </c>
      <c r="B112" s="109">
        <v>62.488448364081925</v>
      </c>
      <c r="C112" s="109">
        <v>37.511551635918075</v>
      </c>
      <c r="D112" s="133"/>
      <c r="E112" s="143"/>
      <c r="F112" s="144"/>
      <c r="G112" s="141"/>
    </row>
    <row r="113" spans="1:4" x14ac:dyDescent="0.25">
      <c r="A113" s="120" t="s">
        <v>68</v>
      </c>
      <c r="B113" s="109">
        <v>60.458823331825528</v>
      </c>
      <c r="C113" s="109">
        <v>39.482230873347376</v>
      </c>
      <c r="D113" s="133"/>
    </row>
    <row r="114" spans="1:4" x14ac:dyDescent="0.25">
      <c r="A114" s="120" t="s">
        <v>159</v>
      </c>
      <c r="B114" s="109">
        <v>60.795027170007451</v>
      </c>
      <c r="C114" s="109">
        <v>39.204972829992549</v>
      </c>
      <c r="D114" s="133"/>
    </row>
    <row r="115" spans="1:4" x14ac:dyDescent="0.25">
      <c r="A115" s="120" t="s">
        <v>70</v>
      </c>
      <c r="B115" s="109">
        <v>61.613262191734982</v>
      </c>
      <c r="C115" s="109">
        <v>38.386737808265011</v>
      </c>
      <c r="D115" s="133"/>
    </row>
    <row r="116" spans="1:4" x14ac:dyDescent="0.25">
      <c r="A116" s="142" t="s">
        <v>71</v>
      </c>
      <c r="B116" s="141">
        <v>64.481037393732009</v>
      </c>
      <c r="C116" s="144">
        <v>35.541047982699418</v>
      </c>
      <c r="D116" s="133"/>
    </row>
    <row r="117" spans="1:4" x14ac:dyDescent="0.25">
      <c r="A117" s="120" t="s">
        <v>72</v>
      </c>
      <c r="B117" s="109">
        <v>60.193156146970942</v>
      </c>
      <c r="C117" s="109">
        <v>39.843158598028218</v>
      </c>
      <c r="D117" s="133"/>
    </row>
    <row r="118" spans="1:4" x14ac:dyDescent="0.25">
      <c r="A118" s="120" t="s">
        <v>73</v>
      </c>
      <c r="B118" s="109">
        <v>61.059064692527834</v>
      </c>
      <c r="C118" s="109">
        <v>38.391615301692205</v>
      </c>
    </row>
    <row r="119" spans="1:4" x14ac:dyDescent="0.25">
      <c r="A119" s="120" t="s">
        <v>74</v>
      </c>
      <c r="B119" s="109">
        <v>63.033132890019239</v>
      </c>
      <c r="C119" s="109">
        <v>36.921910335901934</v>
      </c>
    </row>
    <row r="120" spans="1:4" x14ac:dyDescent="0.25">
      <c r="A120" s="120" t="s">
        <v>75</v>
      </c>
      <c r="B120" s="109">
        <v>60.715827321706087</v>
      </c>
      <c r="C120" s="109">
        <v>39.306801081619525</v>
      </c>
    </row>
    <row r="121" spans="1:4" x14ac:dyDescent="0.25">
      <c r="A121" s="120" t="s">
        <v>76</v>
      </c>
      <c r="B121" s="109">
        <v>63.053174559985273</v>
      </c>
      <c r="C121" s="109">
        <v>36.946825440014713</v>
      </c>
    </row>
    <row r="122" spans="1:4" x14ac:dyDescent="0.25">
      <c r="A122" s="120" t="s">
        <v>162</v>
      </c>
      <c r="B122" s="109">
        <v>63.567834114334715</v>
      </c>
      <c r="C122" s="109">
        <v>36.432165885665292</v>
      </c>
    </row>
    <row r="123" spans="1:4" x14ac:dyDescent="0.25">
      <c r="A123" s="143" t="s">
        <v>161</v>
      </c>
      <c r="B123" s="144">
        <v>59.890814930030338</v>
      </c>
      <c r="C123" s="141">
        <v>40.170499695300798</v>
      </c>
    </row>
    <row r="124" spans="1:4" x14ac:dyDescent="0.25">
      <c r="A124" s="120" t="s">
        <v>163</v>
      </c>
      <c r="B124" s="109">
        <v>61.652395623376577</v>
      </c>
      <c r="C124" s="109">
        <v>38.347604376623394</v>
      </c>
    </row>
    <row r="126" spans="1:4" x14ac:dyDescent="0.25">
      <c r="B126" s="106">
        <f>+MAX(B95:B124)</f>
        <v>64.530450013110539</v>
      </c>
      <c r="C126" s="106">
        <f>+MAX(C95:C124)</f>
        <v>41.572247490574348</v>
      </c>
    </row>
    <row r="127" spans="1:4" x14ac:dyDescent="0.25">
      <c r="B127" s="106">
        <f>+MIN(B95:B124)</f>
        <v>58.427752509425638</v>
      </c>
      <c r="C127" s="106">
        <f>+MIN(C95:C124)</f>
        <v>35.523040446869395</v>
      </c>
    </row>
    <row r="130" spans="1:3" x14ac:dyDescent="0.25">
      <c r="A130" s="140" t="s">
        <v>50</v>
      </c>
      <c r="B130" s="141">
        <v>64.530450013110539</v>
      </c>
    </row>
    <row r="131" spans="1:3" x14ac:dyDescent="0.25">
      <c r="A131" s="142" t="s">
        <v>53</v>
      </c>
      <c r="B131" s="141">
        <v>64.22416861048228</v>
      </c>
    </row>
    <row r="132" spans="1:3" x14ac:dyDescent="0.25">
      <c r="A132" s="142" t="s">
        <v>62</v>
      </c>
      <c r="B132" s="141">
        <v>64.021839046426322</v>
      </c>
    </row>
    <row r="133" spans="1:3" x14ac:dyDescent="0.25">
      <c r="A133" s="142" t="s">
        <v>71</v>
      </c>
      <c r="B133" s="141">
        <v>64.481037393732009</v>
      </c>
    </row>
    <row r="136" spans="1:3" x14ac:dyDescent="0.25">
      <c r="A136" s="143" t="s">
        <v>55</v>
      </c>
      <c r="B136" s="144">
        <v>58.427752509425638</v>
      </c>
      <c r="C136" s="109">
        <v>41.572247490574348</v>
      </c>
    </row>
    <row r="137" spans="1:3" x14ac:dyDescent="0.25">
      <c r="A137" s="143" t="s">
        <v>161</v>
      </c>
      <c r="B137" s="144">
        <v>59.890814930030338</v>
      </c>
      <c r="C137" s="144">
        <v>40.170499695300798</v>
      </c>
    </row>
  </sheetData>
  <mergeCells count="3">
    <mergeCell ref="F95:O95"/>
    <mergeCell ref="P95:Y95"/>
    <mergeCell ref="Z95:AI9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B2" sqref="B2:K17"/>
    </sheetView>
  </sheetViews>
  <sheetFormatPr baseColWidth="10" defaultRowHeight="15" x14ac:dyDescent="0.25"/>
  <cols>
    <col min="3" max="4" width="16.7109375" bestFit="1" customWidth="1"/>
    <col min="5" max="5" width="17.42578125" bestFit="1" customWidth="1"/>
    <col min="6" max="6" width="16.7109375" bestFit="1" customWidth="1"/>
    <col min="7" max="7" width="9.5703125" bestFit="1" customWidth="1"/>
    <col min="8" max="8" width="13.140625" bestFit="1" customWidth="1"/>
    <col min="9" max="9" width="15.42578125" bestFit="1" customWidth="1"/>
    <col min="10" max="10" width="15" bestFit="1" customWidth="1"/>
    <col min="11" max="11" width="16.85546875" bestFit="1" customWidth="1"/>
  </cols>
  <sheetData>
    <row r="2" spans="2:11" x14ac:dyDescent="0.25">
      <c r="D2" s="70" t="s">
        <v>173</v>
      </c>
      <c r="E2" s="70" t="s">
        <v>174</v>
      </c>
      <c r="F2" s="70" t="s">
        <v>175</v>
      </c>
      <c r="G2" s="70" t="s">
        <v>176</v>
      </c>
      <c r="H2" s="70" t="s">
        <v>177</v>
      </c>
      <c r="I2" s="70" t="s">
        <v>178</v>
      </c>
      <c r="J2" s="70" t="s">
        <v>179</v>
      </c>
      <c r="K2" t="s">
        <v>172</v>
      </c>
    </row>
    <row r="3" spans="2:11" x14ac:dyDescent="0.25">
      <c r="D3" s="102" t="s">
        <v>16</v>
      </c>
      <c r="E3" s="101" t="s">
        <v>17</v>
      </c>
      <c r="F3" s="102" t="s">
        <v>18</v>
      </c>
      <c r="G3" s="101" t="s">
        <v>19</v>
      </c>
      <c r="H3" s="101" t="s">
        <v>20</v>
      </c>
      <c r="I3" s="102" t="s">
        <v>21</v>
      </c>
      <c r="J3" s="101" t="s">
        <v>22</v>
      </c>
      <c r="K3" s="147" t="s">
        <v>40</v>
      </c>
    </row>
    <row r="4" spans="2:11" x14ac:dyDescent="0.25">
      <c r="C4" t="s">
        <v>169</v>
      </c>
      <c r="D4" s="105">
        <v>28.407053127816919</v>
      </c>
      <c r="E4" s="105">
        <v>0.23070582971331169</v>
      </c>
      <c r="F4" s="105">
        <v>32.658603776512919</v>
      </c>
      <c r="G4" s="105">
        <v>34.056867655065844</v>
      </c>
      <c r="H4" s="105">
        <v>3.2519558861879938</v>
      </c>
      <c r="I4" s="105">
        <v>0.99681695758558098</v>
      </c>
      <c r="J4" s="105">
        <v>0.23008568874329771</v>
      </c>
    </row>
    <row r="5" spans="2:11" x14ac:dyDescent="0.25">
      <c r="C5" t="s">
        <v>170</v>
      </c>
      <c r="D5" s="148">
        <f>+AVERAGE(FERMENTADO!H4:H93)</f>
        <v>28.779924124118011</v>
      </c>
      <c r="E5" s="148">
        <f>+AVERAGE(FERMENTADO!I4:I93)</f>
        <v>0.21363403293628833</v>
      </c>
      <c r="F5" s="148">
        <f>+AVERAGE(FERMENTADO!J4:J93)</f>
        <v>32.170816475416657</v>
      </c>
      <c r="G5" s="148">
        <f>+AVERAGE(FERMENTADO!K4:K93)</f>
        <v>34.102910043206236</v>
      </c>
      <c r="H5" s="148">
        <f>+AVERAGE(FERMENTADO!L4:L93)</f>
        <v>3.2218949002050858</v>
      </c>
      <c r="I5" s="148">
        <f>+AVERAGE(FERMENTADO!M4:M93)</f>
        <v>1.0109413377092027</v>
      </c>
      <c r="J5" s="148">
        <f>+AVERAGE(FERMENTADO!N4:N93)</f>
        <v>0.2042843647099826</v>
      </c>
    </row>
    <row r="6" spans="2:11" x14ac:dyDescent="0.25">
      <c r="C6" t="s">
        <v>171</v>
      </c>
      <c r="D6" s="148">
        <v>0.21289877318808256</v>
      </c>
      <c r="E6" s="110">
        <v>1.2999999999999999E-2</v>
      </c>
      <c r="F6" s="148">
        <v>66.659383126026782</v>
      </c>
      <c r="G6" s="148">
        <v>0.53521148349140191</v>
      </c>
      <c r="H6" s="110">
        <v>2.1000000000000001E-2</v>
      </c>
      <c r="I6" s="110">
        <v>1.2E-2</v>
      </c>
      <c r="J6" s="148">
        <v>14.375475355105541</v>
      </c>
      <c r="K6" s="148">
        <v>28.552372439334672</v>
      </c>
    </row>
    <row r="9" spans="2:11" x14ac:dyDescent="0.25">
      <c r="I9" t="s">
        <v>192</v>
      </c>
    </row>
    <row r="10" spans="2:11" x14ac:dyDescent="0.25">
      <c r="C10" s="119" t="s">
        <v>180</v>
      </c>
      <c r="D10" s="119" t="s">
        <v>171</v>
      </c>
      <c r="E10" s="119" t="s">
        <v>170</v>
      </c>
      <c r="F10" s="119" t="s">
        <v>169</v>
      </c>
    </row>
    <row r="11" spans="2:11" x14ac:dyDescent="0.25">
      <c r="B11" s="70" t="s">
        <v>173</v>
      </c>
      <c r="C11" s="102" t="s">
        <v>16</v>
      </c>
      <c r="D11" s="12"/>
      <c r="E11" s="12">
        <v>28.779924124118011</v>
      </c>
      <c r="F11" s="117">
        <v>28.407053127816919</v>
      </c>
    </row>
    <row r="12" spans="2:11" x14ac:dyDescent="0.25">
      <c r="B12" s="70" t="s">
        <v>175</v>
      </c>
      <c r="C12" s="102" t="s">
        <v>18</v>
      </c>
      <c r="D12" s="12">
        <v>66.659383126026782</v>
      </c>
      <c r="E12" s="12">
        <v>32.170816475416657</v>
      </c>
      <c r="F12" s="117">
        <v>32.658603776512919</v>
      </c>
    </row>
    <row r="13" spans="2:11" x14ac:dyDescent="0.25">
      <c r="B13" s="70" t="s">
        <v>176</v>
      </c>
      <c r="C13" s="101" t="s">
        <v>19</v>
      </c>
      <c r="D13" s="12"/>
      <c r="E13" s="12">
        <v>34.102910043206236</v>
      </c>
      <c r="F13" s="117">
        <v>34.056867655065844</v>
      </c>
    </row>
    <row r="14" spans="2:11" x14ac:dyDescent="0.25">
      <c r="B14" s="70" t="s">
        <v>177</v>
      </c>
      <c r="C14" s="101" t="s">
        <v>20</v>
      </c>
      <c r="D14" s="119">
        <v>2.1000000000000001E-2</v>
      </c>
      <c r="E14" s="12">
        <v>3.2218949002050858</v>
      </c>
      <c r="F14" s="117">
        <v>3.2519558861879938</v>
      </c>
    </row>
    <row r="15" spans="2:11" x14ac:dyDescent="0.25">
      <c r="B15" s="70" t="s">
        <v>178</v>
      </c>
      <c r="C15" s="102" t="s">
        <v>21</v>
      </c>
      <c r="D15" s="119">
        <v>1.2E-2</v>
      </c>
      <c r="E15" s="12">
        <v>1.0109413377092027</v>
      </c>
      <c r="F15" s="117">
        <v>0.99681695758558098</v>
      </c>
      <c r="I15" t="s">
        <v>196</v>
      </c>
      <c r="J15" t="s">
        <v>194</v>
      </c>
      <c r="K15" t="s">
        <v>195</v>
      </c>
    </row>
    <row r="16" spans="2:11" x14ac:dyDescent="0.25">
      <c r="B16" s="70" t="s">
        <v>179</v>
      </c>
      <c r="C16" s="101" t="s">
        <v>22</v>
      </c>
      <c r="D16" s="12">
        <v>14.375475355105541</v>
      </c>
      <c r="E16" s="12"/>
      <c r="F16" s="117"/>
      <c r="I16" s="102" t="s">
        <v>193</v>
      </c>
      <c r="J16" s="70" t="s">
        <v>179</v>
      </c>
      <c r="K16" t="s">
        <v>172</v>
      </c>
    </row>
    <row r="17" spans="2:11" x14ac:dyDescent="0.25">
      <c r="B17" s="100" t="s">
        <v>172</v>
      </c>
      <c r="C17" s="147" t="s">
        <v>40</v>
      </c>
      <c r="D17" s="12">
        <v>28.552372439334672</v>
      </c>
      <c r="E17" s="119"/>
      <c r="F17" s="119"/>
    </row>
    <row r="22" spans="2:11" x14ac:dyDescent="0.25">
      <c r="K22" t="s">
        <v>197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"/>
  <sheetViews>
    <sheetView workbookViewId="0">
      <selection activeCell="B3" sqref="B3:C32"/>
    </sheetView>
  </sheetViews>
  <sheetFormatPr baseColWidth="10" defaultRowHeight="15" x14ac:dyDescent="0.25"/>
  <cols>
    <col min="2" max="2" width="10.85546875" bestFit="1" customWidth="1"/>
    <col min="3" max="3" width="13.28515625" bestFit="1" customWidth="1"/>
  </cols>
  <sheetData>
    <row r="2" spans="2:3" x14ac:dyDescent="0.25">
      <c r="B2" s="149" t="s">
        <v>181</v>
      </c>
      <c r="C2" s="119" t="s">
        <v>170</v>
      </c>
    </row>
    <row r="3" spans="2:3" x14ac:dyDescent="0.25">
      <c r="B3" s="101" t="s">
        <v>182</v>
      </c>
      <c r="C3" s="150">
        <v>28.779924124118011</v>
      </c>
    </row>
    <row r="4" spans="2:3" x14ac:dyDescent="0.25">
      <c r="B4" s="101" t="s">
        <v>182</v>
      </c>
      <c r="C4" s="150">
        <v>28.780999999999999</v>
      </c>
    </row>
    <row r="5" spans="2:3" x14ac:dyDescent="0.25">
      <c r="B5" s="101" t="s">
        <v>182</v>
      </c>
      <c r="C5" s="150">
        <v>28.779924124118011</v>
      </c>
    </row>
    <row r="6" spans="2:3" x14ac:dyDescent="0.25">
      <c r="B6" s="101" t="s">
        <v>183</v>
      </c>
      <c r="C6" s="150">
        <v>32.170816475416657</v>
      </c>
    </row>
    <row r="7" spans="2:3" x14ac:dyDescent="0.25">
      <c r="B7" s="101" t="s">
        <v>183</v>
      </c>
      <c r="C7" s="150">
        <v>32.1706</v>
      </c>
    </row>
    <row r="8" spans="2:3" x14ac:dyDescent="0.25">
      <c r="B8" s="101" t="s">
        <v>183</v>
      </c>
      <c r="C8" s="150">
        <v>32.170900000000003</v>
      </c>
    </row>
    <row r="9" spans="2:3" x14ac:dyDescent="0.25">
      <c r="B9" s="101" t="s">
        <v>184</v>
      </c>
      <c r="C9" s="150">
        <v>34.102910043206236</v>
      </c>
    </row>
    <row r="10" spans="2:3" x14ac:dyDescent="0.25">
      <c r="B10" s="101" t="s">
        <v>184</v>
      </c>
      <c r="C10" s="150">
        <v>34.102699999999999</v>
      </c>
    </row>
    <row r="11" spans="2:3" x14ac:dyDescent="0.25">
      <c r="B11" s="101" t="s">
        <v>184</v>
      </c>
      <c r="C11" s="150">
        <v>34.102800000000002</v>
      </c>
    </row>
    <row r="12" spans="2:3" x14ac:dyDescent="0.25">
      <c r="B12" s="101" t="s">
        <v>185</v>
      </c>
      <c r="C12" s="150">
        <v>3.2216999999999998</v>
      </c>
    </row>
    <row r="13" spans="2:3" x14ac:dyDescent="0.25">
      <c r="B13" s="101" t="s">
        <v>185</v>
      </c>
      <c r="C13" s="150">
        <v>3.2218949002050858</v>
      </c>
    </row>
    <row r="14" spans="2:3" x14ac:dyDescent="0.25">
      <c r="B14" s="101" t="s">
        <v>185</v>
      </c>
      <c r="C14" s="150">
        <v>3.2218</v>
      </c>
    </row>
    <row r="15" spans="2:3" x14ac:dyDescent="0.25">
      <c r="B15" s="101" t="s">
        <v>186</v>
      </c>
      <c r="C15" s="150">
        <v>1.0109413377092027</v>
      </c>
    </row>
    <row r="16" spans="2:3" x14ac:dyDescent="0.25">
      <c r="B16" s="101" t="s">
        <v>186</v>
      </c>
      <c r="C16" s="150">
        <v>1.0106999999999999</v>
      </c>
    </row>
    <row r="17" spans="2:3" x14ac:dyDescent="0.25">
      <c r="B17" s="101" t="s">
        <v>186</v>
      </c>
      <c r="C17" s="150">
        <v>1.0107999999999999</v>
      </c>
    </row>
    <row r="18" spans="2:3" x14ac:dyDescent="0.25">
      <c r="B18" s="103" t="s">
        <v>187</v>
      </c>
      <c r="C18" s="151">
        <v>28.407053127816919</v>
      </c>
    </row>
    <row r="19" spans="2:3" x14ac:dyDescent="0.25">
      <c r="B19" s="103" t="s">
        <v>187</v>
      </c>
      <c r="C19" s="151">
        <v>28.4072</v>
      </c>
    </row>
    <row r="20" spans="2:3" x14ac:dyDescent="0.25">
      <c r="B20" s="103" t="s">
        <v>187</v>
      </c>
      <c r="C20" s="151">
        <v>28.407</v>
      </c>
    </row>
    <row r="21" spans="2:3" x14ac:dyDescent="0.25">
      <c r="B21" s="103" t="s">
        <v>188</v>
      </c>
      <c r="C21" s="151">
        <v>32.658603776512919</v>
      </c>
    </row>
    <row r="22" spans="2:3" x14ac:dyDescent="0.25">
      <c r="B22" s="103" t="s">
        <v>188</v>
      </c>
      <c r="C22" s="151">
        <v>32.658499999999997</v>
      </c>
    </row>
    <row r="23" spans="2:3" x14ac:dyDescent="0.25">
      <c r="B23" s="103" t="s">
        <v>188</v>
      </c>
      <c r="C23" s="151">
        <v>32.658700000000003</v>
      </c>
    </row>
    <row r="24" spans="2:3" x14ac:dyDescent="0.25">
      <c r="B24" s="103" t="s">
        <v>189</v>
      </c>
      <c r="C24" s="151">
        <v>34.056800000000003</v>
      </c>
    </row>
    <row r="25" spans="2:3" x14ac:dyDescent="0.25">
      <c r="B25" s="103" t="s">
        <v>189</v>
      </c>
      <c r="C25" s="151">
        <v>34.056699999999999</v>
      </c>
    </row>
    <row r="26" spans="2:3" x14ac:dyDescent="0.25">
      <c r="B26" s="103" t="s">
        <v>189</v>
      </c>
      <c r="C26" s="151">
        <v>34.056867655065844</v>
      </c>
    </row>
    <row r="27" spans="2:3" x14ac:dyDescent="0.25">
      <c r="B27" s="103" t="s">
        <v>190</v>
      </c>
      <c r="C27" s="151">
        <v>3.2517999999999998</v>
      </c>
    </row>
    <row r="28" spans="2:3" x14ac:dyDescent="0.25">
      <c r="B28" s="103" t="s">
        <v>190</v>
      </c>
      <c r="C28" s="151">
        <v>3.2519</v>
      </c>
    </row>
    <row r="29" spans="2:3" x14ac:dyDescent="0.25">
      <c r="B29" s="103" t="s">
        <v>185</v>
      </c>
      <c r="C29" s="151">
        <v>3.2517</v>
      </c>
    </row>
    <row r="30" spans="2:3" x14ac:dyDescent="0.25">
      <c r="B30" s="103" t="s">
        <v>191</v>
      </c>
      <c r="C30" s="151">
        <v>0.99681695758558098</v>
      </c>
    </row>
    <row r="31" spans="2:3" x14ac:dyDescent="0.25">
      <c r="B31" s="103" t="s">
        <v>191</v>
      </c>
      <c r="C31" s="151">
        <v>0.99670000000000003</v>
      </c>
    </row>
    <row r="32" spans="2:3" x14ac:dyDescent="0.25">
      <c r="B32" s="103" t="s">
        <v>191</v>
      </c>
      <c r="C32" s="151">
        <v>0.99660000000000004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 FERMENTADO</vt:lpstr>
      <vt:lpstr>NOfermentado</vt:lpstr>
      <vt:lpstr>FERMENTADO</vt:lpstr>
      <vt:lpstr>LICORES</vt:lpstr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MARCELA MORENO</dc:creator>
  <cp:lastModifiedBy>LILIANA MARCELA MORENO</cp:lastModifiedBy>
  <dcterms:created xsi:type="dcterms:W3CDTF">2015-01-14T16:49:58Z</dcterms:created>
  <dcterms:modified xsi:type="dcterms:W3CDTF">2015-02-10T21:13:53Z</dcterms:modified>
</cp:coreProperties>
</file>