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eensuca-my.sharepoint.com/personal/21ahs7_queensu_ca/Documents/"/>
    </mc:Choice>
  </mc:AlternateContent>
  <xr:revisionPtr revIDLastSave="0" documentId="8_{A852A83C-ADCF-411B-98E1-24F0EB194C57}" xr6:coauthVersionLast="47" xr6:coauthVersionMax="47" xr10:uidLastSave="{00000000-0000-0000-0000-000000000000}"/>
  <bookViews>
    <workbookView xWindow="3576" yWindow="4548" windowWidth="17280" windowHeight="8880" xr2:uid="{B9517923-5258-48F9-AC19-3E38F8A43DC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F40" i="1"/>
  <c r="E40" i="1"/>
  <c r="D40" i="1"/>
  <c r="G20" i="1"/>
  <c r="F20" i="1"/>
  <c r="E20" i="1"/>
  <c r="D20" i="1"/>
  <c r="G15" i="1"/>
  <c r="G14" i="1"/>
  <c r="G13" i="1"/>
  <c r="G12" i="1"/>
  <c r="G11" i="1"/>
  <c r="G10" i="1"/>
  <c r="G9" i="1"/>
  <c r="G8" i="1"/>
  <c r="G7" i="1"/>
  <c r="G6" i="1"/>
  <c r="G5" i="1"/>
  <c r="F15" i="1"/>
  <c r="F14" i="1"/>
  <c r="F13" i="1"/>
  <c r="F12" i="1"/>
  <c r="F11" i="1"/>
  <c r="F10" i="1"/>
  <c r="F9" i="1"/>
  <c r="F8" i="1"/>
  <c r="F7" i="1"/>
  <c r="F6" i="1"/>
  <c r="F5" i="1"/>
  <c r="E15" i="1"/>
  <c r="E14" i="1"/>
  <c r="E13" i="1"/>
  <c r="E12" i="1"/>
  <c r="E5" i="1"/>
  <c r="D11" i="1"/>
  <c r="E11" i="1" s="1"/>
  <c r="E10" i="1"/>
  <c r="E9" i="1"/>
  <c r="E8" i="1"/>
  <c r="E7" i="1"/>
  <c r="E6" i="1"/>
  <c r="D5" i="1"/>
  <c r="D7" i="1"/>
  <c r="D15" i="1"/>
  <c r="D14" i="1"/>
  <c r="D13" i="1"/>
  <c r="D12" i="1"/>
  <c r="D10" i="1"/>
  <c r="D9" i="1"/>
  <c r="D8" i="1"/>
  <c r="D6" i="1"/>
  <c r="B7" i="1"/>
  <c r="B5" i="1"/>
</calcChain>
</file>

<file path=xl/sharedStrings.xml><?xml version="1.0" encoding="utf-8"?>
<sst xmlns="http://schemas.openxmlformats.org/spreadsheetml/2006/main" count="11" uniqueCount="11">
  <si>
    <t>Haani</t>
  </si>
  <si>
    <t>Fractional Composition of a Diprotic System</t>
  </si>
  <si>
    <t>K1 =</t>
  </si>
  <si>
    <t>pK1</t>
  </si>
  <si>
    <t>pH</t>
  </si>
  <si>
    <t>[H+]</t>
  </si>
  <si>
    <t>Alpha H2A</t>
  </si>
  <si>
    <t>Alpha HA-</t>
  </si>
  <si>
    <t>Alpha A2-</t>
  </si>
  <si>
    <t>K2 =</t>
  </si>
  <si>
    <t>pK2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</si>
</sst>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11" fontId="1" fillId="0" borderId="0" xfId="0" applyNumberFormat="1" applyFont="1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529D1-BA37-46B3-8125-99C1A4EC0CB4}">
  <dimension ref="A1:G40"/>
  <sheetViews>
    <sheetView tabSelected="1" workbookViewId="0">
      <selection activeCell="G41" sqref="G41"/>
    </sheetView>
  </sheetViews>
  <sheetFormatPr defaultRowHeight="14.45"/>
  <cols>
    <col min="4" max="4" width="10" bestFit="1" customWidth="1"/>
  </cols>
  <sheetData>
    <row r="1" spans="1:7">
      <c r="A1" t="s">
        <v>0</v>
      </c>
      <c r="B1" s="1"/>
    </row>
    <row r="2" spans="1:7">
      <c r="A2">
        <v>20331181</v>
      </c>
      <c r="E2" s="2">
        <v>0.94399999999999995</v>
      </c>
    </row>
    <row r="3" spans="1:7">
      <c r="A3" t="s">
        <v>1</v>
      </c>
    </row>
    <row r="4" spans="1:7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</row>
    <row r="5" spans="1:7">
      <c r="A5" s="2">
        <v>5.8999999999999997E-2</v>
      </c>
      <c r="B5" s="4">
        <f>-LOG10(A5)</f>
        <v>1.2291479883578558</v>
      </c>
      <c r="C5">
        <v>0</v>
      </c>
      <c r="D5">
        <f>10^-C5</f>
        <v>1</v>
      </c>
      <c r="E5" s="3">
        <f>D5^2/(D5^2+D5*A5+A5*A7)</f>
        <v>0.94428369630289222</v>
      </c>
      <c r="F5" s="2">
        <f>(A5*D5)/(D5^2+D5*A5+A5*A7)</f>
        <v>5.5712738081870633E-2</v>
      </c>
      <c r="G5" s="2">
        <f>(A5*A7)/(D5^2+D5*A5+A5*A7)</f>
        <v>3.5656152372397204E-6</v>
      </c>
    </row>
    <row r="6" spans="1:7">
      <c r="A6" s="1" t="s">
        <v>9</v>
      </c>
      <c r="B6" s="1" t="s">
        <v>10</v>
      </c>
      <c r="C6">
        <v>0.2</v>
      </c>
      <c r="D6" s="1">
        <f>10^-C6</f>
        <v>0.63095734448019325</v>
      </c>
      <c r="E6" s="2">
        <f>D6^2/(D6^2+D6*A5+A5*A7)</f>
        <v>0.91447953525434389</v>
      </c>
      <c r="F6" s="2">
        <f>(A5*D6)/(D6^2+D6*A5+A5*A7)</f>
        <v>8.5511791014107136E-2</v>
      </c>
      <c r="G6" s="2">
        <f>(A5*A7)/(D6^2+D6*A5+A5*A7)</f>
        <v>8.6737315490186106E-6</v>
      </c>
    </row>
    <row r="7" spans="1:7">
      <c r="A7" s="3">
        <v>6.3999999999999997E-5</v>
      </c>
      <c r="B7" s="5">
        <f>-LOG10(A7)</f>
        <v>4.1938200260161125</v>
      </c>
      <c r="C7">
        <v>0.4</v>
      </c>
      <c r="D7">
        <f>10^-C7</f>
        <v>0.3981071705534972</v>
      </c>
      <c r="E7" s="2">
        <f>D7^2/(D7^2+D7*A5+A5*A7)</f>
        <v>0.87090935282855464</v>
      </c>
      <c r="F7" s="2">
        <f>(A5*D7)/(D7^2+D7*A5+A5*A7)</f>
        <v>0.12906989780024533</v>
      </c>
      <c r="G7" s="2">
        <f>(A5*A7)/(D7^2+D7*A5+A5*A7)</f>
        <v>2.0749371200048923E-5</v>
      </c>
    </row>
    <row r="8" spans="1:7">
      <c r="C8">
        <v>0.6</v>
      </c>
      <c r="D8">
        <f>10^-C8</f>
        <v>0.25118864315095801</v>
      </c>
      <c r="E8" s="2">
        <f>D8^2/(D8^2+D8*A5+A5*A7)</f>
        <v>0.80975392249035449</v>
      </c>
      <c r="F8" s="2">
        <f>(A5*D8)/(D8^2+D8*A5+A5*A7)</f>
        <v>0.19019761732706625</v>
      </c>
      <c r="G8" s="2">
        <f>(A5*A7)/(D8^2+D8*A5+A5*A7)</f>
        <v>4.8460182579260901E-5</v>
      </c>
    </row>
    <row r="9" spans="1:7">
      <c r="C9">
        <v>0.8</v>
      </c>
      <c r="D9" s="1">
        <f>10^-C9</f>
        <v>0.15848931924611132</v>
      </c>
      <c r="E9" s="2">
        <f>D9^2/(D9^2+D9*A5+A5*A7)</f>
        <v>0.72864249115771262</v>
      </c>
      <c r="F9" s="2">
        <f>(A5*D9)/(D9^2+D9*A5+A5*A7)</f>
        <v>0.27124797546481882</v>
      </c>
      <c r="G9" s="2">
        <f>(A5*A7)/(D9^2+D9*A5+A5*A7)</f>
        <v>1.0953337746874286E-4</v>
      </c>
    </row>
    <row r="10" spans="1:7">
      <c r="C10">
        <v>1</v>
      </c>
      <c r="D10" s="1">
        <f>10^-C10</f>
        <v>0.1</v>
      </c>
      <c r="E10" s="2">
        <f>D10^2/(D10^2+D10*A5+A5*A7)</f>
        <v>0.62878149189223997</v>
      </c>
      <c r="F10" s="2">
        <f>(A5*D10)/(D10^2+D10*A5+A5*A7)</f>
        <v>0.37098108021642151</v>
      </c>
      <c r="G10" s="2">
        <f>(A5*A7)/(D10^2+D10*A5+A5*A7)</f>
        <v>2.3742789133850974E-4</v>
      </c>
    </row>
    <row r="11" spans="1:7">
      <c r="C11">
        <v>1.2</v>
      </c>
      <c r="D11" s="1">
        <f>10^-C11</f>
        <v>6.3095734448019317E-2</v>
      </c>
      <c r="E11" s="2">
        <f>D11^2/(D11^2+D11*A5+A5*A7)</f>
        <v>0.51651946182310093</v>
      </c>
      <c r="F11" s="2">
        <f>(A5*D11)/(D11^2+D11*A5+A5*A7)</f>
        <v>0.48299062550209537</v>
      </c>
      <c r="G11" s="2">
        <f>(A5*A7)/(C11^2+C11*A5+A5*A7)</f>
        <v>2.4993318523450658E-6</v>
      </c>
    </row>
    <row r="12" spans="1:7">
      <c r="C12">
        <v>1.4</v>
      </c>
      <c r="D12" s="1">
        <f>10^-C12</f>
        <v>3.9810717055349727E-2</v>
      </c>
      <c r="E12" s="2">
        <f>D12^2/(D12^2+D12*A5+A5*A7)</f>
        <v>0.40251240360762119</v>
      </c>
      <c r="F12" s="2">
        <f>(A5*D12)/(D12^2+D12*A5+A5*A7)</f>
        <v>0.5965286126304119</v>
      </c>
      <c r="G12" s="2">
        <f>(A5*A7)/(D12^2+D12*A5+A5*A7)</f>
        <v>9.5898376196708204E-4</v>
      </c>
    </row>
    <row r="13" spans="1:7">
      <c r="C13">
        <v>1.6</v>
      </c>
      <c r="D13" s="1">
        <f>10^-C13</f>
        <v>2.511886431509578E-2</v>
      </c>
      <c r="E13" s="2">
        <f>D13^2/(D13^2+D13*A5+A5*A7)</f>
        <v>0.29807886416714169</v>
      </c>
      <c r="F13" s="2">
        <f>(A5*D13)/(D13^2+D13*A5+A5*A7)</f>
        <v>0.70013726597074843</v>
      </c>
      <c r="G13" s="2">
        <f>(A5*A7)/(D13^2+D13*A5+A5*A7)</f>
        <v>1.7838698621099279E-3</v>
      </c>
    </row>
    <row r="14" spans="1:7">
      <c r="C14">
        <v>1.8</v>
      </c>
      <c r="D14" s="1">
        <f>10^-C14</f>
        <v>1.5848931924611124E-2</v>
      </c>
      <c r="E14" s="2">
        <f>D14^2/(D14^2+D14*A5+A5*A7)</f>
        <v>0.21107373622677603</v>
      </c>
      <c r="F14" s="2">
        <f>(A5*D14)/(D14^2+D14*A5+A5*A7)</f>
        <v>0.78575329218504075</v>
      </c>
      <c r="G14" s="2">
        <f>(A5*A7)/(D14^2+D14*A5+A5*A7)</f>
        <v>3.1729715881833151E-3</v>
      </c>
    </row>
    <row r="15" spans="1:7">
      <c r="C15">
        <v>2</v>
      </c>
      <c r="D15" s="1">
        <f>10^-C15</f>
        <v>0.01</v>
      </c>
      <c r="E15" s="2">
        <f>D15^2/(D15^2+D15*A5+A5*A7)</f>
        <v>0.14413874218768016</v>
      </c>
      <c r="F15" s="2">
        <f>(A5*D15)/(D15^2+D15*A5+A5*A7)</f>
        <v>0.85041857890731287</v>
      </c>
      <c r="G15" s="2">
        <f>(A5*A7)/(D15^2+D15*A5+A5*A7)</f>
        <v>5.4426789050068015E-3</v>
      </c>
    </row>
    <row r="20" spans="3:7">
      <c r="C20">
        <v>3</v>
      </c>
      <c r="D20" s="1">
        <f>10^-C20</f>
        <v>1E-3</v>
      </c>
      <c r="E20" s="2">
        <f>D20^2/(D20^2+D20*A5+A5*A7)</f>
        <v>1.5679879578524836E-2</v>
      </c>
      <c r="F20" s="2">
        <f>(A5*D20)/(D20^2+D20*A5+A5*A7)</f>
        <v>0.92511289513296546</v>
      </c>
      <c r="G20" s="2">
        <f>(A5*A7)/(D20^2+D20*A5+A5*A7)</f>
        <v>5.9207225288509781E-2</v>
      </c>
    </row>
    <row r="40" spans="3:7">
      <c r="C40">
        <v>7</v>
      </c>
      <c r="D40">
        <f>10^-C40</f>
        <v>9.9999999999999995E-8</v>
      </c>
      <c r="E40" s="2">
        <f>D40^2/(D40^2+D40*A5+A5*A7)</f>
        <v>2.6441735565610575E-9</v>
      </c>
      <c r="F40" s="2">
        <f>(A5*D40)/(D40^2+D40*A5+A5*A7)</f>
        <v>1.560062398371024E-3</v>
      </c>
      <c r="G40" s="2">
        <f>(A5*A7)/(D40^2+D40*A5+A5*A7)</f>
        <v>0.99843993495745542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739121FB22D7429AE8722B689638BD" ma:contentTypeVersion="2" ma:contentTypeDescription="Create a new document." ma:contentTypeScope="" ma:versionID="448d213f83db2fd718bcbe6e83d4631d">
  <xsd:schema xmlns:xsd="http://www.w3.org/2001/XMLSchema" xmlns:xs="http://www.w3.org/2001/XMLSchema" xmlns:p="http://schemas.microsoft.com/office/2006/metadata/properties" xmlns:ns3="0ac9f98b-3453-4a2e-abc6-214a215de2fd" targetNamespace="http://schemas.microsoft.com/office/2006/metadata/properties" ma:root="true" ma:fieldsID="3e11f59ed3cf1dfe4757ad1917adb7df" ns3:_="">
    <xsd:import namespace="0ac9f98b-3453-4a2e-abc6-214a215de2f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9f98b-3453-4a2e-abc6-214a215de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BE8601-5D03-4930-B1E9-3D981BC08B58}"/>
</file>

<file path=customXml/itemProps2.xml><?xml version="1.0" encoding="utf-8"?>
<ds:datastoreItem xmlns:ds="http://schemas.openxmlformats.org/officeDocument/2006/customXml" ds:itemID="{A3C1DF0B-8CA7-40AE-99A6-97F749263678}"/>
</file>

<file path=customXml/itemProps3.xml><?xml version="1.0" encoding="utf-8"?>
<ds:datastoreItem xmlns:ds="http://schemas.openxmlformats.org/officeDocument/2006/customXml" ds:itemID="{E722FE9D-EA5B-4F97-BD16-15C7F1D25EF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Haani Syed</dc:creator>
  <cp:keywords/>
  <dc:description/>
  <cp:lastModifiedBy/>
  <cp:revision/>
  <dcterms:created xsi:type="dcterms:W3CDTF">2022-09-19T13:59:10Z</dcterms:created>
  <dcterms:modified xsi:type="dcterms:W3CDTF">2022-09-19T17:30:19Z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0x010100C8739121FB22D7429AE8722B689638BD</vt:lpwstr>
  </property>
</Properties>
</file>