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8_{FC784E19-97B0-40F4-BC57-4FDD4F274244}" xr6:coauthVersionLast="46" xr6:coauthVersionMax="46" xr10:uidLastSave="{00000000-0000-0000-0000-000000000000}"/>
  <bookViews>
    <workbookView xWindow="-108" yWindow="-108" windowWidth="23256" windowHeight="12576" xr2:uid="{4A675E4F-1B2F-4A36-AAFD-47F942630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AB22" i="1"/>
  <c r="AC22" i="1"/>
  <c r="AB23" i="1"/>
  <c r="AC23" i="1"/>
  <c r="AB24" i="1"/>
  <c r="AC24" i="1"/>
  <c r="AB25" i="1"/>
  <c r="AC25" i="1"/>
  <c r="AC6" i="1"/>
  <c r="AC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AB20" i="1"/>
  <c r="X20" i="1"/>
  <c r="Z7" i="1"/>
  <c r="X9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X5" i="1"/>
  <c r="X6" i="1"/>
  <c r="X7" i="1"/>
  <c r="X8" i="1"/>
  <c r="X10" i="1"/>
  <c r="X11" i="1"/>
  <c r="X12" i="1"/>
  <c r="X13" i="1"/>
  <c r="X14" i="1"/>
  <c r="X15" i="1"/>
  <c r="X16" i="1"/>
  <c r="X17" i="1"/>
  <c r="X18" i="1"/>
  <c r="X19" i="1"/>
  <c r="Z3" i="1"/>
  <c r="AA3" i="1"/>
  <c r="AB3" i="1"/>
  <c r="Y3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5" i="1"/>
  <c r="S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U3" i="1"/>
  <c r="V3" i="1"/>
  <c r="W3" i="1" s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P3" i="1"/>
  <c r="Q3" i="1"/>
  <c r="R3" i="1"/>
  <c r="O3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C25" i="1"/>
  <c r="C24" i="1"/>
  <c r="C23" i="1"/>
  <c r="C22" i="1"/>
  <c r="K8" i="1"/>
  <c r="J5" i="1"/>
  <c r="J4" i="1"/>
  <c r="K4" i="1"/>
  <c r="L4" i="1"/>
  <c r="M4" i="1"/>
  <c r="K5" i="1"/>
  <c r="L5" i="1"/>
  <c r="M5" i="1"/>
  <c r="J6" i="1"/>
  <c r="K6" i="1"/>
  <c r="L6" i="1"/>
  <c r="M6" i="1"/>
  <c r="J7" i="1"/>
  <c r="K7" i="1"/>
  <c r="L7" i="1"/>
  <c r="M7" i="1"/>
  <c r="J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M3" i="1"/>
  <c r="K3" i="1"/>
  <c r="L3" i="1"/>
  <c r="J3" i="1"/>
  <c r="H3" i="1"/>
  <c r="F3" i="1"/>
  <c r="G3" i="1"/>
  <c r="E3" i="1"/>
</calcChain>
</file>

<file path=xl/sharedStrings.xml><?xml version="1.0" encoding="utf-8"?>
<sst xmlns="http://schemas.openxmlformats.org/spreadsheetml/2006/main" count="49" uniqueCount="47">
  <si>
    <t>employee payroll excelsheet</t>
  </si>
  <si>
    <t xml:space="preserve">Last Name </t>
  </si>
  <si>
    <t xml:space="preserve">First Name </t>
  </si>
  <si>
    <t xml:space="preserve">Hourly wage </t>
  </si>
  <si>
    <t>hours worked</t>
  </si>
  <si>
    <t>Krishna</t>
  </si>
  <si>
    <t>tarun</t>
  </si>
  <si>
    <t>tim</t>
  </si>
  <si>
    <t>hortan</t>
  </si>
  <si>
    <t>kim</t>
  </si>
  <si>
    <t>john</t>
  </si>
  <si>
    <t>johnny</t>
  </si>
  <si>
    <t>Carlson</t>
  </si>
  <si>
    <t>Sunil</t>
  </si>
  <si>
    <t>Jagadesh</t>
  </si>
  <si>
    <t>Magnus</t>
  </si>
  <si>
    <t>Karlsen</t>
  </si>
  <si>
    <t>Norman</t>
  </si>
  <si>
    <t>Lewis</t>
  </si>
  <si>
    <t>jimmy</t>
  </si>
  <si>
    <t>kimmel</t>
  </si>
  <si>
    <t>james</t>
  </si>
  <si>
    <t>carter</t>
  </si>
  <si>
    <t>jordern</t>
  </si>
  <si>
    <t>lean</t>
  </si>
  <si>
    <t>peter</t>
  </si>
  <si>
    <t>jagar</t>
  </si>
  <si>
    <t>karn</t>
  </si>
  <si>
    <t>thakurna</t>
  </si>
  <si>
    <t>karan</t>
  </si>
  <si>
    <t>lagend</t>
  </si>
  <si>
    <t>Bill</t>
  </si>
  <si>
    <t>Mark</t>
  </si>
  <si>
    <t>lantern</t>
  </si>
  <si>
    <t>clinton</t>
  </si>
  <si>
    <t>legend</t>
  </si>
  <si>
    <t>peterson</t>
  </si>
  <si>
    <t>Pay</t>
  </si>
  <si>
    <t>Min</t>
  </si>
  <si>
    <t>Max</t>
  </si>
  <si>
    <t xml:space="preserve">Total </t>
  </si>
  <si>
    <t>Average</t>
  </si>
  <si>
    <t>Overtime hours</t>
  </si>
  <si>
    <t>Overtime Bonus Pay</t>
  </si>
  <si>
    <t>Total</t>
  </si>
  <si>
    <t>Total pay per week</t>
  </si>
  <si>
    <t>monthly total for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</si>
</sst>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d/m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9" fontId="0" fillId="2" borderId="0" xfId="0" applyNumberFormat="1" applyFill="1"/>
    <xf numFmtId="0" fontId="0" fillId="2" borderId="0" xfId="0" applyFill="1"/>
    <xf numFmtId="169" fontId="0" fillId="3" borderId="0" xfId="0" applyNumberFormat="1" applyFill="1"/>
    <xf numFmtId="0" fontId="0" fillId="3" borderId="0" xfId="0" applyFill="1"/>
    <xf numFmtId="169" fontId="0" fillId="4" borderId="0" xfId="0" applyNumberFormat="1" applyFill="1"/>
    <xf numFmtId="0" fontId="0" fillId="4" borderId="0" xfId="0" applyFill="1"/>
    <xf numFmtId="169" fontId="0" fillId="5" borderId="0" xfId="0" applyNumberFormat="1" applyFill="1"/>
    <xf numFmtId="0" fontId="0" fillId="5" borderId="0" xfId="0" applyFill="1"/>
    <xf numFmtId="169" fontId="0" fillId="6" borderId="0" xfId="0" applyNumberForma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EA8D-BD07-4A5A-870C-2E663880A5B9}">
  <dimension ref="A1:AC25"/>
  <sheetViews>
    <sheetView tabSelected="1" topLeftCell="H1" zoomScale="96" zoomScaleNormal="96" workbookViewId="0">
      <selection activeCell="AC14" sqref="AC14"/>
    </sheetView>
  </sheetViews>
  <sheetFormatPr defaultRowHeight="14.4" x14ac:dyDescent="0.3"/>
  <cols>
    <col min="1" max="1" width="24.44140625" bestFit="1" customWidth="1"/>
    <col min="2" max="2" width="10.21875" bestFit="1" customWidth="1"/>
    <col min="3" max="3" width="11.5546875" bestFit="1" customWidth="1"/>
    <col min="4" max="8" width="12.109375" bestFit="1" customWidth="1"/>
    <col min="9" max="9" width="11.109375" bestFit="1" customWidth="1"/>
    <col min="14" max="14" width="13.6640625" bestFit="1" customWidth="1"/>
  </cols>
  <sheetData>
    <row r="1" spans="1:29" x14ac:dyDescent="0.3">
      <c r="A1" t="s">
        <v>0</v>
      </c>
    </row>
    <row r="2" spans="1:29" x14ac:dyDescent="0.3">
      <c r="D2" t="s">
        <v>4</v>
      </c>
      <c r="I2" t="s">
        <v>37</v>
      </c>
      <c r="N2" t="s">
        <v>42</v>
      </c>
      <c r="S2" t="s">
        <v>43</v>
      </c>
      <c r="X2" t="s">
        <v>45</v>
      </c>
      <c r="AC2" t="s">
        <v>46</v>
      </c>
    </row>
    <row r="3" spans="1:29" x14ac:dyDescent="0.3">
      <c r="A3" t="s">
        <v>1</v>
      </c>
      <c r="B3" t="s">
        <v>2</v>
      </c>
      <c r="C3" t="s">
        <v>3</v>
      </c>
      <c r="D3" s="1">
        <v>36892</v>
      </c>
      <c r="E3" s="1">
        <f>D3+7</f>
        <v>36899</v>
      </c>
      <c r="F3" s="1">
        <f t="shared" ref="F3:G3" si="0">E3+7</f>
        <v>36906</v>
      </c>
      <c r="G3" s="1">
        <f t="shared" si="0"/>
        <v>36913</v>
      </c>
      <c r="H3" s="1">
        <f>G3+7</f>
        <v>36920</v>
      </c>
      <c r="I3" s="3">
        <v>36892</v>
      </c>
      <c r="J3" s="3">
        <f>I3+7</f>
        <v>36899</v>
      </c>
      <c r="K3" s="3">
        <f t="shared" ref="K3:M3" si="1">J3+7</f>
        <v>36906</v>
      </c>
      <c r="L3" s="3">
        <f t="shared" si="1"/>
        <v>36913</v>
      </c>
      <c r="M3" s="3">
        <f t="shared" si="1"/>
        <v>36920</v>
      </c>
      <c r="N3" s="5">
        <v>44197</v>
      </c>
      <c r="O3" s="5">
        <f>N3+7</f>
        <v>44204</v>
      </c>
      <c r="P3" s="5">
        <f t="shared" ref="P3:R3" si="2">O3+7</f>
        <v>44211</v>
      </c>
      <c r="Q3" s="5">
        <f t="shared" si="2"/>
        <v>44218</v>
      </c>
      <c r="R3" s="5">
        <f t="shared" si="2"/>
        <v>44225</v>
      </c>
      <c r="S3" s="7">
        <v>44197</v>
      </c>
      <c r="T3" s="7">
        <f>S3+7</f>
        <v>44204</v>
      </c>
      <c r="U3" s="7">
        <f t="shared" ref="U3:W3" si="3">T3+7</f>
        <v>44211</v>
      </c>
      <c r="V3" s="7">
        <f t="shared" si="3"/>
        <v>44218</v>
      </c>
      <c r="W3" s="7">
        <f t="shared" si="3"/>
        <v>44225</v>
      </c>
      <c r="X3" s="9">
        <v>36892</v>
      </c>
      <c r="Y3" s="9">
        <f>X3+7</f>
        <v>36899</v>
      </c>
      <c r="Z3" s="9">
        <f t="shared" ref="Z3:AB3" si="4">Y3+7</f>
        <v>36906</v>
      </c>
      <c r="AA3" s="9">
        <f t="shared" si="4"/>
        <v>36913</v>
      </c>
      <c r="AB3" s="9">
        <f t="shared" si="4"/>
        <v>36920</v>
      </c>
      <c r="AC3" s="11" t="s">
        <v>44</v>
      </c>
    </row>
    <row r="4" spans="1:29" x14ac:dyDescent="0.3">
      <c r="A4" t="s">
        <v>5</v>
      </c>
      <c r="B4" t="s">
        <v>6</v>
      </c>
      <c r="C4">
        <v>14.7</v>
      </c>
      <c r="D4" s="2">
        <v>37</v>
      </c>
      <c r="E4" s="2">
        <v>32</v>
      </c>
      <c r="F4" s="2">
        <v>22</v>
      </c>
      <c r="G4" s="2">
        <v>45</v>
      </c>
      <c r="H4" s="2">
        <v>31</v>
      </c>
      <c r="I4" s="4">
        <f>$C4*D4</f>
        <v>543.9</v>
      </c>
      <c r="J4" s="4">
        <f t="shared" ref="J4:M19" si="5">$C4*E4</f>
        <v>470.4</v>
      </c>
      <c r="K4" s="4">
        <f t="shared" si="5"/>
        <v>323.39999999999998</v>
      </c>
      <c r="L4" s="4">
        <f t="shared" si="5"/>
        <v>661.5</v>
      </c>
      <c r="M4" s="4">
        <f t="shared" si="5"/>
        <v>455.7</v>
      </c>
      <c r="N4" s="6">
        <f>IF(D4&gt;40,D4-40,0)</f>
        <v>0</v>
      </c>
      <c r="O4" s="6">
        <f>IF(E4&gt;40,E4-40,0)</f>
        <v>0</v>
      </c>
      <c r="P4" s="6">
        <f t="shared" ref="O4:R19" si="6">IF(F4&gt;40,F4-40,0)</f>
        <v>0</v>
      </c>
      <c r="Q4" s="6">
        <f t="shared" si="6"/>
        <v>5</v>
      </c>
      <c r="R4" s="6">
        <f t="shared" si="6"/>
        <v>0</v>
      </c>
      <c r="S4" s="8">
        <f>$C4*0.5*N4</f>
        <v>0</v>
      </c>
      <c r="T4" s="8">
        <f>$C4*0.5*O4</f>
        <v>0</v>
      </c>
      <c r="U4" s="8">
        <f t="shared" ref="T4:W19" si="7">$C4*0.5*P4</f>
        <v>0</v>
      </c>
      <c r="V4" s="8">
        <f t="shared" si="7"/>
        <v>36.75</v>
      </c>
      <c r="W4" s="8">
        <f t="shared" si="7"/>
        <v>0</v>
      </c>
      <c r="X4" s="10">
        <f>S4+I4</f>
        <v>543.9</v>
      </c>
      <c r="Y4" s="10">
        <f t="shared" ref="Y4:AB19" si="8">T4+J4</f>
        <v>470.4</v>
      </c>
      <c r="Z4" s="10">
        <f t="shared" si="8"/>
        <v>323.39999999999998</v>
      </c>
      <c r="AA4" s="10">
        <f t="shared" si="8"/>
        <v>698.25</v>
      </c>
      <c r="AB4" s="10">
        <f t="shared" si="8"/>
        <v>455.7</v>
      </c>
      <c r="AC4" s="11">
        <f>SUM(X4:AB4)</f>
        <v>2491.6499999999996</v>
      </c>
    </row>
    <row r="5" spans="1:29" x14ac:dyDescent="0.3">
      <c r="A5" t="s">
        <v>7</v>
      </c>
      <c r="B5" t="s">
        <v>8</v>
      </c>
      <c r="C5">
        <v>15</v>
      </c>
      <c r="D5" s="2">
        <v>45</v>
      </c>
      <c r="E5" s="2">
        <v>33</v>
      </c>
      <c r="F5" s="2">
        <v>34</v>
      </c>
      <c r="G5" s="2">
        <v>41</v>
      </c>
      <c r="H5" s="2">
        <v>38</v>
      </c>
      <c r="I5" s="4">
        <f t="shared" ref="I5:I20" si="9">$C5*D5</f>
        <v>675</v>
      </c>
      <c r="J5" s="4">
        <f>$C5*E5</f>
        <v>495</v>
      </c>
      <c r="K5" s="4">
        <f t="shared" si="5"/>
        <v>510</v>
      </c>
      <c r="L5" s="4">
        <f t="shared" si="5"/>
        <v>615</v>
      </c>
      <c r="M5" s="4">
        <f t="shared" si="5"/>
        <v>570</v>
      </c>
      <c r="N5" s="6">
        <f t="shared" ref="N5:N20" si="10">IF(D5&gt;40,D5-40,0)</f>
        <v>5</v>
      </c>
      <c r="O5" s="6">
        <f t="shared" si="6"/>
        <v>0</v>
      </c>
      <c r="P5" s="6">
        <f t="shared" si="6"/>
        <v>0</v>
      </c>
      <c r="Q5" s="6">
        <f t="shared" si="6"/>
        <v>1</v>
      </c>
      <c r="R5" s="6">
        <f t="shared" si="6"/>
        <v>0</v>
      </c>
      <c r="S5" s="8">
        <f>$C5*0.5*N5</f>
        <v>37.5</v>
      </c>
      <c r="T5" s="8">
        <f t="shared" si="7"/>
        <v>0</v>
      </c>
      <c r="U5" s="8">
        <f t="shared" si="7"/>
        <v>0</v>
      </c>
      <c r="V5" s="8">
        <f t="shared" si="7"/>
        <v>7.5</v>
      </c>
      <c r="W5" s="8">
        <f t="shared" si="7"/>
        <v>0</v>
      </c>
      <c r="X5" s="10">
        <f t="shared" ref="X5:X20" si="11">S5+I5</f>
        <v>712.5</v>
      </c>
      <c r="Y5" s="10">
        <f t="shared" si="8"/>
        <v>495</v>
      </c>
      <c r="Z5" s="10">
        <f t="shared" si="8"/>
        <v>510</v>
      </c>
      <c r="AA5" s="10">
        <f t="shared" si="8"/>
        <v>622.5</v>
      </c>
      <c r="AB5" s="10">
        <f t="shared" si="8"/>
        <v>570</v>
      </c>
      <c r="AC5" s="11">
        <f t="shared" ref="AC5:AC20" si="12">SUM(X5:AB5)</f>
        <v>2910</v>
      </c>
    </row>
    <row r="6" spans="1:29" x14ac:dyDescent="0.3">
      <c r="A6" t="s">
        <v>9</v>
      </c>
      <c r="B6" t="s">
        <v>10</v>
      </c>
      <c r="C6">
        <v>11.2</v>
      </c>
      <c r="D6" s="2">
        <v>41</v>
      </c>
      <c r="E6" s="2">
        <v>35</v>
      </c>
      <c r="F6" s="2">
        <v>46</v>
      </c>
      <c r="G6" s="2">
        <v>39</v>
      </c>
      <c r="H6" s="2">
        <v>40</v>
      </c>
      <c r="I6" s="4">
        <f t="shared" si="9"/>
        <v>459.2</v>
      </c>
      <c r="J6" s="4">
        <f t="shared" si="5"/>
        <v>392</v>
      </c>
      <c r="K6" s="4">
        <f t="shared" si="5"/>
        <v>515.19999999999993</v>
      </c>
      <c r="L6" s="4">
        <f t="shared" si="5"/>
        <v>436.79999999999995</v>
      </c>
      <c r="M6" s="4">
        <f t="shared" si="5"/>
        <v>448</v>
      </c>
      <c r="N6" s="6">
        <f t="shared" si="10"/>
        <v>1</v>
      </c>
      <c r="O6" s="6">
        <f t="shared" si="6"/>
        <v>0</v>
      </c>
      <c r="P6" s="6">
        <f t="shared" si="6"/>
        <v>6</v>
      </c>
      <c r="Q6" s="6">
        <f t="shared" si="6"/>
        <v>0</v>
      </c>
      <c r="R6" s="6">
        <f t="shared" si="6"/>
        <v>0</v>
      </c>
      <c r="S6" s="8">
        <f t="shared" ref="S5:S20" si="13">$C6*0.5*N6</f>
        <v>5.6</v>
      </c>
      <c r="T6" s="8">
        <f t="shared" si="7"/>
        <v>0</v>
      </c>
      <c r="U6" s="8">
        <f t="shared" si="7"/>
        <v>33.599999999999994</v>
      </c>
      <c r="V6" s="8">
        <f t="shared" si="7"/>
        <v>0</v>
      </c>
      <c r="W6" s="8">
        <f t="shared" si="7"/>
        <v>0</v>
      </c>
      <c r="X6" s="10">
        <f t="shared" si="11"/>
        <v>464.8</v>
      </c>
      <c r="Y6" s="10">
        <f t="shared" si="8"/>
        <v>392</v>
      </c>
      <c r="Z6" s="10">
        <f t="shared" si="8"/>
        <v>548.79999999999995</v>
      </c>
      <c r="AA6" s="10">
        <f t="shared" si="8"/>
        <v>436.79999999999995</v>
      </c>
      <c r="AB6" s="10">
        <f t="shared" si="8"/>
        <v>448</v>
      </c>
      <c r="AC6" s="11">
        <f>SUM(X6:AB6)</f>
        <v>2290.3999999999996</v>
      </c>
    </row>
    <row r="7" spans="1:29" x14ac:dyDescent="0.3">
      <c r="A7" t="s">
        <v>12</v>
      </c>
      <c r="B7" t="s">
        <v>11</v>
      </c>
      <c r="C7">
        <v>14.3</v>
      </c>
      <c r="D7" s="2">
        <v>40</v>
      </c>
      <c r="E7" s="2">
        <v>43</v>
      </c>
      <c r="F7" s="2">
        <v>44</v>
      </c>
      <c r="G7" s="2">
        <v>35</v>
      </c>
      <c r="H7" s="2">
        <v>43</v>
      </c>
      <c r="I7" s="4">
        <f t="shared" si="9"/>
        <v>572</v>
      </c>
      <c r="J7" s="4">
        <f t="shared" si="5"/>
        <v>614.9</v>
      </c>
      <c r="K7" s="4">
        <f t="shared" si="5"/>
        <v>629.20000000000005</v>
      </c>
      <c r="L7" s="4">
        <f t="shared" si="5"/>
        <v>500.5</v>
      </c>
      <c r="M7" s="4">
        <f t="shared" si="5"/>
        <v>614.9</v>
      </c>
      <c r="N7" s="6">
        <f t="shared" si="10"/>
        <v>0</v>
      </c>
      <c r="O7" s="6">
        <f t="shared" si="6"/>
        <v>3</v>
      </c>
      <c r="P7" s="6">
        <f t="shared" si="6"/>
        <v>4</v>
      </c>
      <c r="Q7" s="6">
        <f t="shared" si="6"/>
        <v>0</v>
      </c>
      <c r="R7" s="6">
        <f t="shared" si="6"/>
        <v>3</v>
      </c>
      <c r="S7" s="8">
        <f t="shared" si="13"/>
        <v>0</v>
      </c>
      <c r="T7" s="8">
        <f t="shared" si="7"/>
        <v>21.450000000000003</v>
      </c>
      <c r="U7" s="8">
        <f t="shared" si="7"/>
        <v>28.6</v>
      </c>
      <c r="V7" s="8">
        <f t="shared" si="7"/>
        <v>0</v>
      </c>
      <c r="W7" s="8">
        <f t="shared" si="7"/>
        <v>21.450000000000003</v>
      </c>
      <c r="X7" s="10">
        <f t="shared" si="11"/>
        <v>572</v>
      </c>
      <c r="Y7" s="10">
        <f t="shared" si="8"/>
        <v>636.35</v>
      </c>
      <c r="Z7" s="10">
        <f>U7+K7</f>
        <v>657.80000000000007</v>
      </c>
      <c r="AA7" s="10">
        <f t="shared" si="8"/>
        <v>500.5</v>
      </c>
      <c r="AB7" s="10">
        <f t="shared" si="8"/>
        <v>636.35</v>
      </c>
      <c r="AC7" s="11">
        <f t="shared" si="12"/>
        <v>3003</v>
      </c>
    </row>
    <row r="8" spans="1:29" x14ac:dyDescent="0.3">
      <c r="A8" t="s">
        <v>14</v>
      </c>
      <c r="B8" t="s">
        <v>13</v>
      </c>
      <c r="C8">
        <v>17</v>
      </c>
      <c r="D8" s="2">
        <v>39</v>
      </c>
      <c r="E8" s="2">
        <v>51</v>
      </c>
      <c r="F8" s="2">
        <v>49</v>
      </c>
      <c r="G8" s="2">
        <v>37</v>
      </c>
      <c r="H8" s="2">
        <v>41</v>
      </c>
      <c r="I8" s="4">
        <f t="shared" si="9"/>
        <v>663</v>
      </c>
      <c r="J8" s="4">
        <f t="shared" si="5"/>
        <v>867</v>
      </c>
      <c r="K8" s="4">
        <f>$C8*F8</f>
        <v>833</v>
      </c>
      <c r="L8" s="4">
        <f t="shared" si="5"/>
        <v>629</v>
      </c>
      <c r="M8" s="4">
        <f t="shared" si="5"/>
        <v>697</v>
      </c>
      <c r="N8" s="6">
        <f t="shared" si="10"/>
        <v>0</v>
      </c>
      <c r="O8" s="6">
        <f t="shared" si="6"/>
        <v>11</v>
      </c>
      <c r="P8" s="6">
        <f t="shared" si="6"/>
        <v>9</v>
      </c>
      <c r="Q8" s="6">
        <f t="shared" si="6"/>
        <v>0</v>
      </c>
      <c r="R8" s="6">
        <f t="shared" si="6"/>
        <v>1</v>
      </c>
      <c r="S8" s="8">
        <f t="shared" si="13"/>
        <v>0</v>
      </c>
      <c r="T8" s="8">
        <f t="shared" si="7"/>
        <v>93.5</v>
      </c>
      <c r="U8" s="8">
        <f t="shared" si="7"/>
        <v>76.5</v>
      </c>
      <c r="V8" s="8">
        <f t="shared" si="7"/>
        <v>0</v>
      </c>
      <c r="W8" s="8">
        <f t="shared" si="7"/>
        <v>8.5</v>
      </c>
      <c r="X8" s="10">
        <f t="shared" si="11"/>
        <v>663</v>
      </c>
      <c r="Y8" s="10">
        <f t="shared" si="8"/>
        <v>960.5</v>
      </c>
      <c r="Z8" s="10">
        <f t="shared" si="8"/>
        <v>909.5</v>
      </c>
      <c r="AA8" s="10">
        <f t="shared" si="8"/>
        <v>629</v>
      </c>
      <c r="AB8" s="10">
        <f t="shared" si="8"/>
        <v>705.5</v>
      </c>
      <c r="AC8" s="11">
        <f t="shared" si="12"/>
        <v>3867.5</v>
      </c>
    </row>
    <row r="9" spans="1:29" x14ac:dyDescent="0.3">
      <c r="A9" t="s">
        <v>16</v>
      </c>
      <c r="B9" t="s">
        <v>15</v>
      </c>
      <c r="C9">
        <v>19.5</v>
      </c>
      <c r="D9" s="2">
        <v>33</v>
      </c>
      <c r="E9" s="2">
        <v>32</v>
      </c>
      <c r="F9" s="2">
        <v>36</v>
      </c>
      <c r="G9" s="2">
        <v>34</v>
      </c>
      <c r="H9" s="2">
        <v>46</v>
      </c>
      <c r="I9" s="4">
        <f t="shared" si="9"/>
        <v>643.5</v>
      </c>
      <c r="J9" s="4">
        <f t="shared" si="5"/>
        <v>624</v>
      </c>
      <c r="K9" s="4">
        <f t="shared" si="5"/>
        <v>702</v>
      </c>
      <c r="L9" s="4">
        <f t="shared" si="5"/>
        <v>663</v>
      </c>
      <c r="M9" s="4">
        <f t="shared" si="5"/>
        <v>897</v>
      </c>
      <c r="N9" s="6">
        <f t="shared" si="10"/>
        <v>0</v>
      </c>
      <c r="O9" s="6">
        <f t="shared" si="6"/>
        <v>0</v>
      </c>
      <c r="P9" s="6">
        <f t="shared" si="6"/>
        <v>0</v>
      </c>
      <c r="Q9" s="6">
        <f t="shared" si="6"/>
        <v>0</v>
      </c>
      <c r="R9" s="6">
        <f t="shared" si="6"/>
        <v>6</v>
      </c>
      <c r="S9" s="8">
        <f t="shared" si="13"/>
        <v>0</v>
      </c>
      <c r="T9" s="8">
        <f t="shared" si="7"/>
        <v>0</v>
      </c>
      <c r="U9" s="8">
        <f t="shared" si="7"/>
        <v>0</v>
      </c>
      <c r="V9" s="8">
        <f t="shared" si="7"/>
        <v>0</v>
      </c>
      <c r="W9" s="8">
        <f t="shared" si="7"/>
        <v>58.5</v>
      </c>
      <c r="X9" s="10">
        <f>S9+I9</f>
        <v>643.5</v>
      </c>
      <c r="Y9" s="10">
        <f t="shared" si="8"/>
        <v>624</v>
      </c>
      <c r="Z9" s="10">
        <f t="shared" si="8"/>
        <v>702</v>
      </c>
      <c r="AA9" s="10">
        <f t="shared" si="8"/>
        <v>663</v>
      </c>
      <c r="AB9" s="10">
        <f t="shared" si="8"/>
        <v>955.5</v>
      </c>
      <c r="AC9" s="11">
        <f t="shared" si="12"/>
        <v>3588</v>
      </c>
    </row>
    <row r="10" spans="1:29" x14ac:dyDescent="0.3">
      <c r="A10" t="s">
        <v>18</v>
      </c>
      <c r="B10" t="s">
        <v>17</v>
      </c>
      <c r="C10">
        <v>13.3</v>
      </c>
      <c r="D10" s="2">
        <v>39</v>
      </c>
      <c r="E10" s="2">
        <v>44</v>
      </c>
      <c r="F10" s="2">
        <v>47</v>
      </c>
      <c r="G10" s="2">
        <v>40</v>
      </c>
      <c r="H10" s="2">
        <v>50</v>
      </c>
      <c r="I10" s="4">
        <f t="shared" si="9"/>
        <v>518.70000000000005</v>
      </c>
      <c r="J10" s="4">
        <f t="shared" si="5"/>
        <v>585.20000000000005</v>
      </c>
      <c r="K10" s="4">
        <f t="shared" si="5"/>
        <v>625.1</v>
      </c>
      <c r="L10" s="4">
        <f t="shared" si="5"/>
        <v>532</v>
      </c>
      <c r="M10" s="4">
        <f t="shared" si="5"/>
        <v>665</v>
      </c>
      <c r="N10" s="6">
        <f t="shared" si="10"/>
        <v>0</v>
      </c>
      <c r="O10" s="6">
        <f t="shared" si="6"/>
        <v>4</v>
      </c>
      <c r="P10" s="6">
        <f t="shared" si="6"/>
        <v>7</v>
      </c>
      <c r="Q10" s="6">
        <f t="shared" si="6"/>
        <v>0</v>
      </c>
      <c r="R10" s="6">
        <f t="shared" si="6"/>
        <v>10</v>
      </c>
      <c r="S10" s="8">
        <f t="shared" si="13"/>
        <v>0</v>
      </c>
      <c r="T10" s="8">
        <f t="shared" si="7"/>
        <v>26.6</v>
      </c>
      <c r="U10" s="8">
        <f t="shared" si="7"/>
        <v>46.550000000000004</v>
      </c>
      <c r="V10" s="8">
        <f t="shared" si="7"/>
        <v>0</v>
      </c>
      <c r="W10" s="8">
        <f t="shared" si="7"/>
        <v>66.5</v>
      </c>
      <c r="X10" s="10">
        <f t="shared" si="11"/>
        <v>518.70000000000005</v>
      </c>
      <c r="Y10" s="10">
        <f t="shared" si="8"/>
        <v>611.80000000000007</v>
      </c>
      <c r="Z10" s="10">
        <f t="shared" si="8"/>
        <v>671.65</v>
      </c>
      <c r="AA10" s="10">
        <f t="shared" si="8"/>
        <v>532</v>
      </c>
      <c r="AB10" s="10">
        <f t="shared" si="8"/>
        <v>731.5</v>
      </c>
      <c r="AC10" s="11">
        <f t="shared" si="12"/>
        <v>3065.65</v>
      </c>
    </row>
    <row r="11" spans="1:29" x14ac:dyDescent="0.3">
      <c r="A11" t="s">
        <v>20</v>
      </c>
      <c r="B11" t="s">
        <v>19</v>
      </c>
      <c r="C11">
        <v>11.6</v>
      </c>
      <c r="D11" s="2">
        <v>35</v>
      </c>
      <c r="E11" s="2">
        <v>31</v>
      </c>
      <c r="F11" s="2">
        <v>36</v>
      </c>
      <c r="G11" s="2">
        <v>41</v>
      </c>
      <c r="H11" s="2">
        <v>44</v>
      </c>
      <c r="I11" s="4">
        <f t="shared" si="9"/>
        <v>406</v>
      </c>
      <c r="J11" s="4">
        <f t="shared" si="5"/>
        <v>359.59999999999997</v>
      </c>
      <c r="K11" s="4">
        <f t="shared" si="5"/>
        <v>417.59999999999997</v>
      </c>
      <c r="L11" s="4">
        <f t="shared" si="5"/>
        <v>475.59999999999997</v>
      </c>
      <c r="M11" s="4">
        <f t="shared" si="5"/>
        <v>510.4</v>
      </c>
      <c r="N11" s="6">
        <f t="shared" si="10"/>
        <v>0</v>
      </c>
      <c r="O11" s="6">
        <f t="shared" si="6"/>
        <v>0</v>
      </c>
      <c r="P11" s="6">
        <f t="shared" si="6"/>
        <v>0</v>
      </c>
      <c r="Q11" s="6">
        <f t="shared" si="6"/>
        <v>1</v>
      </c>
      <c r="R11" s="6">
        <f t="shared" si="6"/>
        <v>4</v>
      </c>
      <c r="S11" s="8">
        <f t="shared" si="13"/>
        <v>0</v>
      </c>
      <c r="T11" s="8">
        <f t="shared" si="7"/>
        <v>0</v>
      </c>
      <c r="U11" s="8">
        <f t="shared" si="7"/>
        <v>0</v>
      </c>
      <c r="V11" s="8">
        <f t="shared" si="7"/>
        <v>5.8</v>
      </c>
      <c r="W11" s="8">
        <f t="shared" si="7"/>
        <v>23.2</v>
      </c>
      <c r="X11" s="10">
        <f t="shared" si="11"/>
        <v>406</v>
      </c>
      <c r="Y11" s="10">
        <f t="shared" si="8"/>
        <v>359.59999999999997</v>
      </c>
      <c r="Z11" s="10">
        <f t="shared" si="8"/>
        <v>417.59999999999997</v>
      </c>
      <c r="AA11" s="10">
        <f t="shared" si="8"/>
        <v>481.4</v>
      </c>
      <c r="AB11" s="10">
        <f t="shared" si="8"/>
        <v>533.6</v>
      </c>
      <c r="AC11" s="11">
        <f t="shared" si="12"/>
        <v>2198.1999999999998</v>
      </c>
    </row>
    <row r="12" spans="1:29" x14ac:dyDescent="0.3">
      <c r="A12" t="s">
        <v>22</v>
      </c>
      <c r="B12" t="s">
        <v>21</v>
      </c>
      <c r="C12">
        <v>17.5</v>
      </c>
      <c r="D12" s="2">
        <v>36</v>
      </c>
      <c r="E12" s="2">
        <v>35</v>
      </c>
      <c r="F12" s="2">
        <v>31</v>
      </c>
      <c r="G12" s="2">
        <v>42</v>
      </c>
      <c r="H12" s="2">
        <v>39</v>
      </c>
      <c r="I12" s="4">
        <f t="shared" si="9"/>
        <v>630</v>
      </c>
      <c r="J12" s="4">
        <f t="shared" si="5"/>
        <v>612.5</v>
      </c>
      <c r="K12" s="4">
        <f t="shared" si="5"/>
        <v>542.5</v>
      </c>
      <c r="L12" s="4">
        <f t="shared" si="5"/>
        <v>735</v>
      </c>
      <c r="M12" s="4">
        <f t="shared" si="5"/>
        <v>682.5</v>
      </c>
      <c r="N12" s="6">
        <f t="shared" si="10"/>
        <v>0</v>
      </c>
      <c r="O12" s="6">
        <f t="shared" si="6"/>
        <v>0</v>
      </c>
      <c r="P12" s="6">
        <f t="shared" si="6"/>
        <v>0</v>
      </c>
      <c r="Q12" s="6">
        <f t="shared" si="6"/>
        <v>2</v>
      </c>
      <c r="R12" s="6">
        <f t="shared" si="6"/>
        <v>0</v>
      </c>
      <c r="S12" s="8">
        <f t="shared" si="13"/>
        <v>0</v>
      </c>
      <c r="T12" s="8">
        <f t="shared" si="7"/>
        <v>0</v>
      </c>
      <c r="U12" s="8">
        <f t="shared" si="7"/>
        <v>0</v>
      </c>
      <c r="V12" s="8">
        <f t="shared" si="7"/>
        <v>17.5</v>
      </c>
      <c r="W12" s="8">
        <f t="shared" si="7"/>
        <v>0</v>
      </c>
      <c r="X12" s="10">
        <f t="shared" si="11"/>
        <v>630</v>
      </c>
      <c r="Y12" s="10">
        <f t="shared" si="8"/>
        <v>612.5</v>
      </c>
      <c r="Z12" s="10">
        <f t="shared" si="8"/>
        <v>542.5</v>
      </c>
      <c r="AA12" s="10">
        <f t="shared" si="8"/>
        <v>752.5</v>
      </c>
      <c r="AB12" s="10">
        <f t="shared" si="8"/>
        <v>682.5</v>
      </c>
      <c r="AC12" s="11">
        <f t="shared" si="12"/>
        <v>3220</v>
      </c>
    </row>
    <row r="13" spans="1:29" x14ac:dyDescent="0.3">
      <c r="A13" t="s">
        <v>24</v>
      </c>
      <c r="B13" t="s">
        <v>23</v>
      </c>
      <c r="C13">
        <v>18</v>
      </c>
      <c r="D13" s="2">
        <v>32</v>
      </c>
      <c r="E13" s="2">
        <v>43</v>
      </c>
      <c r="F13" s="2">
        <v>39</v>
      </c>
      <c r="G13" s="2">
        <v>46</v>
      </c>
      <c r="H13" s="2">
        <v>35</v>
      </c>
      <c r="I13" s="4">
        <f t="shared" si="9"/>
        <v>576</v>
      </c>
      <c r="J13" s="4">
        <f t="shared" si="5"/>
        <v>774</v>
      </c>
      <c r="K13" s="4">
        <f t="shared" si="5"/>
        <v>702</v>
      </c>
      <c r="L13" s="4">
        <f t="shared" si="5"/>
        <v>828</v>
      </c>
      <c r="M13" s="4">
        <f t="shared" si="5"/>
        <v>630</v>
      </c>
      <c r="N13" s="6">
        <f t="shared" si="10"/>
        <v>0</v>
      </c>
      <c r="O13" s="6">
        <f t="shared" si="6"/>
        <v>3</v>
      </c>
      <c r="P13" s="6">
        <f t="shared" si="6"/>
        <v>0</v>
      </c>
      <c r="Q13" s="6">
        <f t="shared" si="6"/>
        <v>6</v>
      </c>
      <c r="R13" s="6">
        <f t="shared" si="6"/>
        <v>0</v>
      </c>
      <c r="S13" s="8">
        <f t="shared" si="13"/>
        <v>0</v>
      </c>
      <c r="T13" s="8">
        <f t="shared" si="7"/>
        <v>27</v>
      </c>
      <c r="U13" s="8">
        <f t="shared" si="7"/>
        <v>0</v>
      </c>
      <c r="V13" s="8">
        <f t="shared" si="7"/>
        <v>54</v>
      </c>
      <c r="W13" s="8">
        <f t="shared" si="7"/>
        <v>0</v>
      </c>
      <c r="X13" s="10">
        <f t="shared" si="11"/>
        <v>576</v>
      </c>
      <c r="Y13" s="10">
        <f t="shared" si="8"/>
        <v>801</v>
      </c>
      <c r="Z13" s="10">
        <f t="shared" si="8"/>
        <v>702</v>
      </c>
      <c r="AA13" s="10">
        <f t="shared" si="8"/>
        <v>882</v>
      </c>
      <c r="AB13" s="10">
        <f t="shared" si="8"/>
        <v>630</v>
      </c>
      <c r="AC13" s="11">
        <f t="shared" si="12"/>
        <v>3591</v>
      </c>
    </row>
    <row r="14" spans="1:29" x14ac:dyDescent="0.3">
      <c r="A14" t="s">
        <v>26</v>
      </c>
      <c r="B14" t="s">
        <v>25</v>
      </c>
      <c r="C14">
        <v>15.7</v>
      </c>
      <c r="D14" s="2">
        <v>55</v>
      </c>
      <c r="E14" s="2">
        <v>47</v>
      </c>
      <c r="F14" s="2">
        <v>40</v>
      </c>
      <c r="G14" s="2">
        <v>51</v>
      </c>
      <c r="H14" s="2">
        <v>37</v>
      </c>
      <c r="I14" s="4">
        <f t="shared" si="9"/>
        <v>863.5</v>
      </c>
      <c r="J14" s="4">
        <f t="shared" si="5"/>
        <v>737.9</v>
      </c>
      <c r="K14" s="4">
        <f t="shared" si="5"/>
        <v>628</v>
      </c>
      <c r="L14" s="4">
        <f t="shared" si="5"/>
        <v>800.69999999999993</v>
      </c>
      <c r="M14" s="4">
        <f t="shared" si="5"/>
        <v>580.9</v>
      </c>
      <c r="N14" s="6">
        <f t="shared" si="10"/>
        <v>15</v>
      </c>
      <c r="O14" s="6">
        <f t="shared" si="6"/>
        <v>7</v>
      </c>
      <c r="P14" s="6">
        <f t="shared" si="6"/>
        <v>0</v>
      </c>
      <c r="Q14" s="6">
        <f t="shared" si="6"/>
        <v>11</v>
      </c>
      <c r="R14" s="6">
        <f t="shared" si="6"/>
        <v>0</v>
      </c>
      <c r="S14" s="8">
        <f t="shared" si="13"/>
        <v>117.75</v>
      </c>
      <c r="T14" s="8">
        <f t="shared" si="7"/>
        <v>54.949999999999996</v>
      </c>
      <c r="U14" s="8">
        <f t="shared" si="7"/>
        <v>0</v>
      </c>
      <c r="V14" s="8">
        <f t="shared" si="7"/>
        <v>86.35</v>
      </c>
      <c r="W14" s="8">
        <f t="shared" si="7"/>
        <v>0</v>
      </c>
      <c r="X14" s="10">
        <f t="shared" si="11"/>
        <v>981.25</v>
      </c>
      <c r="Y14" s="10">
        <f t="shared" si="8"/>
        <v>792.85</v>
      </c>
      <c r="Z14" s="10">
        <f t="shared" si="8"/>
        <v>628</v>
      </c>
      <c r="AA14" s="10">
        <f t="shared" si="8"/>
        <v>887.05</v>
      </c>
      <c r="AB14" s="10">
        <f t="shared" si="8"/>
        <v>580.9</v>
      </c>
      <c r="AC14" s="11">
        <f t="shared" si="12"/>
        <v>3870.0499999999997</v>
      </c>
    </row>
    <row r="15" spans="1:29" x14ac:dyDescent="0.3">
      <c r="A15" t="s">
        <v>28</v>
      </c>
      <c r="B15" t="s">
        <v>27</v>
      </c>
      <c r="C15">
        <v>12</v>
      </c>
      <c r="D15" s="2">
        <v>43</v>
      </c>
      <c r="E15" s="2">
        <v>51</v>
      </c>
      <c r="F15" s="2">
        <v>41</v>
      </c>
      <c r="G15" s="2">
        <v>50</v>
      </c>
      <c r="H15" s="2">
        <v>42</v>
      </c>
      <c r="I15" s="4">
        <f t="shared" si="9"/>
        <v>516</v>
      </c>
      <c r="J15" s="4">
        <f t="shared" si="5"/>
        <v>612</v>
      </c>
      <c r="K15" s="4">
        <f t="shared" si="5"/>
        <v>492</v>
      </c>
      <c r="L15" s="4">
        <f t="shared" si="5"/>
        <v>600</v>
      </c>
      <c r="M15" s="4">
        <f t="shared" si="5"/>
        <v>504</v>
      </c>
      <c r="N15" s="6">
        <f t="shared" si="10"/>
        <v>3</v>
      </c>
      <c r="O15" s="6">
        <f t="shared" si="6"/>
        <v>11</v>
      </c>
      <c r="P15" s="6">
        <f t="shared" si="6"/>
        <v>1</v>
      </c>
      <c r="Q15" s="6">
        <f t="shared" si="6"/>
        <v>10</v>
      </c>
      <c r="R15" s="6">
        <f t="shared" si="6"/>
        <v>2</v>
      </c>
      <c r="S15" s="8">
        <f t="shared" si="13"/>
        <v>18</v>
      </c>
      <c r="T15" s="8">
        <f t="shared" si="7"/>
        <v>66</v>
      </c>
      <c r="U15" s="8">
        <f t="shared" si="7"/>
        <v>6</v>
      </c>
      <c r="V15" s="8">
        <f t="shared" si="7"/>
        <v>60</v>
      </c>
      <c r="W15" s="8">
        <f t="shared" si="7"/>
        <v>12</v>
      </c>
      <c r="X15" s="10">
        <f t="shared" si="11"/>
        <v>534</v>
      </c>
      <c r="Y15" s="10">
        <f t="shared" si="8"/>
        <v>678</v>
      </c>
      <c r="Z15" s="10">
        <f t="shared" si="8"/>
        <v>498</v>
      </c>
      <c r="AA15" s="10">
        <f t="shared" si="8"/>
        <v>660</v>
      </c>
      <c r="AB15" s="10">
        <f t="shared" si="8"/>
        <v>516</v>
      </c>
      <c r="AC15" s="11">
        <f t="shared" si="12"/>
        <v>2886</v>
      </c>
    </row>
    <row r="16" spans="1:29" x14ac:dyDescent="0.3">
      <c r="A16" t="s">
        <v>30</v>
      </c>
      <c r="B16" t="s">
        <v>29</v>
      </c>
      <c r="C16">
        <v>14.8</v>
      </c>
      <c r="D16" s="2">
        <v>41</v>
      </c>
      <c r="E16" s="2">
        <v>42</v>
      </c>
      <c r="F16" s="2">
        <v>55</v>
      </c>
      <c r="G16" s="2">
        <v>41</v>
      </c>
      <c r="H16" s="2">
        <v>46</v>
      </c>
      <c r="I16" s="4">
        <f t="shared" si="9"/>
        <v>606.80000000000007</v>
      </c>
      <c r="J16" s="4">
        <f t="shared" si="5"/>
        <v>621.6</v>
      </c>
      <c r="K16" s="4">
        <f t="shared" si="5"/>
        <v>814</v>
      </c>
      <c r="L16" s="4">
        <f t="shared" si="5"/>
        <v>606.80000000000007</v>
      </c>
      <c r="M16" s="4">
        <f t="shared" si="5"/>
        <v>680.80000000000007</v>
      </c>
      <c r="N16" s="6">
        <f t="shared" si="10"/>
        <v>1</v>
      </c>
      <c r="O16" s="6">
        <f t="shared" si="6"/>
        <v>2</v>
      </c>
      <c r="P16" s="6">
        <f t="shared" si="6"/>
        <v>15</v>
      </c>
      <c r="Q16" s="6">
        <f t="shared" si="6"/>
        <v>1</v>
      </c>
      <c r="R16" s="6">
        <f t="shared" si="6"/>
        <v>6</v>
      </c>
      <c r="S16" s="8">
        <f t="shared" si="13"/>
        <v>7.4</v>
      </c>
      <c r="T16" s="8">
        <f t="shared" si="7"/>
        <v>14.8</v>
      </c>
      <c r="U16" s="8">
        <f t="shared" si="7"/>
        <v>111</v>
      </c>
      <c r="V16" s="8">
        <f t="shared" si="7"/>
        <v>7.4</v>
      </c>
      <c r="W16" s="8">
        <f t="shared" si="7"/>
        <v>44.400000000000006</v>
      </c>
      <c r="X16" s="10">
        <f t="shared" si="11"/>
        <v>614.20000000000005</v>
      </c>
      <c r="Y16" s="10">
        <f t="shared" si="8"/>
        <v>636.4</v>
      </c>
      <c r="Z16" s="10">
        <f t="shared" si="8"/>
        <v>925</v>
      </c>
      <c r="AA16" s="10">
        <f t="shared" si="8"/>
        <v>614.20000000000005</v>
      </c>
      <c r="AB16" s="10">
        <f t="shared" si="8"/>
        <v>725.2</v>
      </c>
      <c r="AC16" s="11">
        <f t="shared" si="12"/>
        <v>3515</v>
      </c>
    </row>
    <row r="17" spans="1:29" x14ac:dyDescent="0.3">
      <c r="A17" t="s">
        <v>34</v>
      </c>
      <c r="B17" t="s">
        <v>31</v>
      </c>
      <c r="C17">
        <v>10</v>
      </c>
      <c r="D17" s="2">
        <v>42</v>
      </c>
      <c r="E17" s="2">
        <v>44</v>
      </c>
      <c r="F17" s="2">
        <v>38</v>
      </c>
      <c r="G17" s="2">
        <v>48</v>
      </c>
      <c r="H17" s="2">
        <v>38</v>
      </c>
      <c r="I17" s="4">
        <f t="shared" si="9"/>
        <v>420</v>
      </c>
      <c r="J17" s="4">
        <f t="shared" si="5"/>
        <v>440</v>
      </c>
      <c r="K17" s="4">
        <f t="shared" si="5"/>
        <v>380</v>
      </c>
      <c r="L17" s="4">
        <f t="shared" si="5"/>
        <v>480</v>
      </c>
      <c r="M17" s="4">
        <f t="shared" si="5"/>
        <v>380</v>
      </c>
      <c r="N17" s="6">
        <f t="shared" si="10"/>
        <v>2</v>
      </c>
      <c r="O17" s="6">
        <f t="shared" si="6"/>
        <v>4</v>
      </c>
      <c r="P17" s="6">
        <f t="shared" si="6"/>
        <v>0</v>
      </c>
      <c r="Q17" s="6">
        <f t="shared" si="6"/>
        <v>8</v>
      </c>
      <c r="R17" s="6">
        <f t="shared" si="6"/>
        <v>0</v>
      </c>
      <c r="S17" s="8">
        <f t="shared" si="13"/>
        <v>10</v>
      </c>
      <c r="T17" s="8">
        <f t="shared" si="7"/>
        <v>20</v>
      </c>
      <c r="U17" s="8">
        <f t="shared" si="7"/>
        <v>0</v>
      </c>
      <c r="V17" s="8">
        <f t="shared" si="7"/>
        <v>40</v>
      </c>
      <c r="W17" s="8">
        <f t="shared" si="7"/>
        <v>0</v>
      </c>
      <c r="X17" s="10">
        <f t="shared" si="11"/>
        <v>430</v>
      </c>
      <c r="Y17" s="10">
        <f t="shared" si="8"/>
        <v>460</v>
      </c>
      <c r="Z17" s="10">
        <f t="shared" si="8"/>
        <v>380</v>
      </c>
      <c r="AA17" s="10">
        <f t="shared" si="8"/>
        <v>520</v>
      </c>
      <c r="AB17" s="10">
        <f t="shared" si="8"/>
        <v>380</v>
      </c>
      <c r="AC17" s="11">
        <f t="shared" si="12"/>
        <v>2170</v>
      </c>
    </row>
    <row r="18" spans="1:29" x14ac:dyDescent="0.3">
      <c r="A18" t="s">
        <v>33</v>
      </c>
      <c r="B18" t="s">
        <v>32</v>
      </c>
      <c r="C18">
        <v>9</v>
      </c>
      <c r="D18" s="2">
        <v>34</v>
      </c>
      <c r="E18" s="2">
        <v>48</v>
      </c>
      <c r="F18" s="2">
        <v>36</v>
      </c>
      <c r="G18" s="2">
        <v>47</v>
      </c>
      <c r="H18" s="2">
        <v>40</v>
      </c>
      <c r="I18" s="4">
        <f t="shared" si="9"/>
        <v>306</v>
      </c>
      <c r="J18" s="4">
        <f t="shared" si="5"/>
        <v>432</v>
      </c>
      <c r="K18" s="4">
        <f t="shared" si="5"/>
        <v>324</v>
      </c>
      <c r="L18" s="4">
        <f t="shared" si="5"/>
        <v>423</v>
      </c>
      <c r="M18" s="4">
        <f t="shared" si="5"/>
        <v>360</v>
      </c>
      <c r="N18" s="6">
        <f t="shared" si="10"/>
        <v>0</v>
      </c>
      <c r="O18" s="6">
        <f t="shared" si="6"/>
        <v>8</v>
      </c>
      <c r="P18" s="6">
        <f t="shared" si="6"/>
        <v>0</v>
      </c>
      <c r="Q18" s="6">
        <f t="shared" si="6"/>
        <v>7</v>
      </c>
      <c r="R18" s="6">
        <f t="shared" si="6"/>
        <v>0</v>
      </c>
      <c r="S18" s="8">
        <f t="shared" si="13"/>
        <v>0</v>
      </c>
      <c r="T18" s="8">
        <f t="shared" si="7"/>
        <v>36</v>
      </c>
      <c r="U18" s="8">
        <f t="shared" si="7"/>
        <v>0</v>
      </c>
      <c r="V18" s="8">
        <f t="shared" si="7"/>
        <v>31.5</v>
      </c>
      <c r="W18" s="8">
        <f t="shared" si="7"/>
        <v>0</v>
      </c>
      <c r="X18" s="10">
        <f t="shared" si="11"/>
        <v>306</v>
      </c>
      <c r="Y18" s="10">
        <f t="shared" si="8"/>
        <v>468</v>
      </c>
      <c r="Z18" s="10">
        <f t="shared" si="8"/>
        <v>324</v>
      </c>
      <c r="AA18" s="10">
        <f t="shared" si="8"/>
        <v>454.5</v>
      </c>
      <c r="AB18" s="10">
        <f t="shared" si="8"/>
        <v>360</v>
      </c>
      <c r="AC18" s="11">
        <f t="shared" si="12"/>
        <v>1912.5</v>
      </c>
    </row>
    <row r="19" spans="1:29" x14ac:dyDescent="0.3">
      <c r="A19" t="s">
        <v>35</v>
      </c>
      <c r="B19" t="s">
        <v>21</v>
      </c>
      <c r="C19">
        <v>8</v>
      </c>
      <c r="D19" s="2">
        <v>48</v>
      </c>
      <c r="E19" s="2">
        <v>31</v>
      </c>
      <c r="F19" s="2">
        <v>37</v>
      </c>
      <c r="G19" s="2">
        <v>42</v>
      </c>
      <c r="H19" s="2">
        <v>55</v>
      </c>
      <c r="I19" s="4">
        <f t="shared" si="9"/>
        <v>384</v>
      </c>
      <c r="J19" s="4">
        <f t="shared" si="5"/>
        <v>248</v>
      </c>
      <c r="K19" s="4">
        <f t="shared" si="5"/>
        <v>296</v>
      </c>
      <c r="L19" s="4">
        <f t="shared" si="5"/>
        <v>336</v>
      </c>
      <c r="M19" s="4">
        <f t="shared" si="5"/>
        <v>440</v>
      </c>
      <c r="N19" s="6">
        <f t="shared" si="10"/>
        <v>8</v>
      </c>
      <c r="O19" s="6">
        <f t="shared" si="6"/>
        <v>0</v>
      </c>
      <c r="P19" s="6">
        <f t="shared" si="6"/>
        <v>0</v>
      </c>
      <c r="Q19" s="6">
        <f t="shared" si="6"/>
        <v>2</v>
      </c>
      <c r="R19" s="6">
        <f t="shared" si="6"/>
        <v>15</v>
      </c>
      <c r="S19" s="8">
        <f t="shared" si="13"/>
        <v>32</v>
      </c>
      <c r="T19" s="8">
        <f t="shared" si="7"/>
        <v>0</v>
      </c>
      <c r="U19" s="8">
        <f t="shared" si="7"/>
        <v>0</v>
      </c>
      <c r="V19" s="8">
        <f t="shared" si="7"/>
        <v>8</v>
      </c>
      <c r="W19" s="8">
        <f t="shared" si="7"/>
        <v>60</v>
      </c>
      <c r="X19" s="10">
        <f t="shared" si="11"/>
        <v>416</v>
      </c>
      <c r="Y19" s="10">
        <f t="shared" si="8"/>
        <v>248</v>
      </c>
      <c r="Z19" s="10">
        <f t="shared" si="8"/>
        <v>296</v>
      </c>
      <c r="AA19" s="10">
        <f t="shared" si="8"/>
        <v>344</v>
      </c>
      <c r="AB19" s="10">
        <f t="shared" si="8"/>
        <v>500</v>
      </c>
      <c r="AC19" s="11">
        <f t="shared" si="12"/>
        <v>1804</v>
      </c>
    </row>
    <row r="20" spans="1:29" x14ac:dyDescent="0.3">
      <c r="A20" t="s">
        <v>36</v>
      </c>
      <c r="B20" t="s">
        <v>21</v>
      </c>
      <c r="C20">
        <v>16.100000000000001</v>
      </c>
      <c r="D20" s="2">
        <v>37</v>
      </c>
      <c r="E20" s="2">
        <v>20</v>
      </c>
      <c r="F20" s="2">
        <v>38</v>
      </c>
      <c r="G20" s="2">
        <v>40</v>
      </c>
      <c r="H20" s="2">
        <v>47</v>
      </c>
      <c r="I20" s="4">
        <f t="shared" si="9"/>
        <v>595.70000000000005</v>
      </c>
      <c r="J20" s="4">
        <f t="shared" ref="J20" si="14">$C20*E20</f>
        <v>322</v>
      </c>
      <c r="K20" s="4">
        <f t="shared" ref="K20" si="15">$C20*F20</f>
        <v>611.80000000000007</v>
      </c>
      <c r="L20" s="4">
        <f t="shared" ref="L20" si="16">$C20*G20</f>
        <v>644</v>
      </c>
      <c r="M20" s="4">
        <f t="shared" ref="M20" si="17">$C20*H20</f>
        <v>756.7</v>
      </c>
      <c r="N20" s="6">
        <f t="shared" si="10"/>
        <v>0</v>
      </c>
      <c r="O20" s="6">
        <f t="shared" ref="O20" si="18">IF(E20&gt;40,E20-40,0)</f>
        <v>0</v>
      </c>
      <c r="P20" s="6">
        <f t="shared" ref="P20" si="19">IF(F20&gt;40,F20-40,0)</f>
        <v>0</v>
      </c>
      <c r="Q20" s="6">
        <f t="shared" ref="Q20" si="20">IF(G20&gt;40,G20-40,0)</f>
        <v>0</v>
      </c>
      <c r="R20" s="6">
        <f t="shared" ref="R20" si="21">IF(H20&gt;40,H20-40,0)</f>
        <v>7</v>
      </c>
      <c r="S20" s="8">
        <f t="shared" si="13"/>
        <v>0</v>
      </c>
      <c r="T20" s="8">
        <f t="shared" ref="T20" si="22">$C20*0.5*O20</f>
        <v>0</v>
      </c>
      <c r="U20" s="8">
        <f t="shared" ref="U20" si="23">$C20*0.5*P20</f>
        <v>0</v>
      </c>
      <c r="V20" s="8">
        <f t="shared" ref="V20" si="24">$C20*0.5*Q20</f>
        <v>0</v>
      </c>
      <c r="W20" s="8">
        <f t="shared" ref="W20" si="25">$C20*0.5*R20</f>
        <v>56.350000000000009</v>
      </c>
      <c r="X20" s="10">
        <f>S20+I20</f>
        <v>595.70000000000005</v>
      </c>
      <c r="Y20" s="10">
        <f t="shared" ref="Y20" si="26">T20+J20</f>
        <v>322</v>
      </c>
      <c r="Z20" s="10">
        <f t="shared" ref="Z20" si="27">U20+K20</f>
        <v>611.80000000000007</v>
      </c>
      <c r="AA20" s="10">
        <f t="shared" ref="AA20" si="28">V20+L20</f>
        <v>644</v>
      </c>
      <c r="AB20" s="10">
        <f>W20+M20</f>
        <v>813.05000000000007</v>
      </c>
      <c r="AC20" s="11">
        <f t="shared" si="12"/>
        <v>2986.55</v>
      </c>
    </row>
    <row r="22" spans="1:29" x14ac:dyDescent="0.3">
      <c r="A22" t="s">
        <v>38</v>
      </c>
      <c r="C22">
        <f>MIN(C4:C20)</f>
        <v>8</v>
      </c>
      <c r="D22">
        <f t="shared" ref="D22:P22" si="29">MIN(D4:D20)</f>
        <v>32</v>
      </c>
      <c r="E22">
        <f t="shared" si="29"/>
        <v>20</v>
      </c>
      <c r="F22">
        <f t="shared" si="29"/>
        <v>22</v>
      </c>
      <c r="G22">
        <f t="shared" si="29"/>
        <v>34</v>
      </c>
      <c r="H22">
        <f t="shared" si="29"/>
        <v>31</v>
      </c>
      <c r="I22">
        <f t="shared" si="29"/>
        <v>306</v>
      </c>
      <c r="J22">
        <f t="shared" si="29"/>
        <v>248</v>
      </c>
      <c r="K22">
        <f t="shared" si="29"/>
        <v>296</v>
      </c>
      <c r="L22">
        <f t="shared" si="29"/>
        <v>336</v>
      </c>
      <c r="M22">
        <f t="shared" si="29"/>
        <v>360</v>
      </c>
      <c r="N22">
        <f t="shared" ref="N22:R22" si="30">MIN(N4:N20)</f>
        <v>0</v>
      </c>
      <c r="O22">
        <f t="shared" si="30"/>
        <v>0</v>
      </c>
      <c r="P22">
        <f t="shared" si="30"/>
        <v>0</v>
      </c>
      <c r="Q22">
        <f t="shared" si="30"/>
        <v>0</v>
      </c>
      <c r="R22">
        <f t="shared" si="30"/>
        <v>0</v>
      </c>
      <c r="S22">
        <f t="shared" ref="S22:W22" si="31">MIN(S4:S20)</f>
        <v>0</v>
      </c>
      <c r="T22">
        <f t="shared" si="31"/>
        <v>0</v>
      </c>
      <c r="U22">
        <f t="shared" si="31"/>
        <v>0</v>
      </c>
      <c r="V22">
        <f t="shared" si="31"/>
        <v>0</v>
      </c>
      <c r="W22">
        <f t="shared" si="31"/>
        <v>0</v>
      </c>
      <c r="X22">
        <f t="shared" ref="X22:AB22" si="32">MIN(X4:X20)</f>
        <v>306</v>
      </c>
      <c r="Y22">
        <f t="shared" si="32"/>
        <v>248</v>
      </c>
      <c r="Z22">
        <f t="shared" si="32"/>
        <v>296</v>
      </c>
      <c r="AA22">
        <f t="shared" si="32"/>
        <v>344</v>
      </c>
      <c r="AB22">
        <f t="shared" ref="AB22:AC22" si="33">MIN(AB4:AB20)</f>
        <v>360</v>
      </c>
      <c r="AC22">
        <f t="shared" si="33"/>
        <v>1804</v>
      </c>
    </row>
    <row r="23" spans="1:29" x14ac:dyDescent="0.3">
      <c r="A23" t="s">
        <v>39</v>
      </c>
      <c r="C23">
        <f>MAX(C4:C20)</f>
        <v>19.5</v>
      </c>
      <c r="D23">
        <f t="shared" ref="D23:M23" si="34">MAX(D4:D20)</f>
        <v>55</v>
      </c>
      <c r="E23">
        <f t="shared" si="34"/>
        <v>51</v>
      </c>
      <c r="F23">
        <f t="shared" si="34"/>
        <v>55</v>
      </c>
      <c r="G23">
        <f t="shared" si="34"/>
        <v>51</v>
      </c>
      <c r="H23">
        <f t="shared" si="34"/>
        <v>55</v>
      </c>
      <c r="I23">
        <f t="shared" si="34"/>
        <v>863.5</v>
      </c>
      <c r="J23">
        <f t="shared" si="34"/>
        <v>867</v>
      </c>
      <c r="K23">
        <f t="shared" si="34"/>
        <v>833</v>
      </c>
      <c r="L23">
        <f t="shared" si="34"/>
        <v>828</v>
      </c>
      <c r="M23">
        <f t="shared" si="34"/>
        <v>897</v>
      </c>
      <c r="N23">
        <f t="shared" ref="N23:R23" si="35">MAX(N4:N20)</f>
        <v>15</v>
      </c>
      <c r="O23">
        <f t="shared" si="35"/>
        <v>11</v>
      </c>
      <c r="P23">
        <f t="shared" si="35"/>
        <v>15</v>
      </c>
      <c r="Q23">
        <f t="shared" si="35"/>
        <v>11</v>
      </c>
      <c r="R23">
        <f t="shared" si="35"/>
        <v>15</v>
      </c>
      <c r="S23">
        <f t="shared" ref="S23:W23" si="36">MAX(S4:S20)</f>
        <v>117.75</v>
      </c>
      <c r="T23">
        <f t="shared" si="36"/>
        <v>93.5</v>
      </c>
      <c r="U23">
        <f t="shared" si="36"/>
        <v>111</v>
      </c>
      <c r="V23">
        <f t="shared" si="36"/>
        <v>86.35</v>
      </c>
      <c r="W23">
        <f t="shared" si="36"/>
        <v>66.5</v>
      </c>
      <c r="X23">
        <f t="shared" ref="X23:AB23" si="37">MAX(X4:X20)</f>
        <v>981.25</v>
      </c>
      <c r="Y23">
        <f t="shared" si="37"/>
        <v>960.5</v>
      </c>
      <c r="Z23">
        <f t="shared" si="37"/>
        <v>925</v>
      </c>
      <c r="AA23">
        <f t="shared" si="37"/>
        <v>887.05</v>
      </c>
      <c r="AB23">
        <f t="shared" ref="AB23:AC23" si="38">MAX(AB4:AB20)</f>
        <v>955.5</v>
      </c>
      <c r="AC23">
        <f t="shared" si="38"/>
        <v>3870.0499999999997</v>
      </c>
    </row>
    <row r="24" spans="1:29" x14ac:dyDescent="0.3">
      <c r="A24" t="s">
        <v>40</v>
      </c>
      <c r="C24">
        <f>SUM(C4:C20)</f>
        <v>237.7</v>
      </c>
      <c r="D24">
        <f t="shared" ref="D24:M24" si="39">SUM(D4:D20)</f>
        <v>677</v>
      </c>
      <c r="E24">
        <f t="shared" si="39"/>
        <v>662</v>
      </c>
      <c r="F24">
        <f t="shared" si="39"/>
        <v>669</v>
      </c>
      <c r="G24">
        <f t="shared" si="39"/>
        <v>719</v>
      </c>
      <c r="H24">
        <f t="shared" si="39"/>
        <v>712</v>
      </c>
      <c r="I24">
        <f t="shared" si="39"/>
        <v>9379.3000000000011</v>
      </c>
      <c r="J24">
        <f t="shared" si="39"/>
        <v>9208.1</v>
      </c>
      <c r="K24">
        <f t="shared" si="39"/>
        <v>9345.7999999999993</v>
      </c>
      <c r="L24">
        <f t="shared" si="39"/>
        <v>9966.9000000000015</v>
      </c>
      <c r="M24">
        <f t="shared" si="39"/>
        <v>9872.9000000000015</v>
      </c>
      <c r="N24">
        <f t="shared" ref="N24:R24" si="40">SUM(N4:N20)</f>
        <v>35</v>
      </c>
      <c r="O24">
        <f t="shared" si="40"/>
        <v>53</v>
      </c>
      <c r="P24">
        <f t="shared" si="40"/>
        <v>42</v>
      </c>
      <c r="Q24">
        <f t="shared" si="40"/>
        <v>54</v>
      </c>
      <c r="R24">
        <f t="shared" si="40"/>
        <v>54</v>
      </c>
      <c r="S24">
        <f t="shared" ref="S24:W24" si="41">SUM(S4:S20)</f>
        <v>228.25</v>
      </c>
      <c r="T24">
        <f t="shared" si="41"/>
        <v>360.3</v>
      </c>
      <c r="U24">
        <f t="shared" si="41"/>
        <v>302.25</v>
      </c>
      <c r="V24">
        <f t="shared" si="41"/>
        <v>354.79999999999995</v>
      </c>
      <c r="W24">
        <f t="shared" si="41"/>
        <v>350.9</v>
      </c>
      <c r="X24">
        <f t="shared" ref="X24:AB24" si="42">SUM(X4:X20)</f>
        <v>9607.5499999999993</v>
      </c>
      <c r="Y24">
        <f t="shared" si="42"/>
        <v>9568.4000000000015</v>
      </c>
      <c r="Z24">
        <f t="shared" si="42"/>
        <v>9648.0499999999993</v>
      </c>
      <c r="AA24">
        <f t="shared" si="42"/>
        <v>10321.700000000001</v>
      </c>
      <c r="AB24">
        <f t="shared" ref="AB24:AC24" si="43">SUM(AB4:AB20)</f>
        <v>10223.799999999999</v>
      </c>
      <c r="AC24">
        <f t="shared" si="43"/>
        <v>49369.500000000007</v>
      </c>
    </row>
    <row r="25" spans="1:29" x14ac:dyDescent="0.3">
      <c r="A25" t="s">
        <v>41</v>
      </c>
      <c r="C25">
        <f>AVERAGE(C4:C20)</f>
        <v>13.982352941176471</v>
      </c>
      <c r="D25">
        <f t="shared" ref="D25:M25" si="44">AVERAGE(D4:D20)</f>
        <v>39.823529411764703</v>
      </c>
      <c r="E25">
        <f t="shared" si="44"/>
        <v>38.941176470588232</v>
      </c>
      <c r="F25">
        <f t="shared" si="44"/>
        <v>39.352941176470587</v>
      </c>
      <c r="G25">
        <f t="shared" si="44"/>
        <v>42.294117647058826</v>
      </c>
      <c r="H25">
        <f t="shared" si="44"/>
        <v>41.882352941176471</v>
      </c>
      <c r="I25">
        <f t="shared" si="44"/>
        <v>551.72352941176473</v>
      </c>
      <c r="J25">
        <f t="shared" si="44"/>
        <v>541.65294117647056</v>
      </c>
      <c r="K25">
        <f t="shared" si="44"/>
        <v>549.75294117647059</v>
      </c>
      <c r="L25">
        <f t="shared" si="44"/>
        <v>586.28823529411773</v>
      </c>
      <c r="M25">
        <f t="shared" si="44"/>
        <v>580.75882352941187</v>
      </c>
      <c r="N25">
        <f t="shared" ref="N25:R25" si="45">AVERAGE(N4:N20)</f>
        <v>2.0588235294117645</v>
      </c>
      <c r="O25">
        <f t="shared" si="45"/>
        <v>3.1176470588235294</v>
      </c>
      <c r="P25">
        <f t="shared" si="45"/>
        <v>2.4705882352941178</v>
      </c>
      <c r="Q25">
        <f t="shared" si="45"/>
        <v>3.1764705882352939</v>
      </c>
      <c r="R25">
        <f t="shared" si="45"/>
        <v>3.1764705882352939</v>
      </c>
      <c r="S25">
        <f t="shared" ref="S25:W25" si="46">AVERAGE(S4:S20)</f>
        <v>13.426470588235293</v>
      </c>
      <c r="T25">
        <f t="shared" si="46"/>
        <v>21.194117647058825</v>
      </c>
      <c r="U25">
        <f t="shared" si="46"/>
        <v>17.779411764705884</v>
      </c>
      <c r="V25">
        <f t="shared" si="46"/>
        <v>20.870588235294115</v>
      </c>
      <c r="W25">
        <f t="shared" si="46"/>
        <v>20.641176470588235</v>
      </c>
      <c r="X25">
        <f t="shared" ref="X25:AB25" si="47">AVERAGE(X4:X20)</f>
        <v>565.15</v>
      </c>
      <c r="Y25">
        <f t="shared" si="47"/>
        <v>562.84705882352955</v>
      </c>
      <c r="Z25">
        <f t="shared" si="47"/>
        <v>567.53235294117644</v>
      </c>
      <c r="AA25">
        <f t="shared" si="47"/>
        <v>607.15882352941185</v>
      </c>
      <c r="AB25">
        <f t="shared" ref="AB25:AC25" si="48">AVERAGE(AB4:AB20)</f>
        <v>601.4</v>
      </c>
      <c r="AC25">
        <f t="shared" si="48"/>
        <v>2904.088235294118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MK</dc:creator>
  <cp:lastModifiedBy>Sheetal MK</cp:lastModifiedBy>
  <dcterms:created xsi:type="dcterms:W3CDTF">2021-03-27T15:59:10Z</dcterms:created>
  <dcterms:modified xsi:type="dcterms:W3CDTF">2021-03-27T17:38:58Z</dcterms:modified>
</cp:coreProperties>
</file>