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biba/Documents/Project/"/>
    </mc:Choice>
  </mc:AlternateContent>
  <xr:revisionPtr revIDLastSave="0" documentId="13_ncr:1_{8480539A-0AE9-1C46-BDDE-FDC709A67ACD}" xr6:coauthVersionLast="47" xr6:coauthVersionMax="47" xr10:uidLastSave="{00000000-0000-0000-0000-000000000000}"/>
  <bookViews>
    <workbookView xWindow="7020" yWindow="1500" windowWidth="21400" windowHeight="15260" activeTab="3" xr2:uid="{9321EF00-1788-904F-991F-FCFB176C961C}"/>
  </bookViews>
  <sheets>
    <sheet name="School Shoping" sheetId="1" r:id="rId1"/>
    <sheet name="Cat OR Dog" sheetId="2" r:id="rId2"/>
    <sheet name="Vacations" sheetId="3" r:id="rId3"/>
    <sheet name="Printers" sheetId="4" r:id="rId4"/>
    <sheet name="Sheet5" sheetId="5" r:id="rId5"/>
  </sheets>
  <definedNames>
    <definedName name="_xlchart.v2.0" hidden="1">'School Shoping'!$O$13:$Q$13</definedName>
    <definedName name="_xlchart.v2.1" hidden="1">'School Shoping'!$O$1:$Q$1</definedName>
    <definedName name="_xlchart.v2.10" hidden="1">Vacations!$E$33:$G$33</definedName>
    <definedName name="_xlchart.v2.11" hidden="1">Printers!$E$22:$G$22</definedName>
    <definedName name="_xlchart.v2.12" hidden="1">Printers!$E$25:$G$25</definedName>
    <definedName name="_xlchart.v2.13" hidden="1">Printers!$E$11:$G$11</definedName>
    <definedName name="_xlchart.v2.14" hidden="1">Printers!$E$14:$G$14</definedName>
    <definedName name="_xlchart.v2.15" hidden="1">Printers!$E$22:$G$22</definedName>
    <definedName name="_xlchart.v2.16" hidden="1">Printers!$E$25:$G$25</definedName>
    <definedName name="_xlchart.v2.17" hidden="1">Printers!$E$22:$G$22</definedName>
    <definedName name="_xlchart.v2.18" hidden="1">Printers!$E$25:$G$25</definedName>
    <definedName name="_xlchart.v2.19" hidden="1">Printers!$E$22:$G$22</definedName>
    <definedName name="_xlchart.v2.2" hidden="1">Vacations!$D$24</definedName>
    <definedName name="_xlchart.v2.20" hidden="1">Printers!$E$25:$G$25</definedName>
    <definedName name="_xlchart.v2.3" hidden="1">Vacations!$E$18:$G$18</definedName>
    <definedName name="_xlchart.v2.4" hidden="1">Vacations!$E$24:$G$24</definedName>
    <definedName name="_xlchart.v2.5" hidden="1">Vacations!$D$33</definedName>
    <definedName name="_xlchart.v2.6" hidden="1">Vacations!$E$27:$G$27</definedName>
    <definedName name="_xlchart.v2.7" hidden="1">Vacations!$E$33:$G$33</definedName>
    <definedName name="_xlchart.v2.8" hidden="1">Vacations!$D$33</definedName>
    <definedName name="_xlchart.v2.9" hidden="1">Vacations!$E$27:$G$27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4" i="4" s="1"/>
  <c r="E21" i="4"/>
  <c r="F25" i="4" s="1"/>
  <c r="F22" i="3"/>
  <c r="G31" i="3"/>
  <c r="F31" i="3"/>
  <c r="G32" i="3"/>
  <c r="G33" i="3" s="1"/>
  <c r="F32" i="3"/>
  <c r="F33" i="3" s="1"/>
  <c r="G30" i="3"/>
  <c r="F30" i="3"/>
  <c r="G29" i="3"/>
  <c r="F29" i="3"/>
  <c r="G28" i="3"/>
  <c r="F28" i="3"/>
  <c r="E33" i="3"/>
  <c r="E29" i="3"/>
  <c r="E30" i="3"/>
  <c r="E31" i="3"/>
  <c r="E32" i="3"/>
  <c r="E28" i="3"/>
  <c r="G22" i="3"/>
  <c r="G21" i="3"/>
  <c r="G20" i="3"/>
  <c r="F23" i="3"/>
  <c r="F21" i="3"/>
  <c r="F20" i="3"/>
  <c r="G19" i="3"/>
  <c r="F24" i="3"/>
  <c r="F19" i="3"/>
  <c r="E20" i="3"/>
  <c r="E21" i="3"/>
  <c r="E22" i="3"/>
  <c r="E23" i="3"/>
  <c r="E19" i="3"/>
  <c r="I9" i="3"/>
  <c r="I10" i="3" s="1"/>
  <c r="G23" i="3" s="1"/>
  <c r="F9" i="3"/>
  <c r="F10" i="3" s="1"/>
  <c r="C10" i="3"/>
  <c r="C16" i="2"/>
  <c r="B16" i="2"/>
  <c r="C14" i="2"/>
  <c r="C15" i="2" s="1"/>
  <c r="B14" i="2"/>
  <c r="B15" i="2" s="1"/>
  <c r="C9" i="2"/>
  <c r="B9" i="2"/>
  <c r="Q3" i="1"/>
  <c r="Q4" i="1"/>
  <c r="Q5" i="1"/>
  <c r="Q6" i="1"/>
  <c r="Q13" i="1" s="1"/>
  <c r="Q7" i="1"/>
  <c r="Q8" i="1"/>
  <c r="Q9" i="1"/>
  <c r="Q10" i="1"/>
  <c r="Q11" i="1"/>
  <c r="Q12" i="1"/>
  <c r="P3" i="1"/>
  <c r="P4" i="1"/>
  <c r="P5" i="1"/>
  <c r="P6" i="1"/>
  <c r="P13" i="1" s="1"/>
  <c r="P7" i="1"/>
  <c r="P8" i="1"/>
  <c r="P9" i="1"/>
  <c r="P10" i="1"/>
  <c r="P11" i="1"/>
  <c r="P12" i="1"/>
  <c r="O3" i="1"/>
  <c r="O4" i="1"/>
  <c r="O5" i="1"/>
  <c r="O6" i="1"/>
  <c r="O7" i="1"/>
  <c r="O8" i="1"/>
  <c r="O9" i="1"/>
  <c r="O10" i="1"/>
  <c r="O11" i="1"/>
  <c r="O12" i="1"/>
  <c r="Q2" i="1"/>
  <c r="P2" i="1"/>
  <c r="O2" i="1"/>
  <c r="O13" i="1"/>
  <c r="K3" i="1"/>
  <c r="K4" i="1"/>
  <c r="K17" i="1" s="1"/>
  <c r="K5" i="1"/>
  <c r="K6" i="1"/>
  <c r="K7" i="1"/>
  <c r="K8" i="1"/>
  <c r="K9" i="1"/>
  <c r="K10" i="1"/>
  <c r="K11" i="1"/>
  <c r="K12" i="1"/>
  <c r="K13" i="1"/>
  <c r="K14" i="1"/>
  <c r="K15" i="1"/>
  <c r="K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K2" i="1"/>
  <c r="J2" i="1"/>
  <c r="J17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I17" i="1" s="1"/>
  <c r="E14" i="4" l="1"/>
  <c r="G14" i="4"/>
  <c r="E25" i="4"/>
  <c r="G25" i="4"/>
  <c r="E24" i="3"/>
  <c r="G24" i="3"/>
</calcChain>
</file>

<file path=xl/sharedStrings.xml><?xml version="1.0" encoding="utf-8"?>
<sst xmlns="http://schemas.openxmlformats.org/spreadsheetml/2006/main" count="109" uniqueCount="57">
  <si>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</si>
  <si>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</si>
  <si>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</si>
  <si>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</si>
  <si>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</si>
  <si>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</si>
  <si>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</si>
  <si>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</si>
  <si>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</si>
  <si>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</si>
  <si>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</si>
  <si>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</si>
  <si>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</si>
  <si>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</si>
  <si>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</si>
  <si>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</si>
  <si>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</si>
  <si>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</si>
  <si>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</si>
  <si>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</si>
  <si>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Tim</t>
  </si>
  <si>
    <t>Dogs</t>
  </si>
  <si>
    <t>Cats</t>
  </si>
  <si>
    <t>Purchase</t>
  </si>
  <si>
    <t>Collar</t>
  </si>
  <si>
    <t>Tag</t>
  </si>
  <si>
    <t>Bowl</t>
  </si>
  <si>
    <t>Leash</t>
  </si>
  <si>
    <t>Food</t>
  </si>
  <si>
    <t>Litter</t>
  </si>
  <si>
    <t>Treats</t>
  </si>
  <si>
    <t>Subtotal</t>
  </si>
  <si>
    <t>Monthly Total</t>
  </si>
  <si>
    <t>Total for First Year</t>
  </si>
  <si>
    <t xml:space="preserve">  </t>
  </si>
  <si>
    <t>Caribbean Cruise</t>
  </si>
  <si>
    <t>Orlando Them Park</t>
  </si>
  <si>
    <t>Chicago Museum Tour</t>
  </si>
  <si>
    <t>Air Fare</t>
  </si>
  <si>
    <t>Total per person</t>
  </si>
  <si>
    <t>Car rental</t>
  </si>
  <si>
    <t>Hotel</t>
  </si>
  <si>
    <t>Total per Person</t>
  </si>
  <si>
    <t>Tickets</t>
  </si>
  <si>
    <t>Susan &amp; Husband</t>
  </si>
  <si>
    <t>Ticket</t>
  </si>
  <si>
    <t>Total</t>
  </si>
  <si>
    <t>Tim's Family</t>
  </si>
  <si>
    <t>Printers</t>
  </si>
  <si>
    <t>Epsilon</t>
  </si>
  <si>
    <t>HP</t>
  </si>
  <si>
    <t>Zero</t>
  </si>
  <si>
    <t>Price</t>
  </si>
  <si>
    <t xml:space="preserve">Printed Pages </t>
  </si>
  <si>
    <t>Supplies</t>
  </si>
  <si>
    <t>Printed Pages /2y</t>
  </si>
  <si>
    <t>Supplies cost/2Y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</si>
</sst>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EGP&quot;* #,##0.00_);_(&quot;EGP&quot;* \(#,##0.00\);_(&quot;EGP&quot;* &quot;-&quot;??_);_(@_)"/>
    <numFmt numFmtId="43" formatCode="_(* #,##0.00_);_(* \(#,##0.00\);_(* &quot;-&quot;??_);_(@_)"/>
    <numFmt numFmtId="164" formatCode="&quot;$&quot;#,##0.00;[Red]\-&quot;$&quot;#,##0.00"/>
    <numFmt numFmtId="166" formatCode="_-* #,##0_-;\-* #,##0_-;_-* &quot;-&quot;??_-;_-@_-"/>
    <numFmt numFmtId="167" formatCode="_([$$-409]* #,##0.00_);_([$$-409]* \(#,##0.00\);_([$$-409]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4"/>
      <color theme="1"/>
      <name val="Aptos Narrow (Body)"/>
    </font>
    <font>
      <sz val="12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7B49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3" borderId="0" xfId="0" applyFill="1"/>
    <xf numFmtId="166" fontId="0" fillId="3" borderId="0" xfId="1" applyNumberFormat="1" applyFont="1" applyFill="1"/>
    <xf numFmtId="167" fontId="0" fillId="3" borderId="0" xfId="0" applyNumberFormat="1" applyFill="1"/>
    <xf numFmtId="167" fontId="0" fillId="4" borderId="0" xfId="0" applyNumberFormat="1" applyFill="1"/>
    <xf numFmtId="0" fontId="0" fillId="5" borderId="0" xfId="0" applyFill="1"/>
    <xf numFmtId="166" fontId="0" fillId="5" borderId="0" xfId="1" applyNumberFormat="1" applyFont="1" applyFill="1"/>
    <xf numFmtId="43" fontId="0" fillId="5" borderId="0" xfId="0" applyNumberFormat="1" applyFill="1"/>
    <xf numFmtId="0" fontId="0" fillId="6" borderId="0" xfId="0" applyFill="1"/>
    <xf numFmtId="0" fontId="2" fillId="0" borderId="0" xfId="0" applyFont="1"/>
    <xf numFmtId="0" fontId="0" fillId="7" borderId="0" xfId="0" applyFill="1"/>
    <xf numFmtId="44" fontId="0" fillId="7" borderId="0" xfId="2" applyFont="1" applyFill="1"/>
    <xf numFmtId="44" fontId="0" fillId="5" borderId="0" xfId="2" applyFont="1" applyFill="1"/>
    <xf numFmtId="167" fontId="0" fillId="7" borderId="0" xfId="2" applyNumberFormat="1" applyFont="1" applyFill="1"/>
    <xf numFmtId="167" fontId="0" fillId="5" borderId="0" xfId="2" applyNumberFormat="1" applyFont="1" applyFill="1"/>
    <xf numFmtId="167" fontId="0" fillId="5" borderId="0" xfId="0" applyNumberFormat="1" applyFill="1"/>
    <xf numFmtId="0" fontId="3" fillId="0" borderId="0" xfId="0" applyFont="1"/>
    <xf numFmtId="0" fontId="0" fillId="8" borderId="0" xfId="0" applyFill="1"/>
    <xf numFmtId="0" fontId="3" fillId="8" borderId="0" xfId="0" applyFont="1" applyFill="1"/>
    <xf numFmtId="167" fontId="0" fillId="8" borderId="0" xfId="2" applyNumberFormat="1" applyFont="1" applyFill="1"/>
    <xf numFmtId="167" fontId="0" fillId="8" borderId="0" xfId="0" applyNumberFormat="1" applyFill="1"/>
    <xf numFmtId="0" fontId="3" fillId="9" borderId="0" xfId="0" applyFon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0" borderId="0" xfId="0" applyNumberFormat="1" applyFill="1"/>
    <xf numFmtId="167" fontId="0" fillId="10" borderId="0" xfId="0" applyNumberFormat="1" applyFill="1"/>
    <xf numFmtId="167" fontId="0" fillId="7" borderId="0" xfId="0" applyNumberFormat="1" applyFill="1"/>
    <xf numFmtId="0" fontId="0" fillId="11" borderId="0" xfId="0" applyFill="1"/>
    <xf numFmtId="167" fontId="0" fillId="11" borderId="0" xfId="0" applyNumberFormat="1" applyFill="1"/>
    <xf numFmtId="167" fontId="0" fillId="12" borderId="0" xfId="0" applyNumberFormat="1" applyFill="1"/>
    <xf numFmtId="0" fontId="0" fillId="9" borderId="1" xfId="0" applyFill="1" applyBorder="1"/>
    <xf numFmtId="167" fontId="0" fillId="9" borderId="1" xfId="0" applyNumberFormat="1" applyFill="1" applyBorder="1"/>
    <xf numFmtId="0" fontId="0" fillId="13" borderId="0" xfId="0" applyFill="1"/>
    <xf numFmtId="0" fontId="0" fillId="13" borderId="1" xfId="0" applyFill="1" applyBorder="1"/>
    <xf numFmtId="167" fontId="0" fillId="13" borderId="1" xfId="0" applyNumberFormat="1" applyFill="1" applyBorder="1"/>
    <xf numFmtId="0" fontId="0" fillId="3" borderId="1" xfId="0" applyFill="1" applyBorder="1"/>
    <xf numFmtId="167" fontId="0" fillId="3" borderId="1" xfId="0" applyNumberForma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D7B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Susan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'School Shoping'!$I$1:$K$1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Shoping'!$I$17:$K$17</c:f>
              <c:numCache>
                <c:formatCode>_([$$-409]* #,##0.00_);_([$$-409]* \(#,##0.00\);_([$$-409]*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A-ED43-957F-E39EF6435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419247"/>
        <c:axId val="2002337775"/>
      </c:barChart>
      <c:catAx>
        <c:axId val="20024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002337775"/>
        <c:crosses val="autoZero"/>
        <c:auto val="1"/>
        <c:lblAlgn val="ctr"/>
        <c:lblOffset val="100"/>
        <c:noMultiLvlLbl val="0"/>
      </c:catAx>
      <c:valAx>
        <c:axId val="20023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00241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for adaption 1Y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 OR Dog'!$B$2:$C$2</c:f>
              <c:strCache>
                <c:ptCount val="2"/>
                <c:pt idx="0">
                  <c:v>Dogs</c:v>
                </c:pt>
                <c:pt idx="1">
                  <c:v>Cats</c:v>
                </c:pt>
              </c:strCache>
            </c:strRef>
          </c:cat>
          <c:val>
            <c:numRef>
              <c:f>'Cat OR Dog'!$B$16:$C$16</c:f>
              <c:numCache>
                <c:formatCode>_([$$-409]* #,##0.00_);_([$$-409]* \(#,##0.00\);_([$$-409]* "-"??_);_(@_)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D-EF41-9705-6A272431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7821503"/>
        <c:axId val="1985552191"/>
      </c:barChart>
      <c:catAx>
        <c:axId val="204782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85552191"/>
        <c:crosses val="autoZero"/>
        <c:auto val="1"/>
        <c:lblAlgn val="ctr"/>
        <c:lblOffset val="100"/>
        <c:noMultiLvlLbl val="0"/>
      </c:catAx>
      <c:valAx>
        <c:axId val="198555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04782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</cx:f>
      </cx:strDim>
      <cx:numDim type="val">
        <cx:f dir="row">_xlchart.v2.0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Tim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421FD687-0680-D244-9518-B826404703BE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_xlchart.v2.3</cx:f>
      </cx:strDim>
      <cx:numDim type="val">
        <cx:f dir="row">_xlchart.v2.4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Susan &amp;Husband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368FA206-8378-A54F-AC1E-C94B1023C0BB}">
          <cx:tx>
            <cx:txData>
              <cx:f>_xlchart.v2.2</cx:f>
              <cx:v>Total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5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_xlchart.v2.9</cx:f>
      </cx:strDim>
      <cx:numDim type="val">
        <cx:f dir="row">_xlchart.v2.10</cx:f>
      </cx:numDim>
    </cx:data>
  </cx:chartData>
  <cx:chart>
    <cx:title pos="t" align="ctr" overlay="0">
      <cx:tx>
        <cx:txData>
          <cx:v>Tim's Family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Tim's Family</a:t>
          </a:r>
        </a:p>
      </cx:txPr>
    </cx:title>
    <cx:plotArea>
      <cx:plotAreaRegion>
        <cx:series layoutId="funnel" uniqueId="{045C50BF-45FF-E04A-88EF-0557E7E4D5DB}">
          <cx:tx>
            <cx:txData>
              <cx:f>_xlchart.v2.8</cx:f>
              <cx:v>Total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_xlchart.v2.13</cx:f>
      </cx:strDim>
      <cx:numDim type="val">
        <cx:f dir="row">_xlchart.v2.14</cx:f>
      </cx:numDim>
    </cx:data>
  </cx:chartData>
  <cx:chart>
    <cx:title pos="t" align="ctr" overlay="0">
      <cx:tx>
        <cx:txData>
          <cx:v>Susan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Susan</a:t>
          </a:r>
        </a:p>
      </cx:txPr>
    </cx:title>
    <cx:plotArea>
      <cx:plotAreaRegion>
        <cx:series layoutId="funnel" uniqueId="{1FC5C3F0-6E25-0042-B2E9-87F7997666EF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_xlchart.v2.15</cx:f>
      </cx:strDim>
      <cx:numDim type="val">
        <cx:f dir="row">_xlchart.v2.16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Tim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funnel" uniqueId="{F9B92F0F-5080-8C44-B15F-63D083590DF4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20</xdr:row>
      <xdr:rowOff>12700</xdr:rowOff>
    </xdr:from>
    <xdr:to>
      <xdr:col>11</xdr:col>
      <xdr:colOff>736600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BD2C8-6943-2468-778B-9B0CF5137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806450</xdr:colOff>
      <xdr:row>19</xdr:row>
      <xdr:rowOff>190500</xdr:rowOff>
    </xdr:from>
    <xdr:to>
      <xdr:col>18</xdr:col>
      <xdr:colOff>425450</xdr:colOff>
      <xdr:row>33</xdr:row>
      <xdr:rowOff>88900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7AA590A-236F-BED5-92D4-2EAD53B49B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2450" y="405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2</xdr:row>
      <xdr:rowOff>177800</xdr:rowOff>
    </xdr:from>
    <xdr:to>
      <xdr:col>9</xdr:col>
      <xdr:colOff>425450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DB2DE-E9C6-4749-A8F3-5F379DDD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1333500</xdr:colOff>
      <xdr:row>13</xdr:row>
      <xdr:rowOff>25400</xdr:rowOff>
    </xdr:from>
    <xdr:to>
      <xdr:col>14</xdr:col>
      <xdr:colOff>330200</xdr:colOff>
      <xdr:row>26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926B2A-017F-A4D1-78C3-12664C67E3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2100" y="266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914400</xdr:colOff>
      <xdr:row>35</xdr:row>
      <xdr:rowOff>190500</xdr:rowOff>
    </xdr:from>
    <xdr:to>
      <xdr:col>7</xdr:col>
      <xdr:colOff>749300</xdr:colOff>
      <xdr:row>49</xdr:row>
      <xdr:rowOff>101600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66CDF9-0F3E-9282-D8EA-4D76ADD5C5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302500"/>
              <a:ext cx="5016500" cy="275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190500</xdr:rowOff>
    </xdr:from>
    <xdr:to>
      <xdr:col>12</xdr:col>
      <xdr:colOff>609600</xdr:colOff>
      <xdr:row>14</xdr:row>
      <xdr:rowOff>88900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498A09-1DC3-08F4-C18D-03BC389633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450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139700</xdr:colOff>
      <xdr:row>27</xdr:row>
      <xdr:rowOff>0</xdr:rowOff>
    </xdr:from>
    <xdr:to>
      <xdr:col>7</xdr:col>
      <xdr:colOff>673100</xdr:colOff>
      <xdr:row>40</xdr:row>
      <xdr:rowOff>101600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BDDF20D-921F-B952-7437-C5E60732E3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0500" y="548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BB79-0B26-654F-8AC1-D28DB057ED4B}">
  <dimension ref="A1:Q21"/>
  <sheetViews>
    <sheetView workbookViewId="0">
      <selection activeCell="Q13" sqref="O13:Q13"/>
    </sheetView>
  </sheetViews>
  <sheetFormatPr baseColWidth="10" defaultRowHeight="16" x14ac:dyDescent="0.2"/>
  <sheetData>
    <row r="1" spans="1:17" x14ac:dyDescent="0.2">
      <c r="A1" s="1"/>
      <c r="B1" s="1" t="s">
        <v>0</v>
      </c>
      <c r="C1" s="1" t="s">
        <v>1</v>
      </c>
      <c r="D1" s="1" t="s">
        <v>2</v>
      </c>
      <c r="H1" s="4" t="s">
        <v>18</v>
      </c>
      <c r="I1" s="4" t="s">
        <v>0</v>
      </c>
      <c r="J1" s="4" t="s">
        <v>1</v>
      </c>
      <c r="K1" s="4" t="s">
        <v>2</v>
      </c>
      <c r="N1" s="8" t="s">
        <v>20</v>
      </c>
      <c r="O1" s="8" t="s">
        <v>0</v>
      </c>
      <c r="P1" s="8" t="s">
        <v>1</v>
      </c>
      <c r="Q1" s="8" t="s">
        <v>2</v>
      </c>
    </row>
    <row r="2" spans="1:17" x14ac:dyDescent="0.2">
      <c r="A2" s="1" t="s">
        <v>3</v>
      </c>
      <c r="B2" s="2">
        <v>0.5</v>
      </c>
      <c r="C2" s="2">
        <v>0.4</v>
      </c>
      <c r="D2" s="2">
        <v>1.4</v>
      </c>
      <c r="H2" s="5">
        <v>3</v>
      </c>
      <c r="I2" s="6">
        <f>H2*B2</f>
        <v>1.5</v>
      </c>
      <c r="J2" s="6">
        <f>H2*C2</f>
        <v>1.2000000000000002</v>
      </c>
      <c r="K2" s="6">
        <f>H2*D2</f>
        <v>4.1999999999999993</v>
      </c>
      <c r="N2" s="9">
        <v>5</v>
      </c>
      <c r="O2" s="10">
        <f>N2*B2</f>
        <v>2.5</v>
      </c>
      <c r="P2" s="10">
        <f>N2*C2</f>
        <v>2</v>
      </c>
      <c r="Q2" s="10">
        <f>N2*D2</f>
        <v>7</v>
      </c>
    </row>
    <row r="3" spans="1:17" x14ac:dyDescent="0.2">
      <c r="A3" s="1" t="s">
        <v>4</v>
      </c>
      <c r="B3" s="2">
        <v>28</v>
      </c>
      <c r="C3" s="2">
        <v>33</v>
      </c>
      <c r="D3" s="2">
        <v>31</v>
      </c>
      <c r="H3" s="5">
        <v>1</v>
      </c>
      <c r="I3" s="6">
        <f t="shared" ref="I3:I16" si="0">H3*B3</f>
        <v>28</v>
      </c>
      <c r="J3" s="6">
        <f t="shared" ref="J3:J16" si="1">H3*C3</f>
        <v>33</v>
      </c>
      <c r="K3" s="6">
        <f t="shared" ref="K3:K16" si="2">H3*D3</f>
        <v>31</v>
      </c>
      <c r="N3" s="9">
        <v>1</v>
      </c>
      <c r="O3" s="10">
        <f t="shared" ref="O3:O12" si="3">N3*B3</f>
        <v>28</v>
      </c>
      <c r="P3" s="10">
        <f t="shared" ref="P3:P12" si="4">N3*C3</f>
        <v>33</v>
      </c>
      <c r="Q3" s="10">
        <f t="shared" ref="Q3:Q12" si="5">N3*D3</f>
        <v>31</v>
      </c>
    </row>
    <row r="4" spans="1:17" x14ac:dyDescent="0.2">
      <c r="A4" s="1" t="s">
        <v>5</v>
      </c>
      <c r="B4" s="2">
        <v>1.8</v>
      </c>
      <c r="C4" s="2">
        <v>1</v>
      </c>
      <c r="D4" s="2">
        <v>2</v>
      </c>
      <c r="H4" s="5">
        <v>7</v>
      </c>
      <c r="I4" s="6">
        <f t="shared" si="0"/>
        <v>12.6</v>
      </c>
      <c r="J4" s="6">
        <f t="shared" si="1"/>
        <v>7</v>
      </c>
      <c r="K4" s="6">
        <f t="shared" si="2"/>
        <v>14</v>
      </c>
      <c r="N4" s="9">
        <v>4</v>
      </c>
      <c r="O4" s="10">
        <f t="shared" si="3"/>
        <v>7.2</v>
      </c>
      <c r="P4" s="10">
        <f t="shared" si="4"/>
        <v>4</v>
      </c>
      <c r="Q4" s="10">
        <f t="shared" si="5"/>
        <v>8</v>
      </c>
    </row>
    <row r="5" spans="1:17" x14ac:dyDescent="0.2">
      <c r="A5" s="1" t="s">
        <v>6</v>
      </c>
      <c r="B5" s="2">
        <v>1.2</v>
      </c>
      <c r="C5" s="2">
        <v>0.8</v>
      </c>
      <c r="D5" s="2">
        <v>1.5</v>
      </c>
      <c r="H5" s="5">
        <v>1</v>
      </c>
      <c r="I5" s="6">
        <f t="shared" si="0"/>
        <v>1.2</v>
      </c>
      <c r="J5" s="6">
        <f t="shared" si="1"/>
        <v>0.8</v>
      </c>
      <c r="K5" s="6">
        <f t="shared" si="2"/>
        <v>1.5</v>
      </c>
      <c r="N5" s="9">
        <v>2</v>
      </c>
      <c r="O5" s="10">
        <f t="shared" si="3"/>
        <v>2.4</v>
      </c>
      <c r="P5" s="10">
        <f t="shared" si="4"/>
        <v>1.6</v>
      </c>
      <c r="Q5" s="10">
        <f t="shared" si="5"/>
        <v>3</v>
      </c>
    </row>
    <row r="6" spans="1:17" x14ac:dyDescent="0.2">
      <c r="A6" s="1" t="s">
        <v>7</v>
      </c>
      <c r="B6" s="2">
        <v>2.4</v>
      </c>
      <c r="C6" s="2">
        <v>1.4</v>
      </c>
      <c r="D6" s="2">
        <v>2.4</v>
      </c>
      <c r="H6" s="5">
        <v>2</v>
      </c>
      <c r="I6" s="6">
        <f t="shared" si="0"/>
        <v>4.8</v>
      </c>
      <c r="J6" s="6">
        <f t="shared" si="1"/>
        <v>2.8</v>
      </c>
      <c r="K6" s="6">
        <f t="shared" si="2"/>
        <v>4.8</v>
      </c>
      <c r="N6" s="9">
        <v>2</v>
      </c>
      <c r="O6" s="10">
        <f t="shared" si="3"/>
        <v>4.8</v>
      </c>
      <c r="P6" s="10">
        <f t="shared" si="4"/>
        <v>2.8</v>
      </c>
      <c r="Q6" s="10">
        <f t="shared" si="5"/>
        <v>4.8</v>
      </c>
    </row>
    <row r="7" spans="1:17" x14ac:dyDescent="0.2">
      <c r="A7" s="1" t="s">
        <v>8</v>
      </c>
      <c r="B7" s="2">
        <v>0.9</v>
      </c>
      <c r="C7" s="2">
        <v>0.2</v>
      </c>
      <c r="D7" s="2">
        <v>0.8</v>
      </c>
      <c r="H7" s="5">
        <v>2</v>
      </c>
      <c r="I7" s="6">
        <f t="shared" si="0"/>
        <v>1.8</v>
      </c>
      <c r="J7" s="6">
        <f t="shared" si="1"/>
        <v>0.4</v>
      </c>
      <c r="K7" s="6">
        <f t="shared" si="2"/>
        <v>1.6</v>
      </c>
      <c r="N7" s="9">
        <v>2</v>
      </c>
      <c r="O7" s="10">
        <f t="shared" si="3"/>
        <v>1.8</v>
      </c>
      <c r="P7" s="10">
        <f t="shared" si="4"/>
        <v>0.4</v>
      </c>
      <c r="Q7" s="10">
        <f t="shared" si="5"/>
        <v>1.6</v>
      </c>
    </row>
    <row r="8" spans="1:17" x14ac:dyDescent="0.2">
      <c r="A8" s="1" t="s">
        <v>9</v>
      </c>
      <c r="B8" s="2">
        <v>0.99</v>
      </c>
      <c r="C8" s="2">
        <v>0.59</v>
      </c>
      <c r="D8" s="2">
        <v>2.59</v>
      </c>
      <c r="H8" s="5">
        <v>1</v>
      </c>
      <c r="I8" s="6">
        <f t="shared" si="0"/>
        <v>0.99</v>
      </c>
      <c r="J8" s="6">
        <f t="shared" si="1"/>
        <v>0.59</v>
      </c>
      <c r="K8" s="6">
        <f t="shared" si="2"/>
        <v>2.59</v>
      </c>
      <c r="N8" s="9">
        <v>1</v>
      </c>
      <c r="O8" s="10">
        <f t="shared" si="3"/>
        <v>0.99</v>
      </c>
      <c r="P8" s="10">
        <f t="shared" si="4"/>
        <v>0.59</v>
      </c>
      <c r="Q8" s="10">
        <f t="shared" si="5"/>
        <v>2.59</v>
      </c>
    </row>
    <row r="9" spans="1:17" x14ac:dyDescent="0.2">
      <c r="A9" s="1" t="s">
        <v>10</v>
      </c>
      <c r="B9" s="2">
        <v>1.25</v>
      </c>
      <c r="C9" s="2">
        <v>3.25</v>
      </c>
      <c r="D9" s="2">
        <v>2.15</v>
      </c>
      <c r="H9" s="5">
        <v>4</v>
      </c>
      <c r="I9" s="6">
        <f t="shared" si="0"/>
        <v>5</v>
      </c>
      <c r="J9" s="6">
        <f t="shared" si="1"/>
        <v>13</v>
      </c>
      <c r="K9" s="6">
        <f t="shared" si="2"/>
        <v>8.6</v>
      </c>
      <c r="N9" s="9">
        <v>1</v>
      </c>
      <c r="O9" s="10">
        <f t="shared" si="3"/>
        <v>1.25</v>
      </c>
      <c r="P9" s="10">
        <f t="shared" si="4"/>
        <v>3.25</v>
      </c>
      <c r="Q9" s="10">
        <f t="shared" si="5"/>
        <v>2.15</v>
      </c>
    </row>
    <row r="10" spans="1:17" x14ac:dyDescent="0.2">
      <c r="A10" s="1" t="s">
        <v>11</v>
      </c>
      <c r="B10" s="2">
        <v>9.5</v>
      </c>
      <c r="C10" s="2">
        <v>14</v>
      </c>
      <c r="D10" s="2">
        <v>13</v>
      </c>
      <c r="H10" s="5">
        <v>1</v>
      </c>
      <c r="I10" s="6">
        <f t="shared" si="0"/>
        <v>9.5</v>
      </c>
      <c r="J10" s="6">
        <f t="shared" si="1"/>
        <v>14</v>
      </c>
      <c r="K10" s="6">
        <f t="shared" si="2"/>
        <v>13</v>
      </c>
      <c r="N10" s="9">
        <v>1</v>
      </c>
      <c r="O10" s="10">
        <f t="shared" si="3"/>
        <v>9.5</v>
      </c>
      <c r="P10" s="10">
        <f t="shared" si="4"/>
        <v>14</v>
      </c>
      <c r="Q10" s="10">
        <f t="shared" si="5"/>
        <v>13</v>
      </c>
    </row>
    <row r="11" spans="1:17" x14ac:dyDescent="0.2">
      <c r="A11" s="1" t="s">
        <v>12</v>
      </c>
      <c r="B11" s="2">
        <v>4.55</v>
      </c>
      <c r="C11" s="2">
        <v>2.5499999999999998</v>
      </c>
      <c r="D11" s="2">
        <v>6</v>
      </c>
      <c r="H11" s="5">
        <v>1</v>
      </c>
      <c r="I11" s="6">
        <f t="shared" si="0"/>
        <v>4.55</v>
      </c>
      <c r="J11" s="6">
        <f t="shared" si="1"/>
        <v>2.5499999999999998</v>
      </c>
      <c r="K11" s="6">
        <f t="shared" si="2"/>
        <v>6</v>
      </c>
      <c r="N11" s="9">
        <v>1</v>
      </c>
      <c r="O11" s="10">
        <f t="shared" si="3"/>
        <v>4.55</v>
      </c>
      <c r="P11" s="10">
        <f t="shared" si="4"/>
        <v>2.5499999999999998</v>
      </c>
      <c r="Q11" s="10">
        <f t="shared" si="5"/>
        <v>6</v>
      </c>
    </row>
    <row r="12" spans="1:17" x14ac:dyDescent="0.2">
      <c r="A12" s="1" t="s">
        <v>13</v>
      </c>
      <c r="B12" s="2">
        <v>4.2</v>
      </c>
      <c r="C12" s="2">
        <v>2.2000000000000002</v>
      </c>
      <c r="D12" s="2">
        <v>3</v>
      </c>
      <c r="H12" s="5">
        <v>1</v>
      </c>
      <c r="I12" s="6">
        <f t="shared" si="0"/>
        <v>4.2</v>
      </c>
      <c r="J12" s="6">
        <f t="shared" si="1"/>
        <v>2.2000000000000002</v>
      </c>
      <c r="K12" s="6">
        <f t="shared" si="2"/>
        <v>3</v>
      </c>
      <c r="N12" s="9">
        <v>2</v>
      </c>
      <c r="O12" s="10">
        <f t="shared" si="3"/>
        <v>8.4</v>
      </c>
      <c r="P12" s="10">
        <f t="shared" si="4"/>
        <v>4.4000000000000004</v>
      </c>
      <c r="Q12" s="10">
        <f t="shared" si="5"/>
        <v>6</v>
      </c>
    </row>
    <row r="13" spans="1:17" x14ac:dyDescent="0.2">
      <c r="A13" s="1" t="s">
        <v>14</v>
      </c>
      <c r="B13" s="2">
        <v>3.9</v>
      </c>
      <c r="C13" s="2">
        <v>5</v>
      </c>
      <c r="D13" s="2">
        <v>8</v>
      </c>
      <c r="H13" s="5">
        <v>1</v>
      </c>
      <c r="I13" s="6">
        <f t="shared" si="0"/>
        <v>3.9</v>
      </c>
      <c r="J13" s="6">
        <f t="shared" si="1"/>
        <v>5</v>
      </c>
      <c r="K13" s="6">
        <f t="shared" si="2"/>
        <v>8</v>
      </c>
      <c r="N13" t="s">
        <v>19</v>
      </c>
      <c r="O13" s="11">
        <f>SUM(O2:O12)</f>
        <v>71.39</v>
      </c>
      <c r="P13" s="11">
        <f t="shared" ref="P13:Q13" si="6">SUM(P2:P12)</f>
        <v>68.59</v>
      </c>
      <c r="Q13" s="11">
        <f t="shared" si="6"/>
        <v>85.139999999999986</v>
      </c>
    </row>
    <row r="14" spans="1:17" x14ac:dyDescent="0.2">
      <c r="A14" s="1" t="s">
        <v>15</v>
      </c>
      <c r="B14" s="2">
        <v>1</v>
      </c>
      <c r="C14" s="2">
        <v>2</v>
      </c>
      <c r="D14" s="2">
        <v>1</v>
      </c>
      <c r="H14" s="5">
        <v>1</v>
      </c>
      <c r="I14" s="6">
        <f t="shared" si="0"/>
        <v>1</v>
      </c>
      <c r="J14" s="6">
        <f t="shared" si="1"/>
        <v>2</v>
      </c>
      <c r="K14" s="6">
        <f t="shared" si="2"/>
        <v>1</v>
      </c>
      <c r="M14" s="3"/>
    </row>
    <row r="15" spans="1:17" x14ac:dyDescent="0.2">
      <c r="A15" s="1" t="s">
        <v>16</v>
      </c>
      <c r="B15" s="2">
        <v>1.75</v>
      </c>
      <c r="C15" s="2">
        <v>2</v>
      </c>
      <c r="D15" s="2">
        <v>1</v>
      </c>
      <c r="H15" s="5">
        <v>1</v>
      </c>
      <c r="I15" s="6">
        <f t="shared" si="0"/>
        <v>1.75</v>
      </c>
      <c r="J15" s="6">
        <f t="shared" si="1"/>
        <v>2</v>
      </c>
      <c r="K15" s="6">
        <f t="shared" si="2"/>
        <v>1</v>
      </c>
    </row>
    <row r="16" spans="1:17" x14ac:dyDescent="0.2">
      <c r="A16" s="1" t="s">
        <v>17</v>
      </c>
      <c r="B16" s="2">
        <v>2</v>
      </c>
      <c r="C16" s="2">
        <v>1</v>
      </c>
      <c r="D16" s="2">
        <v>3</v>
      </c>
      <c r="H16" s="5">
        <v>1</v>
      </c>
      <c r="I16" s="6">
        <f t="shared" si="0"/>
        <v>2</v>
      </c>
      <c r="J16" s="6">
        <f t="shared" si="1"/>
        <v>1</v>
      </c>
      <c r="K16" s="6">
        <f t="shared" si="2"/>
        <v>3</v>
      </c>
    </row>
    <row r="17" spans="8:11" x14ac:dyDescent="0.2">
      <c r="H17" s="3" t="s">
        <v>19</v>
      </c>
      <c r="I17" s="7">
        <f>SUM(I2:I16)</f>
        <v>82.79</v>
      </c>
      <c r="J17" s="7">
        <f t="shared" ref="J17:K17" si="7">SUM(J2:J16)</f>
        <v>87.539999999999992</v>
      </c>
      <c r="K17" s="7">
        <f t="shared" si="7"/>
        <v>103.28999999999999</v>
      </c>
    </row>
    <row r="21" spans="8:11" x14ac:dyDescent="0.2">
      <c r="I2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8A75-7F0B-6441-A5B0-546796468C7A}">
  <dimension ref="A2:E16"/>
  <sheetViews>
    <sheetView workbookViewId="0">
      <selection activeCell="I21" sqref="I21"/>
    </sheetView>
  </sheetViews>
  <sheetFormatPr baseColWidth="10" defaultRowHeight="16" x14ac:dyDescent="0.2"/>
  <cols>
    <col min="1" max="1" width="15.6640625" bestFit="1" customWidth="1"/>
    <col min="3" max="3" width="11.33203125" bestFit="1" customWidth="1"/>
  </cols>
  <sheetData>
    <row r="2" spans="1:5" ht="32" x14ac:dyDescent="0.4">
      <c r="B2" s="12" t="s">
        <v>21</v>
      </c>
      <c r="C2" s="12" t="s">
        <v>22</v>
      </c>
    </row>
    <row r="4" spans="1:5" x14ac:dyDescent="0.2">
      <c r="A4" s="13" t="s">
        <v>23</v>
      </c>
      <c r="B4" s="16">
        <v>50</v>
      </c>
      <c r="C4" s="16">
        <v>90</v>
      </c>
    </row>
    <row r="5" spans="1:5" x14ac:dyDescent="0.2">
      <c r="A5" s="13" t="s">
        <v>24</v>
      </c>
      <c r="B5" s="16">
        <v>2</v>
      </c>
      <c r="C5" s="16">
        <v>2.5</v>
      </c>
    </row>
    <row r="6" spans="1:5" x14ac:dyDescent="0.2">
      <c r="A6" s="13" t="s">
        <v>25</v>
      </c>
      <c r="B6" s="16">
        <v>4.5</v>
      </c>
      <c r="C6" s="16">
        <v>5.5</v>
      </c>
    </row>
    <row r="7" spans="1:5" x14ac:dyDescent="0.2">
      <c r="A7" s="13" t="s">
        <v>26</v>
      </c>
      <c r="B7" s="16">
        <v>7</v>
      </c>
      <c r="C7" s="16">
        <v>7</v>
      </c>
    </row>
    <row r="8" spans="1:5" x14ac:dyDescent="0.2">
      <c r="A8" s="13" t="s">
        <v>27</v>
      </c>
      <c r="B8" s="16"/>
      <c r="C8" s="16">
        <v>3</v>
      </c>
    </row>
    <row r="9" spans="1:5" x14ac:dyDescent="0.2">
      <c r="A9" s="3" t="s">
        <v>19</v>
      </c>
      <c r="B9" s="17">
        <f>SUM(B4:B8)</f>
        <v>63.5</v>
      </c>
      <c r="C9" s="17">
        <f>SUM(C4:C8)</f>
        <v>108</v>
      </c>
    </row>
    <row r="11" spans="1:5" x14ac:dyDescent="0.2">
      <c r="A11" s="13" t="s">
        <v>28</v>
      </c>
      <c r="B11" s="14">
        <v>11</v>
      </c>
      <c r="C11" s="14">
        <v>21</v>
      </c>
    </row>
    <row r="12" spans="1:5" x14ac:dyDescent="0.2">
      <c r="A12" s="13" t="s">
        <v>29</v>
      </c>
      <c r="B12" s="14">
        <v>8</v>
      </c>
      <c r="C12" s="14"/>
    </row>
    <row r="13" spans="1:5" x14ac:dyDescent="0.2">
      <c r="A13" s="13" t="s">
        <v>30</v>
      </c>
      <c r="B13" s="14"/>
      <c r="C13" s="14">
        <v>3</v>
      </c>
    </row>
    <row r="14" spans="1:5" x14ac:dyDescent="0.2">
      <c r="A14" s="13" t="s">
        <v>31</v>
      </c>
      <c r="B14" s="14">
        <f>SUM(B11:B13)</f>
        <v>19</v>
      </c>
      <c r="C14" s="14">
        <f>SUM(C11:C13)</f>
        <v>24</v>
      </c>
      <c r="E14" t="s">
        <v>34</v>
      </c>
    </row>
    <row r="15" spans="1:5" x14ac:dyDescent="0.2">
      <c r="A15" s="3" t="s">
        <v>32</v>
      </c>
      <c r="B15" s="15">
        <f>B14*2</f>
        <v>38</v>
      </c>
      <c r="C15" s="15">
        <f>C14*2</f>
        <v>48</v>
      </c>
    </row>
    <row r="16" spans="1:5" x14ac:dyDescent="0.2">
      <c r="A16" s="3" t="s">
        <v>33</v>
      </c>
      <c r="B16" s="18">
        <f>B9+B15*12</f>
        <v>519.5</v>
      </c>
      <c r="C16" s="18">
        <f>C9+C15*12</f>
        <v>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FFA7-00C6-5E47-A8AB-3C603D4542FE}">
  <dimension ref="A2:I33"/>
  <sheetViews>
    <sheetView topLeftCell="C13" workbookViewId="0">
      <selection activeCell="I43" sqref="I43"/>
    </sheetView>
  </sheetViews>
  <sheetFormatPr baseColWidth="10" defaultRowHeight="16" x14ac:dyDescent="0.2"/>
  <cols>
    <col min="1" max="1" width="20.33203125" customWidth="1"/>
    <col min="2" max="2" width="15.33203125" bestFit="1" customWidth="1"/>
    <col min="3" max="3" width="16.33203125" bestFit="1" customWidth="1"/>
    <col min="4" max="5" width="16.33203125" customWidth="1"/>
    <col min="6" max="6" width="16.33203125" bestFit="1" customWidth="1"/>
    <col min="7" max="7" width="19" bestFit="1" customWidth="1"/>
    <col min="8" max="8" width="16.33203125" customWidth="1"/>
    <col min="9" max="9" width="19" bestFit="1" customWidth="1"/>
  </cols>
  <sheetData>
    <row r="2" spans="1:9" x14ac:dyDescent="0.2">
      <c r="A2" s="19"/>
      <c r="B2" s="19"/>
    </row>
    <row r="4" spans="1:9" x14ac:dyDescent="0.2">
      <c r="B4" s="20"/>
      <c r="C4" s="21" t="s">
        <v>35</v>
      </c>
      <c r="D4" s="19"/>
      <c r="E4" s="24"/>
      <c r="F4" s="25" t="s">
        <v>36</v>
      </c>
      <c r="H4" s="27"/>
      <c r="I4" s="27" t="s">
        <v>37</v>
      </c>
    </row>
    <row r="5" spans="1:9" x14ac:dyDescent="0.2">
      <c r="B5" s="20" t="s">
        <v>38</v>
      </c>
      <c r="C5" s="22">
        <v>350</v>
      </c>
      <c r="E5" s="25" t="s">
        <v>38</v>
      </c>
      <c r="F5" s="26">
        <v>100</v>
      </c>
      <c r="H5" s="27" t="s">
        <v>38</v>
      </c>
      <c r="I5" s="29">
        <v>280</v>
      </c>
    </row>
    <row r="6" spans="1:9" x14ac:dyDescent="0.2">
      <c r="B6" s="20" t="s">
        <v>28</v>
      </c>
      <c r="C6" s="22">
        <v>0</v>
      </c>
      <c r="E6" s="25" t="s">
        <v>28</v>
      </c>
      <c r="F6" s="26">
        <v>50</v>
      </c>
      <c r="H6" s="27" t="s">
        <v>28</v>
      </c>
      <c r="I6" s="29">
        <v>50</v>
      </c>
    </row>
    <row r="7" spans="1:9" x14ac:dyDescent="0.2">
      <c r="B7" s="20" t="s">
        <v>40</v>
      </c>
      <c r="C7" s="22">
        <v>0</v>
      </c>
      <c r="E7" s="25" t="s">
        <v>40</v>
      </c>
      <c r="F7" s="26">
        <v>0</v>
      </c>
      <c r="H7" s="27" t="s">
        <v>40</v>
      </c>
      <c r="I7" s="29">
        <v>40</v>
      </c>
    </row>
    <row r="8" spans="1:9" x14ac:dyDescent="0.2">
      <c r="B8" s="20" t="s">
        <v>41</v>
      </c>
      <c r="C8" s="22">
        <v>0</v>
      </c>
      <c r="E8" s="25" t="s">
        <v>41</v>
      </c>
      <c r="F8" s="26">
        <v>105</v>
      </c>
      <c r="H8" s="27" t="s">
        <v>41</v>
      </c>
      <c r="I8" s="29">
        <v>120</v>
      </c>
    </row>
    <row r="9" spans="1:9" x14ac:dyDescent="0.2">
      <c r="B9" s="20" t="s">
        <v>45</v>
      </c>
      <c r="C9" s="23">
        <v>555</v>
      </c>
      <c r="E9" s="25" t="s">
        <v>43</v>
      </c>
      <c r="F9" s="26">
        <f>99+95+85+85</f>
        <v>364</v>
      </c>
      <c r="H9" s="27" t="s">
        <v>43</v>
      </c>
      <c r="I9" s="29">
        <f>18+15+25+9</f>
        <v>67</v>
      </c>
    </row>
    <row r="10" spans="1:9" x14ac:dyDescent="0.2">
      <c r="B10" s="20" t="s">
        <v>39</v>
      </c>
      <c r="C10" s="23">
        <f>SUM(C5:C9)</f>
        <v>905</v>
      </c>
      <c r="E10" s="25" t="s">
        <v>42</v>
      </c>
      <c r="F10" s="26">
        <f>SUM(F2:F9)</f>
        <v>619</v>
      </c>
      <c r="H10" s="27" t="s">
        <v>39</v>
      </c>
      <c r="I10" s="29">
        <f>SUM(I5:I9)</f>
        <v>557</v>
      </c>
    </row>
    <row r="11" spans="1:9" x14ac:dyDescent="0.2">
      <c r="E11" s="3"/>
      <c r="F11" s="28"/>
      <c r="H11" s="3"/>
      <c r="I11" s="3"/>
    </row>
    <row r="12" spans="1:9" x14ac:dyDescent="0.2">
      <c r="E12" s="3"/>
      <c r="F12" s="28"/>
      <c r="H12" s="3"/>
      <c r="I12" s="3"/>
    </row>
    <row r="13" spans="1:9" x14ac:dyDescent="0.2">
      <c r="E13" s="3"/>
      <c r="F13" s="28"/>
      <c r="H13" s="3"/>
      <c r="I13" s="3"/>
    </row>
    <row r="18" spans="4:7" x14ac:dyDescent="0.2">
      <c r="D18" s="13" t="s">
        <v>44</v>
      </c>
      <c r="E18" s="13" t="s">
        <v>35</v>
      </c>
      <c r="F18" s="13" t="s">
        <v>36</v>
      </c>
      <c r="G18" s="13" t="s">
        <v>37</v>
      </c>
    </row>
    <row r="19" spans="4:7" x14ac:dyDescent="0.2">
      <c r="D19" s="13" t="s">
        <v>38</v>
      </c>
      <c r="E19" s="30">
        <f>2*C5</f>
        <v>700</v>
      </c>
      <c r="F19" s="30">
        <f>2*F5</f>
        <v>200</v>
      </c>
      <c r="G19" s="30">
        <f>2*I5</f>
        <v>560</v>
      </c>
    </row>
    <row r="20" spans="4:7" x14ac:dyDescent="0.2">
      <c r="D20" s="13" t="s">
        <v>28</v>
      </c>
      <c r="E20" s="30">
        <f t="shared" ref="E20:E23" si="0">2*C6</f>
        <v>0</v>
      </c>
      <c r="F20" s="30">
        <f>F6*2*4</f>
        <v>400</v>
      </c>
      <c r="G20" s="30">
        <f>I6*2*4</f>
        <v>400</v>
      </c>
    </row>
    <row r="21" spans="4:7" x14ac:dyDescent="0.2">
      <c r="D21" s="13" t="s">
        <v>40</v>
      </c>
      <c r="E21" s="30">
        <f t="shared" si="0"/>
        <v>0</v>
      </c>
      <c r="F21" s="30">
        <f>F7*4</f>
        <v>0</v>
      </c>
      <c r="G21" s="30">
        <f>4*I7</f>
        <v>160</v>
      </c>
    </row>
    <row r="22" spans="4:7" x14ac:dyDescent="0.2">
      <c r="D22" s="13" t="s">
        <v>41</v>
      </c>
      <c r="E22" s="30">
        <f t="shared" si="0"/>
        <v>0</v>
      </c>
      <c r="F22" s="30">
        <f>F8*5</f>
        <v>525</v>
      </c>
      <c r="G22" s="30">
        <f>I8*5</f>
        <v>600</v>
      </c>
    </row>
    <row r="23" spans="4:7" x14ac:dyDescent="0.2">
      <c r="D23" s="13" t="s">
        <v>43</v>
      </c>
      <c r="E23" s="30">
        <f t="shared" si="0"/>
        <v>1110</v>
      </c>
      <c r="F23" s="30">
        <f>F9*2</f>
        <v>728</v>
      </c>
      <c r="G23" s="30">
        <f>I10*2</f>
        <v>1114</v>
      </c>
    </row>
    <row r="24" spans="4:7" x14ac:dyDescent="0.2">
      <c r="D24" s="13" t="s">
        <v>46</v>
      </c>
      <c r="E24" s="18">
        <f>SUM(E19:E23)</f>
        <v>1810</v>
      </c>
      <c r="F24" s="18">
        <f>SUM(F19:F23)</f>
        <v>1853</v>
      </c>
      <c r="G24" s="18">
        <f>SUM(G19:G23)</f>
        <v>2834</v>
      </c>
    </row>
    <row r="27" spans="4:7" x14ac:dyDescent="0.2">
      <c r="D27" s="31" t="s">
        <v>47</v>
      </c>
      <c r="E27" s="31" t="s">
        <v>35</v>
      </c>
      <c r="F27" s="31" t="s">
        <v>36</v>
      </c>
      <c r="G27" s="31" t="s">
        <v>37</v>
      </c>
    </row>
    <row r="28" spans="4:7" x14ac:dyDescent="0.2">
      <c r="D28" s="31" t="s">
        <v>38</v>
      </c>
      <c r="E28" s="32">
        <f>4*C5</f>
        <v>1400</v>
      </c>
      <c r="F28" s="32">
        <f>4*F5</f>
        <v>400</v>
      </c>
      <c r="G28" s="32">
        <f>4*I5</f>
        <v>1120</v>
      </c>
    </row>
    <row r="29" spans="4:7" x14ac:dyDescent="0.2">
      <c r="D29" s="31" t="s">
        <v>28</v>
      </c>
      <c r="E29" s="32">
        <f t="shared" ref="E29:E32" si="1">4*C6</f>
        <v>0</v>
      </c>
      <c r="F29" s="32">
        <f>F6*4*4</f>
        <v>800</v>
      </c>
      <c r="G29" s="32">
        <f>I6*4*4</f>
        <v>800</v>
      </c>
    </row>
    <row r="30" spans="4:7" x14ac:dyDescent="0.2">
      <c r="D30" s="31" t="s">
        <v>40</v>
      </c>
      <c r="E30" s="32">
        <f t="shared" si="1"/>
        <v>0</v>
      </c>
      <c r="F30" s="32">
        <f t="shared" ref="F30:F32" si="2">F7*4*4</f>
        <v>0</v>
      </c>
      <c r="G30" s="32">
        <f>I7*4</f>
        <v>160</v>
      </c>
    </row>
    <row r="31" spans="4:7" x14ac:dyDescent="0.2">
      <c r="D31" s="31" t="s">
        <v>41</v>
      </c>
      <c r="E31" s="32">
        <f t="shared" si="1"/>
        <v>0</v>
      </c>
      <c r="F31" s="32">
        <f>F8*5</f>
        <v>525</v>
      </c>
      <c r="G31" s="32">
        <f>I8*5</f>
        <v>600</v>
      </c>
    </row>
    <row r="32" spans="4:7" x14ac:dyDescent="0.2">
      <c r="D32" s="31" t="s">
        <v>43</v>
      </c>
      <c r="E32" s="32">
        <f t="shared" si="1"/>
        <v>2220</v>
      </c>
      <c r="F32" s="32">
        <f>F9*4</f>
        <v>1456</v>
      </c>
      <c r="G32" s="32">
        <f>I9*4</f>
        <v>268</v>
      </c>
    </row>
    <row r="33" spans="4:7" x14ac:dyDescent="0.2">
      <c r="D33" s="31" t="s">
        <v>46</v>
      </c>
      <c r="E33" s="33">
        <f>SUM(E28:E32)</f>
        <v>3620</v>
      </c>
      <c r="F33" s="33">
        <f t="shared" ref="F33:G33" si="3">SUM(F28:F32)</f>
        <v>3181</v>
      </c>
      <c r="G33" s="33">
        <f t="shared" si="3"/>
        <v>2948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51EC-6387-AE41-B924-F4EB3B9E5FAE}">
  <dimension ref="A1:G25"/>
  <sheetViews>
    <sheetView tabSelected="1" topLeftCell="B7" workbookViewId="0">
      <selection activeCell="H16" sqref="H16"/>
    </sheetView>
  </sheetViews>
  <sheetFormatPr baseColWidth="10" defaultRowHeight="16" x14ac:dyDescent="0.2"/>
  <cols>
    <col min="1" max="1" width="12.33203125" bestFit="1" customWidth="1"/>
    <col min="4" max="4" width="15.83203125" bestFit="1" customWidth="1"/>
    <col min="5" max="5" width="14.83203125" bestFit="1" customWidth="1"/>
    <col min="6" max="6" width="11.5" bestFit="1" customWidth="1"/>
  </cols>
  <sheetData>
    <row r="1" spans="1:7" x14ac:dyDescent="0.2">
      <c r="A1" s="34" t="s">
        <v>48</v>
      </c>
      <c r="B1" s="34" t="s">
        <v>49</v>
      </c>
      <c r="C1" s="34" t="s">
        <v>50</v>
      </c>
      <c r="D1" s="34" t="s">
        <v>51</v>
      </c>
    </row>
    <row r="2" spans="1:7" x14ac:dyDescent="0.2">
      <c r="A2" s="34" t="s">
        <v>52</v>
      </c>
      <c r="B2" s="35">
        <v>29</v>
      </c>
      <c r="C2" s="35">
        <v>149</v>
      </c>
      <c r="D2" s="35">
        <v>540</v>
      </c>
    </row>
    <row r="3" spans="1:7" x14ac:dyDescent="0.2">
      <c r="A3" s="34" t="s">
        <v>53</v>
      </c>
      <c r="B3" s="34">
        <v>200</v>
      </c>
      <c r="C3" s="34">
        <v>1000</v>
      </c>
      <c r="D3" s="34">
        <v>11000</v>
      </c>
    </row>
    <row r="4" spans="1:7" x14ac:dyDescent="0.2">
      <c r="A4" s="34" t="s">
        <v>54</v>
      </c>
      <c r="B4" s="35">
        <v>40</v>
      </c>
      <c r="C4" s="35">
        <v>90</v>
      </c>
      <c r="D4" s="35">
        <v>370</v>
      </c>
    </row>
    <row r="9" spans="1:7" x14ac:dyDescent="0.2">
      <c r="D9" s="3"/>
      <c r="E9" s="37" t="s">
        <v>55</v>
      </c>
      <c r="F9" s="3"/>
      <c r="G9" s="3"/>
    </row>
    <row r="10" spans="1:7" x14ac:dyDescent="0.2">
      <c r="D10" s="3" t="s">
        <v>18</v>
      </c>
      <c r="E10" s="36">
        <f>15*5*(50*2)</f>
        <v>7500</v>
      </c>
      <c r="F10" s="3"/>
      <c r="G10" s="3"/>
    </row>
    <row r="11" spans="1:7" x14ac:dyDescent="0.2">
      <c r="D11" s="37" t="s">
        <v>48</v>
      </c>
      <c r="E11" s="37" t="s">
        <v>49</v>
      </c>
      <c r="F11" s="37" t="s">
        <v>50</v>
      </c>
      <c r="G11" s="37" t="s">
        <v>51</v>
      </c>
    </row>
    <row r="12" spans="1:7" x14ac:dyDescent="0.2">
      <c r="D12" s="37" t="s">
        <v>52</v>
      </c>
      <c r="E12" s="38">
        <v>29</v>
      </c>
      <c r="F12" s="38">
        <v>149</v>
      </c>
      <c r="G12" s="38">
        <v>540</v>
      </c>
    </row>
    <row r="13" spans="1:7" x14ac:dyDescent="0.2">
      <c r="D13" s="37" t="s">
        <v>53</v>
      </c>
      <c r="E13" s="37">
        <v>200</v>
      </c>
      <c r="F13" s="37">
        <v>1000</v>
      </c>
      <c r="G13" s="37">
        <v>11000</v>
      </c>
    </row>
    <row r="14" spans="1:7" x14ac:dyDescent="0.2">
      <c r="D14" s="37" t="s">
        <v>56</v>
      </c>
      <c r="E14" s="38">
        <f>($E$10/E13)*B4</f>
        <v>1500</v>
      </c>
      <c r="F14" s="38">
        <f t="shared" ref="F14:G14" si="0">($E$10/F13)*C4</f>
        <v>675</v>
      </c>
      <c r="G14" s="38">
        <f t="shared" si="0"/>
        <v>252.27272727272725</v>
      </c>
    </row>
    <row r="20" spans="4:7" x14ac:dyDescent="0.2">
      <c r="E20" s="39" t="s">
        <v>55</v>
      </c>
    </row>
    <row r="21" spans="4:7" x14ac:dyDescent="0.2">
      <c r="D21" t="s">
        <v>20</v>
      </c>
      <c r="E21" s="4">
        <f>500*5*(50*2)</f>
        <v>250000</v>
      </c>
    </row>
    <row r="22" spans="4:7" x14ac:dyDescent="0.2">
      <c r="D22" s="39" t="s">
        <v>48</v>
      </c>
      <c r="E22" s="39" t="s">
        <v>49</v>
      </c>
      <c r="F22" s="39" t="s">
        <v>50</v>
      </c>
      <c r="G22" s="39" t="s">
        <v>51</v>
      </c>
    </row>
    <row r="23" spans="4:7" x14ac:dyDescent="0.2">
      <c r="D23" s="39" t="s">
        <v>52</v>
      </c>
      <c r="E23" s="40">
        <v>29</v>
      </c>
      <c r="F23" s="40">
        <v>149</v>
      </c>
      <c r="G23" s="40">
        <v>540</v>
      </c>
    </row>
    <row r="24" spans="4:7" x14ac:dyDescent="0.2">
      <c r="D24" s="39" t="s">
        <v>53</v>
      </c>
      <c r="E24" s="39">
        <v>200</v>
      </c>
      <c r="F24" s="39">
        <v>1000</v>
      </c>
      <c r="G24" s="39">
        <v>11000</v>
      </c>
    </row>
    <row r="25" spans="4:7" x14ac:dyDescent="0.2">
      <c r="D25" s="39" t="s">
        <v>56</v>
      </c>
      <c r="E25" s="40">
        <f>($E$21/E24)*B4</f>
        <v>50000</v>
      </c>
      <c r="F25" s="40">
        <f t="shared" ref="F25:G25" si="1">($E$21/F24)*C4</f>
        <v>22500</v>
      </c>
      <c r="G25" s="40">
        <f t="shared" si="1"/>
        <v>8409.0909090909081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5177-6679-C04A-8942-EBBFAFF417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 Shoping</vt:lpstr>
      <vt:lpstr>Cat OR Dog</vt:lpstr>
      <vt:lpstr>Vacations</vt:lpstr>
      <vt:lpstr>Printers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Habiba20208087</dc:creator>
  <cp:lastModifiedBy>Habiba20208087</cp:lastModifiedBy>
  <dcterms:created xsi:type="dcterms:W3CDTF">2025-09-09T10:07:59Z</dcterms:created>
  <dcterms:modified xsi:type="dcterms:W3CDTF">2025-09-09T11:49:42Z</dcterms:modified>
</cp:coreProperties>
</file>