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shQzRHilrWO5iOEqqbxF+D4bWM17snEn1ZFuAwMe8eo="/>
    </ext>
  </extLst>
</workbook>
</file>

<file path=xl/sharedStrings.xml><?xml version="1.0" encoding="utf-8"?>
<sst xmlns="http://schemas.openxmlformats.org/spreadsheetml/2006/main" count="430" uniqueCount="118">
  <si>
    <t>Learning Rate</t>
  </si>
  <si>
    <t>Threshold</t>
  </si>
  <si>
    <t>Fase 1: Feed Forward</t>
  </si>
  <si>
    <t>Instance</t>
  </si>
  <si>
    <t>Diabetes_binary</t>
  </si>
  <si>
    <t>HighBP</t>
  </si>
  <si>
    <t>HighChol</t>
  </si>
  <si>
    <t>Target</t>
  </si>
  <si>
    <t>Bias11</t>
  </si>
  <si>
    <t>Bias12</t>
  </si>
  <si>
    <t>w11</t>
  </si>
  <si>
    <t>w12</t>
  </si>
  <si>
    <t>w13</t>
  </si>
  <si>
    <t>z1 = zin1</t>
  </si>
  <si>
    <t>z2 = zin2</t>
  </si>
  <si>
    <t>Bias21</t>
  </si>
  <si>
    <t>Bias22</t>
  </si>
  <si>
    <t>w21</t>
  </si>
  <si>
    <t>w22</t>
  </si>
  <si>
    <t>y1 = yin1</t>
  </si>
  <si>
    <t>y2 = yin2</t>
  </si>
  <si>
    <t>A1</t>
  </si>
  <si>
    <t>A2</t>
  </si>
  <si>
    <t>A3</t>
  </si>
  <si>
    <t>B1</t>
  </si>
  <si>
    <t>B2</t>
  </si>
  <si>
    <t>B3</t>
  </si>
  <si>
    <t>Fase 2: Backpropagtion</t>
  </si>
  <si>
    <t>f(zin1)</t>
  </si>
  <si>
    <t>f(zin2)</t>
  </si>
  <si>
    <t>f'(zin1)</t>
  </si>
  <si>
    <t>f'(zin2)</t>
  </si>
  <si>
    <t>f(yin1)</t>
  </si>
  <si>
    <t>f(yin2)</t>
  </si>
  <si>
    <t>f'(yin1)</t>
  </si>
  <si>
    <t>f'(yin2)</t>
  </si>
  <si>
    <t>Gradien y1</t>
  </si>
  <si>
    <t>Gradien y2</t>
  </si>
  <si>
    <t>Δ𝑤21</t>
  </si>
  <si>
    <t>Δ𝑤22</t>
  </si>
  <si>
    <t>Gradien yin1</t>
  </si>
  <si>
    <t>Gradien z1</t>
  </si>
  <si>
    <t>Gradien yin2</t>
  </si>
  <si>
    <t>Gradien z2</t>
  </si>
  <si>
    <t>Δ𝑤11</t>
  </si>
  <si>
    <t>Δ𝑤12</t>
  </si>
  <si>
    <t>Δ𝑤13</t>
  </si>
  <si>
    <t>Δwi = a&amp;1xi</t>
  </si>
  <si>
    <t>Δwi = a&amp;2xi</t>
  </si>
  <si>
    <t>Update W</t>
  </si>
  <si>
    <t>Epoch 1</t>
  </si>
  <si>
    <t>X1</t>
  </si>
  <si>
    <t>X2</t>
  </si>
  <si>
    <t>X3</t>
  </si>
  <si>
    <t>W(BiasZ1)</t>
  </si>
  <si>
    <t>W(BiasZ2)</t>
  </si>
  <si>
    <t>W(X1Z1)</t>
  </si>
  <si>
    <t>W(X1Z2)</t>
  </si>
  <si>
    <t>W(X2Z1)</t>
  </si>
  <si>
    <t>W(X2Z2)</t>
  </si>
  <si>
    <t>W(X3Z1)</t>
  </si>
  <si>
    <t>W(X3Z2)</t>
  </si>
  <si>
    <t>Z1 = f(Zin1)</t>
  </si>
  <si>
    <t>Z2 = f(Zin2)</t>
  </si>
  <si>
    <t>W(BiasY1)</t>
  </si>
  <si>
    <t>W(BiasY2)</t>
  </si>
  <si>
    <t>W(Z1Y1)</t>
  </si>
  <si>
    <t>W(Z1Y2)</t>
  </si>
  <si>
    <t>W(Z2Y1)</t>
  </si>
  <si>
    <t>W(Z2Y2)</t>
  </si>
  <si>
    <t>Y1 = f(Yin1)</t>
  </si>
  <si>
    <t>Y2 = f(Yin2)</t>
  </si>
  <si>
    <t>Prediksi</t>
  </si>
  <si>
    <t>TP</t>
  </si>
  <si>
    <t>Precision</t>
  </si>
  <si>
    <t>Recall</t>
  </si>
  <si>
    <t>F1-Measure</t>
  </si>
  <si>
    <t>Akurasi</t>
  </si>
  <si>
    <t>FP</t>
  </si>
  <si>
    <t>FN</t>
  </si>
  <si>
    <t>TN</t>
  </si>
  <si>
    <t>f'(Yin1)</t>
  </si>
  <si>
    <t>f'(Yin2)</t>
  </si>
  <si>
    <t>f'(Zin1)</t>
  </si>
  <si>
    <t>f'(Zin2)</t>
  </si>
  <si>
    <t>Gradient y1</t>
  </si>
  <si>
    <t>Gradient y2</t>
  </si>
  <si>
    <t>ΔW(Z1Y1)</t>
  </si>
  <si>
    <t>ΔW(Z1Y2)</t>
  </si>
  <si>
    <t>ΔW(Z2Y1)</t>
  </si>
  <si>
    <t>ΔW(Z2Y2)</t>
  </si>
  <si>
    <t>ΔW(BiasY1)</t>
  </si>
  <si>
    <t>ΔW(BiasY2)</t>
  </si>
  <si>
    <t>Gradient Yin1</t>
  </si>
  <si>
    <t>Gradient Z1</t>
  </si>
  <si>
    <t>Gradient Yin2</t>
  </si>
  <si>
    <t>Gradient Z2</t>
  </si>
  <si>
    <t>ΔW(X1Z1)</t>
  </si>
  <si>
    <t>ΔW(X1Z2)</t>
  </si>
  <si>
    <t>ΔW(X2Z1)</t>
  </si>
  <si>
    <t>ΔW(X2Z2)</t>
  </si>
  <si>
    <t>ΔW(X3Z1)</t>
  </si>
  <si>
    <t>ΔW(X3Z2)</t>
  </si>
  <si>
    <t>ΔW(BiasZ1)</t>
  </si>
  <si>
    <t>ΔW(BiasZ2)</t>
  </si>
  <si>
    <t>Fase 3: Update Bobot</t>
  </si>
  <si>
    <t>Epoch 2</t>
  </si>
  <si>
    <t>X4</t>
  </si>
  <si>
    <t>X5</t>
  </si>
  <si>
    <t>W(X4Z1)</t>
  </si>
  <si>
    <t>W(X4Z2)</t>
  </si>
  <si>
    <t>W(X5Z1)</t>
  </si>
  <si>
    <t>W(X5Z2)</t>
  </si>
  <si>
    <t>ΔW(X4Z1)</t>
  </si>
  <si>
    <t>ΔW(X4Z2)</t>
  </si>
  <si>
    <t>ΔW(X5Z1)</t>
  </si>
  <si>
    <t>ΔW(X5Z2)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</si>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</sst>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Ma"/>
    </font>
    <font>
      <sz val="11.0"/>
      <color theme="1"/>
      <name val="Ma"/>
    </font>
    <font>
      <sz val="11.0"/>
      <color rgb="FF000000"/>
      <name val="Ma"/>
    </font>
    <font>
      <b/>
      <sz val="11.0"/>
      <color theme="1"/>
      <name val="Arial"/>
    </font>
    <font/>
    <font>
      <color theme="1"/>
      <name val="Calibri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FE599"/>
        <bgColor rgb="FFFFE599"/>
      </patternFill>
    </fill>
    <fill>
      <patternFill patternType="solid">
        <fgColor rgb="FFFEF2CB"/>
        <bgColor rgb="FFFEF2CB"/>
      </patternFill>
    </fill>
    <fill>
      <patternFill patternType="solid">
        <fgColor rgb="FF00FFFF"/>
        <bgColor rgb="FF00FFFF"/>
      </patternFill>
    </fill>
    <fill>
      <patternFill patternType="solid">
        <fgColor rgb="FFC5E0B3"/>
        <bgColor rgb="FFC5E0B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4" fontId="4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2" fillId="4" fontId="4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vertical="center"/>
    </xf>
    <xf borderId="2" fillId="5" fontId="5" numFmtId="0" xfId="0" applyAlignment="1" applyBorder="1" applyFont="1">
      <alignment horizontal="center"/>
    </xf>
    <xf borderId="3" fillId="6" fontId="3" numFmtId="0" xfId="0" applyAlignment="1" applyBorder="1" applyFill="1" applyFont="1">
      <alignment horizontal="center" shrinkToFit="0" vertical="center" wrapText="1"/>
    </xf>
    <xf borderId="3" fillId="7" fontId="3" numFmtId="0" xfId="0" applyAlignment="1" applyBorder="1" applyFill="1" applyFont="1">
      <alignment horizontal="center" shrinkToFit="0" vertical="center" wrapText="1"/>
    </xf>
    <xf borderId="3" fillId="7" fontId="6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vertical="center"/>
    </xf>
    <xf borderId="3" fillId="7" fontId="3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5" fillId="0" fontId="7" numFmtId="0" xfId="0" applyBorder="1" applyFont="1"/>
    <xf borderId="6" fillId="0" fontId="7" numFmtId="0" xfId="0" applyBorder="1" applyFont="1"/>
    <xf borderId="1" fillId="7" fontId="3" numFmtId="0" xfId="0" applyAlignment="1" applyBorder="1" applyFont="1">
      <alignment horizontal="center" shrinkToFit="0" vertical="center" wrapText="1"/>
    </xf>
    <xf borderId="1" fillId="8" fontId="4" numFmtId="0" xfId="0" applyAlignment="1" applyBorder="1" applyFill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vertical="center"/>
    </xf>
    <xf borderId="1" fillId="8" fontId="5" numFmtId="0" xfId="0" applyAlignment="1" applyBorder="1" applyFont="1">
      <alignment horizontal="center"/>
    </xf>
    <xf borderId="1" fillId="8" fontId="2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7" fillId="0" fontId="7" numFmtId="0" xfId="0" applyBorder="1" applyFont="1"/>
    <xf borderId="0" fillId="0" fontId="2" numFmtId="0" xfId="0" applyFont="1"/>
    <xf borderId="8" fillId="9" fontId="2" numFmtId="0" xfId="0" applyAlignment="1" applyBorder="1" applyFill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Border="1" applyFont="1"/>
    <xf borderId="11" fillId="0" fontId="2" numFmtId="0" xfId="0" applyAlignment="1" applyBorder="1" applyFont="1">
      <alignment horizontal="center" readingOrder="0"/>
    </xf>
    <xf borderId="1" fillId="10" fontId="1" numFmtId="0" xfId="0" applyAlignment="1" applyBorder="1" applyFill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1" fillId="0" fontId="2" numFmtId="0" xfId="0" applyBorder="1" applyFont="1"/>
    <xf borderId="1" fillId="12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/>
    </xf>
    <xf borderId="1" fillId="3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  <xf borderId="1" fillId="13" fontId="1" numFmtId="0" xfId="0" applyAlignment="1" applyBorder="1" applyFill="1" applyFont="1">
      <alignment horizontal="center" readingOrder="0" shrinkToFit="0" vertical="center" wrapText="1"/>
    </xf>
    <xf borderId="1" fillId="14" fontId="1" numFmtId="0" xfId="0" applyAlignment="1" applyBorder="1" applyFill="1" applyFont="1">
      <alignment horizontal="center" readingOrder="0" shrinkToFit="0" vertical="center" wrapText="1"/>
    </xf>
    <xf borderId="1" fillId="15" fontId="1" numFmtId="0" xfId="0" applyAlignment="1" applyBorder="1" applyFill="1" applyFont="1">
      <alignment horizontal="center" readingOrder="0" shrinkToFit="0" vertical="center" wrapText="1"/>
    </xf>
    <xf borderId="1" fillId="16" fontId="1" numFmtId="0" xfId="0" applyAlignment="1" applyBorder="1" applyFill="1" applyFont="1">
      <alignment horizontal="center" readingOrder="0" shrinkToFit="0" vertical="center" wrapText="1"/>
    </xf>
    <xf borderId="4" fillId="16" fontId="1" numFmtId="0" xfId="0" applyAlignment="1" applyBorder="1" applyFont="1">
      <alignment horizontal="center" readingOrder="0" shrinkToFit="0" vertical="center" wrapText="1"/>
    </xf>
    <xf borderId="5" fillId="16" fontId="1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ill="1" applyFont="1">
      <alignment horizontal="center" shrinkToFit="0" vertical="center" wrapText="1"/>
    </xf>
    <xf borderId="0" fillId="17" fontId="1" numFmtId="0" xfId="0" applyAlignment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18" fontId="2" numFmtId="0" xfId="0" applyAlignment="1" applyBorder="1" applyFill="1" applyFont="1">
      <alignment horizontal="center" shrinkToFit="0" vertical="center" wrapText="1"/>
    </xf>
    <xf borderId="1" fillId="19" fontId="2" numFmtId="0" xfId="0" applyAlignment="1" applyBorder="1" applyFill="1" applyFont="1">
      <alignment horizontal="center" shrinkToFit="0" vertical="center" wrapText="1"/>
    </xf>
    <xf borderId="1" fillId="20" fontId="2" numFmtId="0" xfId="0" applyAlignment="1" applyBorder="1" applyFill="1" applyFont="1">
      <alignment horizontal="center" shrinkToFit="0" vertical="center" wrapText="1"/>
    </xf>
    <xf borderId="1" fillId="21" fontId="2" numFmtId="0" xfId="0" applyAlignment="1" applyBorder="1" applyFill="1" applyFont="1">
      <alignment horizontal="center" shrinkToFit="0" vertical="center" wrapText="1"/>
    </xf>
    <xf borderId="4" fillId="21" fontId="2" numFmtId="0" xfId="0" applyAlignment="1" applyBorder="1" applyFont="1">
      <alignment horizontal="center" shrinkToFit="0" vertical="center" wrapText="1"/>
    </xf>
    <xf borderId="5" fillId="21" fontId="2" numFmtId="0" xfId="0" applyAlignment="1" applyBorder="1" applyFont="1">
      <alignment horizontal="center" shrinkToFit="0" vertical="center" wrapText="1"/>
    </xf>
    <xf borderId="12" fillId="17" fontId="2" numFmtId="0" xfId="0" applyAlignment="1" applyBorder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22" fontId="1" numFmtId="0" xfId="0" applyAlignment="1" applyBorder="1" applyFill="1" applyFont="1">
      <alignment horizontal="center" shrinkToFit="0" vertical="center" wrapText="1"/>
    </xf>
    <xf borderId="1" fillId="23" fontId="2" numFmtId="0" xfId="0" applyAlignment="1" applyBorder="1" applyFill="1" applyFont="1">
      <alignment horizontal="center" shrinkToFit="0" vertical="center" wrapText="1"/>
    </xf>
    <xf borderId="9" fillId="9" fontId="2" numFmtId="0" xfId="0" applyAlignment="1" applyBorder="1" applyFont="1">
      <alignment readingOrder="0"/>
    </xf>
    <xf borderId="1" fillId="10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17" fontId="2" numFmtId="0" xfId="0" applyFont="1"/>
    <xf borderId="0" fillId="0" fontId="2" numFmtId="0" xfId="0" applyFont="1"/>
    <xf borderId="1" fillId="21" fontId="2" numFmtId="0" xfId="0" applyAlignment="1" applyBorder="1" applyFont="1">
      <alignment horizontal="center" readingOrder="0" shrinkToFit="0" vertical="center" wrapText="1"/>
    </xf>
    <xf borderId="0" fillId="17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171450</xdr:colOff>
      <xdr:row>19</xdr:row>
      <xdr:rowOff>28575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171450</xdr:colOff>
      <xdr:row>19</xdr:row>
      <xdr:rowOff>28575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285750</xdr:colOff>
      <xdr:row>19</xdr:row>
      <xdr:rowOff>114300</xdr:rowOff>
    </xdr:from>
    <xdr:ext cx="4533900" cy="2581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781050</xdr:colOff>
      <xdr:row>4</xdr:row>
      <xdr:rowOff>57150</xdr:rowOff>
    </xdr:from>
    <xdr:ext cx="10467975" cy="6858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381000</xdr:colOff>
      <xdr:row>0</xdr:row>
      <xdr:rowOff>180975</xdr:rowOff>
    </xdr:from>
    <xdr:ext cx="4991100" cy="3238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381000</xdr:colOff>
      <xdr:row>20</xdr:row>
      <xdr:rowOff>85725</xdr:rowOff>
    </xdr:from>
    <xdr:ext cx="7067550" cy="40481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9525</xdr:rowOff>
    </xdr:from>
    <xdr:ext cx="9658350" cy="6057900"/>
    <xdr:pic>
      <xdr:nvPicPr>
        <xdr:cNvPr id="0" name="image3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209550</xdr:colOff>
      <xdr:row>24</xdr:row>
      <xdr:rowOff>104775</xdr:rowOff>
    </xdr:from>
    <xdr:ext cx="8791575" cy="50101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5.86"/>
    <col customWidth="1" min="3" max="3" width="10.71"/>
    <col customWidth="1" min="4" max="4" width="18.71"/>
    <col customWidth="1" min="5" max="5" width="14.29"/>
    <col customWidth="1" min="6" max="6" width="12.57"/>
    <col customWidth="1" min="7" max="7" width="7.29"/>
    <col customWidth="1" min="8" max="9" width="7.43"/>
    <col customWidth="1" min="10" max="12" width="4.86"/>
    <col customWidth="1" min="13" max="14" width="9.29"/>
    <col customWidth="1" min="15" max="16" width="7.43"/>
    <col customWidth="1" min="17" max="18" width="4.86"/>
    <col customWidth="1" min="19" max="20" width="9.71"/>
    <col customWidth="1" min="21" max="21" width="15.71"/>
    <col customWidth="1" min="22" max="22" width="16.0"/>
    <col customWidth="1" min="23" max="23" width="17.0"/>
    <col customWidth="1" min="24" max="24" width="18.57"/>
    <col customWidth="1" min="25" max="26" width="17.86"/>
    <col customWidth="1" min="27" max="27" width="18.43"/>
    <col customWidth="1" min="28" max="28" width="15.86"/>
    <col customWidth="1" min="29" max="29" width="17.29"/>
    <col customWidth="1" min="30" max="30" width="18.57"/>
    <col customWidth="1" min="31" max="31" width="20.86"/>
    <col customWidth="1" min="32" max="32" width="20.0"/>
    <col customWidth="1" min="33" max="33" width="17.57"/>
    <col customWidth="1" min="34" max="34" width="19.71"/>
    <col customWidth="1" min="35" max="35" width="16.57"/>
    <col customWidth="1" min="36" max="36" width="17.57"/>
    <col customWidth="1" min="37" max="37" width="14.29"/>
    <col customWidth="1" min="38" max="38" width="15.14"/>
    <col customWidth="1" min="39" max="39" width="15.29"/>
    <col customWidth="1" min="40" max="40" width="15.71"/>
    <col customWidth="1" min="41" max="41" width="19.0"/>
    <col customWidth="1" min="42" max="42" width="15.71"/>
  </cols>
  <sheetData>
    <row r="1" ht="14.25" customHeight="1">
      <c r="A1" s="1" t="s">
        <v>0</v>
      </c>
      <c r="B1" s="2">
        <v>0.5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ht="14.25" customHeight="1">
      <c r="A2" s="4" t="s">
        <v>1</v>
      </c>
      <c r="B2" s="5">
        <v>0.5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ht="14.25" customHeight="1">
      <c r="A4" s="6" t="s">
        <v>2</v>
      </c>
      <c r="B4" s="3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8"/>
      <c r="V4" s="8"/>
      <c r="W4" s="8"/>
      <c r="X4" s="8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ht="14.25" customHeight="1">
      <c r="A5" s="3"/>
      <c r="B5" s="3"/>
      <c r="C5" s="9" t="s">
        <v>21</v>
      </c>
      <c r="D5" s="9">
        <v>0.0</v>
      </c>
      <c r="E5" s="9">
        <v>1.0</v>
      </c>
      <c r="F5" s="9">
        <v>0.0</v>
      </c>
      <c r="G5" s="9">
        <v>0.0</v>
      </c>
      <c r="H5" s="10">
        <v>-0.15</v>
      </c>
      <c r="I5" s="10">
        <v>0.45</v>
      </c>
      <c r="J5" s="10">
        <v>0.2</v>
      </c>
      <c r="K5" s="10">
        <v>-0.4</v>
      </c>
      <c r="L5" s="10">
        <v>0.3</v>
      </c>
      <c r="M5" s="10">
        <v>0.5</v>
      </c>
      <c r="N5" s="10">
        <v>-0.3</v>
      </c>
      <c r="O5" s="10">
        <v>0.1</v>
      </c>
      <c r="P5" s="10">
        <v>-0.25</v>
      </c>
      <c r="Q5" s="10">
        <v>0.35</v>
      </c>
      <c r="R5" s="10">
        <v>-0.6</v>
      </c>
      <c r="S5" s="11">
        <f t="shared" ref="S5:S10" si="1">(M5*Q5)+(N5*R5)+O5</f>
        <v>0.455</v>
      </c>
      <c r="T5" s="12">
        <f t="shared" ref="T5:T10" si="2">(M5*Q5)+(N5*R5)+P5</f>
        <v>0.105</v>
      </c>
      <c r="U5" s="8"/>
      <c r="V5" s="8"/>
      <c r="W5" s="8"/>
      <c r="X5" s="8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ht="14.25" customHeight="1">
      <c r="A6" s="3"/>
      <c r="B6" s="3"/>
      <c r="C6" s="9" t="s">
        <v>22</v>
      </c>
      <c r="D6" s="9">
        <v>0.0</v>
      </c>
      <c r="E6" s="9">
        <v>1.0</v>
      </c>
      <c r="F6" s="9">
        <v>1.0</v>
      </c>
      <c r="G6" s="9">
        <v>0.0</v>
      </c>
      <c r="H6" s="10">
        <v>0.05</v>
      </c>
      <c r="I6" s="10">
        <v>-0.2</v>
      </c>
      <c r="J6" s="10">
        <v>-0.3</v>
      </c>
      <c r="K6" s="10">
        <v>0.6</v>
      </c>
      <c r="L6" s="10">
        <v>-0.5</v>
      </c>
      <c r="M6" s="10">
        <v>-0.2</v>
      </c>
      <c r="N6" s="10">
        <v>0.7</v>
      </c>
      <c r="O6" s="10">
        <v>-0.3</v>
      </c>
      <c r="P6" s="10">
        <v>0.2</v>
      </c>
      <c r="Q6" s="10">
        <v>-0.4</v>
      </c>
      <c r="R6" s="10">
        <v>0.5</v>
      </c>
      <c r="S6" s="11">
        <f t="shared" si="1"/>
        <v>0.13</v>
      </c>
      <c r="T6" s="12">
        <f t="shared" si="2"/>
        <v>0.63</v>
      </c>
      <c r="U6" s="8"/>
      <c r="V6" s="8"/>
      <c r="W6" s="8"/>
      <c r="X6" s="8"/>
      <c r="Y6" s="3"/>
      <c r="Z6" s="3"/>
      <c r="AA6" s="1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ht="14.25" customHeight="1">
      <c r="A7" s="3"/>
      <c r="B7" s="3"/>
      <c r="C7" s="9" t="s">
        <v>23</v>
      </c>
      <c r="D7" s="9">
        <v>0.0</v>
      </c>
      <c r="E7" s="9">
        <v>0.0</v>
      </c>
      <c r="F7" s="9">
        <v>0.0</v>
      </c>
      <c r="G7" s="9">
        <v>0.0</v>
      </c>
      <c r="H7" s="10">
        <v>-0.25</v>
      </c>
      <c r="I7" s="10">
        <v>0.35</v>
      </c>
      <c r="J7" s="10">
        <v>-0.4</v>
      </c>
      <c r="K7" s="10">
        <v>-0.2</v>
      </c>
      <c r="L7" s="10">
        <v>0.45</v>
      </c>
      <c r="M7" s="10">
        <v>0.1</v>
      </c>
      <c r="N7" s="10">
        <v>-0.5</v>
      </c>
      <c r="O7" s="10">
        <v>0.4</v>
      </c>
      <c r="P7" s="10">
        <v>-0.1</v>
      </c>
      <c r="Q7" s="10">
        <v>0.15</v>
      </c>
      <c r="R7" s="10">
        <v>0.4</v>
      </c>
      <c r="S7" s="11">
        <f t="shared" si="1"/>
        <v>0.215</v>
      </c>
      <c r="T7" s="12">
        <f t="shared" si="2"/>
        <v>-0.285</v>
      </c>
      <c r="U7" s="8"/>
      <c r="V7" s="8"/>
      <c r="W7" s="8"/>
      <c r="X7" s="8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ht="14.25" customHeight="1">
      <c r="A8" s="3"/>
      <c r="B8" s="3"/>
      <c r="C8" s="9" t="s">
        <v>24</v>
      </c>
      <c r="D8" s="9">
        <v>0.0</v>
      </c>
      <c r="E8" s="9">
        <v>1.0</v>
      </c>
      <c r="F8" s="9">
        <v>1.0</v>
      </c>
      <c r="G8" s="9">
        <v>0.0</v>
      </c>
      <c r="H8" s="10">
        <v>0.3</v>
      </c>
      <c r="I8" s="10">
        <v>-0.1</v>
      </c>
      <c r="J8" s="10">
        <v>0.5</v>
      </c>
      <c r="K8" s="10">
        <v>-0.3</v>
      </c>
      <c r="L8" s="10">
        <v>-0.2</v>
      </c>
      <c r="M8" s="10">
        <v>0.6</v>
      </c>
      <c r="N8" s="10">
        <v>-0.4</v>
      </c>
      <c r="O8" s="10">
        <v>-0.2</v>
      </c>
      <c r="P8" s="10">
        <v>0.1</v>
      </c>
      <c r="Q8" s="10">
        <v>0.2</v>
      </c>
      <c r="R8" s="10">
        <v>-0.35</v>
      </c>
      <c r="S8" s="11">
        <f t="shared" si="1"/>
        <v>0.06</v>
      </c>
      <c r="T8" s="12">
        <f t="shared" si="2"/>
        <v>0.36</v>
      </c>
      <c r="U8" s="8"/>
      <c r="V8" s="8"/>
      <c r="W8" s="8"/>
      <c r="X8" s="8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ht="14.25" customHeight="1">
      <c r="A9" s="3"/>
      <c r="B9" s="3"/>
      <c r="C9" s="9" t="s">
        <v>25</v>
      </c>
      <c r="D9" s="9">
        <v>0.0</v>
      </c>
      <c r="E9" s="9">
        <v>0.0</v>
      </c>
      <c r="F9" s="9">
        <v>0.0</v>
      </c>
      <c r="G9" s="9">
        <v>0.0</v>
      </c>
      <c r="H9" s="10">
        <v>-0.2</v>
      </c>
      <c r="I9" s="10">
        <v>0.4</v>
      </c>
      <c r="J9" s="10">
        <v>-0.6</v>
      </c>
      <c r="K9" s="10">
        <v>0.5</v>
      </c>
      <c r="L9" s="10">
        <v>0.2</v>
      </c>
      <c r="M9" s="10">
        <v>-0.3</v>
      </c>
      <c r="N9" s="10">
        <v>0.35</v>
      </c>
      <c r="O9" s="10">
        <v>0.25</v>
      </c>
      <c r="P9" s="10">
        <v>-0.3</v>
      </c>
      <c r="Q9" s="10">
        <v>-0.15</v>
      </c>
      <c r="R9" s="10">
        <v>0.6</v>
      </c>
      <c r="S9" s="11">
        <f t="shared" si="1"/>
        <v>0.505</v>
      </c>
      <c r="T9" s="12">
        <f t="shared" si="2"/>
        <v>-0.045</v>
      </c>
      <c r="U9" s="8"/>
      <c r="V9" s="8"/>
      <c r="W9" s="8"/>
      <c r="X9" s="8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ht="14.25" customHeight="1">
      <c r="A10" s="3"/>
      <c r="B10" s="3"/>
      <c r="C10" s="14" t="s">
        <v>26</v>
      </c>
      <c r="D10" s="14">
        <v>0.0</v>
      </c>
      <c r="E10" s="14">
        <v>0.0</v>
      </c>
      <c r="F10" s="14">
        <v>0.0</v>
      </c>
      <c r="G10" s="14">
        <v>0.0</v>
      </c>
      <c r="H10" s="10">
        <v>0.2</v>
      </c>
      <c r="I10" s="10">
        <v>-0.35</v>
      </c>
      <c r="J10" s="10">
        <v>0.25</v>
      </c>
      <c r="K10" s="10">
        <v>-0.1</v>
      </c>
      <c r="L10" s="10">
        <v>-0.45</v>
      </c>
      <c r="M10" s="10">
        <v>-0.6</v>
      </c>
      <c r="N10" s="10">
        <v>0.5</v>
      </c>
      <c r="O10" s="10">
        <v>0.3</v>
      </c>
      <c r="P10" s="10">
        <v>0.15</v>
      </c>
      <c r="Q10" s="10">
        <v>-0.25</v>
      </c>
      <c r="R10" s="10">
        <v>0.55</v>
      </c>
      <c r="S10" s="15">
        <f t="shared" si="1"/>
        <v>0.725</v>
      </c>
      <c r="T10" s="16">
        <f t="shared" si="2"/>
        <v>0.575</v>
      </c>
      <c r="U10" s="8"/>
      <c r="V10" s="8"/>
      <c r="W10" s="8"/>
      <c r="X10" s="8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ht="14.25" customHeight="1">
      <c r="A11" s="3" t="s">
        <v>27</v>
      </c>
      <c r="B11" s="3"/>
      <c r="C11" s="17" t="s">
        <v>3</v>
      </c>
      <c r="D11" s="17" t="s">
        <v>4</v>
      </c>
      <c r="E11" s="17" t="s">
        <v>5</v>
      </c>
      <c r="F11" s="17" t="s">
        <v>6</v>
      </c>
      <c r="G11" s="17" t="s">
        <v>7</v>
      </c>
      <c r="H11" s="17" t="s">
        <v>8</v>
      </c>
      <c r="I11" s="17" t="s">
        <v>9</v>
      </c>
      <c r="J11" s="17" t="s">
        <v>10</v>
      </c>
      <c r="K11" s="17" t="s">
        <v>11</v>
      </c>
      <c r="L11" s="17" t="s">
        <v>12</v>
      </c>
      <c r="M11" s="17" t="s">
        <v>13</v>
      </c>
      <c r="N11" s="17" t="s">
        <v>14</v>
      </c>
      <c r="O11" s="17" t="s">
        <v>15</v>
      </c>
      <c r="P11" s="17" t="s">
        <v>16</v>
      </c>
      <c r="Q11" s="17" t="s">
        <v>17</v>
      </c>
      <c r="R11" s="17" t="s">
        <v>18</v>
      </c>
      <c r="S11" s="17" t="s">
        <v>19</v>
      </c>
      <c r="T11" s="17" t="s">
        <v>20</v>
      </c>
      <c r="U11" s="18" t="s">
        <v>28</v>
      </c>
      <c r="V11" s="18" t="s">
        <v>29</v>
      </c>
      <c r="W11" s="19" t="s">
        <v>30</v>
      </c>
      <c r="X11" s="18" t="s">
        <v>31</v>
      </c>
      <c r="Y11" s="18" t="s">
        <v>32</v>
      </c>
      <c r="Z11" s="18" t="s">
        <v>33</v>
      </c>
      <c r="AA11" s="18" t="s">
        <v>34</v>
      </c>
      <c r="AB11" s="18" t="s">
        <v>35</v>
      </c>
      <c r="AC11" s="18" t="s">
        <v>36</v>
      </c>
      <c r="AD11" s="18" t="s">
        <v>37</v>
      </c>
      <c r="AE11" s="20" t="s">
        <v>38</v>
      </c>
      <c r="AF11" s="20" t="s">
        <v>39</v>
      </c>
      <c r="AG11" s="21" t="s">
        <v>40</v>
      </c>
      <c r="AH11" s="18" t="s">
        <v>41</v>
      </c>
      <c r="AI11" s="21" t="s">
        <v>42</v>
      </c>
      <c r="AJ11" s="18" t="s">
        <v>43</v>
      </c>
      <c r="AK11" s="22" t="s">
        <v>44</v>
      </c>
      <c r="AL11" s="23"/>
      <c r="AM11" s="22" t="s">
        <v>45</v>
      </c>
      <c r="AN11" s="23"/>
      <c r="AO11" s="22" t="s">
        <v>46</v>
      </c>
      <c r="AP11" s="23"/>
    </row>
    <row r="12" ht="14.25" customHeight="1">
      <c r="B12" s="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 t="s">
        <v>47</v>
      </c>
      <c r="AL12" s="25" t="s">
        <v>48</v>
      </c>
      <c r="AM12" s="25" t="s">
        <v>47</v>
      </c>
      <c r="AN12" s="25" t="s">
        <v>48</v>
      </c>
      <c r="AO12" s="25" t="s">
        <v>47</v>
      </c>
      <c r="AP12" s="25" t="s">
        <v>48</v>
      </c>
    </row>
    <row r="13" ht="14.25" customHeight="1">
      <c r="A13" s="3"/>
      <c r="B13" s="3"/>
      <c r="C13" s="26" t="s">
        <v>21</v>
      </c>
      <c r="D13" s="26">
        <v>0.0</v>
      </c>
      <c r="E13" s="26">
        <v>1.0</v>
      </c>
      <c r="F13" s="26">
        <v>0.0</v>
      </c>
      <c r="G13" s="26">
        <v>0.0</v>
      </c>
      <c r="H13" s="27">
        <v>-0.15</v>
      </c>
      <c r="I13" s="27">
        <v>0.45</v>
      </c>
      <c r="J13" s="27">
        <v>0.2</v>
      </c>
      <c r="K13" s="27">
        <v>-0.4</v>
      </c>
      <c r="L13" s="27">
        <v>0.3</v>
      </c>
      <c r="M13" s="27">
        <v>0.5</v>
      </c>
      <c r="N13" s="27">
        <v>-0.3</v>
      </c>
      <c r="O13" s="27">
        <v>0.1</v>
      </c>
      <c r="P13" s="27">
        <v>-0.25</v>
      </c>
      <c r="Q13" s="27">
        <v>0.35</v>
      </c>
      <c r="R13" s="27">
        <v>-0.6</v>
      </c>
      <c r="S13" s="28">
        <f t="shared" ref="S13:S18" si="7">(M13*Q13)+(N13*R13)+O13</f>
        <v>0.455</v>
      </c>
      <c r="T13" s="29">
        <f t="shared" ref="T13:T18" si="8">(M13*Q13)+(N13*R13)+P13</f>
        <v>0.105</v>
      </c>
      <c r="U13" s="29">
        <f t="shared" ref="U13:V13" si="3">1/(1+EXP(-M13))</f>
        <v>0.6224593312</v>
      </c>
      <c r="V13" s="29">
        <f t="shared" si="3"/>
        <v>0.4255574832</v>
      </c>
      <c r="W13" s="29">
        <f t="shared" ref="W13:X13" si="4">U13*(1-U13)</f>
        <v>0.2350037122</v>
      </c>
      <c r="X13" s="29">
        <f t="shared" si="4"/>
        <v>0.2444583117</v>
      </c>
      <c r="Y13" s="29">
        <f t="shared" ref="Y13:Z13" si="5">1/(1+EXP(-S13))</f>
        <v>0.611827369</v>
      </c>
      <c r="Z13" s="29">
        <f t="shared" si="5"/>
        <v>0.5262259094</v>
      </c>
      <c r="AA13" s="29">
        <f t="shared" ref="AA13:AB13" si="6">Y13*(1-Y13)</f>
        <v>0.2374946395</v>
      </c>
      <c r="AB13" s="28">
        <f t="shared" si="6"/>
        <v>0.2493122017</v>
      </c>
      <c r="AC13" s="28">
        <f t="shared" ref="AC13:AC18" si="13">(G13-S13)*AA13</f>
        <v>-0.108060061</v>
      </c>
      <c r="AD13" s="28">
        <f t="shared" ref="AD13:AD18" si="14">(G13-T13)*AB13</f>
        <v>-0.02617778118</v>
      </c>
      <c r="AE13" s="30">
        <f t="shared" ref="AE13:AE18" si="15">B$1*AC13*M13</f>
        <v>-0.02701501525</v>
      </c>
      <c r="AF13" s="30">
        <f t="shared" ref="AF13:AF18" si="16">B$1*AD13*N13</f>
        <v>0.003926667176</v>
      </c>
      <c r="AG13" s="30">
        <f t="shared" ref="AG13:AG18" si="17">(AC13*Q13)+(AD13*Q13)</f>
        <v>-0.04698324476</v>
      </c>
      <c r="AH13" s="28">
        <f t="shared" ref="AH13:AH18" si="18">AG13*W13</f>
        <v>-0.01104123693</v>
      </c>
      <c r="AI13" s="30">
        <f t="shared" ref="AI13:AI18" si="19">(AC13*R13)+(AD13*R13)</f>
        <v>0.0805427053</v>
      </c>
      <c r="AJ13" s="28">
        <f t="shared" ref="AJ13:AJ18" si="20">AI13*X13</f>
        <v>0.01968933376</v>
      </c>
      <c r="AK13" s="30">
        <f t="shared" ref="AK13:AK18" si="21">B$1*AH13*D13</f>
        <v>0</v>
      </c>
      <c r="AL13" s="30">
        <f t="shared" ref="AL13:AL18" si="22">B$1*AJ13*D13</f>
        <v>0</v>
      </c>
      <c r="AM13" s="30">
        <f t="shared" ref="AM13:AM18" si="23">B$1*AH13*E13</f>
        <v>-0.005520618465</v>
      </c>
      <c r="AN13" s="30">
        <f t="shared" ref="AN13:AN18" si="24">B$1*AJ13*E13</f>
        <v>0.009844666878</v>
      </c>
      <c r="AO13" s="30">
        <f t="shared" ref="AO13:AO18" si="25">B$1*AH13*F13</f>
        <v>0</v>
      </c>
      <c r="AP13" s="30">
        <f t="shared" ref="AP13:AP18" si="26">B$1*AJ13*F13</f>
        <v>0</v>
      </c>
    </row>
    <row r="14" ht="14.25" customHeight="1">
      <c r="A14" s="3"/>
      <c r="B14" s="3"/>
      <c r="C14" s="26" t="s">
        <v>22</v>
      </c>
      <c r="D14" s="26">
        <v>0.0</v>
      </c>
      <c r="E14" s="26">
        <v>1.0</v>
      </c>
      <c r="F14" s="26">
        <v>1.0</v>
      </c>
      <c r="G14" s="26">
        <v>0.0</v>
      </c>
      <c r="H14" s="27">
        <v>0.05</v>
      </c>
      <c r="I14" s="27">
        <v>-0.2</v>
      </c>
      <c r="J14" s="27">
        <v>-0.3</v>
      </c>
      <c r="K14" s="27">
        <v>0.6</v>
      </c>
      <c r="L14" s="27">
        <v>-0.5</v>
      </c>
      <c r="M14" s="27">
        <v>-0.2</v>
      </c>
      <c r="N14" s="27">
        <v>0.7</v>
      </c>
      <c r="O14" s="27">
        <v>-0.3</v>
      </c>
      <c r="P14" s="27">
        <v>0.2</v>
      </c>
      <c r="Q14" s="27">
        <v>-0.4</v>
      </c>
      <c r="R14" s="27">
        <v>0.5</v>
      </c>
      <c r="S14" s="28">
        <f t="shared" si="7"/>
        <v>0.13</v>
      </c>
      <c r="T14" s="29">
        <f t="shared" si="8"/>
        <v>0.63</v>
      </c>
      <c r="U14" s="29">
        <f t="shared" ref="U14:V14" si="9">1/(1+EXP(-M14))</f>
        <v>0.4501660027</v>
      </c>
      <c r="V14" s="29">
        <f t="shared" si="9"/>
        <v>0.6681877722</v>
      </c>
      <c r="W14" s="29">
        <f t="shared" ref="W14:X14" si="10">U14*(1-U14)</f>
        <v>0.2475165727</v>
      </c>
      <c r="X14" s="29">
        <f t="shared" si="10"/>
        <v>0.2217128733</v>
      </c>
      <c r="Y14" s="29">
        <f t="shared" ref="Y14:Z14" si="11">1/(1+EXP(-S14))</f>
        <v>0.5324543064</v>
      </c>
      <c r="Z14" s="29">
        <f t="shared" si="11"/>
        <v>0.6524894622</v>
      </c>
      <c r="AA14" s="29">
        <f t="shared" ref="AA14:AB14" si="12">Y14*(1-Y14)</f>
        <v>0.248946718</v>
      </c>
      <c r="AB14" s="28">
        <f t="shared" si="12"/>
        <v>0.2267469639</v>
      </c>
      <c r="AC14" s="28">
        <f t="shared" si="13"/>
        <v>-0.03236307334</v>
      </c>
      <c r="AD14" s="28">
        <f t="shared" si="14"/>
        <v>-0.1428505873</v>
      </c>
      <c r="AE14" s="30">
        <f t="shared" si="15"/>
        <v>0.003236307334</v>
      </c>
      <c r="AF14" s="30">
        <f t="shared" si="16"/>
        <v>-0.04999770554</v>
      </c>
      <c r="AG14" s="30">
        <f t="shared" si="17"/>
        <v>0.07008546424</v>
      </c>
      <c r="AH14" s="28">
        <f t="shared" si="18"/>
        <v>0.01734731391</v>
      </c>
      <c r="AI14" s="30">
        <f t="shared" si="19"/>
        <v>-0.0876068303</v>
      </c>
      <c r="AJ14" s="28">
        <f t="shared" si="20"/>
        <v>-0.01942356207</v>
      </c>
      <c r="AK14" s="30">
        <f t="shared" si="21"/>
        <v>0</v>
      </c>
      <c r="AL14" s="30">
        <f t="shared" si="22"/>
        <v>0</v>
      </c>
      <c r="AM14" s="30">
        <f t="shared" si="23"/>
        <v>0.008673656953</v>
      </c>
      <c r="AN14" s="30">
        <f t="shared" si="24"/>
        <v>-0.009711781033</v>
      </c>
      <c r="AO14" s="30">
        <f t="shared" si="25"/>
        <v>0.008673656953</v>
      </c>
      <c r="AP14" s="30">
        <f t="shared" si="26"/>
        <v>-0.009711781033</v>
      </c>
    </row>
    <row r="15" ht="14.25" customHeight="1">
      <c r="A15" s="3"/>
      <c r="B15" s="3"/>
      <c r="C15" s="26" t="s">
        <v>23</v>
      </c>
      <c r="D15" s="26">
        <v>0.0</v>
      </c>
      <c r="E15" s="26">
        <v>0.0</v>
      </c>
      <c r="F15" s="26">
        <v>0.0</v>
      </c>
      <c r="G15" s="26">
        <v>0.0</v>
      </c>
      <c r="H15" s="27">
        <v>-0.25</v>
      </c>
      <c r="I15" s="27">
        <v>0.35</v>
      </c>
      <c r="J15" s="27">
        <v>-0.4</v>
      </c>
      <c r="K15" s="27">
        <v>-0.2</v>
      </c>
      <c r="L15" s="27">
        <v>0.45</v>
      </c>
      <c r="M15" s="27">
        <v>0.1</v>
      </c>
      <c r="N15" s="27">
        <v>-0.5</v>
      </c>
      <c r="O15" s="27">
        <v>0.4</v>
      </c>
      <c r="P15" s="27">
        <v>-0.1</v>
      </c>
      <c r="Q15" s="27">
        <v>0.15</v>
      </c>
      <c r="R15" s="27">
        <v>0.4</v>
      </c>
      <c r="S15" s="28">
        <f t="shared" si="7"/>
        <v>0.215</v>
      </c>
      <c r="T15" s="29">
        <f t="shared" si="8"/>
        <v>-0.285</v>
      </c>
      <c r="U15" s="29">
        <f t="shared" ref="U15:V15" si="27">1/(1+EXP(-M15))</f>
        <v>0.5249791875</v>
      </c>
      <c r="V15" s="29">
        <f t="shared" si="27"/>
        <v>0.3775406688</v>
      </c>
      <c r="W15" s="29">
        <f t="shared" ref="W15:X15" si="28">U15*(1-U15)</f>
        <v>0.2493760402</v>
      </c>
      <c r="X15" s="29">
        <f t="shared" si="28"/>
        <v>0.2350037122</v>
      </c>
      <c r="Y15" s="29">
        <f t="shared" ref="Y15:Z15" si="29">1/(1+EXP(-S15))</f>
        <v>0.5535439032</v>
      </c>
      <c r="Z15" s="29">
        <f t="shared" si="29"/>
        <v>0.4292283881</v>
      </c>
      <c r="AA15" s="29">
        <f t="shared" ref="AA15:AB15" si="30">Y15*(1-Y15)</f>
        <v>0.2471330504</v>
      </c>
      <c r="AB15" s="28">
        <f t="shared" si="30"/>
        <v>0.2449913789</v>
      </c>
      <c r="AC15" s="28">
        <f t="shared" si="13"/>
        <v>-0.05313360584</v>
      </c>
      <c r="AD15" s="28">
        <f t="shared" si="14"/>
        <v>0.069822543</v>
      </c>
      <c r="AE15" s="30">
        <f t="shared" si="15"/>
        <v>-0.002656680292</v>
      </c>
      <c r="AF15" s="30">
        <f t="shared" si="16"/>
        <v>-0.01745563575</v>
      </c>
      <c r="AG15" s="30">
        <f t="shared" si="17"/>
        <v>0.002503340574</v>
      </c>
      <c r="AH15" s="28">
        <f t="shared" si="18"/>
        <v>0.0006242731595</v>
      </c>
      <c r="AI15" s="30">
        <f t="shared" si="19"/>
        <v>0.006675574863</v>
      </c>
      <c r="AJ15" s="28">
        <f t="shared" si="20"/>
        <v>0.001568784874</v>
      </c>
      <c r="AK15" s="30">
        <f t="shared" si="21"/>
        <v>0</v>
      </c>
      <c r="AL15" s="30">
        <f t="shared" si="22"/>
        <v>0</v>
      </c>
      <c r="AM15" s="30">
        <f t="shared" si="23"/>
        <v>0</v>
      </c>
      <c r="AN15" s="30">
        <f t="shared" si="24"/>
        <v>0</v>
      </c>
      <c r="AO15" s="30">
        <f t="shared" si="25"/>
        <v>0</v>
      </c>
      <c r="AP15" s="30">
        <f t="shared" si="26"/>
        <v>0</v>
      </c>
    </row>
    <row r="16" ht="14.25" customHeight="1">
      <c r="A16" s="3"/>
      <c r="B16" s="3"/>
      <c r="C16" s="26" t="s">
        <v>24</v>
      </c>
      <c r="D16" s="26">
        <v>0.0</v>
      </c>
      <c r="E16" s="26">
        <v>1.0</v>
      </c>
      <c r="F16" s="26">
        <v>1.0</v>
      </c>
      <c r="G16" s="26">
        <v>0.0</v>
      </c>
      <c r="H16" s="27">
        <v>0.3</v>
      </c>
      <c r="I16" s="27">
        <v>-0.1</v>
      </c>
      <c r="J16" s="27">
        <v>0.5</v>
      </c>
      <c r="K16" s="27">
        <v>-0.3</v>
      </c>
      <c r="L16" s="27">
        <v>-0.2</v>
      </c>
      <c r="M16" s="27">
        <v>0.6</v>
      </c>
      <c r="N16" s="27">
        <v>-0.4</v>
      </c>
      <c r="O16" s="27">
        <v>-0.2</v>
      </c>
      <c r="P16" s="27">
        <v>0.1</v>
      </c>
      <c r="Q16" s="27">
        <v>0.2</v>
      </c>
      <c r="R16" s="27">
        <v>-0.35</v>
      </c>
      <c r="S16" s="28">
        <f t="shared" si="7"/>
        <v>0.06</v>
      </c>
      <c r="T16" s="29">
        <f t="shared" si="8"/>
        <v>0.36</v>
      </c>
      <c r="U16" s="29">
        <f t="shared" ref="U16:V16" si="31">1/(1+EXP(-M16))</f>
        <v>0.6456563062</v>
      </c>
      <c r="V16" s="29">
        <f t="shared" si="31"/>
        <v>0.4013123399</v>
      </c>
      <c r="W16" s="29">
        <f t="shared" ref="W16:X16" si="32">U16*(1-U16)</f>
        <v>0.2287842405</v>
      </c>
      <c r="X16" s="29">
        <f t="shared" si="32"/>
        <v>0.2402607457</v>
      </c>
      <c r="Y16" s="29">
        <f t="shared" ref="Y16:Z16" si="33">1/(1+EXP(-S16))</f>
        <v>0.5149955016</v>
      </c>
      <c r="Z16" s="29">
        <f t="shared" si="33"/>
        <v>0.5890404341</v>
      </c>
      <c r="AA16" s="29">
        <f t="shared" ref="AA16:AB16" si="34">Y16*(1-Y16)</f>
        <v>0.2497751349</v>
      </c>
      <c r="AB16" s="28">
        <f t="shared" si="34"/>
        <v>0.2420718011</v>
      </c>
      <c r="AC16" s="28">
        <f t="shared" si="13"/>
        <v>-0.0149865081</v>
      </c>
      <c r="AD16" s="28">
        <f t="shared" si="14"/>
        <v>-0.0871458484</v>
      </c>
      <c r="AE16" s="30">
        <f t="shared" si="15"/>
        <v>-0.004495952429</v>
      </c>
      <c r="AF16" s="30">
        <f t="shared" si="16"/>
        <v>0.01742916968</v>
      </c>
      <c r="AG16" s="30">
        <f t="shared" si="17"/>
        <v>-0.0204264713</v>
      </c>
      <c r="AH16" s="28">
        <f t="shared" si="18"/>
        <v>-0.004673254721</v>
      </c>
      <c r="AI16" s="30">
        <f t="shared" si="19"/>
        <v>0.03574632477</v>
      </c>
      <c r="AJ16" s="28">
        <f t="shared" si="20"/>
        <v>0.008588438647</v>
      </c>
      <c r="AK16" s="30">
        <f t="shared" si="21"/>
        <v>0</v>
      </c>
      <c r="AL16" s="30">
        <f t="shared" si="22"/>
        <v>0</v>
      </c>
      <c r="AM16" s="30">
        <f t="shared" si="23"/>
        <v>-0.002336627361</v>
      </c>
      <c r="AN16" s="30">
        <f t="shared" si="24"/>
        <v>0.004294219324</v>
      </c>
      <c r="AO16" s="30">
        <f t="shared" si="25"/>
        <v>-0.002336627361</v>
      </c>
      <c r="AP16" s="30">
        <f t="shared" si="26"/>
        <v>0.004294219324</v>
      </c>
    </row>
    <row r="17" ht="14.25" customHeight="1">
      <c r="A17" s="3"/>
      <c r="B17" s="3"/>
      <c r="C17" s="26" t="s">
        <v>25</v>
      </c>
      <c r="D17" s="26">
        <v>0.0</v>
      </c>
      <c r="E17" s="26">
        <v>0.0</v>
      </c>
      <c r="F17" s="26">
        <v>0.0</v>
      </c>
      <c r="G17" s="26">
        <v>0.0</v>
      </c>
      <c r="H17" s="27">
        <v>-0.2</v>
      </c>
      <c r="I17" s="27">
        <v>0.4</v>
      </c>
      <c r="J17" s="27">
        <v>-0.6</v>
      </c>
      <c r="K17" s="27">
        <v>0.5</v>
      </c>
      <c r="L17" s="27">
        <v>0.2</v>
      </c>
      <c r="M17" s="27">
        <v>-0.3</v>
      </c>
      <c r="N17" s="27">
        <v>0.35</v>
      </c>
      <c r="O17" s="27">
        <v>0.25</v>
      </c>
      <c r="P17" s="27">
        <v>-0.3</v>
      </c>
      <c r="Q17" s="27">
        <v>-0.15</v>
      </c>
      <c r="R17" s="27">
        <v>0.6</v>
      </c>
      <c r="S17" s="28">
        <f t="shared" si="7"/>
        <v>0.505</v>
      </c>
      <c r="T17" s="29">
        <f t="shared" si="8"/>
        <v>-0.045</v>
      </c>
      <c r="U17" s="29">
        <f t="shared" ref="U17:V17" si="35">1/(1+EXP(-M17))</f>
        <v>0.4255574832</v>
      </c>
      <c r="V17" s="29">
        <f t="shared" si="35"/>
        <v>0.5866175789</v>
      </c>
      <c r="W17" s="29">
        <f t="shared" ref="W17:X17" si="36">U17*(1-U17)</f>
        <v>0.2444583117</v>
      </c>
      <c r="X17" s="29">
        <f t="shared" si="36"/>
        <v>0.242497395</v>
      </c>
      <c r="Y17" s="29">
        <f t="shared" ref="Y17:Z17" si="37">1/(1+EXP(-S17))</f>
        <v>0.6236336283</v>
      </c>
      <c r="Z17" s="29">
        <f t="shared" si="37"/>
        <v>0.4887518981</v>
      </c>
      <c r="AA17" s="29">
        <f t="shared" ref="AA17:AB17" si="38">Y17*(1-Y17)</f>
        <v>0.234714726</v>
      </c>
      <c r="AB17" s="28">
        <f t="shared" si="38"/>
        <v>0.2498734802</v>
      </c>
      <c r="AC17" s="28">
        <f t="shared" si="13"/>
        <v>-0.1185309366</v>
      </c>
      <c r="AD17" s="28">
        <f t="shared" si="14"/>
        <v>0.01124430661</v>
      </c>
      <c r="AE17" s="30">
        <f t="shared" si="15"/>
        <v>0.01777964049</v>
      </c>
      <c r="AF17" s="30">
        <f t="shared" si="16"/>
        <v>0.001967753657</v>
      </c>
      <c r="AG17" s="30">
        <f t="shared" si="17"/>
        <v>0.0160929945</v>
      </c>
      <c r="AH17" s="28">
        <f t="shared" si="18"/>
        <v>0.003934066265</v>
      </c>
      <c r="AI17" s="30">
        <f t="shared" si="19"/>
        <v>-0.064371978</v>
      </c>
      <c r="AJ17" s="28">
        <f t="shared" si="20"/>
        <v>-0.01561003698</v>
      </c>
      <c r="AK17" s="30">
        <f t="shared" si="21"/>
        <v>0</v>
      </c>
      <c r="AL17" s="30">
        <f t="shared" si="22"/>
        <v>0</v>
      </c>
      <c r="AM17" s="30">
        <f t="shared" si="23"/>
        <v>0</v>
      </c>
      <c r="AN17" s="30">
        <f t="shared" si="24"/>
        <v>0</v>
      </c>
      <c r="AO17" s="30">
        <f t="shared" si="25"/>
        <v>0</v>
      </c>
      <c r="AP17" s="30">
        <f t="shared" si="26"/>
        <v>0</v>
      </c>
    </row>
    <row r="18" ht="14.25" customHeight="1">
      <c r="A18" s="3"/>
      <c r="B18" s="3"/>
      <c r="C18" s="26" t="s">
        <v>26</v>
      </c>
      <c r="D18" s="26">
        <v>0.0</v>
      </c>
      <c r="E18" s="26">
        <v>0.0</v>
      </c>
      <c r="F18" s="26">
        <v>0.0</v>
      </c>
      <c r="G18" s="26">
        <v>0.0</v>
      </c>
      <c r="H18" s="27">
        <v>0.2</v>
      </c>
      <c r="I18" s="27">
        <v>-0.35</v>
      </c>
      <c r="J18" s="27">
        <v>0.25</v>
      </c>
      <c r="K18" s="27">
        <v>-0.1</v>
      </c>
      <c r="L18" s="27">
        <v>-0.45</v>
      </c>
      <c r="M18" s="27">
        <v>-0.6</v>
      </c>
      <c r="N18" s="27">
        <v>0.5</v>
      </c>
      <c r="O18" s="27">
        <v>0.3</v>
      </c>
      <c r="P18" s="27">
        <v>0.15</v>
      </c>
      <c r="Q18" s="27">
        <v>-0.25</v>
      </c>
      <c r="R18" s="27">
        <v>0.55</v>
      </c>
      <c r="S18" s="28">
        <f t="shared" si="7"/>
        <v>0.725</v>
      </c>
      <c r="T18" s="29">
        <f t="shared" si="8"/>
        <v>0.575</v>
      </c>
      <c r="U18" s="29">
        <f t="shared" ref="U18:V18" si="39">1/(1+EXP(-M18))</f>
        <v>0.3543436938</v>
      </c>
      <c r="V18" s="29">
        <f t="shared" si="39"/>
        <v>0.6224593312</v>
      </c>
      <c r="W18" s="29">
        <f t="shared" ref="W18:X18" si="40">U18*(1-U18)</f>
        <v>0.2287842405</v>
      </c>
      <c r="X18" s="29">
        <f t="shared" si="40"/>
        <v>0.2350037122</v>
      </c>
      <c r="Y18" s="29">
        <f t="shared" ref="Y18:Z18" si="41">1/(1+EXP(-S18))</f>
        <v>0.6737070995</v>
      </c>
      <c r="Z18" s="29">
        <f t="shared" si="41"/>
        <v>0.6399160967</v>
      </c>
      <c r="AA18" s="29">
        <f t="shared" ref="AA18:AB18" si="42">Y18*(1-Y18)</f>
        <v>0.2198258436</v>
      </c>
      <c r="AB18" s="28">
        <f t="shared" si="42"/>
        <v>0.2304234859</v>
      </c>
      <c r="AC18" s="28">
        <f t="shared" si="13"/>
        <v>-0.1593737366</v>
      </c>
      <c r="AD18" s="28">
        <f t="shared" si="14"/>
        <v>-0.1324935044</v>
      </c>
      <c r="AE18" s="30">
        <f t="shared" si="15"/>
        <v>0.04781212098</v>
      </c>
      <c r="AF18" s="30">
        <f t="shared" si="16"/>
        <v>-0.03312337609</v>
      </c>
      <c r="AG18" s="30">
        <f t="shared" si="17"/>
        <v>0.07296681025</v>
      </c>
      <c r="AH18" s="28">
        <f t="shared" si="18"/>
        <v>0.01669365626</v>
      </c>
      <c r="AI18" s="30">
        <f t="shared" si="19"/>
        <v>-0.1605269825</v>
      </c>
      <c r="AJ18" s="28">
        <f t="shared" si="20"/>
        <v>-0.03772443681</v>
      </c>
      <c r="AK18" s="30">
        <f t="shared" si="21"/>
        <v>0</v>
      </c>
      <c r="AL18" s="30">
        <f t="shared" si="22"/>
        <v>0</v>
      </c>
      <c r="AM18" s="30">
        <f t="shared" si="23"/>
        <v>0</v>
      </c>
      <c r="AN18" s="30">
        <f t="shared" si="24"/>
        <v>0</v>
      </c>
      <c r="AO18" s="30">
        <f t="shared" si="25"/>
        <v>0</v>
      </c>
      <c r="AP18" s="30">
        <f t="shared" si="26"/>
        <v>0</v>
      </c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ht="14.25" customHeight="1">
      <c r="A20" s="3"/>
      <c r="B20" s="3"/>
      <c r="C20" s="31" t="s">
        <v>49</v>
      </c>
      <c r="D20" s="32"/>
      <c r="E20" s="32"/>
      <c r="F20" s="32"/>
      <c r="G20" s="32"/>
      <c r="H20" s="32"/>
      <c r="I20" s="32"/>
      <c r="J20" s="32"/>
      <c r="K20" s="3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ht="14.25" customHeight="1">
      <c r="A21" s="3"/>
      <c r="B21" s="3"/>
      <c r="C21" s="17" t="s">
        <v>8</v>
      </c>
      <c r="D21" s="17" t="s">
        <v>9</v>
      </c>
      <c r="E21" s="17" t="s">
        <v>10</v>
      </c>
      <c r="F21" s="17" t="s">
        <v>11</v>
      </c>
      <c r="G21" s="17" t="s">
        <v>12</v>
      </c>
      <c r="H21" s="17" t="s">
        <v>13</v>
      </c>
      <c r="I21" s="17" t="s">
        <v>14</v>
      </c>
      <c r="J21" s="17" t="s">
        <v>15</v>
      </c>
      <c r="K21" s="17" t="s">
        <v>16</v>
      </c>
      <c r="L21" s="17" t="s">
        <v>17</v>
      </c>
      <c r="M21" s="17" t="s">
        <v>18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ht="14.25" customHeight="1">
      <c r="A22" s="3"/>
      <c r="B22" s="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ht="14.25" customHeight="1">
      <c r="A23" s="3"/>
      <c r="B23" s="3"/>
      <c r="C23" s="27">
        <f t="shared" ref="C23:D23" si="43">H13+AK13</f>
        <v>-0.15</v>
      </c>
      <c r="D23" s="27">
        <f t="shared" si="43"/>
        <v>0.45</v>
      </c>
      <c r="E23" s="27"/>
      <c r="F23" s="27">
        <v>-0.4</v>
      </c>
      <c r="G23" s="27">
        <v>0.3</v>
      </c>
      <c r="H23" s="27">
        <v>0.5</v>
      </c>
      <c r="I23" s="27">
        <v>-0.3</v>
      </c>
      <c r="J23" s="27">
        <v>0.1</v>
      </c>
      <c r="K23" s="27">
        <v>-0.25</v>
      </c>
      <c r="L23" s="27">
        <v>0.35</v>
      </c>
      <c r="M23" s="27">
        <v>-0.6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ht="14.25" customHeight="1">
      <c r="A24" s="3"/>
      <c r="B24" s="3"/>
      <c r="C24" s="27">
        <f t="shared" ref="C24:C28" si="44">H14+AK14</f>
        <v>0.05</v>
      </c>
      <c r="D24" s="27">
        <v>-0.2</v>
      </c>
      <c r="E24" s="27">
        <v>-0.3</v>
      </c>
      <c r="F24" s="27">
        <v>0.6</v>
      </c>
      <c r="G24" s="27">
        <v>-0.5</v>
      </c>
      <c r="H24" s="27">
        <v>-0.2</v>
      </c>
      <c r="I24" s="27">
        <v>0.7</v>
      </c>
      <c r="J24" s="27">
        <v>-0.3</v>
      </c>
      <c r="K24" s="27">
        <v>0.2</v>
      </c>
      <c r="L24" s="27">
        <v>-0.4</v>
      </c>
      <c r="M24" s="27">
        <v>0.5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ht="14.25" customHeight="1">
      <c r="A25" s="3"/>
      <c r="B25" s="3"/>
      <c r="C25" s="27">
        <f t="shared" si="44"/>
        <v>-0.25</v>
      </c>
      <c r="D25" s="27">
        <v>0.35</v>
      </c>
      <c r="E25" s="27">
        <v>-0.4</v>
      </c>
      <c r="F25" s="27">
        <v>-0.2</v>
      </c>
      <c r="G25" s="27">
        <v>0.45</v>
      </c>
      <c r="H25" s="27">
        <v>0.1</v>
      </c>
      <c r="I25" s="27">
        <v>-0.5</v>
      </c>
      <c r="J25" s="27">
        <v>0.4</v>
      </c>
      <c r="K25" s="27">
        <v>-0.1</v>
      </c>
      <c r="L25" s="27">
        <v>0.15</v>
      </c>
      <c r="M25" s="27">
        <v>0.4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ht="14.25" customHeight="1">
      <c r="A26" s="3"/>
      <c r="B26" s="3"/>
      <c r="C26" s="27">
        <f t="shared" si="44"/>
        <v>0.3</v>
      </c>
      <c r="D26" s="27">
        <v>-0.1</v>
      </c>
      <c r="E26" s="27">
        <v>0.5</v>
      </c>
      <c r="F26" s="27">
        <v>-0.3</v>
      </c>
      <c r="G26" s="27">
        <v>-0.2</v>
      </c>
      <c r="H26" s="27">
        <v>0.6</v>
      </c>
      <c r="I26" s="27">
        <v>-0.4</v>
      </c>
      <c r="J26" s="27">
        <v>-0.2</v>
      </c>
      <c r="K26" s="27">
        <v>0.1</v>
      </c>
      <c r="L26" s="27">
        <v>0.2</v>
      </c>
      <c r="M26" s="27">
        <v>-0.35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ht="14.25" customHeight="1">
      <c r="A27" s="3"/>
      <c r="B27" s="3"/>
      <c r="C27" s="27">
        <f t="shared" si="44"/>
        <v>-0.2</v>
      </c>
      <c r="D27" s="27">
        <v>0.4</v>
      </c>
      <c r="E27" s="27">
        <v>-0.6</v>
      </c>
      <c r="F27" s="27">
        <v>0.5</v>
      </c>
      <c r="G27" s="27">
        <v>0.2</v>
      </c>
      <c r="H27" s="27">
        <v>-0.3</v>
      </c>
      <c r="I27" s="27">
        <v>0.35</v>
      </c>
      <c r="J27" s="27">
        <v>0.25</v>
      </c>
      <c r="K27" s="27">
        <v>-0.3</v>
      </c>
      <c r="L27" s="27">
        <v>-0.15</v>
      </c>
      <c r="M27" s="27">
        <v>0.6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ht="14.25" customHeight="1">
      <c r="A28" s="3"/>
      <c r="B28" s="3"/>
      <c r="C28" s="27">
        <f t="shared" si="44"/>
        <v>0.2</v>
      </c>
      <c r="D28" s="27">
        <v>-0.35</v>
      </c>
      <c r="E28" s="27">
        <v>0.25</v>
      </c>
      <c r="F28" s="27">
        <v>-0.1</v>
      </c>
      <c r="G28" s="27">
        <v>-0.45</v>
      </c>
      <c r="H28" s="27">
        <v>-0.6</v>
      </c>
      <c r="I28" s="27">
        <v>0.5</v>
      </c>
      <c r="J28" s="27">
        <v>0.3</v>
      </c>
      <c r="K28" s="27">
        <v>0.15</v>
      </c>
      <c r="L28" s="27">
        <v>-0.25</v>
      </c>
      <c r="M28" s="27">
        <v>0.55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</sheetData>
  <mergeCells count="50"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Y11:Y12"/>
    <mergeCell ref="Z11:Z12"/>
    <mergeCell ref="AA11:AA12"/>
    <mergeCell ref="AB11:AB12"/>
    <mergeCell ref="AC11:AC12"/>
    <mergeCell ref="AK11:AL11"/>
    <mergeCell ref="AM11:AN11"/>
    <mergeCell ref="AO11:AP11"/>
    <mergeCell ref="AD11:AD12"/>
    <mergeCell ref="AE11:AE12"/>
    <mergeCell ref="AF11:AF12"/>
    <mergeCell ref="AG11:AG12"/>
    <mergeCell ref="AH11:AH12"/>
    <mergeCell ref="AI11:AI12"/>
    <mergeCell ref="AJ11:AJ12"/>
    <mergeCell ref="A11:A12"/>
    <mergeCell ref="D11:D12"/>
    <mergeCell ref="E11:E12"/>
    <mergeCell ref="F11:F12"/>
    <mergeCell ref="G11:G12"/>
    <mergeCell ref="H11:H12"/>
    <mergeCell ref="C20:K20"/>
    <mergeCell ref="I21:I22"/>
    <mergeCell ref="J21:J22"/>
    <mergeCell ref="K21:K22"/>
    <mergeCell ref="L21:L22"/>
    <mergeCell ref="M21:M22"/>
    <mergeCell ref="C11:C12"/>
    <mergeCell ref="C21:C22"/>
    <mergeCell ref="D21:D22"/>
    <mergeCell ref="E21:E22"/>
    <mergeCell ref="F21:F22"/>
    <mergeCell ref="G21:G22"/>
    <mergeCell ref="H21:H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86"/>
    <col customWidth="1" min="3" max="3" width="15.29"/>
    <col customWidth="1" min="4" max="4" width="16.14"/>
    <col customWidth="1" min="5" max="5" width="15.71"/>
    <col customWidth="1" min="6" max="6" width="17.71"/>
    <col customWidth="1" min="7" max="7" width="17.29"/>
    <col customWidth="1" min="8" max="8" width="16.71"/>
    <col customWidth="1" min="9" max="9" width="16.57"/>
    <col customWidth="1" min="10" max="10" width="16.43"/>
    <col customWidth="1" min="11" max="11" width="16.86"/>
    <col customWidth="1" min="12" max="12" width="18.86"/>
    <col customWidth="1" min="13" max="13" width="18.29"/>
    <col customWidth="1" min="14" max="14" width="16.71"/>
    <col customWidth="1" min="15" max="15" width="17.29"/>
    <col customWidth="1" min="16" max="16" width="14.43"/>
    <col customWidth="1" min="17" max="17" width="14.86"/>
    <col customWidth="1" min="18" max="18" width="16.43"/>
    <col customWidth="1" min="19" max="19" width="17.0"/>
    <col customWidth="1" min="20" max="20" width="16.86"/>
    <col customWidth="1" min="21" max="21" width="17.14"/>
    <col customWidth="1" min="22" max="22" width="16.29"/>
    <col customWidth="1" min="23" max="23" width="18.14"/>
    <col customWidth="1" min="24" max="24" width="14.29"/>
    <col customWidth="1" min="25" max="25" width="14.0"/>
    <col customWidth="1" min="26" max="26" width="14.71"/>
    <col customWidth="1" min="27" max="27" width="15.57"/>
    <col customWidth="1" min="28" max="28" width="16.71"/>
    <col customWidth="1" min="29" max="29" width="16.29"/>
    <col customWidth="1" min="30" max="30" width="18.71"/>
    <col customWidth="1" min="31" max="31" width="21.29"/>
    <col customWidth="1" min="32" max="32" width="17.14"/>
    <col customWidth="1" min="33" max="33" width="19.86"/>
    <col customWidth="1" min="34" max="34" width="19.43"/>
    <col customWidth="1" min="35" max="37" width="20.71"/>
    <col customWidth="1" min="38" max="38" width="17.86"/>
    <col customWidth="1" min="39" max="39" width="18.57"/>
    <col customWidth="1" min="40" max="40" width="20.86"/>
    <col customWidth="1" min="41" max="41" width="17.71"/>
    <col customWidth="1" min="42" max="42" width="17.57"/>
    <col customWidth="1" min="43" max="43" width="17.0"/>
    <col customWidth="1" min="44" max="44" width="19.14"/>
    <col customWidth="1" min="45" max="45" width="20.29"/>
    <col customWidth="1" min="46" max="46" width="17.14"/>
    <col customWidth="1" min="47" max="47" width="22.29"/>
    <col customWidth="1" min="48" max="48" width="20.71"/>
    <col customWidth="1" min="49" max="49" width="21.14"/>
    <col customWidth="1" min="50" max="54" width="12.43"/>
  </cols>
  <sheetData>
    <row r="1" ht="14.25" customHeight="1">
      <c r="A1" s="1" t="s">
        <v>0</v>
      </c>
      <c r="B1" s="2">
        <v>0.5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</row>
    <row r="2" ht="14.25" customHeight="1">
      <c r="A2" s="34" t="s">
        <v>50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33"/>
      <c r="AZ2" s="33"/>
      <c r="BA2" s="33"/>
      <c r="BB2" s="33"/>
    </row>
    <row r="3" ht="14.25" customHeight="1">
      <c r="A3" s="37"/>
      <c r="B3" s="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8"/>
      <c r="AY3" s="33"/>
      <c r="AZ3" s="33"/>
      <c r="BA3" s="33"/>
      <c r="BB3" s="33"/>
    </row>
    <row r="4" ht="14.25" customHeight="1">
      <c r="A4" s="39" t="s">
        <v>2</v>
      </c>
      <c r="B4" s="3"/>
      <c r="C4" s="40" t="s">
        <v>3</v>
      </c>
      <c r="D4" s="40" t="s">
        <v>51</v>
      </c>
      <c r="E4" s="40" t="s">
        <v>52</v>
      </c>
      <c r="F4" s="40" t="s">
        <v>53</v>
      </c>
      <c r="G4" s="40" t="s">
        <v>7</v>
      </c>
      <c r="H4" s="41" t="s">
        <v>54</v>
      </c>
      <c r="I4" s="41" t="s">
        <v>55</v>
      </c>
      <c r="J4" s="41" t="s">
        <v>56</v>
      </c>
      <c r="K4" s="41" t="s">
        <v>57</v>
      </c>
      <c r="L4" s="41" t="s">
        <v>58</v>
      </c>
      <c r="M4" s="41" t="s">
        <v>59</v>
      </c>
      <c r="N4" s="41" t="s">
        <v>60</v>
      </c>
      <c r="O4" s="41" t="s">
        <v>61</v>
      </c>
      <c r="P4" s="40" t="s">
        <v>62</v>
      </c>
      <c r="Q4" s="40" t="s">
        <v>63</v>
      </c>
      <c r="R4" s="41" t="s">
        <v>64</v>
      </c>
      <c r="S4" s="41" t="s">
        <v>65</v>
      </c>
      <c r="T4" s="41" t="s">
        <v>66</v>
      </c>
      <c r="U4" s="41" t="s">
        <v>67</v>
      </c>
      <c r="V4" s="41" t="s">
        <v>68</v>
      </c>
      <c r="W4" s="41" t="s">
        <v>69</v>
      </c>
      <c r="X4" s="40" t="s">
        <v>70</v>
      </c>
      <c r="Y4" s="40" t="s">
        <v>71</v>
      </c>
      <c r="Z4" s="42" t="s">
        <v>72</v>
      </c>
      <c r="AA4" s="42" t="s">
        <v>73</v>
      </c>
      <c r="AB4" s="42">
        <v>2.0</v>
      </c>
      <c r="AC4" s="42" t="s">
        <v>74</v>
      </c>
      <c r="AD4" s="42" t="s">
        <v>75</v>
      </c>
      <c r="AE4" s="43" t="s">
        <v>76</v>
      </c>
      <c r="AF4" s="44" t="s">
        <v>77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8"/>
      <c r="AY4" s="33"/>
      <c r="AZ4" s="33"/>
      <c r="BA4" s="33"/>
      <c r="BB4" s="33"/>
    </row>
    <row r="5" ht="14.25" customHeight="1">
      <c r="A5" s="45"/>
      <c r="B5" s="33"/>
      <c r="C5" s="10" t="s">
        <v>21</v>
      </c>
      <c r="D5" s="10">
        <v>0.0</v>
      </c>
      <c r="E5" s="10">
        <v>1.0</v>
      </c>
      <c r="F5" s="10">
        <v>0.0</v>
      </c>
      <c r="G5" s="10">
        <v>0.0</v>
      </c>
      <c r="H5" s="46">
        <v>-0.2</v>
      </c>
      <c r="I5" s="46">
        <v>0.4</v>
      </c>
      <c r="J5" s="46">
        <v>0.1</v>
      </c>
      <c r="K5" s="46">
        <v>-0.3</v>
      </c>
      <c r="L5" s="46">
        <v>0.5</v>
      </c>
      <c r="M5" s="46">
        <v>-0.6</v>
      </c>
      <c r="N5" s="46">
        <v>-0.4</v>
      </c>
      <c r="O5" s="46">
        <v>0.3</v>
      </c>
      <c r="P5" s="10">
        <f t="shared" ref="P5:P10" si="1">1/(1+EXP(-(H5+(J5*D5)+(L5*E5)+(N5*F5))))</f>
        <v>0.5744425168</v>
      </c>
      <c r="Q5" s="10">
        <f t="shared" ref="Q5:Q10" si="2">1/(1+EXP(-(I5+(K5*D5)+(M5*E5)+(O5*F5))))</f>
        <v>0.4501660027</v>
      </c>
      <c r="R5" s="46">
        <v>0.25</v>
      </c>
      <c r="S5" s="46">
        <v>-0.15</v>
      </c>
      <c r="T5" s="46">
        <v>0.35</v>
      </c>
      <c r="U5" s="46">
        <v>0.45</v>
      </c>
      <c r="V5" s="46">
        <v>-0.25</v>
      </c>
      <c r="W5" s="46">
        <v>0.6</v>
      </c>
      <c r="X5" s="10">
        <f t="shared" ref="X5:X10" si="3">1/(1+EXP(-(R5+(T5*P5)+(V5*Q5))))</f>
        <v>0.5838293601</v>
      </c>
      <c r="Y5" s="10">
        <f t="shared" ref="Y5:Y10" si="4">1/(1+EXP(-(S5+(U5*P5)+(W5*Q5))))</f>
        <v>0.5935350902</v>
      </c>
      <c r="Z5" s="6">
        <f t="shared" ref="Z5:Z10" si="5">IF(X5 &gt; Y5, 1, 0)
</f>
        <v>0</v>
      </c>
      <c r="AA5" s="42" t="s">
        <v>78</v>
      </c>
      <c r="AB5" s="42">
        <v>2.0</v>
      </c>
      <c r="AC5" s="6">
        <f>AB4/(AB4+AB5)</f>
        <v>0.5</v>
      </c>
      <c r="AD5" s="6">
        <f>AB4/(AB4+AB6)</f>
        <v>0.6666666667</v>
      </c>
      <c r="AE5" s="6">
        <f>2*((AB4/(AB4+AB5))*(AB4/(AB4+AB6)))/((AB4/(AB4+AB6))+(AB4/(AB4+AB6)))</f>
        <v>0.5</v>
      </c>
      <c r="AF5" s="44">
        <f>(AB4+AB7)/(AB4+AB7+AB5+AB6)</f>
        <v>0.5</v>
      </c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8"/>
      <c r="AY5" s="33"/>
      <c r="AZ5" s="33"/>
      <c r="BA5" s="33"/>
      <c r="BB5" s="33"/>
    </row>
    <row r="6" ht="14.25" customHeight="1">
      <c r="A6" s="45"/>
      <c r="B6" s="33"/>
      <c r="C6" s="10" t="s">
        <v>22</v>
      </c>
      <c r="D6" s="10">
        <v>0.0</v>
      </c>
      <c r="E6" s="10">
        <v>1.0</v>
      </c>
      <c r="F6" s="10">
        <v>1.0</v>
      </c>
      <c r="G6" s="10">
        <v>0.0</v>
      </c>
      <c r="H6" s="46">
        <v>0.1</v>
      </c>
      <c r="I6" s="46">
        <v>-0.3</v>
      </c>
      <c r="J6" s="46">
        <v>-0.2</v>
      </c>
      <c r="K6" s="46">
        <v>0.4</v>
      </c>
      <c r="L6" s="46">
        <v>-0.1</v>
      </c>
      <c r="M6" s="46">
        <v>0.6</v>
      </c>
      <c r="N6" s="46">
        <v>0.3</v>
      </c>
      <c r="O6" s="46">
        <v>-0.5</v>
      </c>
      <c r="P6" s="10">
        <f t="shared" si="1"/>
        <v>0.5744425168</v>
      </c>
      <c r="Q6" s="10">
        <f t="shared" si="2"/>
        <v>0.4501660027</v>
      </c>
      <c r="R6" s="46">
        <v>-0.2</v>
      </c>
      <c r="S6" s="46">
        <v>0.3</v>
      </c>
      <c r="T6" s="46">
        <v>0.15</v>
      </c>
      <c r="U6" s="46">
        <v>-0.4</v>
      </c>
      <c r="V6" s="46">
        <v>0.5</v>
      </c>
      <c r="W6" s="46">
        <v>-0.35</v>
      </c>
      <c r="X6" s="10">
        <f t="shared" si="3"/>
        <v>0.5277836954</v>
      </c>
      <c r="Y6" s="10">
        <f t="shared" si="4"/>
        <v>0.4781800905</v>
      </c>
      <c r="Z6" s="6">
        <f t="shared" si="5"/>
        <v>1</v>
      </c>
      <c r="AA6" s="42" t="s">
        <v>79</v>
      </c>
      <c r="AB6" s="42">
        <v>1.0</v>
      </c>
      <c r="AC6" s="6"/>
      <c r="AD6" s="6"/>
      <c r="AE6" s="6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8"/>
      <c r="AY6" s="33"/>
      <c r="AZ6" s="33"/>
      <c r="BA6" s="33"/>
      <c r="BB6" s="33"/>
    </row>
    <row r="7" ht="14.25" customHeight="1">
      <c r="A7" s="45"/>
      <c r="B7" s="33"/>
      <c r="C7" s="10" t="s">
        <v>23</v>
      </c>
      <c r="D7" s="10">
        <v>0.0</v>
      </c>
      <c r="E7" s="10">
        <v>0.0</v>
      </c>
      <c r="F7" s="10">
        <v>0.0</v>
      </c>
      <c r="G7" s="10">
        <v>0.0</v>
      </c>
      <c r="H7" s="46">
        <v>0.2</v>
      </c>
      <c r="I7" s="46">
        <v>-0.4</v>
      </c>
      <c r="J7" s="46">
        <v>0.4</v>
      </c>
      <c r="K7" s="46">
        <v>0.1</v>
      </c>
      <c r="L7" s="46">
        <v>-0.3</v>
      </c>
      <c r="M7" s="46">
        <v>0.25</v>
      </c>
      <c r="N7" s="46">
        <v>-0.6</v>
      </c>
      <c r="O7" s="46">
        <v>0.2</v>
      </c>
      <c r="P7" s="10">
        <f t="shared" si="1"/>
        <v>0.5498339973</v>
      </c>
      <c r="Q7" s="10">
        <f t="shared" si="2"/>
        <v>0.4013123399</v>
      </c>
      <c r="R7" s="46">
        <v>0.4</v>
      </c>
      <c r="S7" s="46">
        <v>-0.3</v>
      </c>
      <c r="T7" s="46">
        <v>0.1</v>
      </c>
      <c r="U7" s="46">
        <v>0.5</v>
      </c>
      <c r="V7" s="46">
        <v>-0.2</v>
      </c>
      <c r="W7" s="46">
        <v>0.45</v>
      </c>
      <c r="X7" s="10">
        <f t="shared" si="3"/>
        <v>0.5925992275</v>
      </c>
      <c r="Y7" s="10">
        <f t="shared" si="4"/>
        <v>0.5387987316</v>
      </c>
      <c r="Z7" s="6">
        <f t="shared" si="5"/>
        <v>1</v>
      </c>
      <c r="AA7" s="42" t="s">
        <v>80</v>
      </c>
      <c r="AB7" s="42">
        <v>1.0</v>
      </c>
      <c r="AC7" s="6"/>
      <c r="AD7" s="6"/>
      <c r="AE7" s="6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8"/>
      <c r="AY7" s="33"/>
      <c r="AZ7" s="33"/>
      <c r="BA7" s="33"/>
      <c r="BB7" s="33"/>
    </row>
    <row r="8" ht="14.25" customHeight="1">
      <c r="A8" s="45"/>
      <c r="B8" s="33"/>
      <c r="C8" s="10" t="s">
        <v>24</v>
      </c>
      <c r="D8" s="47">
        <v>1.0</v>
      </c>
      <c r="E8" s="47">
        <v>0.0</v>
      </c>
      <c r="F8" s="10">
        <v>1.0</v>
      </c>
      <c r="G8" s="47">
        <v>1.0</v>
      </c>
      <c r="H8" s="46">
        <v>-0.25</v>
      </c>
      <c r="I8" s="46">
        <v>0.35</v>
      </c>
      <c r="J8" s="46">
        <v>0.5</v>
      </c>
      <c r="K8" s="46">
        <v>-0.6</v>
      </c>
      <c r="L8" s="46">
        <v>-0.2</v>
      </c>
      <c r="M8" s="46">
        <v>0.3</v>
      </c>
      <c r="N8" s="46">
        <v>0.4</v>
      </c>
      <c r="O8" s="46">
        <v>-0.3</v>
      </c>
      <c r="P8" s="10">
        <f t="shared" si="1"/>
        <v>0.6570104627</v>
      </c>
      <c r="Q8" s="10">
        <f t="shared" si="2"/>
        <v>0.365864409</v>
      </c>
      <c r="R8" s="46">
        <v>-0.15</v>
      </c>
      <c r="S8" s="46">
        <v>0.25</v>
      </c>
      <c r="T8" s="46">
        <v>0.6</v>
      </c>
      <c r="U8" s="46">
        <v>-0.2</v>
      </c>
      <c r="V8" s="46">
        <v>0.4</v>
      </c>
      <c r="W8" s="46">
        <v>0.1</v>
      </c>
      <c r="X8" s="10">
        <f t="shared" si="3"/>
        <v>0.5964155849</v>
      </c>
      <c r="Y8" s="10">
        <f t="shared" si="4"/>
        <v>0.5387184163</v>
      </c>
      <c r="Z8" s="6">
        <f t="shared" si="5"/>
        <v>1</v>
      </c>
      <c r="AA8" s="48"/>
      <c r="AB8" s="48"/>
      <c r="AC8" s="6"/>
      <c r="AD8" s="6"/>
      <c r="AE8" s="6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8"/>
      <c r="AY8" s="33"/>
      <c r="AZ8" s="33"/>
      <c r="BA8" s="33"/>
      <c r="BB8" s="33"/>
    </row>
    <row r="9" ht="14.25" customHeight="1">
      <c r="A9" s="45"/>
      <c r="B9" s="33"/>
      <c r="C9" s="10" t="s">
        <v>25</v>
      </c>
      <c r="D9" s="47">
        <v>1.0</v>
      </c>
      <c r="E9" s="47">
        <v>1.0</v>
      </c>
      <c r="F9" s="47">
        <v>1.0</v>
      </c>
      <c r="G9" s="47">
        <v>1.0</v>
      </c>
      <c r="H9" s="46">
        <v>0.3</v>
      </c>
      <c r="I9" s="46">
        <v>-0.1</v>
      </c>
      <c r="J9" s="46">
        <v>-0.5</v>
      </c>
      <c r="K9" s="46">
        <v>0.2</v>
      </c>
      <c r="L9" s="46">
        <v>-0.4</v>
      </c>
      <c r="M9" s="46">
        <v>0.7</v>
      </c>
      <c r="N9" s="46">
        <v>0.25</v>
      </c>
      <c r="O9" s="46">
        <v>0.4</v>
      </c>
      <c r="P9" s="10">
        <f t="shared" si="1"/>
        <v>0.4133824211</v>
      </c>
      <c r="Q9" s="10">
        <f t="shared" si="2"/>
        <v>0.7685247835</v>
      </c>
      <c r="R9" s="46">
        <v>0.15</v>
      </c>
      <c r="S9" s="46">
        <v>-0.25</v>
      </c>
      <c r="T9" s="46">
        <v>-0.35</v>
      </c>
      <c r="U9" s="46">
        <v>0.4</v>
      </c>
      <c r="V9" s="46">
        <v>0.3</v>
      </c>
      <c r="W9" s="46">
        <v>-0.5</v>
      </c>
      <c r="X9" s="10">
        <f t="shared" si="3"/>
        <v>0.5586965106</v>
      </c>
      <c r="Y9" s="10">
        <f t="shared" si="4"/>
        <v>0.3848744009</v>
      </c>
      <c r="Z9" s="6">
        <f t="shared" si="5"/>
        <v>1</v>
      </c>
      <c r="AA9" s="48"/>
      <c r="AB9" s="48"/>
      <c r="AC9" s="6"/>
      <c r="AD9" s="6"/>
      <c r="AE9" s="6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8"/>
      <c r="AY9" s="33"/>
      <c r="AZ9" s="33"/>
      <c r="BA9" s="33"/>
      <c r="BB9" s="33"/>
    </row>
    <row r="10" ht="14.25" customHeight="1">
      <c r="A10" s="45"/>
      <c r="B10" s="33"/>
      <c r="C10" s="10" t="s">
        <v>26</v>
      </c>
      <c r="D10" s="10">
        <v>0.0</v>
      </c>
      <c r="E10" s="47">
        <v>1.0</v>
      </c>
      <c r="F10" s="47">
        <v>1.0</v>
      </c>
      <c r="G10" s="47">
        <v>1.0</v>
      </c>
      <c r="H10" s="46">
        <v>-0.1</v>
      </c>
      <c r="I10" s="46">
        <v>0.2</v>
      </c>
      <c r="J10" s="46">
        <v>-0.3</v>
      </c>
      <c r="K10" s="46">
        <v>0.35</v>
      </c>
      <c r="L10" s="46">
        <v>0.4</v>
      </c>
      <c r="M10" s="46">
        <v>-0.25</v>
      </c>
      <c r="N10" s="46">
        <v>0.5</v>
      </c>
      <c r="O10" s="46">
        <v>0.1</v>
      </c>
      <c r="P10" s="10">
        <f t="shared" si="1"/>
        <v>0.6899744811</v>
      </c>
      <c r="Q10" s="10">
        <f t="shared" si="2"/>
        <v>0.5124973965</v>
      </c>
      <c r="R10" s="46">
        <v>-0.3</v>
      </c>
      <c r="S10" s="46">
        <v>0.5</v>
      </c>
      <c r="T10" s="46">
        <v>0.4</v>
      </c>
      <c r="U10" s="46">
        <v>0.25</v>
      </c>
      <c r="V10" s="46">
        <v>-0.45</v>
      </c>
      <c r="W10" s="46">
        <v>0.35</v>
      </c>
      <c r="X10" s="10">
        <f t="shared" si="3"/>
        <v>0.4366832355</v>
      </c>
      <c r="Y10" s="10">
        <f t="shared" si="4"/>
        <v>0.7009587902</v>
      </c>
      <c r="Z10" s="6">
        <f t="shared" si="5"/>
        <v>0</v>
      </c>
      <c r="AA10" s="6"/>
      <c r="AB10" s="6"/>
      <c r="AC10" s="6"/>
      <c r="AD10" s="6"/>
      <c r="AE10" s="6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8"/>
      <c r="AY10" s="33"/>
      <c r="AZ10" s="33"/>
      <c r="BA10" s="33"/>
      <c r="BB10" s="33"/>
    </row>
    <row r="11" ht="14.25" customHeight="1">
      <c r="A11" s="45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8"/>
      <c r="AY11" s="33"/>
      <c r="AZ11" s="33"/>
      <c r="BA11" s="33"/>
      <c r="BB11" s="33"/>
    </row>
    <row r="12" ht="14.25" customHeight="1">
      <c r="A12" s="45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8"/>
      <c r="AY12" s="33"/>
      <c r="AZ12" s="33"/>
      <c r="BA12" s="33"/>
      <c r="BB12" s="33"/>
    </row>
    <row r="13" ht="14.25" customHeight="1">
      <c r="A13" s="39" t="s">
        <v>27</v>
      </c>
      <c r="B13" s="33"/>
      <c r="C13" s="49" t="s">
        <v>3</v>
      </c>
      <c r="D13" s="49" t="s">
        <v>51</v>
      </c>
      <c r="E13" s="49" t="s">
        <v>52</v>
      </c>
      <c r="F13" s="49" t="s">
        <v>53</v>
      </c>
      <c r="G13" s="49" t="s">
        <v>7</v>
      </c>
      <c r="H13" s="41" t="s">
        <v>54</v>
      </c>
      <c r="I13" s="41" t="s">
        <v>55</v>
      </c>
      <c r="J13" s="41" t="s">
        <v>56</v>
      </c>
      <c r="K13" s="41" t="s">
        <v>57</v>
      </c>
      <c r="L13" s="41" t="s">
        <v>58</v>
      </c>
      <c r="M13" s="41" t="s">
        <v>59</v>
      </c>
      <c r="N13" s="41" t="s">
        <v>60</v>
      </c>
      <c r="O13" s="41" t="s">
        <v>61</v>
      </c>
      <c r="P13" s="49" t="s">
        <v>62</v>
      </c>
      <c r="Q13" s="49" t="s">
        <v>63</v>
      </c>
      <c r="R13" s="41" t="s">
        <v>64</v>
      </c>
      <c r="S13" s="41" t="s">
        <v>65</v>
      </c>
      <c r="T13" s="41" t="s">
        <v>66</v>
      </c>
      <c r="U13" s="41" t="s">
        <v>67</v>
      </c>
      <c r="V13" s="41" t="s">
        <v>68</v>
      </c>
      <c r="W13" s="41" t="s">
        <v>69</v>
      </c>
      <c r="X13" s="49" t="s">
        <v>70</v>
      </c>
      <c r="Y13" s="49" t="s">
        <v>71</v>
      </c>
      <c r="Z13" s="50" t="s">
        <v>81</v>
      </c>
      <c r="AA13" s="50" t="s">
        <v>82</v>
      </c>
      <c r="AB13" s="50" t="s">
        <v>83</v>
      </c>
      <c r="AC13" s="50" t="s">
        <v>84</v>
      </c>
      <c r="AD13" s="51" t="s">
        <v>85</v>
      </c>
      <c r="AE13" s="51" t="s">
        <v>86</v>
      </c>
      <c r="AF13" s="52" t="s">
        <v>87</v>
      </c>
      <c r="AG13" s="52" t="s">
        <v>88</v>
      </c>
      <c r="AH13" s="52" t="s">
        <v>89</v>
      </c>
      <c r="AI13" s="52" t="s">
        <v>90</v>
      </c>
      <c r="AJ13" s="52" t="s">
        <v>91</v>
      </c>
      <c r="AK13" s="52" t="s">
        <v>92</v>
      </c>
      <c r="AL13" s="53" t="s">
        <v>93</v>
      </c>
      <c r="AM13" s="53" t="s">
        <v>94</v>
      </c>
      <c r="AN13" s="53" t="s">
        <v>95</v>
      </c>
      <c r="AO13" s="53" t="s">
        <v>96</v>
      </c>
      <c r="AP13" s="54" t="s">
        <v>97</v>
      </c>
      <c r="AQ13" s="54" t="s">
        <v>98</v>
      </c>
      <c r="AR13" s="54" t="s">
        <v>99</v>
      </c>
      <c r="AS13" s="54" t="s">
        <v>100</v>
      </c>
      <c r="AT13" s="54" t="s">
        <v>101</v>
      </c>
      <c r="AU13" s="55" t="s">
        <v>102</v>
      </c>
      <c r="AV13" s="54" t="s">
        <v>103</v>
      </c>
      <c r="AW13" s="56" t="s">
        <v>104</v>
      </c>
      <c r="AX13" s="57"/>
      <c r="AY13" s="58"/>
      <c r="AZ13" s="58"/>
      <c r="BA13" s="58"/>
      <c r="BB13" s="58"/>
    </row>
    <row r="14" ht="14.25" customHeight="1">
      <c r="A14" s="45"/>
      <c r="B14" s="33"/>
      <c r="C14" s="59" t="s">
        <v>21</v>
      </c>
      <c r="D14" s="59">
        <v>0.0</v>
      </c>
      <c r="E14" s="59">
        <v>1.0</v>
      </c>
      <c r="F14" s="59">
        <v>0.0</v>
      </c>
      <c r="G14" s="59">
        <v>0.0</v>
      </c>
      <c r="H14" s="46">
        <v>-0.2</v>
      </c>
      <c r="I14" s="46">
        <v>0.4</v>
      </c>
      <c r="J14" s="46">
        <v>0.1</v>
      </c>
      <c r="K14" s="46">
        <v>-0.3</v>
      </c>
      <c r="L14" s="46">
        <v>0.5</v>
      </c>
      <c r="M14" s="46">
        <v>-0.6</v>
      </c>
      <c r="N14" s="46">
        <v>-0.4</v>
      </c>
      <c r="O14" s="46">
        <v>0.3</v>
      </c>
      <c r="P14" s="59">
        <f t="shared" ref="P14:P19" si="8">1/(1+EXP(-(H14+(J14*D14)+(L14*E14)+(N14*F14))))</f>
        <v>0.5744425168</v>
      </c>
      <c r="Q14" s="59">
        <f t="shared" ref="Q14:Q19" si="9">1/(1+EXP(-(I14+(K14*D14)+(M14*E14)+(O14*F14))))</f>
        <v>0.4501660027</v>
      </c>
      <c r="R14" s="46">
        <v>0.25</v>
      </c>
      <c r="S14" s="46">
        <v>-0.15</v>
      </c>
      <c r="T14" s="46">
        <v>0.35</v>
      </c>
      <c r="U14" s="46">
        <v>0.45</v>
      </c>
      <c r="V14" s="46">
        <v>-0.25</v>
      </c>
      <c r="W14" s="46">
        <v>0.6</v>
      </c>
      <c r="X14" s="59">
        <f t="shared" ref="X14:X19" si="10">1/(1+EXP(-(R14+(T14*P14)+(V14*Q14))))</f>
        <v>0.5838293601</v>
      </c>
      <c r="Y14" s="59">
        <f t="shared" ref="Y14:Y19" si="11">1/(1+EXP(-(S14+(U14*P14)+(W14*Q14))))</f>
        <v>0.5935350902</v>
      </c>
      <c r="Z14" s="60">
        <f t="shared" ref="Z14:AA14" si="6">X14*(1-X14)</f>
        <v>0.2429726384</v>
      </c>
      <c r="AA14" s="60">
        <f t="shared" si="6"/>
        <v>0.2412511869</v>
      </c>
      <c r="AB14" s="60">
        <f t="shared" ref="AB14:AC14" si="7">P14*(1-P14)</f>
        <v>0.2444583117</v>
      </c>
      <c r="AC14" s="60">
        <f t="shared" si="7"/>
        <v>0.2475165727</v>
      </c>
      <c r="AD14" s="61">
        <f t="shared" ref="AD14:AD19" si="14">(G14-X14)*Z14</f>
        <v>-0.14185456</v>
      </c>
      <c r="AE14" s="61">
        <f t="shared" ref="AE14:AE19" si="15">(G14-Y14)*AA14</f>
        <v>-0.143191045</v>
      </c>
      <c r="AF14" s="62">
        <f t="shared" ref="AF14:AF19" si="16">B$1*AD14*P14</f>
        <v>-0.04074364523</v>
      </c>
      <c r="AG14" s="62">
        <f t="shared" ref="AG14:AG19" si="17">B$1*AE14*P14</f>
        <v>-0.04112751213</v>
      </c>
      <c r="AH14" s="62">
        <f t="shared" ref="AH14:AH19" si="18">B$1*AD14*Q14</f>
        <v>-0.03192905012</v>
      </c>
      <c r="AI14" s="62">
        <f t="shared" ref="AI14:AI19" si="19">B$1*AE14*Q14</f>
        <v>-0.03222987017</v>
      </c>
      <c r="AJ14" s="62">
        <f t="shared" ref="AJ14:AJ19" si="20">B$1*AD14</f>
        <v>-0.07092727999</v>
      </c>
      <c r="AK14" s="62">
        <f t="shared" ref="AK14:AK19" si="21">B$1*AE14</f>
        <v>-0.07159552249</v>
      </c>
      <c r="AL14" s="63">
        <f t="shared" ref="AL14:AL19" si="22">(AD14*T14)+(AE14*U14)</f>
        <v>-0.1140850662</v>
      </c>
      <c r="AM14" s="63">
        <f t="shared" ref="AM14:AM19" si="23">AL14*AB14</f>
        <v>-0.02788904268</v>
      </c>
      <c r="AN14" s="63">
        <f t="shared" ref="AN14:AN19" si="24">(AD14*V14)+(AE14*W14)</f>
        <v>-0.05045098699</v>
      </c>
      <c r="AO14" s="63">
        <f t="shared" ref="AO14:AO19" si="25">AN14*AC14</f>
        <v>-0.01248745539</v>
      </c>
      <c r="AP14" s="64">
        <f t="shared" ref="AP14:AP19" si="26">B$1*AM14*D14</f>
        <v>0</v>
      </c>
      <c r="AQ14" s="64">
        <f t="shared" ref="AQ14:AQ19" si="27">B$1*AO14*D14</f>
        <v>0</v>
      </c>
      <c r="AR14" s="64">
        <f t="shared" ref="AR14:AR19" si="28">B$1*AM14*E14</f>
        <v>-0.01394452134</v>
      </c>
      <c r="AS14" s="64">
        <f t="shared" ref="AS14:AS19" si="29">B$1*AO14*E14</f>
        <v>-0.006243727695</v>
      </c>
      <c r="AT14" s="64">
        <f t="shared" ref="AT14:AT19" si="30">B$1*AM14*F14</f>
        <v>0</v>
      </c>
      <c r="AU14" s="65">
        <f t="shared" ref="AU14:AU19" si="31">B$1*AO14*F14</f>
        <v>0</v>
      </c>
      <c r="AV14" s="64">
        <f t="shared" ref="AV14:AV19" si="32">B$1*AM14</f>
        <v>-0.01394452134</v>
      </c>
      <c r="AW14" s="66">
        <f t="shared" ref="AW14:AW19" si="33">B$1*AO14</f>
        <v>-0.006243727695</v>
      </c>
      <c r="AX14" s="67"/>
      <c r="AY14" s="68"/>
      <c r="AZ14" s="68"/>
      <c r="BA14" s="68"/>
      <c r="BB14" s="68"/>
    </row>
    <row r="15" ht="14.25" customHeight="1">
      <c r="A15" s="45"/>
      <c r="B15" s="33"/>
      <c r="C15" s="59" t="s">
        <v>22</v>
      </c>
      <c r="D15" s="59">
        <v>0.0</v>
      </c>
      <c r="E15" s="59">
        <v>1.0</v>
      </c>
      <c r="F15" s="59">
        <v>1.0</v>
      </c>
      <c r="G15" s="59">
        <v>0.0</v>
      </c>
      <c r="H15" s="46">
        <v>0.1</v>
      </c>
      <c r="I15" s="46">
        <v>-0.3</v>
      </c>
      <c r="J15" s="46">
        <v>-0.2</v>
      </c>
      <c r="K15" s="46">
        <v>0.4</v>
      </c>
      <c r="L15" s="46">
        <v>-0.1</v>
      </c>
      <c r="M15" s="46">
        <v>0.6</v>
      </c>
      <c r="N15" s="46">
        <v>0.3</v>
      </c>
      <c r="O15" s="46">
        <v>-0.5</v>
      </c>
      <c r="P15" s="59">
        <f t="shared" si="8"/>
        <v>0.5744425168</v>
      </c>
      <c r="Q15" s="59">
        <f t="shared" si="9"/>
        <v>0.4501660027</v>
      </c>
      <c r="R15" s="46">
        <v>-0.2</v>
      </c>
      <c r="S15" s="46">
        <v>0.3</v>
      </c>
      <c r="T15" s="46">
        <v>0.15</v>
      </c>
      <c r="U15" s="46">
        <v>-0.4</v>
      </c>
      <c r="V15" s="46">
        <v>0.5</v>
      </c>
      <c r="W15" s="46">
        <v>-0.35</v>
      </c>
      <c r="X15" s="59">
        <f t="shared" si="10"/>
        <v>0.5277836954</v>
      </c>
      <c r="Y15" s="59">
        <f t="shared" si="11"/>
        <v>0.4781800905</v>
      </c>
      <c r="Z15" s="60">
        <f t="shared" ref="Z15:AA15" si="12">X15*(1-X15)</f>
        <v>0.2492280663</v>
      </c>
      <c r="AA15" s="60">
        <f t="shared" si="12"/>
        <v>0.2495238915</v>
      </c>
      <c r="AB15" s="60">
        <f t="shared" ref="AB15:AC15" si="13">P15*(1-P15)</f>
        <v>0.2444583117</v>
      </c>
      <c r="AC15" s="60">
        <f t="shared" si="13"/>
        <v>0.2475165727</v>
      </c>
      <c r="AD15" s="61">
        <f t="shared" si="14"/>
        <v>-0.1315385098</v>
      </c>
      <c r="AE15" s="61">
        <f t="shared" si="15"/>
        <v>-0.119317357</v>
      </c>
      <c r="AF15" s="62">
        <f t="shared" si="16"/>
        <v>-0.03778065632</v>
      </c>
      <c r="AG15" s="62">
        <f t="shared" si="17"/>
        <v>-0.03427048144</v>
      </c>
      <c r="AH15" s="62">
        <f t="shared" si="18"/>
        <v>-0.02960708258</v>
      </c>
      <c r="AI15" s="62">
        <f t="shared" si="19"/>
        <v>-0.02685630883</v>
      </c>
      <c r="AJ15" s="62">
        <f t="shared" si="20"/>
        <v>-0.06576925491</v>
      </c>
      <c r="AK15" s="62">
        <f t="shared" si="21"/>
        <v>-0.05965867852</v>
      </c>
      <c r="AL15" s="63">
        <f t="shared" si="22"/>
        <v>0.02799616634</v>
      </c>
      <c r="AM15" s="63">
        <f t="shared" si="23"/>
        <v>0.006843895557</v>
      </c>
      <c r="AN15" s="63">
        <f t="shared" si="24"/>
        <v>-0.02400817994</v>
      </c>
      <c r="AO15" s="63">
        <f t="shared" si="25"/>
        <v>-0.005942422417</v>
      </c>
      <c r="AP15" s="64">
        <f t="shared" si="26"/>
        <v>0</v>
      </c>
      <c r="AQ15" s="64">
        <f t="shared" si="27"/>
        <v>0</v>
      </c>
      <c r="AR15" s="64">
        <f t="shared" si="28"/>
        <v>0.003421947779</v>
      </c>
      <c r="AS15" s="64">
        <f t="shared" si="29"/>
        <v>-0.002971211208</v>
      </c>
      <c r="AT15" s="64">
        <f t="shared" si="30"/>
        <v>0.003421947779</v>
      </c>
      <c r="AU15" s="65">
        <f t="shared" si="31"/>
        <v>-0.002971211208</v>
      </c>
      <c r="AV15" s="64">
        <f t="shared" si="32"/>
        <v>0.003421947779</v>
      </c>
      <c r="AW15" s="66">
        <f t="shared" si="33"/>
        <v>-0.002971211208</v>
      </c>
      <c r="AX15" s="67"/>
      <c r="AY15" s="68"/>
      <c r="AZ15" s="68"/>
      <c r="BA15" s="68"/>
      <c r="BB15" s="68"/>
    </row>
    <row r="16" ht="14.25" customHeight="1">
      <c r="A16" s="45"/>
      <c r="B16" s="33"/>
      <c r="C16" s="59" t="s">
        <v>23</v>
      </c>
      <c r="D16" s="59">
        <v>0.0</v>
      </c>
      <c r="E16" s="59">
        <v>0.0</v>
      </c>
      <c r="F16" s="59">
        <v>0.0</v>
      </c>
      <c r="G16" s="59">
        <v>0.0</v>
      </c>
      <c r="H16" s="46">
        <v>0.2</v>
      </c>
      <c r="I16" s="46">
        <v>-0.4</v>
      </c>
      <c r="J16" s="46">
        <v>0.4</v>
      </c>
      <c r="K16" s="46">
        <v>0.1</v>
      </c>
      <c r="L16" s="46">
        <v>-0.3</v>
      </c>
      <c r="M16" s="46">
        <v>0.25</v>
      </c>
      <c r="N16" s="46">
        <v>-0.6</v>
      </c>
      <c r="O16" s="46">
        <v>0.2</v>
      </c>
      <c r="P16" s="59">
        <f t="shared" si="8"/>
        <v>0.5498339973</v>
      </c>
      <c r="Q16" s="59">
        <f t="shared" si="9"/>
        <v>0.4013123399</v>
      </c>
      <c r="R16" s="46">
        <v>0.4</v>
      </c>
      <c r="S16" s="46">
        <v>-0.3</v>
      </c>
      <c r="T16" s="46">
        <v>0.1</v>
      </c>
      <c r="U16" s="46">
        <v>0.5</v>
      </c>
      <c r="V16" s="46">
        <v>-0.2</v>
      </c>
      <c r="W16" s="46">
        <v>0.45</v>
      </c>
      <c r="X16" s="59">
        <f t="shared" si="10"/>
        <v>0.5925992275</v>
      </c>
      <c r="Y16" s="59">
        <f t="shared" si="11"/>
        <v>0.5387987316</v>
      </c>
      <c r="Z16" s="60">
        <f t="shared" ref="Z16:AA16" si="34">X16*(1-X16)</f>
        <v>0.2414253831</v>
      </c>
      <c r="AA16" s="60">
        <f t="shared" si="34"/>
        <v>0.2484946584</v>
      </c>
      <c r="AB16" s="60">
        <f t="shared" ref="AB16:AC16" si="35">P16*(1-P16)</f>
        <v>0.2475165727</v>
      </c>
      <c r="AC16" s="60">
        <f t="shared" si="35"/>
        <v>0.2402607457</v>
      </c>
      <c r="AD16" s="61">
        <f t="shared" si="14"/>
        <v>-0.1430684955</v>
      </c>
      <c r="AE16" s="61">
        <f t="shared" si="15"/>
        <v>-0.1338886068</v>
      </c>
      <c r="AF16" s="62">
        <f t="shared" si="16"/>
        <v>-0.03933196139</v>
      </c>
      <c r="AG16" s="62">
        <f t="shared" si="17"/>
        <v>-0.03680825392</v>
      </c>
      <c r="AH16" s="62">
        <f t="shared" si="18"/>
        <v>-0.02870757635</v>
      </c>
      <c r="AI16" s="62">
        <f t="shared" si="19"/>
        <v>-0.02686557503</v>
      </c>
      <c r="AJ16" s="62">
        <f t="shared" si="20"/>
        <v>-0.07153424775</v>
      </c>
      <c r="AK16" s="62">
        <f t="shared" si="21"/>
        <v>-0.06694430338</v>
      </c>
      <c r="AL16" s="63">
        <f t="shared" si="22"/>
        <v>-0.08125115293</v>
      </c>
      <c r="AM16" s="63">
        <f t="shared" si="23"/>
        <v>-0.0201110069</v>
      </c>
      <c r="AN16" s="63">
        <f t="shared" si="24"/>
        <v>-0.03163617394</v>
      </c>
      <c r="AO16" s="63">
        <f t="shared" si="25"/>
        <v>-0.007600930743</v>
      </c>
      <c r="AP16" s="64">
        <f t="shared" si="26"/>
        <v>0</v>
      </c>
      <c r="AQ16" s="64">
        <f t="shared" si="27"/>
        <v>0</v>
      </c>
      <c r="AR16" s="64">
        <f t="shared" si="28"/>
        <v>0</v>
      </c>
      <c r="AS16" s="64">
        <f t="shared" si="29"/>
        <v>0</v>
      </c>
      <c r="AT16" s="64">
        <f t="shared" si="30"/>
        <v>0</v>
      </c>
      <c r="AU16" s="65">
        <f t="shared" si="31"/>
        <v>0</v>
      </c>
      <c r="AV16" s="64">
        <f t="shared" si="32"/>
        <v>-0.01005550345</v>
      </c>
      <c r="AW16" s="66">
        <f t="shared" si="33"/>
        <v>-0.003800465372</v>
      </c>
      <c r="AX16" s="67"/>
      <c r="AY16" s="68"/>
      <c r="AZ16" s="68"/>
      <c r="BA16" s="68"/>
      <c r="BB16" s="68"/>
    </row>
    <row r="17" ht="14.25" customHeight="1">
      <c r="A17" s="45"/>
      <c r="B17" s="33"/>
      <c r="C17" s="59" t="s">
        <v>24</v>
      </c>
      <c r="D17" s="69">
        <v>1.0</v>
      </c>
      <c r="E17" s="69">
        <v>0.0</v>
      </c>
      <c r="F17" s="59">
        <v>1.0</v>
      </c>
      <c r="G17" s="69">
        <v>1.0</v>
      </c>
      <c r="H17" s="46">
        <v>-0.25</v>
      </c>
      <c r="I17" s="46">
        <v>0.35</v>
      </c>
      <c r="J17" s="46">
        <v>0.5</v>
      </c>
      <c r="K17" s="46">
        <v>-0.6</v>
      </c>
      <c r="L17" s="46">
        <v>-0.2</v>
      </c>
      <c r="M17" s="46">
        <v>0.3</v>
      </c>
      <c r="N17" s="46">
        <v>0.4</v>
      </c>
      <c r="O17" s="46">
        <v>-0.3</v>
      </c>
      <c r="P17" s="59">
        <f t="shared" si="8"/>
        <v>0.6570104627</v>
      </c>
      <c r="Q17" s="59">
        <f t="shared" si="9"/>
        <v>0.365864409</v>
      </c>
      <c r="R17" s="46">
        <v>-0.15</v>
      </c>
      <c r="S17" s="46">
        <v>0.25</v>
      </c>
      <c r="T17" s="46">
        <v>0.6</v>
      </c>
      <c r="U17" s="46">
        <v>-0.2</v>
      </c>
      <c r="V17" s="46">
        <v>0.4</v>
      </c>
      <c r="W17" s="46">
        <v>0.1</v>
      </c>
      <c r="X17" s="59">
        <f t="shared" si="10"/>
        <v>0.5964155849</v>
      </c>
      <c r="Y17" s="59">
        <f t="shared" si="11"/>
        <v>0.5387184163</v>
      </c>
      <c r="Z17" s="60">
        <f t="shared" ref="Z17:AA17" si="36">X17*(1-X17)</f>
        <v>0.240704035</v>
      </c>
      <c r="AA17" s="60">
        <f t="shared" si="36"/>
        <v>0.2485008842</v>
      </c>
      <c r="AB17" s="60">
        <f t="shared" ref="AB17:AC17" si="37">P17*(1-P17)</f>
        <v>0.2253477146</v>
      </c>
      <c r="AC17" s="60">
        <f t="shared" si="37"/>
        <v>0.2320076432</v>
      </c>
      <c r="AD17" s="61">
        <f t="shared" si="14"/>
        <v>0.09714439717</v>
      </c>
      <c r="AE17" s="61">
        <f t="shared" si="15"/>
        <v>0.1146288814</v>
      </c>
      <c r="AF17" s="62">
        <f t="shared" si="16"/>
        <v>0.03191244267</v>
      </c>
      <c r="AG17" s="62">
        <f t="shared" si="17"/>
        <v>0.03765618722</v>
      </c>
      <c r="AH17" s="62">
        <f t="shared" si="18"/>
        <v>0.01777083873</v>
      </c>
      <c r="AI17" s="62">
        <f t="shared" si="19"/>
        <v>0.02096931398</v>
      </c>
      <c r="AJ17" s="62">
        <f t="shared" si="20"/>
        <v>0.04857219858</v>
      </c>
      <c r="AK17" s="62">
        <f t="shared" si="21"/>
        <v>0.05731444072</v>
      </c>
      <c r="AL17" s="63">
        <f t="shared" si="22"/>
        <v>0.03536086201</v>
      </c>
      <c r="AM17" s="63">
        <f t="shared" si="23"/>
        <v>0.007968489441</v>
      </c>
      <c r="AN17" s="63">
        <f t="shared" si="24"/>
        <v>0.05032064701</v>
      </c>
      <c r="AO17" s="63">
        <f t="shared" si="25"/>
        <v>0.01167477472</v>
      </c>
      <c r="AP17" s="64">
        <f t="shared" si="26"/>
        <v>0.003984244721</v>
      </c>
      <c r="AQ17" s="64">
        <f t="shared" si="27"/>
        <v>0.005837387359</v>
      </c>
      <c r="AR17" s="64">
        <f t="shared" si="28"/>
        <v>0</v>
      </c>
      <c r="AS17" s="64">
        <f t="shared" si="29"/>
        <v>0</v>
      </c>
      <c r="AT17" s="64">
        <f t="shared" si="30"/>
        <v>0.003984244721</v>
      </c>
      <c r="AU17" s="65">
        <f t="shared" si="31"/>
        <v>0.005837387359</v>
      </c>
      <c r="AV17" s="64">
        <f t="shared" si="32"/>
        <v>0.003984244721</v>
      </c>
      <c r="AW17" s="66">
        <f t="shared" si="33"/>
        <v>0.005837387359</v>
      </c>
      <c r="AX17" s="67"/>
      <c r="AY17" s="68"/>
      <c r="AZ17" s="68"/>
      <c r="BA17" s="68"/>
      <c r="BB17" s="68"/>
    </row>
    <row r="18" ht="14.25" customHeight="1">
      <c r="A18" s="45"/>
      <c r="B18" s="33"/>
      <c r="C18" s="59" t="s">
        <v>25</v>
      </c>
      <c r="D18" s="69">
        <v>1.0</v>
      </c>
      <c r="E18" s="69">
        <v>1.0</v>
      </c>
      <c r="F18" s="69">
        <v>1.0</v>
      </c>
      <c r="G18" s="69">
        <v>1.0</v>
      </c>
      <c r="H18" s="46">
        <v>0.3</v>
      </c>
      <c r="I18" s="46">
        <v>-0.1</v>
      </c>
      <c r="J18" s="46">
        <v>-0.5</v>
      </c>
      <c r="K18" s="46">
        <v>0.2</v>
      </c>
      <c r="L18" s="46">
        <v>-0.4</v>
      </c>
      <c r="M18" s="46">
        <v>0.7</v>
      </c>
      <c r="N18" s="46">
        <v>0.25</v>
      </c>
      <c r="O18" s="46">
        <v>0.4</v>
      </c>
      <c r="P18" s="59">
        <f t="shared" si="8"/>
        <v>0.4133824211</v>
      </c>
      <c r="Q18" s="59">
        <f t="shared" si="9"/>
        <v>0.7685247835</v>
      </c>
      <c r="R18" s="46">
        <v>0.15</v>
      </c>
      <c r="S18" s="46">
        <v>-0.25</v>
      </c>
      <c r="T18" s="46">
        <v>-0.35</v>
      </c>
      <c r="U18" s="46">
        <v>0.4</v>
      </c>
      <c r="V18" s="46">
        <v>0.3</v>
      </c>
      <c r="W18" s="46">
        <v>-0.5</v>
      </c>
      <c r="X18" s="59">
        <f t="shared" si="10"/>
        <v>0.5586965106</v>
      </c>
      <c r="Y18" s="59">
        <f t="shared" si="11"/>
        <v>0.3848744009</v>
      </c>
      <c r="Z18" s="60">
        <f t="shared" ref="Z18:AA18" si="38">X18*(1-X18)</f>
        <v>0.2465547196</v>
      </c>
      <c r="AA18" s="60">
        <f t="shared" si="38"/>
        <v>0.2367460964</v>
      </c>
      <c r="AB18" s="60">
        <f t="shared" ref="AB18:AC18" si="39">P18*(1-P18)</f>
        <v>0.242497395</v>
      </c>
      <c r="AC18" s="60">
        <f t="shared" si="39"/>
        <v>0.1778944406</v>
      </c>
      <c r="AD18" s="61">
        <f t="shared" si="14"/>
        <v>0.1088054581</v>
      </c>
      <c r="AE18" s="61">
        <f t="shared" si="15"/>
        <v>0.1456285844</v>
      </c>
      <c r="AF18" s="62">
        <f t="shared" si="16"/>
        <v>0.02248913185</v>
      </c>
      <c r="AG18" s="62">
        <f t="shared" si="17"/>
        <v>0.0301001484</v>
      </c>
      <c r="AH18" s="62">
        <f t="shared" si="18"/>
        <v>0.04180984556</v>
      </c>
      <c r="AI18" s="62">
        <f t="shared" si="19"/>
        <v>0.05595958815</v>
      </c>
      <c r="AJ18" s="62">
        <f t="shared" si="20"/>
        <v>0.05440272905</v>
      </c>
      <c r="AK18" s="62">
        <f t="shared" si="21"/>
        <v>0.0728142922</v>
      </c>
      <c r="AL18" s="63">
        <f t="shared" si="22"/>
        <v>0.02016952343</v>
      </c>
      <c r="AM18" s="63">
        <f t="shared" si="23"/>
        <v>0.004891056889</v>
      </c>
      <c r="AN18" s="63">
        <f t="shared" si="24"/>
        <v>-0.04017265477</v>
      </c>
      <c r="AO18" s="63">
        <f t="shared" si="25"/>
        <v>-0.00714649195</v>
      </c>
      <c r="AP18" s="64">
        <f t="shared" si="26"/>
        <v>0.002445528445</v>
      </c>
      <c r="AQ18" s="64">
        <f t="shared" si="27"/>
        <v>-0.003573245975</v>
      </c>
      <c r="AR18" s="64">
        <f t="shared" si="28"/>
        <v>0.002445528445</v>
      </c>
      <c r="AS18" s="64">
        <f t="shared" si="29"/>
        <v>-0.003573245975</v>
      </c>
      <c r="AT18" s="64">
        <f t="shared" si="30"/>
        <v>0.002445528445</v>
      </c>
      <c r="AU18" s="65">
        <f t="shared" si="31"/>
        <v>-0.003573245975</v>
      </c>
      <c r="AV18" s="64">
        <f t="shared" si="32"/>
        <v>0.002445528445</v>
      </c>
      <c r="AW18" s="66">
        <f t="shared" si="33"/>
        <v>-0.003573245975</v>
      </c>
      <c r="AX18" s="67"/>
      <c r="AY18" s="68"/>
      <c r="AZ18" s="68"/>
      <c r="BA18" s="68"/>
      <c r="BB18" s="68"/>
    </row>
    <row r="19" ht="14.25" customHeight="1">
      <c r="A19" s="45"/>
      <c r="B19" s="33"/>
      <c r="C19" s="59" t="s">
        <v>26</v>
      </c>
      <c r="D19" s="59">
        <v>0.0</v>
      </c>
      <c r="E19" s="69">
        <v>1.0</v>
      </c>
      <c r="F19" s="69">
        <v>1.0</v>
      </c>
      <c r="G19" s="69">
        <v>1.0</v>
      </c>
      <c r="H19" s="46">
        <v>-0.1</v>
      </c>
      <c r="I19" s="46">
        <v>0.2</v>
      </c>
      <c r="J19" s="46">
        <v>-0.3</v>
      </c>
      <c r="K19" s="46">
        <v>0.35</v>
      </c>
      <c r="L19" s="46">
        <v>0.4</v>
      </c>
      <c r="M19" s="46">
        <v>-0.25</v>
      </c>
      <c r="N19" s="46">
        <v>0.5</v>
      </c>
      <c r="O19" s="46">
        <v>0.1</v>
      </c>
      <c r="P19" s="59">
        <f t="shared" si="8"/>
        <v>0.6899744811</v>
      </c>
      <c r="Q19" s="59">
        <f t="shared" si="9"/>
        <v>0.5124973965</v>
      </c>
      <c r="R19" s="46">
        <v>-0.3</v>
      </c>
      <c r="S19" s="46">
        <v>0.5</v>
      </c>
      <c r="T19" s="46">
        <v>0.4</v>
      </c>
      <c r="U19" s="46">
        <v>0.25</v>
      </c>
      <c r="V19" s="46">
        <v>-0.45</v>
      </c>
      <c r="W19" s="46">
        <v>0.35</v>
      </c>
      <c r="X19" s="59">
        <f t="shared" si="10"/>
        <v>0.4366832355</v>
      </c>
      <c r="Y19" s="59">
        <f t="shared" si="11"/>
        <v>0.7009587902</v>
      </c>
      <c r="Z19" s="60">
        <f t="shared" ref="Z19:AA19" si="40">X19*(1-X19)</f>
        <v>0.2459909873</v>
      </c>
      <c r="AA19" s="60">
        <f t="shared" si="40"/>
        <v>0.2096155646</v>
      </c>
      <c r="AB19" s="60">
        <f t="shared" ref="AB19:AC19" si="41">P19*(1-P19)</f>
        <v>0.2139096965</v>
      </c>
      <c r="AC19" s="60">
        <f t="shared" si="41"/>
        <v>0.2498438151</v>
      </c>
      <c r="AD19" s="61">
        <f t="shared" si="14"/>
        <v>0.1385708471</v>
      </c>
      <c r="AE19" s="61">
        <f t="shared" si="15"/>
        <v>0.06268369203</v>
      </c>
      <c r="AF19" s="62">
        <f t="shared" si="16"/>
        <v>0.04780517416</v>
      </c>
      <c r="AG19" s="62">
        <f t="shared" si="17"/>
        <v>0.02162507394</v>
      </c>
      <c r="AH19" s="62">
        <f t="shared" si="18"/>
        <v>0.03550859918</v>
      </c>
      <c r="AI19" s="62">
        <f t="shared" si="19"/>
        <v>0.01606261448</v>
      </c>
      <c r="AJ19" s="62">
        <f t="shared" si="20"/>
        <v>0.06928542354</v>
      </c>
      <c r="AK19" s="62">
        <f t="shared" si="21"/>
        <v>0.03134184601</v>
      </c>
      <c r="AL19" s="63">
        <f t="shared" si="22"/>
        <v>0.07109926184</v>
      </c>
      <c r="AM19" s="63">
        <f t="shared" si="23"/>
        <v>0.01520882152</v>
      </c>
      <c r="AN19" s="63">
        <f t="shared" si="24"/>
        <v>-0.04041758898</v>
      </c>
      <c r="AO19" s="63">
        <f t="shared" si="25"/>
        <v>-0.01009808463</v>
      </c>
      <c r="AP19" s="64">
        <f t="shared" si="26"/>
        <v>0</v>
      </c>
      <c r="AQ19" s="64">
        <f t="shared" si="27"/>
        <v>0</v>
      </c>
      <c r="AR19" s="64">
        <f t="shared" si="28"/>
        <v>0.007604410761</v>
      </c>
      <c r="AS19" s="64">
        <f t="shared" si="29"/>
        <v>-0.005049042313</v>
      </c>
      <c r="AT19" s="64">
        <f t="shared" si="30"/>
        <v>0.007604410761</v>
      </c>
      <c r="AU19" s="65">
        <f t="shared" si="31"/>
        <v>-0.005049042313</v>
      </c>
      <c r="AV19" s="64">
        <f t="shared" si="32"/>
        <v>0.007604410761</v>
      </c>
      <c r="AW19" s="66">
        <f t="shared" si="33"/>
        <v>-0.005049042313</v>
      </c>
      <c r="AX19" s="67"/>
      <c r="AY19" s="68"/>
      <c r="AZ19" s="68"/>
      <c r="BA19" s="68"/>
      <c r="BB19" s="68"/>
    </row>
    <row r="20" ht="14.25" customHeight="1">
      <c r="A20" s="45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8"/>
      <c r="AY20" s="33"/>
      <c r="AZ20" s="33"/>
      <c r="BA20" s="33"/>
      <c r="BB20" s="33"/>
    </row>
    <row r="21" ht="14.25" customHeight="1">
      <c r="A21" s="45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8"/>
      <c r="AY21" s="33"/>
      <c r="AZ21" s="33"/>
      <c r="BA21" s="33"/>
      <c r="BB21" s="33"/>
    </row>
    <row r="22" ht="14.25" customHeight="1">
      <c r="A22" s="39" t="s">
        <v>105</v>
      </c>
      <c r="B22" s="33"/>
      <c r="C22" s="70" t="s">
        <v>54</v>
      </c>
      <c r="D22" s="70" t="s">
        <v>55</v>
      </c>
      <c r="E22" s="70" t="s">
        <v>56</v>
      </c>
      <c r="F22" s="70" t="s">
        <v>57</v>
      </c>
      <c r="G22" s="70" t="s">
        <v>58</v>
      </c>
      <c r="H22" s="70" t="s">
        <v>59</v>
      </c>
      <c r="I22" s="70" t="s">
        <v>60</v>
      </c>
      <c r="J22" s="70" t="s">
        <v>61</v>
      </c>
      <c r="K22" s="70" t="s">
        <v>64</v>
      </c>
      <c r="L22" s="70" t="s">
        <v>65</v>
      </c>
      <c r="M22" s="70" t="s">
        <v>66</v>
      </c>
      <c r="N22" s="70" t="s">
        <v>67</v>
      </c>
      <c r="O22" s="70" t="s">
        <v>68</v>
      </c>
      <c r="P22" s="70" t="s">
        <v>69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8"/>
      <c r="AY22" s="33"/>
      <c r="AZ22" s="33"/>
      <c r="BA22" s="33"/>
      <c r="BB22" s="33"/>
    </row>
    <row r="23" ht="14.25" customHeight="1">
      <c r="A23" s="45"/>
      <c r="B23" s="33"/>
      <c r="C23" s="71">
        <f t="shared" ref="C23:D23" si="42">H14+AV14</f>
        <v>-0.2139445213</v>
      </c>
      <c r="D23" s="71">
        <f t="shared" si="42"/>
        <v>0.3937562723</v>
      </c>
      <c r="E23" s="71">
        <f t="shared" ref="E23:J23" si="43">J14+AP14</f>
        <v>0.1</v>
      </c>
      <c r="F23" s="71">
        <f t="shared" si="43"/>
        <v>-0.3</v>
      </c>
      <c r="G23" s="71">
        <f t="shared" si="43"/>
        <v>0.4860554787</v>
      </c>
      <c r="H23" s="71">
        <f t="shared" si="43"/>
        <v>-0.6062437277</v>
      </c>
      <c r="I23" s="71">
        <f t="shared" si="43"/>
        <v>-0.4</v>
      </c>
      <c r="J23" s="71">
        <f t="shared" si="43"/>
        <v>0.3</v>
      </c>
      <c r="K23" s="71">
        <f t="shared" ref="K23:L23" si="44">R14+AJ14</f>
        <v>0.17907272</v>
      </c>
      <c r="L23" s="71">
        <f t="shared" si="44"/>
        <v>-0.2215955225</v>
      </c>
      <c r="M23" s="71">
        <f t="shared" ref="M23:P23" si="45">T14+AF14</f>
        <v>0.3092563548</v>
      </c>
      <c r="N23" s="71">
        <f t="shared" si="45"/>
        <v>0.4088724879</v>
      </c>
      <c r="O23" s="71">
        <f t="shared" si="45"/>
        <v>-0.2819290501</v>
      </c>
      <c r="P23" s="71">
        <f t="shared" si="45"/>
        <v>0.5677701298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8"/>
      <c r="AY23" s="33"/>
      <c r="AZ23" s="33"/>
      <c r="BA23" s="33"/>
      <c r="BB23" s="33"/>
    </row>
    <row r="24" ht="14.25" customHeight="1">
      <c r="A24" s="45"/>
      <c r="B24" s="33"/>
      <c r="C24" s="71">
        <f t="shared" ref="C24:D24" si="46">H15+AV15</f>
        <v>0.1034219478</v>
      </c>
      <c r="D24" s="71">
        <f t="shared" si="46"/>
        <v>-0.3029712112</v>
      </c>
      <c r="E24" s="71">
        <f t="shared" ref="E24:J24" si="47">J15+AP15</f>
        <v>-0.2</v>
      </c>
      <c r="F24" s="71">
        <f t="shared" si="47"/>
        <v>0.4</v>
      </c>
      <c r="G24" s="71">
        <f t="shared" si="47"/>
        <v>-0.09657805222</v>
      </c>
      <c r="H24" s="71">
        <f t="shared" si="47"/>
        <v>0.5970287888</v>
      </c>
      <c r="I24" s="71">
        <f t="shared" si="47"/>
        <v>0.3034219478</v>
      </c>
      <c r="J24" s="71">
        <f t="shared" si="47"/>
        <v>-0.5029712112</v>
      </c>
      <c r="K24" s="71">
        <f t="shared" ref="K24:L24" si="48">R15+AJ15</f>
        <v>-0.2657692549</v>
      </c>
      <c r="L24" s="71">
        <f t="shared" si="48"/>
        <v>0.2403413215</v>
      </c>
      <c r="M24" s="71">
        <f t="shared" ref="M24:P24" si="49">T15+AF15</f>
        <v>0.1122193437</v>
      </c>
      <c r="N24" s="71">
        <f t="shared" si="49"/>
        <v>-0.4342704814</v>
      </c>
      <c r="O24" s="71">
        <f t="shared" si="49"/>
        <v>0.4703929174</v>
      </c>
      <c r="P24" s="71">
        <f t="shared" si="49"/>
        <v>-0.3768563088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8"/>
      <c r="AY24" s="33"/>
      <c r="AZ24" s="33"/>
      <c r="BA24" s="33"/>
      <c r="BB24" s="33"/>
    </row>
    <row r="25" ht="14.25" customHeight="1">
      <c r="A25" s="45"/>
      <c r="B25" s="33"/>
      <c r="C25" s="71">
        <f t="shared" ref="C25:D25" si="50">H16+AV16</f>
        <v>0.1899444965</v>
      </c>
      <c r="D25" s="71">
        <f t="shared" si="50"/>
        <v>-0.4038004654</v>
      </c>
      <c r="E25" s="71">
        <f t="shared" ref="E25:J25" si="51">J16+AP16</f>
        <v>0.4</v>
      </c>
      <c r="F25" s="71">
        <f t="shared" si="51"/>
        <v>0.1</v>
      </c>
      <c r="G25" s="71">
        <f t="shared" si="51"/>
        <v>-0.3</v>
      </c>
      <c r="H25" s="71">
        <f t="shared" si="51"/>
        <v>0.25</v>
      </c>
      <c r="I25" s="71">
        <f t="shared" si="51"/>
        <v>-0.6</v>
      </c>
      <c r="J25" s="71">
        <f t="shared" si="51"/>
        <v>0.2</v>
      </c>
      <c r="K25" s="71">
        <f t="shared" ref="K25:L25" si="52">R16+AJ16</f>
        <v>0.3284657522</v>
      </c>
      <c r="L25" s="71">
        <f t="shared" si="52"/>
        <v>-0.3669443034</v>
      </c>
      <c r="M25" s="71">
        <f t="shared" ref="M25:P25" si="53">T16+AF16</f>
        <v>0.06066803861</v>
      </c>
      <c r="N25" s="71">
        <f t="shared" si="53"/>
        <v>0.4631917461</v>
      </c>
      <c r="O25" s="71">
        <f t="shared" si="53"/>
        <v>-0.2287075763</v>
      </c>
      <c r="P25" s="71">
        <f t="shared" si="53"/>
        <v>0.423134425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8"/>
      <c r="AY25" s="33"/>
      <c r="AZ25" s="33"/>
      <c r="BA25" s="33"/>
      <c r="BB25" s="33"/>
    </row>
    <row r="26" ht="14.25" customHeight="1">
      <c r="A26" s="45"/>
      <c r="B26" s="33"/>
      <c r="C26" s="71">
        <f t="shared" ref="C26:D26" si="54">H17+AV17</f>
        <v>-0.2460157553</v>
      </c>
      <c r="D26" s="71">
        <f t="shared" si="54"/>
        <v>0.3558373874</v>
      </c>
      <c r="E26" s="71">
        <f t="shared" ref="E26:J26" si="55">J17+AP17</f>
        <v>0.5039842447</v>
      </c>
      <c r="F26" s="71">
        <f t="shared" si="55"/>
        <v>-0.5941626126</v>
      </c>
      <c r="G26" s="71">
        <f t="shared" si="55"/>
        <v>-0.2</v>
      </c>
      <c r="H26" s="71">
        <f t="shared" si="55"/>
        <v>0.3</v>
      </c>
      <c r="I26" s="71">
        <f t="shared" si="55"/>
        <v>0.4039842447</v>
      </c>
      <c r="J26" s="71">
        <f t="shared" si="55"/>
        <v>-0.2941626126</v>
      </c>
      <c r="K26" s="71">
        <f t="shared" ref="K26:L26" si="56">R17+AJ17</f>
        <v>-0.1014278014</v>
      </c>
      <c r="L26" s="71">
        <f t="shared" si="56"/>
        <v>0.3073144407</v>
      </c>
      <c r="M26" s="71">
        <f t="shared" ref="M26:P26" si="57">T17+AF17</f>
        <v>0.6319124427</v>
      </c>
      <c r="N26" s="71">
        <f t="shared" si="57"/>
        <v>-0.1623438128</v>
      </c>
      <c r="O26" s="71">
        <f t="shared" si="57"/>
        <v>0.4177708387</v>
      </c>
      <c r="P26" s="71">
        <f t="shared" si="57"/>
        <v>0.120969314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8"/>
      <c r="AY26" s="33"/>
      <c r="AZ26" s="33"/>
      <c r="BA26" s="33"/>
      <c r="BB26" s="33"/>
    </row>
    <row r="27" ht="14.25" customHeight="1">
      <c r="A27" s="45"/>
      <c r="B27" s="33"/>
      <c r="C27" s="71">
        <f t="shared" ref="C27:D27" si="58">H18+AV18</f>
        <v>0.3024455284</v>
      </c>
      <c r="D27" s="71">
        <f t="shared" si="58"/>
        <v>-0.103573246</v>
      </c>
      <c r="E27" s="71">
        <f t="shared" ref="E27:J27" si="59">J18+AP18</f>
        <v>-0.4975544716</v>
      </c>
      <c r="F27" s="71">
        <f t="shared" si="59"/>
        <v>0.196426754</v>
      </c>
      <c r="G27" s="71">
        <f t="shared" si="59"/>
        <v>-0.3975544716</v>
      </c>
      <c r="H27" s="71">
        <f t="shared" si="59"/>
        <v>0.696426754</v>
      </c>
      <c r="I27" s="71">
        <f t="shared" si="59"/>
        <v>0.2524455284</v>
      </c>
      <c r="J27" s="71">
        <f t="shared" si="59"/>
        <v>0.396426754</v>
      </c>
      <c r="K27" s="71">
        <f t="shared" ref="K27:L27" si="60">R18+AJ18</f>
        <v>0.204402729</v>
      </c>
      <c r="L27" s="71">
        <f t="shared" si="60"/>
        <v>-0.1771857078</v>
      </c>
      <c r="M27" s="71">
        <f t="shared" ref="M27:P27" si="61">T18+AF18</f>
        <v>-0.3275108682</v>
      </c>
      <c r="N27" s="71">
        <f t="shared" si="61"/>
        <v>0.4301001484</v>
      </c>
      <c r="O27" s="71">
        <f t="shared" si="61"/>
        <v>0.3418098456</v>
      </c>
      <c r="P27" s="71">
        <f t="shared" si="61"/>
        <v>-0.4440404119</v>
      </c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8"/>
      <c r="AY27" s="33"/>
      <c r="AZ27" s="33"/>
      <c r="BA27" s="33"/>
      <c r="BB27" s="33"/>
    </row>
    <row r="28" ht="14.25" customHeight="1">
      <c r="A28" s="45"/>
      <c r="B28" s="33"/>
      <c r="C28" s="71">
        <f t="shared" ref="C28:D28" si="62">H19+AV19</f>
        <v>-0.09239558924</v>
      </c>
      <c r="D28" s="71">
        <f t="shared" si="62"/>
        <v>0.1949509577</v>
      </c>
      <c r="E28" s="71">
        <f t="shared" ref="E28:J28" si="63">J19+AP19</f>
        <v>-0.3</v>
      </c>
      <c r="F28" s="71">
        <f t="shared" si="63"/>
        <v>0.35</v>
      </c>
      <c r="G28" s="71">
        <f t="shared" si="63"/>
        <v>0.4076044108</v>
      </c>
      <c r="H28" s="71">
        <f t="shared" si="63"/>
        <v>-0.2550490423</v>
      </c>
      <c r="I28" s="71">
        <f t="shared" si="63"/>
        <v>0.5076044108</v>
      </c>
      <c r="J28" s="71">
        <f t="shared" si="63"/>
        <v>0.09495095769</v>
      </c>
      <c r="K28" s="71">
        <f t="shared" ref="K28:L28" si="64">R19+AJ19</f>
        <v>-0.2307145765</v>
      </c>
      <c r="L28" s="71">
        <f t="shared" si="64"/>
        <v>0.531341846</v>
      </c>
      <c r="M28" s="71">
        <f t="shared" ref="M28:P28" si="65">T19+AF19</f>
        <v>0.4478051742</v>
      </c>
      <c r="N28" s="71">
        <f t="shared" si="65"/>
        <v>0.2716250739</v>
      </c>
      <c r="O28" s="71">
        <f t="shared" si="65"/>
        <v>-0.4144914008</v>
      </c>
      <c r="P28" s="71">
        <f t="shared" si="65"/>
        <v>0.3660626145</v>
      </c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8"/>
      <c r="AY28" s="33"/>
      <c r="AZ28" s="33"/>
      <c r="BA28" s="33"/>
      <c r="BB28" s="33"/>
    </row>
    <row r="29" ht="14.25" customHeight="1">
      <c r="A29" s="45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8"/>
      <c r="AY29" s="33"/>
      <c r="AZ29" s="33"/>
      <c r="BA29" s="33"/>
      <c r="BB29" s="33"/>
    </row>
    <row r="30" ht="14.25" customHeight="1">
      <c r="A30" s="72" t="s">
        <v>106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3"/>
      <c r="AZ30" s="33"/>
      <c r="BA30" s="33"/>
      <c r="BB30" s="33"/>
    </row>
    <row r="31" ht="14.25" customHeight="1">
      <c r="A31" s="42" t="s">
        <v>2</v>
      </c>
      <c r="B31" s="33"/>
      <c r="C31" s="40" t="s">
        <v>3</v>
      </c>
      <c r="D31" s="40" t="s">
        <v>51</v>
      </c>
      <c r="E31" s="40" t="s">
        <v>52</v>
      </c>
      <c r="F31" s="40" t="s">
        <v>53</v>
      </c>
      <c r="G31" s="40" t="s">
        <v>7</v>
      </c>
      <c r="H31" s="41" t="s">
        <v>54</v>
      </c>
      <c r="I31" s="41" t="s">
        <v>55</v>
      </c>
      <c r="J31" s="41" t="s">
        <v>56</v>
      </c>
      <c r="K31" s="41" t="s">
        <v>57</v>
      </c>
      <c r="L31" s="41" t="s">
        <v>58</v>
      </c>
      <c r="M31" s="41" t="s">
        <v>59</v>
      </c>
      <c r="N31" s="41" t="s">
        <v>60</v>
      </c>
      <c r="O31" s="41" t="s">
        <v>61</v>
      </c>
      <c r="P31" s="40" t="s">
        <v>62</v>
      </c>
      <c r="Q31" s="40" t="s">
        <v>63</v>
      </c>
      <c r="R31" s="41" t="s">
        <v>64</v>
      </c>
      <c r="S31" s="41" t="s">
        <v>65</v>
      </c>
      <c r="T31" s="41" t="s">
        <v>66</v>
      </c>
      <c r="U31" s="41" t="s">
        <v>67</v>
      </c>
      <c r="V31" s="41" t="s">
        <v>68</v>
      </c>
      <c r="W31" s="41" t="s">
        <v>69</v>
      </c>
      <c r="X31" s="40" t="s">
        <v>70</v>
      </c>
      <c r="Y31" s="40" t="s">
        <v>71</v>
      </c>
      <c r="Z31" s="42" t="s">
        <v>72</v>
      </c>
      <c r="AA31" s="42" t="s">
        <v>73</v>
      </c>
      <c r="AB31" s="42">
        <v>2.0</v>
      </c>
      <c r="AC31" s="42" t="s">
        <v>74</v>
      </c>
      <c r="AD31" s="42" t="s">
        <v>75</v>
      </c>
      <c r="AE31" s="43" t="s">
        <v>76</v>
      </c>
      <c r="AF31" s="44" t="s">
        <v>77</v>
      </c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</row>
    <row r="32" ht="14.25" customHeight="1">
      <c r="A32" s="33"/>
      <c r="B32" s="33"/>
      <c r="C32" s="10" t="s">
        <v>21</v>
      </c>
      <c r="D32" s="10">
        <v>0.0</v>
      </c>
      <c r="E32" s="10">
        <v>1.0</v>
      </c>
      <c r="F32" s="10">
        <v>0.0</v>
      </c>
      <c r="G32" s="10">
        <v>0.0</v>
      </c>
      <c r="H32" s="71">
        <v>-0.2139445213409113</v>
      </c>
      <c r="I32" s="71">
        <v>0.39375627230465327</v>
      </c>
      <c r="J32" s="71">
        <v>0.1</v>
      </c>
      <c r="K32" s="71">
        <v>-0.3</v>
      </c>
      <c r="L32" s="71">
        <v>0.4860554786590887</v>
      </c>
      <c r="M32" s="71">
        <v>-0.6062437276953467</v>
      </c>
      <c r="N32" s="71">
        <v>-0.4</v>
      </c>
      <c r="O32" s="71">
        <v>0.3</v>
      </c>
      <c r="P32" s="10">
        <f t="shared" ref="P32:P37" si="66">1/(1+EXP(-(H32+(J32*D32)+(L32*E32)+(N32*F32))))</f>
        <v>0.5676110683</v>
      </c>
      <c r="Q32" s="10">
        <f t="shared" ref="Q32:Q37" si="67">1/(1+EXP(-(I32+(K32*D32)+(M32*E32)+(O32*F32))))</f>
        <v>0.4470771129</v>
      </c>
      <c r="R32" s="46">
        <v>0.17907272000641244</v>
      </c>
      <c r="S32" s="46">
        <v>-0.22159552249235498</v>
      </c>
      <c r="T32" s="46">
        <v>0.30925635476987834</v>
      </c>
      <c r="U32" s="46">
        <v>0.4088724878670459</v>
      </c>
      <c r="V32" s="46">
        <v>-0.28192905011621194</v>
      </c>
      <c r="W32" s="46">
        <v>0.567770129829292</v>
      </c>
      <c r="X32" s="10">
        <f t="shared" ref="X32:X37" si="68">1/(1+EXP(-(R32+(T32*P32)+(V32*Q32))))</f>
        <v>0.5568940312</v>
      </c>
      <c r="Y32" s="10">
        <f t="shared" ref="Y32:Y37" si="69">1/(1+EXP(-(S32+(U32*P32)+(W32*Q32))))</f>
        <v>0.5656984509</v>
      </c>
      <c r="Z32" s="6">
        <f t="shared" ref="Z32:Z37" si="70">IF(X32 &gt; Y32, 1, 0)
</f>
        <v>0</v>
      </c>
      <c r="AA32" s="42" t="s">
        <v>78</v>
      </c>
      <c r="AB32" s="42">
        <v>2.0</v>
      </c>
      <c r="AC32" s="6">
        <f>AB31/(AB31+AB32)</f>
        <v>0.5</v>
      </c>
      <c r="AD32" s="6">
        <f>AB31/(AB31+AB33)</f>
        <v>0.6666666667</v>
      </c>
      <c r="AE32" s="6">
        <f>2*((AB31/(AB31+AB32))*(AB31/(AB31+AB33)))/((AB31/(AB31+AB33))+(AB31/(AB31+AB33)))</f>
        <v>0.5</v>
      </c>
      <c r="AF32" s="44">
        <f>(AB31+AB34)/(AB31+AB34+AB32+AB33)</f>
        <v>0.5</v>
      </c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</row>
    <row r="33" ht="14.25" customHeight="1">
      <c r="A33" s="33"/>
      <c r="B33" s="33"/>
      <c r="C33" s="10" t="s">
        <v>22</v>
      </c>
      <c r="D33" s="10">
        <v>0.0</v>
      </c>
      <c r="E33" s="10">
        <v>1.0</v>
      </c>
      <c r="F33" s="10">
        <v>1.0</v>
      </c>
      <c r="G33" s="10">
        <v>0.0</v>
      </c>
      <c r="H33" s="71">
        <v>0.10342194777874925</v>
      </c>
      <c r="I33" s="71">
        <v>-0.30297121120848863</v>
      </c>
      <c r="J33" s="71">
        <v>-0.2</v>
      </c>
      <c r="K33" s="71">
        <v>0.4</v>
      </c>
      <c r="L33" s="71">
        <v>-0.09657805222125077</v>
      </c>
      <c r="M33" s="71">
        <v>0.5970287887915113</v>
      </c>
      <c r="N33" s="71">
        <v>0.3034219477787492</v>
      </c>
      <c r="O33" s="71">
        <v>-0.5029712112084886</v>
      </c>
      <c r="P33" s="10">
        <f t="shared" si="66"/>
        <v>0.5769501491</v>
      </c>
      <c r="Q33" s="10">
        <f t="shared" si="67"/>
        <v>0.4479607248</v>
      </c>
      <c r="R33" s="46">
        <v>-0.26576925490577635</v>
      </c>
      <c r="S33" s="46">
        <v>0.2403413214842663</v>
      </c>
      <c r="T33" s="46">
        <v>0.11221934368309829</v>
      </c>
      <c r="U33" s="46">
        <v>-0.43427048143623576</v>
      </c>
      <c r="V33" s="46">
        <v>0.47039291741933</v>
      </c>
      <c r="W33" s="46">
        <v>-0.37685630883304777</v>
      </c>
      <c r="X33" s="10">
        <f t="shared" si="68"/>
        <v>0.5024232971</v>
      </c>
      <c r="Y33" s="10">
        <f t="shared" si="69"/>
        <v>0.4553621795</v>
      </c>
      <c r="Z33" s="6">
        <f t="shared" si="70"/>
        <v>1</v>
      </c>
      <c r="AA33" s="42" t="s">
        <v>79</v>
      </c>
      <c r="AB33" s="42">
        <v>1.0</v>
      </c>
      <c r="AC33" s="6"/>
      <c r="AD33" s="6"/>
      <c r="AE33" s="6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</row>
    <row r="34" ht="14.25" customHeight="1">
      <c r="A34" s="33"/>
      <c r="B34" s="33"/>
      <c r="C34" s="10" t="s">
        <v>23</v>
      </c>
      <c r="D34" s="10">
        <v>0.0</v>
      </c>
      <c r="E34" s="10">
        <v>0.0</v>
      </c>
      <c r="F34" s="10">
        <v>0.0</v>
      </c>
      <c r="G34" s="10">
        <v>0.0</v>
      </c>
      <c r="H34" s="71">
        <v>0.18994449654887974</v>
      </c>
      <c r="I34" s="71">
        <v>-0.4038004653715974</v>
      </c>
      <c r="J34" s="71">
        <v>0.4</v>
      </c>
      <c r="K34" s="71">
        <v>0.1</v>
      </c>
      <c r="L34" s="71">
        <v>-0.3</v>
      </c>
      <c r="M34" s="71">
        <v>0.25</v>
      </c>
      <c r="N34" s="71">
        <v>-0.6</v>
      </c>
      <c r="O34" s="71">
        <v>0.2</v>
      </c>
      <c r="P34" s="10">
        <f t="shared" si="66"/>
        <v>0.5473438667</v>
      </c>
      <c r="Q34" s="10">
        <f t="shared" si="67"/>
        <v>0.4003995807</v>
      </c>
      <c r="R34" s="46">
        <v>0.32846575224552593</v>
      </c>
      <c r="S34" s="46">
        <v>-0.3669443033795889</v>
      </c>
      <c r="T34" s="46">
        <v>0.06066803861241637</v>
      </c>
      <c r="U34" s="46">
        <v>0.4631917460755014</v>
      </c>
      <c r="V34" s="46">
        <v>-0.22870757634844358</v>
      </c>
      <c r="W34" s="46">
        <v>0.4231344249685953</v>
      </c>
      <c r="X34" s="10">
        <f t="shared" si="68"/>
        <v>0.5671168688</v>
      </c>
      <c r="Y34" s="10">
        <f t="shared" si="69"/>
        <v>0.5139972678</v>
      </c>
      <c r="Z34" s="6">
        <f t="shared" si="70"/>
        <v>1</v>
      </c>
      <c r="AA34" s="42" t="s">
        <v>80</v>
      </c>
      <c r="AB34" s="42">
        <v>1.0</v>
      </c>
      <c r="AC34" s="6"/>
      <c r="AD34" s="6"/>
      <c r="AE34" s="6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</row>
    <row r="35" ht="14.25" customHeight="1">
      <c r="A35" s="33"/>
      <c r="B35" s="33"/>
      <c r="C35" s="10" t="s">
        <v>24</v>
      </c>
      <c r="D35" s="47">
        <v>1.0</v>
      </c>
      <c r="E35" s="47">
        <v>0.0</v>
      </c>
      <c r="F35" s="10">
        <v>1.0</v>
      </c>
      <c r="G35" s="47">
        <v>1.0</v>
      </c>
      <c r="H35" s="71">
        <v>-0.24601575527931968</v>
      </c>
      <c r="I35" s="71">
        <v>0.3558373873593994</v>
      </c>
      <c r="J35" s="71">
        <v>0.5039842447206803</v>
      </c>
      <c r="K35" s="71">
        <v>-0.5941626126406006</v>
      </c>
      <c r="L35" s="71">
        <v>-0.2</v>
      </c>
      <c r="M35" s="71">
        <v>0.3</v>
      </c>
      <c r="N35" s="71">
        <v>0.40398424472068034</v>
      </c>
      <c r="O35" s="71">
        <v>-0.29416261264060056</v>
      </c>
      <c r="P35" s="10">
        <f t="shared" si="66"/>
        <v>0.6596989066</v>
      </c>
      <c r="Q35" s="10">
        <f t="shared" si="67"/>
        <v>0.3699368265</v>
      </c>
      <c r="R35" s="46">
        <v>-0.10142780141518282</v>
      </c>
      <c r="S35" s="46">
        <v>0.3073144407213498</v>
      </c>
      <c r="T35" s="46">
        <v>0.6319124426652798</v>
      </c>
      <c r="U35" s="46">
        <v>-0.16234381278379317</v>
      </c>
      <c r="V35" s="46">
        <v>0.4177708387285402</v>
      </c>
      <c r="W35" s="46">
        <v>0.12096931398106314</v>
      </c>
      <c r="X35" s="10">
        <f t="shared" si="68"/>
        <v>0.6153820911</v>
      </c>
      <c r="Y35" s="10">
        <f t="shared" si="69"/>
        <v>0.5609374236</v>
      </c>
      <c r="Z35" s="6">
        <f t="shared" si="70"/>
        <v>1</v>
      </c>
      <c r="AA35" s="48"/>
      <c r="AB35" s="48"/>
      <c r="AC35" s="6"/>
      <c r="AD35" s="6"/>
      <c r="AE35" s="6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</row>
    <row r="36" ht="14.25" customHeight="1">
      <c r="A36" s="33"/>
      <c r="B36" s="33"/>
      <c r="C36" s="10" t="s">
        <v>25</v>
      </c>
      <c r="D36" s="47">
        <v>1.0</v>
      </c>
      <c r="E36" s="47">
        <v>1.0</v>
      </c>
      <c r="F36" s="47">
        <v>1.0</v>
      </c>
      <c r="G36" s="47">
        <v>1.0</v>
      </c>
      <c r="H36" s="71">
        <v>0.3024455284447419</v>
      </c>
      <c r="I36" s="71">
        <v>-0.10357324597480062</v>
      </c>
      <c r="J36" s="71">
        <v>-0.4975544715552581</v>
      </c>
      <c r="K36" s="71">
        <v>0.19642675402519938</v>
      </c>
      <c r="L36" s="71">
        <v>-0.39755447155525814</v>
      </c>
      <c r="M36" s="71">
        <v>0.6964267540251994</v>
      </c>
      <c r="N36" s="71">
        <v>0.2524455284447419</v>
      </c>
      <c r="O36" s="71">
        <v>0.3964267540251994</v>
      </c>
      <c r="P36" s="10">
        <f t="shared" si="66"/>
        <v>0.4157565509</v>
      </c>
      <c r="Q36" s="10">
        <f t="shared" si="67"/>
        <v>0.7659723884</v>
      </c>
      <c r="R36" s="46">
        <v>0.20440272904847084</v>
      </c>
      <c r="S36" s="46">
        <v>-0.1771857078009464</v>
      </c>
      <c r="T36" s="46">
        <v>-0.3275108681524386</v>
      </c>
      <c r="U36" s="46">
        <v>0.4301001483986658</v>
      </c>
      <c r="V36" s="46">
        <v>0.3418098455637318</v>
      </c>
      <c r="W36" s="46">
        <v>-0.44404041185208815</v>
      </c>
      <c r="X36" s="10">
        <f t="shared" si="68"/>
        <v>0.5817727212</v>
      </c>
      <c r="Y36" s="10">
        <f t="shared" si="69"/>
        <v>0.4161759688</v>
      </c>
      <c r="Z36" s="6">
        <f t="shared" si="70"/>
        <v>1</v>
      </c>
      <c r="AA36" s="48"/>
      <c r="AB36" s="48"/>
      <c r="AC36" s="6"/>
      <c r="AD36" s="6"/>
      <c r="AE36" s="6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</row>
    <row r="37" ht="14.25" customHeight="1">
      <c r="A37" s="33"/>
      <c r="B37" s="33"/>
      <c r="C37" s="10" t="s">
        <v>26</v>
      </c>
      <c r="D37" s="10">
        <v>0.0</v>
      </c>
      <c r="E37" s="47">
        <v>1.0</v>
      </c>
      <c r="F37" s="47">
        <v>1.0</v>
      </c>
      <c r="G37" s="47">
        <v>1.0</v>
      </c>
      <c r="H37" s="71">
        <v>-0.09239558923859961</v>
      </c>
      <c r="I37" s="71">
        <v>0.19495095768691717</v>
      </c>
      <c r="J37" s="71">
        <v>-0.3</v>
      </c>
      <c r="K37" s="71">
        <v>0.35</v>
      </c>
      <c r="L37" s="71">
        <v>0.4076044107614004</v>
      </c>
      <c r="M37" s="71">
        <v>-0.25504904231308284</v>
      </c>
      <c r="N37" s="71">
        <v>0.5076044107614004</v>
      </c>
      <c r="O37" s="71">
        <v>0.09495095768691715</v>
      </c>
      <c r="P37" s="10">
        <f t="shared" si="66"/>
        <v>0.6948331847</v>
      </c>
      <c r="Q37" s="10">
        <f t="shared" si="67"/>
        <v>0.5087123364</v>
      </c>
      <c r="R37" s="46">
        <v>-0.2307145764600458</v>
      </c>
      <c r="S37" s="46">
        <v>0.5313418460141045</v>
      </c>
      <c r="T37" s="46">
        <v>0.44780517415668675</v>
      </c>
      <c r="U37" s="46">
        <v>0.2716250739411633</v>
      </c>
      <c r="V37" s="46">
        <v>-0.4144914008214677</v>
      </c>
      <c r="W37" s="46">
        <v>0.36606261448323757</v>
      </c>
      <c r="X37" s="10">
        <f t="shared" si="68"/>
        <v>0.4674407466</v>
      </c>
      <c r="Y37" s="10">
        <f t="shared" si="69"/>
        <v>0.7122417206</v>
      </c>
      <c r="Z37" s="6">
        <f t="shared" si="70"/>
        <v>0</v>
      </c>
      <c r="AA37" s="6"/>
      <c r="AB37" s="6"/>
      <c r="AC37" s="6"/>
      <c r="AD37" s="6"/>
      <c r="AE37" s="6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</row>
    <row r="38" ht="14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</row>
    <row r="39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</row>
    <row r="40" ht="14.25" customHeight="1">
      <c r="A40" s="39" t="s">
        <v>27</v>
      </c>
      <c r="B40" s="33"/>
      <c r="C40" s="49" t="s">
        <v>3</v>
      </c>
      <c r="D40" s="49" t="s">
        <v>51</v>
      </c>
      <c r="E40" s="49" t="s">
        <v>52</v>
      </c>
      <c r="F40" s="49" t="s">
        <v>53</v>
      </c>
      <c r="G40" s="49" t="s">
        <v>7</v>
      </c>
      <c r="H40" s="41" t="s">
        <v>54</v>
      </c>
      <c r="I40" s="41" t="s">
        <v>55</v>
      </c>
      <c r="J40" s="41" t="s">
        <v>56</v>
      </c>
      <c r="K40" s="41" t="s">
        <v>57</v>
      </c>
      <c r="L40" s="41" t="s">
        <v>58</v>
      </c>
      <c r="M40" s="41" t="s">
        <v>59</v>
      </c>
      <c r="N40" s="41" t="s">
        <v>60</v>
      </c>
      <c r="O40" s="41" t="s">
        <v>61</v>
      </c>
      <c r="P40" s="49" t="s">
        <v>62</v>
      </c>
      <c r="Q40" s="49" t="s">
        <v>63</v>
      </c>
      <c r="R40" s="41" t="s">
        <v>64</v>
      </c>
      <c r="S40" s="41" t="s">
        <v>65</v>
      </c>
      <c r="T40" s="41" t="s">
        <v>66</v>
      </c>
      <c r="U40" s="41" t="s">
        <v>67</v>
      </c>
      <c r="V40" s="41" t="s">
        <v>68</v>
      </c>
      <c r="W40" s="41" t="s">
        <v>69</v>
      </c>
      <c r="X40" s="49" t="s">
        <v>70</v>
      </c>
      <c r="Y40" s="49" t="s">
        <v>71</v>
      </c>
      <c r="Z40" s="50" t="s">
        <v>81</v>
      </c>
      <c r="AA40" s="50" t="s">
        <v>82</v>
      </c>
      <c r="AB40" s="50" t="s">
        <v>83</v>
      </c>
      <c r="AC40" s="50" t="s">
        <v>84</v>
      </c>
      <c r="AD40" s="51" t="s">
        <v>85</v>
      </c>
      <c r="AE40" s="51" t="s">
        <v>86</v>
      </c>
      <c r="AF40" s="52" t="s">
        <v>87</v>
      </c>
      <c r="AG40" s="52" t="s">
        <v>88</v>
      </c>
      <c r="AH40" s="52" t="s">
        <v>89</v>
      </c>
      <c r="AI40" s="52" t="s">
        <v>90</v>
      </c>
      <c r="AJ40" s="52" t="s">
        <v>91</v>
      </c>
      <c r="AK40" s="52" t="s">
        <v>92</v>
      </c>
      <c r="AL40" s="53" t="s">
        <v>93</v>
      </c>
      <c r="AM40" s="53" t="s">
        <v>94</v>
      </c>
      <c r="AN40" s="53" t="s">
        <v>95</v>
      </c>
      <c r="AO40" s="53" t="s">
        <v>96</v>
      </c>
      <c r="AP40" s="54" t="s">
        <v>97</v>
      </c>
      <c r="AQ40" s="54" t="s">
        <v>98</v>
      </c>
      <c r="AR40" s="54" t="s">
        <v>99</v>
      </c>
      <c r="AS40" s="54" t="s">
        <v>100</v>
      </c>
      <c r="AT40" s="54" t="s">
        <v>101</v>
      </c>
      <c r="AU40" s="55" t="s">
        <v>102</v>
      </c>
      <c r="AV40" s="54" t="s">
        <v>103</v>
      </c>
      <c r="AW40" s="56" t="s">
        <v>104</v>
      </c>
      <c r="AX40" s="33"/>
      <c r="AY40" s="33"/>
      <c r="AZ40" s="33"/>
      <c r="BA40" s="33"/>
      <c r="BB40" s="33"/>
    </row>
    <row r="41" ht="14.25" customHeight="1">
      <c r="B41" s="33"/>
      <c r="C41" s="10" t="s">
        <v>21</v>
      </c>
      <c r="D41" s="10">
        <v>0.0</v>
      </c>
      <c r="E41" s="10">
        <v>1.0</v>
      </c>
      <c r="F41" s="10">
        <v>0.0</v>
      </c>
      <c r="G41" s="10">
        <v>0.0</v>
      </c>
      <c r="H41" s="71">
        <v>-0.2139445213409113</v>
      </c>
      <c r="I41" s="71">
        <v>0.39375627230465327</v>
      </c>
      <c r="J41" s="71">
        <v>0.1</v>
      </c>
      <c r="K41" s="71">
        <v>-0.3</v>
      </c>
      <c r="L41" s="71">
        <v>0.4860554786590887</v>
      </c>
      <c r="M41" s="71">
        <v>-0.6062437276953467</v>
      </c>
      <c r="N41" s="71">
        <v>-0.4</v>
      </c>
      <c r="O41" s="71">
        <v>0.3</v>
      </c>
      <c r="P41" s="10">
        <f t="shared" ref="P41:P46" si="73">1/(1+EXP(-(H41+(J41*D41)+(L41*E41)+(N41*F41))))</f>
        <v>0.5676110683</v>
      </c>
      <c r="Q41" s="10">
        <f t="shared" ref="Q41:Q46" si="74">1/(1+EXP(-(I41+(K41*D41)+(M41*E41)+(O41*F41))))</f>
        <v>0.4470771129</v>
      </c>
      <c r="R41" s="46">
        <v>0.17907272000641244</v>
      </c>
      <c r="S41" s="46">
        <v>-0.22159552249235498</v>
      </c>
      <c r="T41" s="46">
        <v>0.30925635476987834</v>
      </c>
      <c r="U41" s="46">
        <v>0.4088724878670459</v>
      </c>
      <c r="V41" s="46">
        <v>-0.28192905011621194</v>
      </c>
      <c r="W41" s="46">
        <v>0.567770129829292</v>
      </c>
      <c r="X41" s="10">
        <f t="shared" ref="X41:X46" si="75">1/(1+EXP(-(R41+(T41*P41)+(V41*Q41))))</f>
        <v>0.5568940312</v>
      </c>
      <c r="Y41" s="10">
        <f t="shared" ref="Y41:Y46" si="76">1/(1+EXP(-(S41+(U41*P41)+(W41*Q41))))</f>
        <v>0.5656984509</v>
      </c>
      <c r="Z41" s="60">
        <f t="shared" ref="Z41:AA41" si="71">X41*(1-X41)</f>
        <v>0.2467630692</v>
      </c>
      <c r="AA41" s="60">
        <f t="shared" si="71"/>
        <v>0.2456837135</v>
      </c>
      <c r="AB41" s="60">
        <f t="shared" ref="AB41:AC41" si="72">P41*(1-P41)</f>
        <v>0.2454287434</v>
      </c>
      <c r="AC41" s="60">
        <f t="shared" si="72"/>
        <v>0.247199168</v>
      </c>
      <c r="AD41" s="61">
        <f t="shared" ref="AD41:AD46" si="79">(G41-X41)*Z41</f>
        <v>-0.1374208804</v>
      </c>
      <c r="AE41" s="61">
        <f t="shared" ref="AE41:AE46" si="80">(G41-Y41)*AA41</f>
        <v>-0.1389828962</v>
      </c>
      <c r="AF41" s="62">
        <f t="shared" ref="AF41:AF46" si="81">B$1*AD41*P41</f>
        <v>-0.03900080636</v>
      </c>
      <c r="AG41" s="62">
        <f t="shared" ref="AG41:AG46" si="82">B$1*AE41*P41</f>
        <v>-0.03944411509</v>
      </c>
      <c r="AH41" s="62">
        <f t="shared" ref="AH41:AH46" si="83">B$1*AD41*Q41</f>
        <v>-0.03071886522</v>
      </c>
      <c r="AI41" s="62">
        <f t="shared" ref="AI41:AI46" si="84">B$1*AE41*Q41</f>
        <v>-0.03106803598</v>
      </c>
      <c r="AJ41" s="62">
        <f t="shared" ref="AJ41:AJ46" si="85">B$1*AD41</f>
        <v>-0.06871044019</v>
      </c>
      <c r="AK41" s="62">
        <f t="shared" ref="AK41:AK46" si="86">B$1*AE41</f>
        <v>-0.06949144808</v>
      </c>
      <c r="AL41" s="63">
        <f t="shared" ref="AL41:AL46" si="87">(AD41*T41)+(AE41*U41)</f>
        <v>-0.09932456306</v>
      </c>
      <c r="AM41" s="63">
        <f t="shared" ref="AM41:AM46" si="88">AL41*AB41</f>
        <v>-0.0243771027</v>
      </c>
      <c r="AN41" s="63">
        <f t="shared" ref="AN41:AN46" si="89">(AD41*V41)+(AE41*W41)</f>
        <v>-0.04016739873</v>
      </c>
      <c r="AO41" s="63">
        <f t="shared" ref="AO41:AO46" si="90">AN41*AC41</f>
        <v>-0.009929347548</v>
      </c>
      <c r="AP41" s="64">
        <f t="shared" ref="AP41:AP46" si="91">B$1*AM41*D41</f>
        <v>0</v>
      </c>
      <c r="AQ41" s="64">
        <f t="shared" ref="AQ41:AQ46" si="92">B$1*AO41*D41</f>
        <v>0</v>
      </c>
      <c r="AR41" s="64">
        <f t="shared" ref="AR41:AR46" si="93">B$1*AM41*E41</f>
        <v>-0.01218855135</v>
      </c>
      <c r="AS41" s="64">
        <f t="shared" ref="AS41:AS46" si="94">B$1*AO41*E41</f>
        <v>-0.004964673774</v>
      </c>
      <c r="AT41" s="64">
        <f t="shared" ref="AT41:AT46" si="95">B$1*AM41*F41</f>
        <v>0</v>
      </c>
      <c r="AU41" s="65">
        <f t="shared" ref="AU41:AU46" si="96">B$1*AO41*F41</f>
        <v>0</v>
      </c>
      <c r="AV41" s="64">
        <f t="shared" ref="AV41:AV46" si="97">B$1*AM41</f>
        <v>-0.01218855135</v>
      </c>
      <c r="AW41" s="66">
        <f t="shared" ref="AW41:AW46" si="98">B$1*AO41</f>
        <v>-0.004964673774</v>
      </c>
      <c r="AX41" s="33"/>
      <c r="AY41" s="33"/>
      <c r="AZ41" s="33"/>
      <c r="BA41" s="33"/>
      <c r="BB41" s="33"/>
    </row>
    <row r="42" ht="14.25" customHeight="1">
      <c r="A42" s="37"/>
      <c r="B42" s="3"/>
      <c r="C42" s="10" t="s">
        <v>22</v>
      </c>
      <c r="D42" s="10">
        <v>0.0</v>
      </c>
      <c r="E42" s="10">
        <v>1.0</v>
      </c>
      <c r="F42" s="10">
        <v>1.0</v>
      </c>
      <c r="G42" s="10">
        <v>0.0</v>
      </c>
      <c r="H42" s="71">
        <v>0.10342194777874925</v>
      </c>
      <c r="I42" s="71">
        <v>-0.30297121120848863</v>
      </c>
      <c r="J42" s="71">
        <v>-0.2</v>
      </c>
      <c r="K42" s="71">
        <v>0.4</v>
      </c>
      <c r="L42" s="71">
        <v>-0.09657805222125077</v>
      </c>
      <c r="M42" s="71">
        <v>0.5970287887915113</v>
      </c>
      <c r="N42" s="71">
        <v>0.3034219477787492</v>
      </c>
      <c r="O42" s="71">
        <v>-0.5029712112084886</v>
      </c>
      <c r="P42" s="10">
        <f t="shared" si="73"/>
        <v>0.5769501491</v>
      </c>
      <c r="Q42" s="10">
        <f t="shared" si="74"/>
        <v>0.4479607248</v>
      </c>
      <c r="R42" s="46">
        <v>-0.26576925490577635</v>
      </c>
      <c r="S42" s="46">
        <v>0.2403413214842663</v>
      </c>
      <c r="T42" s="46">
        <v>0.11221934368309829</v>
      </c>
      <c r="U42" s="46">
        <v>-0.43427048143623576</v>
      </c>
      <c r="V42" s="46">
        <v>0.47039291741933</v>
      </c>
      <c r="W42" s="46">
        <v>-0.37685630883304777</v>
      </c>
      <c r="X42" s="10">
        <f t="shared" si="75"/>
        <v>0.5024232971</v>
      </c>
      <c r="Y42" s="10">
        <f t="shared" si="76"/>
        <v>0.4553621795</v>
      </c>
      <c r="Z42" s="60">
        <f t="shared" ref="Z42:AA42" si="77">X42*(1-X42)</f>
        <v>0.2499941276</v>
      </c>
      <c r="AA42" s="60">
        <f t="shared" si="77"/>
        <v>0.248007465</v>
      </c>
      <c r="AB42" s="60">
        <f t="shared" ref="AB42:AC42" si="78">P42*(1-P42)</f>
        <v>0.2440786745</v>
      </c>
      <c r="AC42" s="60">
        <f t="shared" si="78"/>
        <v>0.2472919138</v>
      </c>
      <c r="AD42" s="61">
        <f t="shared" si="79"/>
        <v>-0.1256028739</v>
      </c>
      <c r="AE42" s="61">
        <f t="shared" si="80"/>
        <v>-0.1129332198</v>
      </c>
      <c r="AF42" s="62">
        <f t="shared" si="81"/>
        <v>-0.03623329841</v>
      </c>
      <c r="AG42" s="62">
        <f t="shared" si="82"/>
        <v>-0.032578419</v>
      </c>
      <c r="AH42" s="62">
        <f t="shared" si="83"/>
        <v>-0.02813257721</v>
      </c>
      <c r="AI42" s="62">
        <f t="shared" si="84"/>
        <v>-0.0252948235</v>
      </c>
      <c r="AJ42" s="62">
        <f t="shared" si="85"/>
        <v>-0.06280143693</v>
      </c>
      <c r="AK42" s="62">
        <f t="shared" si="86"/>
        <v>-0.0564666099</v>
      </c>
      <c r="AL42" s="63">
        <f t="shared" si="87"/>
        <v>0.03494849166</v>
      </c>
      <c r="AM42" s="63">
        <f t="shared" si="88"/>
        <v>0.008530181522</v>
      </c>
      <c r="AN42" s="63">
        <f t="shared" si="89"/>
        <v>-0.01652310592</v>
      </c>
      <c r="AO42" s="63">
        <f t="shared" si="90"/>
        <v>-0.004086030485</v>
      </c>
      <c r="AP42" s="64">
        <f t="shared" si="91"/>
        <v>0</v>
      </c>
      <c r="AQ42" s="64">
        <f t="shared" si="92"/>
        <v>0</v>
      </c>
      <c r="AR42" s="64">
        <f t="shared" si="93"/>
        <v>0.004265090761</v>
      </c>
      <c r="AS42" s="64">
        <f t="shared" si="94"/>
        <v>-0.002043015242</v>
      </c>
      <c r="AT42" s="64">
        <f t="shared" si="95"/>
        <v>0.004265090761</v>
      </c>
      <c r="AU42" s="65">
        <f t="shared" si="96"/>
        <v>-0.002043015242</v>
      </c>
      <c r="AV42" s="64">
        <f t="shared" si="97"/>
        <v>0.004265090761</v>
      </c>
      <c r="AW42" s="66">
        <f t="shared" si="98"/>
        <v>-0.002043015242</v>
      </c>
      <c r="AX42" s="33"/>
      <c r="AY42" s="33"/>
      <c r="AZ42" s="33"/>
      <c r="BA42" s="33"/>
      <c r="BB42" s="33"/>
    </row>
    <row r="43" ht="14.25" customHeight="1">
      <c r="A43" s="33"/>
      <c r="B43" s="33"/>
      <c r="C43" s="10" t="s">
        <v>23</v>
      </c>
      <c r="D43" s="10">
        <v>0.0</v>
      </c>
      <c r="E43" s="10">
        <v>0.0</v>
      </c>
      <c r="F43" s="10">
        <v>0.0</v>
      </c>
      <c r="G43" s="10">
        <v>0.0</v>
      </c>
      <c r="H43" s="71">
        <v>0.18994449654887974</v>
      </c>
      <c r="I43" s="71">
        <v>-0.4038004653715974</v>
      </c>
      <c r="J43" s="71">
        <v>0.4</v>
      </c>
      <c r="K43" s="71">
        <v>0.1</v>
      </c>
      <c r="L43" s="71">
        <v>-0.3</v>
      </c>
      <c r="M43" s="71">
        <v>0.25</v>
      </c>
      <c r="N43" s="71">
        <v>-0.6</v>
      </c>
      <c r="O43" s="71">
        <v>0.2</v>
      </c>
      <c r="P43" s="10">
        <f t="shared" si="73"/>
        <v>0.5473438667</v>
      </c>
      <c r="Q43" s="10">
        <f t="shared" si="74"/>
        <v>0.4003995807</v>
      </c>
      <c r="R43" s="46">
        <v>0.32846575224552593</v>
      </c>
      <c r="S43" s="46">
        <v>-0.3669443033795889</v>
      </c>
      <c r="T43" s="46">
        <v>0.06066803861241637</v>
      </c>
      <c r="U43" s="46">
        <v>0.4631917460755014</v>
      </c>
      <c r="V43" s="46">
        <v>-0.22870757634844358</v>
      </c>
      <c r="W43" s="46">
        <v>0.4231344249685953</v>
      </c>
      <c r="X43" s="10">
        <f t="shared" si="75"/>
        <v>0.5671168688</v>
      </c>
      <c r="Y43" s="10">
        <f t="shared" si="76"/>
        <v>0.5139972678</v>
      </c>
      <c r="Z43" s="60">
        <f t="shared" ref="Z43:AA43" si="99">X43*(1-X43)</f>
        <v>0.2454953259</v>
      </c>
      <c r="AA43" s="60">
        <f t="shared" si="99"/>
        <v>0.2498040765</v>
      </c>
      <c r="AB43" s="60">
        <f t="shared" ref="AB43:AC43" si="100">P43*(1-P43)</f>
        <v>0.2477585583</v>
      </c>
      <c r="AC43" s="60">
        <f t="shared" si="100"/>
        <v>0.2400797565</v>
      </c>
      <c r="AD43" s="61">
        <f t="shared" si="79"/>
        <v>-0.1392245405</v>
      </c>
      <c r="AE43" s="61">
        <f t="shared" si="80"/>
        <v>-0.1283986128</v>
      </c>
      <c r="AF43" s="62">
        <f t="shared" si="81"/>
        <v>-0.03810184918</v>
      </c>
      <c r="AG43" s="62">
        <f t="shared" si="82"/>
        <v>-0.03513909661</v>
      </c>
      <c r="AH43" s="62">
        <f t="shared" si="83"/>
        <v>-0.02787272383</v>
      </c>
      <c r="AI43" s="62">
        <f t="shared" si="84"/>
        <v>-0.02570537536</v>
      </c>
      <c r="AJ43" s="62">
        <f t="shared" si="85"/>
        <v>-0.06961227027</v>
      </c>
      <c r="AK43" s="62">
        <f t="shared" si="86"/>
        <v>-0.0641993064</v>
      </c>
      <c r="AL43" s="63">
        <f t="shared" si="87"/>
        <v>-0.06791965746</v>
      </c>
      <c r="AM43" s="63">
        <f t="shared" si="88"/>
        <v>-0.01682767641</v>
      </c>
      <c r="AN43" s="63">
        <f t="shared" si="89"/>
        <v>-0.02248816596</v>
      </c>
      <c r="AO43" s="63">
        <f t="shared" si="90"/>
        <v>-0.005398953408</v>
      </c>
      <c r="AP43" s="64">
        <f t="shared" si="91"/>
        <v>0</v>
      </c>
      <c r="AQ43" s="64">
        <f t="shared" si="92"/>
        <v>0</v>
      </c>
      <c r="AR43" s="64">
        <f t="shared" si="93"/>
        <v>0</v>
      </c>
      <c r="AS43" s="64">
        <f t="shared" si="94"/>
        <v>0</v>
      </c>
      <c r="AT43" s="64">
        <f t="shared" si="95"/>
        <v>0</v>
      </c>
      <c r="AU43" s="65">
        <f t="shared" si="96"/>
        <v>0</v>
      </c>
      <c r="AV43" s="64">
        <f t="shared" si="97"/>
        <v>-0.008413838206</v>
      </c>
      <c r="AW43" s="66">
        <f t="shared" si="98"/>
        <v>-0.002699476704</v>
      </c>
    </row>
    <row r="44" ht="14.25" customHeight="1">
      <c r="A44" s="33"/>
      <c r="B44" s="33"/>
      <c r="C44" s="10" t="s">
        <v>24</v>
      </c>
      <c r="D44" s="47">
        <v>1.0</v>
      </c>
      <c r="E44" s="47">
        <v>0.0</v>
      </c>
      <c r="F44" s="10">
        <v>1.0</v>
      </c>
      <c r="G44" s="47">
        <v>1.0</v>
      </c>
      <c r="H44" s="71">
        <v>-0.24601575527931968</v>
      </c>
      <c r="I44" s="71">
        <v>0.3558373873593994</v>
      </c>
      <c r="J44" s="71">
        <v>0.5039842447206803</v>
      </c>
      <c r="K44" s="71">
        <v>-0.5941626126406006</v>
      </c>
      <c r="L44" s="71">
        <v>-0.2</v>
      </c>
      <c r="M44" s="71">
        <v>0.3</v>
      </c>
      <c r="N44" s="71">
        <v>0.40398424472068034</v>
      </c>
      <c r="O44" s="71">
        <v>-0.29416261264060056</v>
      </c>
      <c r="P44" s="10">
        <f t="shared" si="73"/>
        <v>0.6596989066</v>
      </c>
      <c r="Q44" s="10">
        <f t="shared" si="74"/>
        <v>0.3699368265</v>
      </c>
      <c r="R44" s="46">
        <v>-0.10142780141518282</v>
      </c>
      <c r="S44" s="46">
        <v>0.3073144407213498</v>
      </c>
      <c r="T44" s="46">
        <v>0.6319124426652798</v>
      </c>
      <c r="U44" s="46">
        <v>-0.16234381278379317</v>
      </c>
      <c r="V44" s="46">
        <v>0.4177708387285402</v>
      </c>
      <c r="W44" s="46">
        <v>0.12096931398106314</v>
      </c>
      <c r="X44" s="10">
        <f t="shared" si="75"/>
        <v>0.6153820911</v>
      </c>
      <c r="Y44" s="10">
        <f t="shared" si="76"/>
        <v>0.5609374236</v>
      </c>
      <c r="Z44" s="60">
        <f t="shared" ref="Z44:AA44" si="101">X44*(1-X44)</f>
        <v>0.236686973</v>
      </c>
      <c r="AA44" s="60">
        <f t="shared" si="101"/>
        <v>0.2462866304</v>
      </c>
      <c r="AB44" s="60">
        <f t="shared" ref="AB44:AC44" si="102">P44*(1-P44)</f>
        <v>0.2244962592</v>
      </c>
      <c r="AC44" s="60">
        <f t="shared" si="102"/>
        <v>0.2330835709</v>
      </c>
      <c r="AD44" s="61">
        <f t="shared" si="79"/>
        <v>0.09103404863</v>
      </c>
      <c r="AE44" s="61">
        <f t="shared" si="80"/>
        <v>0.1081352425</v>
      </c>
      <c r="AF44" s="62">
        <f t="shared" si="81"/>
        <v>0.03002753117</v>
      </c>
      <c r="AG44" s="62">
        <f t="shared" si="82"/>
        <v>0.03566835061</v>
      </c>
      <c r="AH44" s="62">
        <f t="shared" si="83"/>
        <v>0.01683842353</v>
      </c>
      <c r="AI44" s="62">
        <f t="shared" si="84"/>
        <v>0.02000160422</v>
      </c>
      <c r="AJ44" s="62">
        <f t="shared" si="85"/>
        <v>0.04551702431</v>
      </c>
      <c r="AK44" s="62">
        <f t="shared" si="86"/>
        <v>0.05406762124</v>
      </c>
      <c r="AL44" s="63">
        <f t="shared" si="87"/>
        <v>0.03997046047</v>
      </c>
      <c r="AM44" s="63">
        <f t="shared" si="88"/>
        <v>0.008973218856</v>
      </c>
      <c r="AN44" s="63">
        <f t="shared" si="89"/>
        <v>0.05111241695</v>
      </c>
      <c r="AO44" s="63">
        <f t="shared" si="90"/>
        <v>0.01191346466</v>
      </c>
      <c r="AP44" s="64">
        <f t="shared" si="91"/>
        <v>0.004486609428</v>
      </c>
      <c r="AQ44" s="64">
        <f t="shared" si="92"/>
        <v>0.005956732329</v>
      </c>
      <c r="AR44" s="64">
        <f t="shared" si="93"/>
        <v>0</v>
      </c>
      <c r="AS44" s="64">
        <f t="shared" si="94"/>
        <v>0</v>
      </c>
      <c r="AT44" s="64">
        <f t="shared" si="95"/>
        <v>0.004486609428</v>
      </c>
      <c r="AU44" s="65">
        <f t="shared" si="96"/>
        <v>0.005956732329</v>
      </c>
      <c r="AV44" s="64">
        <f t="shared" si="97"/>
        <v>0.004486609428</v>
      </c>
      <c r="AW44" s="66">
        <f t="shared" si="98"/>
        <v>0.005956732329</v>
      </c>
    </row>
    <row r="45" ht="14.25" customHeight="1">
      <c r="A45" s="33"/>
      <c r="B45" s="33"/>
      <c r="C45" s="10" t="s">
        <v>25</v>
      </c>
      <c r="D45" s="47">
        <v>1.0</v>
      </c>
      <c r="E45" s="47">
        <v>1.0</v>
      </c>
      <c r="F45" s="47">
        <v>1.0</v>
      </c>
      <c r="G45" s="47">
        <v>1.0</v>
      </c>
      <c r="H45" s="71">
        <v>0.3024455284447419</v>
      </c>
      <c r="I45" s="71">
        <v>-0.10357324597480062</v>
      </c>
      <c r="J45" s="71">
        <v>-0.4975544715552581</v>
      </c>
      <c r="K45" s="71">
        <v>0.19642675402519938</v>
      </c>
      <c r="L45" s="71">
        <v>-0.39755447155525814</v>
      </c>
      <c r="M45" s="71">
        <v>0.6964267540251994</v>
      </c>
      <c r="N45" s="71">
        <v>0.2524455284447419</v>
      </c>
      <c r="O45" s="71">
        <v>0.3964267540251994</v>
      </c>
      <c r="P45" s="10">
        <f t="shared" si="73"/>
        <v>0.4157565509</v>
      </c>
      <c r="Q45" s="10">
        <f t="shared" si="74"/>
        <v>0.7659723884</v>
      </c>
      <c r="R45" s="46">
        <v>0.20440272904847084</v>
      </c>
      <c r="S45" s="46">
        <v>-0.1771857078009464</v>
      </c>
      <c r="T45" s="46">
        <v>-0.3275108681524386</v>
      </c>
      <c r="U45" s="46">
        <v>0.4301001483986658</v>
      </c>
      <c r="V45" s="46">
        <v>0.3418098455637318</v>
      </c>
      <c r="W45" s="46">
        <v>-0.44404041185208815</v>
      </c>
      <c r="X45" s="10">
        <f t="shared" si="75"/>
        <v>0.5817727212</v>
      </c>
      <c r="Y45" s="10">
        <f t="shared" si="76"/>
        <v>0.4161759688</v>
      </c>
      <c r="Z45" s="60">
        <f t="shared" ref="Z45:AA45" si="103">X45*(1-X45)</f>
        <v>0.2433132221</v>
      </c>
      <c r="AA45" s="60">
        <f t="shared" si="103"/>
        <v>0.2429735318</v>
      </c>
      <c r="AB45" s="60">
        <f t="shared" ref="AB45:AC45" si="104">P45*(1-P45)</f>
        <v>0.2429030413</v>
      </c>
      <c r="AC45" s="60">
        <f t="shared" si="104"/>
        <v>0.1792586886</v>
      </c>
      <c r="AD45" s="61">
        <f t="shared" si="79"/>
        <v>0.1017602268</v>
      </c>
      <c r="AE45" s="61">
        <f t="shared" si="80"/>
        <v>0.1418537868</v>
      </c>
      <c r="AF45" s="62">
        <f t="shared" si="81"/>
        <v>0.02115374045</v>
      </c>
      <c r="AG45" s="62">
        <f t="shared" si="82"/>
        <v>0.02948832057</v>
      </c>
      <c r="AH45" s="62">
        <f t="shared" si="83"/>
        <v>0.03897276198</v>
      </c>
      <c r="AI45" s="62">
        <f t="shared" si="84"/>
        <v>0.05432804195</v>
      </c>
      <c r="AJ45" s="62">
        <f t="shared" si="85"/>
        <v>0.05088011339</v>
      </c>
      <c r="AK45" s="62">
        <f t="shared" si="86"/>
        <v>0.07092689341</v>
      </c>
      <c r="AL45" s="63">
        <f t="shared" si="87"/>
        <v>0.02768375454</v>
      </c>
      <c r="AM45" s="63">
        <f t="shared" si="88"/>
        <v>0.006724468173</v>
      </c>
      <c r="AN45" s="63">
        <f t="shared" si="89"/>
        <v>-0.02820616652</v>
      </c>
      <c r="AO45" s="63">
        <f t="shared" si="90"/>
        <v>-0.005056200421</v>
      </c>
      <c r="AP45" s="64">
        <f t="shared" si="91"/>
        <v>0.003362234086</v>
      </c>
      <c r="AQ45" s="64">
        <f t="shared" si="92"/>
        <v>-0.00252810021</v>
      </c>
      <c r="AR45" s="64">
        <f t="shared" si="93"/>
        <v>0.003362234086</v>
      </c>
      <c r="AS45" s="64">
        <f t="shared" si="94"/>
        <v>-0.00252810021</v>
      </c>
      <c r="AT45" s="64">
        <f t="shared" si="95"/>
        <v>0.003362234086</v>
      </c>
      <c r="AU45" s="65">
        <f t="shared" si="96"/>
        <v>-0.00252810021</v>
      </c>
      <c r="AV45" s="64">
        <f t="shared" si="97"/>
        <v>0.003362234086</v>
      </c>
      <c r="AW45" s="66">
        <f t="shared" si="98"/>
        <v>-0.00252810021</v>
      </c>
    </row>
    <row r="46" ht="14.25" customHeight="1">
      <c r="A46" s="33"/>
      <c r="B46" s="33"/>
      <c r="C46" s="10" t="s">
        <v>26</v>
      </c>
      <c r="D46" s="10">
        <v>0.0</v>
      </c>
      <c r="E46" s="47">
        <v>1.0</v>
      </c>
      <c r="F46" s="47">
        <v>1.0</v>
      </c>
      <c r="G46" s="47">
        <v>1.0</v>
      </c>
      <c r="H46" s="71">
        <v>-0.09239558923859961</v>
      </c>
      <c r="I46" s="71">
        <v>0.19495095768691717</v>
      </c>
      <c r="J46" s="71">
        <v>-0.3</v>
      </c>
      <c r="K46" s="71">
        <v>0.35</v>
      </c>
      <c r="L46" s="71">
        <v>0.4076044107614004</v>
      </c>
      <c r="M46" s="71">
        <v>-0.25504904231308284</v>
      </c>
      <c r="N46" s="71">
        <v>0.5076044107614004</v>
      </c>
      <c r="O46" s="71">
        <v>0.09495095768691715</v>
      </c>
      <c r="P46" s="10">
        <f t="shared" si="73"/>
        <v>0.6948331847</v>
      </c>
      <c r="Q46" s="10">
        <f t="shared" si="74"/>
        <v>0.5087123364</v>
      </c>
      <c r="R46" s="46">
        <v>-0.2307145764600458</v>
      </c>
      <c r="S46" s="46">
        <v>0.5313418460141045</v>
      </c>
      <c r="T46" s="46">
        <v>0.44780517415668675</v>
      </c>
      <c r="U46" s="46">
        <v>0.2716250739411633</v>
      </c>
      <c r="V46" s="46">
        <v>-0.4144914008214677</v>
      </c>
      <c r="W46" s="46">
        <v>0.36606261448323757</v>
      </c>
      <c r="X46" s="10">
        <f t="shared" si="75"/>
        <v>0.4674407466</v>
      </c>
      <c r="Y46" s="10">
        <f t="shared" si="76"/>
        <v>0.7122417206</v>
      </c>
      <c r="Z46" s="60">
        <f t="shared" ref="Z46:AA46" si="105">X46*(1-X46)</f>
        <v>0.248939895</v>
      </c>
      <c r="AA46" s="60">
        <f t="shared" si="105"/>
        <v>0.204953452</v>
      </c>
      <c r="AB46" s="60">
        <f t="shared" ref="AB46:AC46" si="106">P46*(1-P46)</f>
        <v>0.2120400301</v>
      </c>
      <c r="AC46" s="60">
        <f t="shared" si="106"/>
        <v>0.2499240952</v>
      </c>
      <c r="AD46" s="61">
        <f t="shared" si="79"/>
        <v>0.1325752446</v>
      </c>
      <c r="AE46" s="61">
        <f t="shared" si="80"/>
        <v>0.05897705271</v>
      </c>
      <c r="AF46" s="62">
        <f t="shared" si="81"/>
        <v>0.04605883972</v>
      </c>
      <c r="AG46" s="62">
        <f t="shared" si="82"/>
        <v>0.02048960668</v>
      </c>
      <c r="AH46" s="62">
        <f t="shared" si="83"/>
        <v>0.03372133122</v>
      </c>
      <c r="AI46" s="62">
        <f t="shared" si="84"/>
        <v>0.01500117714</v>
      </c>
      <c r="AJ46" s="62">
        <f t="shared" si="85"/>
        <v>0.06628762232</v>
      </c>
      <c r="AK46" s="62">
        <f t="shared" si="86"/>
        <v>0.02948852635</v>
      </c>
      <c r="AL46" s="63">
        <f t="shared" si="87"/>
        <v>0.07538752682</v>
      </c>
      <c r="AM46" s="63">
        <f t="shared" si="88"/>
        <v>0.01598517346</v>
      </c>
      <c r="AN46" s="63">
        <f t="shared" si="89"/>
        <v>-0.03336200476</v>
      </c>
      <c r="AO46" s="63">
        <f t="shared" si="90"/>
        <v>-0.008337968853</v>
      </c>
      <c r="AP46" s="64">
        <f t="shared" si="91"/>
        <v>0</v>
      </c>
      <c r="AQ46" s="64">
        <f t="shared" si="92"/>
        <v>0</v>
      </c>
      <c r="AR46" s="64">
        <f t="shared" si="93"/>
        <v>0.007992586729</v>
      </c>
      <c r="AS46" s="64">
        <f t="shared" si="94"/>
        <v>-0.004168984426</v>
      </c>
      <c r="AT46" s="64">
        <f t="shared" si="95"/>
        <v>0.007992586729</v>
      </c>
      <c r="AU46" s="65">
        <f t="shared" si="96"/>
        <v>-0.004168984426</v>
      </c>
      <c r="AV46" s="64">
        <f t="shared" si="97"/>
        <v>0.007992586729</v>
      </c>
      <c r="AW46" s="66">
        <f t="shared" si="98"/>
        <v>-0.004168984426</v>
      </c>
    </row>
    <row r="47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5"/>
      <c r="Y47" s="33"/>
      <c r="Z47" s="33"/>
      <c r="AA47" s="33"/>
      <c r="AB47" s="33"/>
      <c r="AC47" s="33"/>
    </row>
    <row r="48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ht="14.25" customHeight="1">
      <c r="A49" s="39" t="s">
        <v>105</v>
      </c>
      <c r="B49" s="33"/>
      <c r="C49" s="70" t="s">
        <v>54</v>
      </c>
      <c r="D49" s="70" t="s">
        <v>55</v>
      </c>
      <c r="E49" s="70" t="s">
        <v>56</v>
      </c>
      <c r="F49" s="70" t="s">
        <v>57</v>
      </c>
      <c r="G49" s="70" t="s">
        <v>58</v>
      </c>
      <c r="H49" s="70" t="s">
        <v>59</v>
      </c>
      <c r="I49" s="70" t="s">
        <v>60</v>
      </c>
      <c r="J49" s="70" t="s">
        <v>61</v>
      </c>
      <c r="K49" s="70" t="s">
        <v>64</v>
      </c>
      <c r="L49" s="70" t="s">
        <v>65</v>
      </c>
      <c r="M49" s="70" t="s">
        <v>66</v>
      </c>
      <c r="N49" s="70" t="s">
        <v>67</v>
      </c>
      <c r="O49" s="70" t="s">
        <v>68</v>
      </c>
      <c r="P49" s="70" t="s">
        <v>69</v>
      </c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ht="14.25" customHeight="1">
      <c r="A50" s="45"/>
      <c r="B50" s="33"/>
      <c r="C50" s="71">
        <f t="shared" ref="C50:D50" si="107">H41+AV41</f>
        <v>-0.2261330727</v>
      </c>
      <c r="D50" s="71">
        <f t="shared" si="107"/>
        <v>0.3887915985</v>
      </c>
      <c r="E50" s="71">
        <f t="shared" ref="E50:J50" si="108">J41+AP41</f>
        <v>0.1</v>
      </c>
      <c r="F50" s="71">
        <f t="shared" si="108"/>
        <v>-0.3</v>
      </c>
      <c r="G50" s="71">
        <f t="shared" si="108"/>
        <v>0.4738669273</v>
      </c>
      <c r="H50" s="71">
        <f t="shared" si="108"/>
        <v>-0.6112084015</v>
      </c>
      <c r="I50" s="71">
        <f t="shared" si="108"/>
        <v>-0.4</v>
      </c>
      <c r="J50" s="71">
        <f t="shared" si="108"/>
        <v>0.3</v>
      </c>
      <c r="K50" s="71">
        <f t="shared" ref="K50:L50" si="109">R41+AJ41</f>
        <v>0.1103622798</v>
      </c>
      <c r="L50" s="71">
        <f t="shared" si="109"/>
        <v>-0.2910869706</v>
      </c>
      <c r="M50" s="71">
        <f t="shared" ref="M50:P50" si="110">T41+AF41</f>
        <v>0.2702555484</v>
      </c>
      <c r="N50" s="71">
        <f t="shared" si="110"/>
        <v>0.3694283728</v>
      </c>
      <c r="O50" s="71">
        <f t="shared" si="110"/>
        <v>-0.3126479153</v>
      </c>
      <c r="P50" s="71">
        <f t="shared" si="110"/>
        <v>0.5367020938</v>
      </c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8"/>
      <c r="AW50" s="33"/>
      <c r="AX50" s="33"/>
      <c r="AY50" s="33"/>
      <c r="AZ50" s="33"/>
      <c r="BA50" s="33"/>
      <c r="BB50" s="33"/>
    </row>
    <row r="51" ht="14.25" customHeight="1">
      <c r="A51" s="45"/>
      <c r="B51" s="33"/>
      <c r="C51" s="71">
        <f t="shared" ref="C51:D51" si="111">H42+AV42</f>
        <v>0.1076870385</v>
      </c>
      <c r="D51" s="71">
        <f t="shared" si="111"/>
        <v>-0.3050142265</v>
      </c>
      <c r="E51" s="71">
        <f t="shared" ref="E51:J51" si="112">J42+AP42</f>
        <v>-0.2</v>
      </c>
      <c r="F51" s="71">
        <f t="shared" si="112"/>
        <v>0.4</v>
      </c>
      <c r="G51" s="71">
        <f t="shared" si="112"/>
        <v>-0.09231296146</v>
      </c>
      <c r="H51" s="71">
        <f t="shared" si="112"/>
        <v>0.5949857735</v>
      </c>
      <c r="I51" s="71">
        <f t="shared" si="112"/>
        <v>0.3076870385</v>
      </c>
      <c r="J51" s="71">
        <f t="shared" si="112"/>
        <v>-0.5050142265</v>
      </c>
      <c r="K51" s="71">
        <f t="shared" ref="K51:L51" si="113">R42+AJ42</f>
        <v>-0.3285706918</v>
      </c>
      <c r="L51" s="71">
        <f t="shared" si="113"/>
        <v>0.1838747116</v>
      </c>
      <c r="M51" s="71">
        <f t="shared" ref="M51:P51" si="114">T42+AF42</f>
        <v>0.07598604528</v>
      </c>
      <c r="N51" s="71">
        <f t="shared" si="114"/>
        <v>-0.4668489004</v>
      </c>
      <c r="O51" s="71">
        <f t="shared" si="114"/>
        <v>0.4422603402</v>
      </c>
      <c r="P51" s="71">
        <f t="shared" si="114"/>
        <v>-0.4021511323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8"/>
      <c r="AW51" s="33"/>
      <c r="AX51" s="33"/>
      <c r="AY51" s="33"/>
      <c r="AZ51" s="33"/>
      <c r="BA51" s="33"/>
      <c r="BB51" s="33"/>
    </row>
    <row r="52" ht="14.25" customHeight="1">
      <c r="A52" s="45"/>
      <c r="B52" s="33"/>
      <c r="C52" s="71">
        <f t="shared" ref="C52:D52" si="115">H43+AV43</f>
        <v>0.1815306583</v>
      </c>
      <c r="D52" s="71">
        <f t="shared" si="115"/>
        <v>-0.4064999421</v>
      </c>
      <c r="E52" s="71">
        <f t="shared" ref="E52:J52" si="116">J43+AP43</f>
        <v>0.4</v>
      </c>
      <c r="F52" s="71">
        <f t="shared" si="116"/>
        <v>0.1</v>
      </c>
      <c r="G52" s="71">
        <f t="shared" si="116"/>
        <v>-0.3</v>
      </c>
      <c r="H52" s="71">
        <f t="shared" si="116"/>
        <v>0.25</v>
      </c>
      <c r="I52" s="71">
        <f t="shared" si="116"/>
        <v>-0.6</v>
      </c>
      <c r="J52" s="71">
        <f t="shared" si="116"/>
        <v>0.2</v>
      </c>
      <c r="K52" s="71">
        <f t="shared" ref="K52:L52" si="117">R43+AJ43</f>
        <v>0.258853482</v>
      </c>
      <c r="L52" s="71">
        <f t="shared" si="117"/>
        <v>-0.4311436098</v>
      </c>
      <c r="M52" s="71">
        <f t="shared" ref="M52:P52" si="118">T43+AF43</f>
        <v>0.02256618943</v>
      </c>
      <c r="N52" s="71">
        <f t="shared" si="118"/>
        <v>0.4280526495</v>
      </c>
      <c r="O52" s="71">
        <f t="shared" si="118"/>
        <v>-0.2565803002</v>
      </c>
      <c r="P52" s="71">
        <f t="shared" si="118"/>
        <v>0.3974290496</v>
      </c>
    </row>
    <row r="53" ht="14.25" customHeight="1">
      <c r="A53" s="45"/>
      <c r="B53" s="33"/>
      <c r="C53" s="71">
        <f t="shared" ref="C53:D53" si="119">H44+AV44</f>
        <v>-0.2415291459</v>
      </c>
      <c r="D53" s="71">
        <f t="shared" si="119"/>
        <v>0.3617941197</v>
      </c>
      <c r="E53" s="71">
        <f t="shared" ref="E53:J53" si="120">J44+AP44</f>
        <v>0.5084708541</v>
      </c>
      <c r="F53" s="71">
        <f t="shared" si="120"/>
        <v>-0.5882058803</v>
      </c>
      <c r="G53" s="71">
        <f t="shared" si="120"/>
        <v>-0.2</v>
      </c>
      <c r="H53" s="71">
        <f t="shared" si="120"/>
        <v>0.3</v>
      </c>
      <c r="I53" s="71">
        <f t="shared" si="120"/>
        <v>0.4084708541</v>
      </c>
      <c r="J53" s="71">
        <f t="shared" si="120"/>
        <v>-0.2882058803</v>
      </c>
      <c r="K53" s="71">
        <f t="shared" ref="K53:L53" si="121">R44+AJ44</f>
        <v>-0.0559107771</v>
      </c>
      <c r="L53" s="71">
        <f t="shared" si="121"/>
        <v>0.361382062</v>
      </c>
      <c r="M53" s="71">
        <f t="shared" ref="M53:P53" si="122">T44+AF44</f>
        <v>0.6619399738</v>
      </c>
      <c r="N53" s="71">
        <f t="shared" si="122"/>
        <v>-0.1266754622</v>
      </c>
      <c r="O53" s="71">
        <f t="shared" si="122"/>
        <v>0.4346092623</v>
      </c>
      <c r="P53" s="71">
        <f t="shared" si="122"/>
        <v>0.1409709182</v>
      </c>
    </row>
    <row r="54" ht="14.25" customHeight="1">
      <c r="A54" s="45"/>
      <c r="B54" s="33"/>
      <c r="C54" s="71">
        <f t="shared" ref="C54:D54" si="123">H45+AV45</f>
        <v>0.3058077625</v>
      </c>
      <c r="D54" s="71">
        <f t="shared" si="123"/>
        <v>-0.1061013462</v>
      </c>
      <c r="E54" s="71">
        <f t="shared" ref="E54:J54" si="124">J45+AP45</f>
        <v>-0.4941922375</v>
      </c>
      <c r="F54" s="71">
        <f t="shared" si="124"/>
        <v>0.1938986538</v>
      </c>
      <c r="G54" s="71">
        <f t="shared" si="124"/>
        <v>-0.3941922375</v>
      </c>
      <c r="H54" s="71">
        <f t="shared" si="124"/>
        <v>0.6938986538</v>
      </c>
      <c r="I54" s="71">
        <f t="shared" si="124"/>
        <v>0.2558077625</v>
      </c>
      <c r="J54" s="71">
        <f t="shared" si="124"/>
        <v>0.3938986538</v>
      </c>
      <c r="K54" s="71">
        <f t="shared" ref="K54:L54" si="125">R45+AJ45</f>
        <v>0.2552828424</v>
      </c>
      <c r="L54" s="71">
        <f t="shared" si="125"/>
        <v>-0.1062588144</v>
      </c>
      <c r="M54" s="71">
        <f t="shared" ref="M54:P54" si="126">T45+AF45</f>
        <v>-0.3063571277</v>
      </c>
      <c r="N54" s="71">
        <f t="shared" si="126"/>
        <v>0.459588469</v>
      </c>
      <c r="O54" s="71">
        <f t="shared" si="126"/>
        <v>0.3807826075</v>
      </c>
      <c r="P54" s="71">
        <f t="shared" si="126"/>
        <v>-0.3897123699</v>
      </c>
    </row>
    <row r="55" ht="14.25" customHeight="1">
      <c r="A55" s="45"/>
      <c r="B55" s="33"/>
      <c r="C55" s="71">
        <f t="shared" ref="C55:D55" si="127">H46+AV46</f>
        <v>-0.08440300251</v>
      </c>
      <c r="D55" s="71">
        <f t="shared" si="127"/>
        <v>0.1907819733</v>
      </c>
      <c r="E55" s="71">
        <f t="shared" ref="E55:J55" si="128">J46+AP46</f>
        <v>-0.3</v>
      </c>
      <c r="F55" s="71">
        <f t="shared" si="128"/>
        <v>0.35</v>
      </c>
      <c r="G55" s="71">
        <f t="shared" si="128"/>
        <v>0.4155969975</v>
      </c>
      <c r="H55" s="71">
        <f t="shared" si="128"/>
        <v>-0.2592180267</v>
      </c>
      <c r="I55" s="71">
        <f t="shared" si="128"/>
        <v>0.5155969975</v>
      </c>
      <c r="J55" s="71">
        <f t="shared" si="128"/>
        <v>0.09078197326</v>
      </c>
      <c r="K55" s="71">
        <f t="shared" ref="K55:L55" si="129">R46+AJ46</f>
        <v>-0.1644269541</v>
      </c>
      <c r="L55" s="71">
        <f t="shared" si="129"/>
        <v>0.5608303724</v>
      </c>
      <c r="M55" s="71">
        <f t="shared" ref="M55:P55" si="130">T46+AF46</f>
        <v>0.4938640139</v>
      </c>
      <c r="N55" s="71">
        <f t="shared" si="130"/>
        <v>0.2921146806</v>
      </c>
      <c r="O55" s="71">
        <f t="shared" si="130"/>
        <v>-0.3807700696</v>
      </c>
      <c r="P55" s="71">
        <f t="shared" si="130"/>
        <v>0.3810637916</v>
      </c>
    </row>
    <row r="56" ht="14.25" customHeight="1">
      <c r="A56" s="33"/>
      <c r="B56" s="33"/>
      <c r="C56" s="33"/>
      <c r="D56" s="33"/>
      <c r="E56" s="33"/>
      <c r="F56" s="33"/>
    </row>
    <row r="57" ht="14.25" customHeight="1">
      <c r="A57" s="33"/>
      <c r="B57" s="33"/>
      <c r="C57" s="33"/>
      <c r="D57" s="33"/>
      <c r="E57" s="33"/>
      <c r="F57" s="33"/>
    </row>
    <row r="58" ht="14.25" customHeight="1">
      <c r="A58" s="33"/>
      <c r="B58" s="33"/>
      <c r="C58" s="33"/>
      <c r="D58" s="33"/>
      <c r="E58" s="33"/>
      <c r="F58" s="33"/>
    </row>
    <row r="59" ht="14.25" customHeight="1">
      <c r="A59" s="33"/>
      <c r="B59" s="33"/>
      <c r="C59" s="33"/>
      <c r="D59" s="33"/>
      <c r="E59" s="33"/>
      <c r="F59" s="33"/>
    </row>
    <row r="60" ht="14.25" customHeight="1">
      <c r="A60" s="33"/>
      <c r="B60" s="33"/>
      <c r="C60" s="33"/>
      <c r="D60" s="33"/>
      <c r="E60" s="33"/>
      <c r="F60" s="33"/>
    </row>
    <row r="61" ht="14.25" customHeight="1">
      <c r="A61" s="33"/>
      <c r="B61" s="33"/>
      <c r="C61" s="33"/>
      <c r="D61" s="33"/>
      <c r="E61" s="33"/>
      <c r="F61" s="33"/>
    </row>
    <row r="62" ht="14.25" customHeight="1">
      <c r="A62" s="33"/>
      <c r="B62" s="33"/>
      <c r="C62" s="33"/>
      <c r="D62" s="33"/>
      <c r="E62" s="33"/>
      <c r="F62" s="33"/>
    </row>
    <row r="63" ht="14.25" customHeight="1">
      <c r="A63" s="33"/>
      <c r="B63" s="33"/>
      <c r="C63" s="33"/>
      <c r="D63" s="33"/>
      <c r="E63" s="33"/>
      <c r="F63" s="33"/>
    </row>
    <row r="64" ht="14.25" customHeight="1">
      <c r="A64" s="33"/>
      <c r="B64" s="33"/>
      <c r="C64" s="33"/>
      <c r="D64" s="33"/>
      <c r="E64" s="33"/>
      <c r="F64" s="33"/>
    </row>
    <row r="65" ht="14.25" customHeight="1">
      <c r="A65" s="33"/>
      <c r="B65" s="33"/>
      <c r="C65" s="33"/>
      <c r="D65" s="33"/>
      <c r="E65" s="33"/>
      <c r="F65" s="33"/>
    </row>
    <row r="66" ht="14.25" customHeight="1">
      <c r="A66" s="33"/>
      <c r="B66" s="33"/>
      <c r="C66" s="33"/>
      <c r="D66" s="33"/>
      <c r="E66" s="33"/>
      <c r="F66" s="33"/>
    </row>
    <row r="67" ht="14.25" customHeight="1">
      <c r="A67" s="33"/>
      <c r="B67" s="33"/>
      <c r="C67" s="33"/>
      <c r="D67" s="33"/>
      <c r="E67" s="33"/>
      <c r="F67" s="33"/>
    </row>
    <row r="68" ht="14.25" customHeight="1">
      <c r="A68" s="33"/>
      <c r="B68" s="33"/>
      <c r="C68" s="33"/>
      <c r="D68" s="33"/>
      <c r="E68" s="33"/>
      <c r="F68" s="33"/>
    </row>
    <row r="69" ht="14.25" customHeight="1">
      <c r="A69" s="33"/>
      <c r="B69" s="33"/>
      <c r="C69" s="33"/>
      <c r="D69" s="33"/>
      <c r="E69" s="33"/>
      <c r="F69" s="33"/>
    </row>
    <row r="70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</row>
    <row r="999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</row>
    <row r="1000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86"/>
    <col customWidth="1" min="3" max="3" width="11.14"/>
    <col customWidth="1" min="4" max="4" width="12.43"/>
    <col customWidth="1" min="5" max="5" width="15.71"/>
    <col customWidth="1" min="6" max="6" width="17.71"/>
    <col customWidth="1" min="7" max="7" width="17.29"/>
    <col customWidth="1" min="8" max="8" width="16.71"/>
    <col customWidth="1" min="9" max="9" width="16.57"/>
    <col customWidth="1" min="10" max="10" width="16.43"/>
    <col customWidth="1" min="11" max="11" width="13.14"/>
    <col customWidth="1" min="12" max="12" width="12.57"/>
    <col customWidth="1" min="13" max="13" width="18.29"/>
    <col customWidth="1" min="14" max="14" width="16.71"/>
    <col customWidth="1" min="15" max="15" width="17.29"/>
    <col customWidth="1" min="16" max="16" width="14.43"/>
    <col customWidth="1" min="17" max="17" width="14.86"/>
    <col customWidth="1" min="18" max="18" width="19.29"/>
    <col customWidth="1" min="19" max="19" width="17.43"/>
    <col customWidth="1" min="20" max="20" width="17.0"/>
    <col customWidth="1" min="21" max="21" width="15.71"/>
    <col customWidth="1" min="22" max="22" width="16.86"/>
    <col customWidth="1" min="23" max="23" width="16.14"/>
    <col customWidth="1" min="24" max="24" width="14.29"/>
    <col customWidth="1" min="25" max="25" width="14.0"/>
    <col customWidth="1" min="26" max="26" width="14.71"/>
    <col customWidth="1" min="27" max="27" width="15.57"/>
    <col customWidth="1" min="28" max="28" width="16.71"/>
    <col customWidth="1" min="29" max="29" width="16.29"/>
    <col customWidth="1" min="30" max="30" width="18.71"/>
    <col customWidth="1" min="31" max="31" width="21.29"/>
    <col customWidth="1" min="32" max="32" width="17.14"/>
    <col customWidth="1" min="33" max="33" width="19.86"/>
    <col customWidth="1" min="34" max="34" width="19.43"/>
    <col customWidth="1" min="35" max="35" width="20.71"/>
    <col customWidth="1" min="36" max="36" width="17.86"/>
    <col customWidth="1" min="37" max="37" width="18.57"/>
    <col customWidth="1" min="38" max="38" width="20.86"/>
    <col customWidth="1" min="39" max="39" width="15.14"/>
    <col customWidth="1" min="40" max="40" width="17.57"/>
    <col customWidth="1" min="41" max="41" width="17.0"/>
    <col customWidth="1" min="42" max="42" width="19.14"/>
    <col customWidth="1" min="43" max="43" width="20.29"/>
    <col customWidth="1" min="44" max="44" width="17.14"/>
    <col customWidth="1" min="45" max="45" width="22.29"/>
    <col customWidth="1" min="46" max="52" width="12.43"/>
  </cols>
  <sheetData>
    <row r="1" ht="14.25" customHeight="1">
      <c r="A1" s="33"/>
      <c r="B1" s="33"/>
      <c r="C1" s="33"/>
      <c r="D1" s="33"/>
      <c r="E1" s="33"/>
      <c r="F1" s="33"/>
    </row>
    <row r="2" ht="14.25" customHeight="1">
      <c r="A2" s="33"/>
      <c r="B2" s="33"/>
      <c r="C2" s="33"/>
      <c r="D2" s="33"/>
      <c r="E2" s="33"/>
      <c r="F2" s="33"/>
    </row>
    <row r="3" ht="14.25" customHeight="1">
      <c r="A3" s="33"/>
      <c r="B3" s="33"/>
      <c r="C3" s="33"/>
      <c r="D3" s="33"/>
      <c r="E3" s="33"/>
      <c r="F3" s="33"/>
    </row>
    <row r="4" ht="14.25" customHeight="1">
      <c r="A4" s="33"/>
      <c r="B4" s="33"/>
      <c r="C4" s="33"/>
      <c r="D4" s="33"/>
      <c r="E4" s="33"/>
      <c r="F4" s="33"/>
    </row>
    <row r="5" ht="14.25" customHeight="1">
      <c r="A5" s="33"/>
      <c r="B5" s="33"/>
      <c r="C5" s="33"/>
      <c r="D5" s="33"/>
      <c r="E5" s="33"/>
      <c r="F5" s="33"/>
    </row>
    <row r="6" ht="14.25" customHeight="1">
      <c r="A6" s="33"/>
      <c r="B6" s="33"/>
      <c r="C6" s="33"/>
      <c r="D6" s="33"/>
      <c r="E6" s="33"/>
      <c r="F6" s="33"/>
    </row>
    <row r="7" ht="14.25" customHeight="1">
      <c r="A7" s="33"/>
      <c r="B7" s="33"/>
      <c r="C7" s="33"/>
      <c r="D7" s="33"/>
      <c r="E7" s="33"/>
      <c r="F7" s="33"/>
    </row>
    <row r="8" ht="14.25" customHeight="1">
      <c r="A8" s="33"/>
      <c r="B8" s="33"/>
      <c r="C8" s="33"/>
      <c r="D8" s="33"/>
      <c r="E8" s="33"/>
      <c r="F8" s="33"/>
    </row>
    <row r="9" ht="14.25" customHeight="1">
      <c r="A9" s="33"/>
      <c r="B9" s="33"/>
      <c r="C9" s="33"/>
      <c r="D9" s="33"/>
      <c r="E9" s="33"/>
      <c r="F9" s="33"/>
    </row>
    <row r="10" ht="14.25" customHeight="1">
      <c r="A10" s="33"/>
      <c r="B10" s="33"/>
      <c r="C10" s="33"/>
      <c r="D10" s="33"/>
      <c r="E10" s="33"/>
      <c r="F10" s="33"/>
    </row>
    <row r="11" ht="14.25" customHeight="1">
      <c r="A11" s="33"/>
      <c r="B11" s="33"/>
      <c r="C11" s="33"/>
      <c r="D11" s="33"/>
      <c r="E11" s="33"/>
      <c r="F11" s="33"/>
    </row>
    <row r="12" ht="14.25" customHeight="1">
      <c r="A12" s="33"/>
      <c r="B12" s="33"/>
      <c r="C12" s="33"/>
      <c r="D12" s="33"/>
      <c r="E12" s="33"/>
      <c r="F12" s="33"/>
    </row>
    <row r="13" ht="14.25" customHeight="1">
      <c r="A13" s="58"/>
      <c r="B13" s="58"/>
      <c r="C13" s="58"/>
      <c r="D13" s="58"/>
      <c r="E13" s="58"/>
      <c r="F13" s="58"/>
    </row>
    <row r="14" ht="14.25" customHeight="1">
      <c r="A14" s="68"/>
      <c r="B14" s="68"/>
      <c r="C14" s="68"/>
      <c r="D14" s="68"/>
      <c r="E14" s="68"/>
      <c r="F14" s="68"/>
    </row>
    <row r="15" ht="14.25" customHeight="1">
      <c r="A15" s="68"/>
      <c r="B15" s="68"/>
      <c r="C15" s="68"/>
      <c r="D15" s="68"/>
      <c r="E15" s="68"/>
      <c r="F15" s="68"/>
    </row>
    <row r="16" ht="14.25" customHeight="1">
      <c r="A16" s="68"/>
      <c r="B16" s="68"/>
      <c r="C16" s="68"/>
      <c r="D16" s="68"/>
      <c r="E16" s="68"/>
      <c r="F16" s="68"/>
    </row>
    <row r="17" ht="14.25" customHeight="1">
      <c r="A17" s="68"/>
      <c r="B17" s="68"/>
      <c r="C17" s="68"/>
      <c r="D17" s="68"/>
      <c r="E17" s="68"/>
      <c r="F17" s="68"/>
    </row>
    <row r="18" ht="14.25" customHeight="1">
      <c r="A18" s="68"/>
      <c r="B18" s="68"/>
      <c r="C18" s="68"/>
      <c r="D18" s="68"/>
      <c r="E18" s="68"/>
      <c r="F18" s="68"/>
    </row>
    <row r="19" ht="14.25" customHeight="1">
      <c r="A19" s="68"/>
      <c r="B19" s="68"/>
      <c r="C19" s="68"/>
      <c r="D19" s="68"/>
      <c r="E19" s="68"/>
      <c r="F19" s="68"/>
    </row>
    <row r="20" ht="14.25" customHeight="1">
      <c r="A20" s="33"/>
      <c r="B20" s="33"/>
      <c r="C20" s="33"/>
      <c r="D20" s="33"/>
      <c r="E20" s="33"/>
      <c r="F20" s="33"/>
    </row>
    <row r="21" ht="14.25" customHeight="1">
      <c r="A21" s="33"/>
      <c r="B21" s="33"/>
      <c r="C21" s="33"/>
      <c r="D21" s="33"/>
      <c r="E21" s="33"/>
      <c r="F21" s="33"/>
    </row>
    <row r="22" ht="14.25" customHeight="1">
      <c r="A22" s="33"/>
      <c r="B22" s="33"/>
      <c r="C22" s="33"/>
      <c r="D22" s="33"/>
      <c r="E22" s="33"/>
      <c r="F22" s="33"/>
    </row>
    <row r="23" ht="14.25" customHeight="1">
      <c r="A23" s="33"/>
      <c r="B23" s="33"/>
      <c r="C23" s="33"/>
      <c r="D23" s="33"/>
      <c r="E23" s="33"/>
      <c r="F23" s="33"/>
    </row>
    <row r="24" ht="14.25" customHeight="1">
      <c r="A24" s="33"/>
      <c r="B24" s="33"/>
      <c r="C24" s="33"/>
      <c r="D24" s="33"/>
      <c r="E24" s="33"/>
      <c r="F24" s="33"/>
    </row>
    <row r="25" ht="14.25" customHeight="1">
      <c r="A25" s="33"/>
      <c r="B25" s="33"/>
      <c r="C25" s="33"/>
      <c r="D25" s="33"/>
      <c r="E25" s="33"/>
      <c r="F25" s="33"/>
    </row>
    <row r="26" ht="14.25" customHeight="1">
      <c r="A26" s="33"/>
      <c r="B26" s="33"/>
      <c r="C26" s="33"/>
      <c r="D26" s="33"/>
      <c r="E26" s="33"/>
      <c r="F26" s="33"/>
    </row>
    <row r="27" ht="14.25" customHeight="1">
      <c r="A27" s="33"/>
      <c r="B27" s="33"/>
      <c r="C27" s="33"/>
      <c r="D27" s="33"/>
      <c r="E27" s="33"/>
      <c r="F27" s="33"/>
    </row>
    <row r="28" ht="14.25" customHeight="1">
      <c r="A28" s="33"/>
      <c r="B28" s="33"/>
      <c r="C28" s="33"/>
      <c r="D28" s="33"/>
      <c r="E28" s="33"/>
      <c r="F28" s="33"/>
    </row>
    <row r="29" ht="14.25" customHeight="1">
      <c r="A29" s="33"/>
      <c r="B29" s="33"/>
      <c r="C29" s="33"/>
      <c r="D29" s="33"/>
      <c r="E29" s="33"/>
      <c r="F29" s="33"/>
    </row>
    <row r="30" ht="14.25" customHeight="1">
      <c r="A30" s="33"/>
      <c r="B30" s="33"/>
      <c r="C30" s="33"/>
      <c r="D30" s="33"/>
      <c r="E30" s="33"/>
      <c r="F30" s="33"/>
    </row>
    <row r="31" ht="14.25" customHeight="1">
      <c r="A31" s="33"/>
      <c r="B31" s="33"/>
      <c r="C31" s="33"/>
      <c r="D31" s="33"/>
      <c r="E31" s="33"/>
      <c r="F31" s="33"/>
    </row>
    <row r="32" ht="14.25" customHeight="1">
      <c r="A32" s="33"/>
      <c r="B32" s="33"/>
      <c r="C32" s="33"/>
      <c r="D32" s="33"/>
      <c r="E32" s="33"/>
      <c r="F32" s="33"/>
    </row>
    <row r="33" ht="14.25" customHeight="1">
      <c r="A33" s="33"/>
      <c r="B33" s="33"/>
      <c r="C33" s="33"/>
      <c r="D33" s="33"/>
      <c r="E33" s="33"/>
      <c r="F33" s="33"/>
    </row>
    <row r="34" ht="14.25" customHeight="1">
      <c r="A34" s="33"/>
      <c r="B34" s="33"/>
      <c r="C34" s="33"/>
      <c r="D34" s="33"/>
      <c r="E34" s="33"/>
      <c r="F34" s="33"/>
    </row>
    <row r="35" ht="14.25" customHeight="1">
      <c r="A35" s="33"/>
      <c r="B35" s="33"/>
      <c r="C35" s="33"/>
      <c r="D35" s="33"/>
      <c r="E35" s="33"/>
      <c r="F35" s="33"/>
    </row>
    <row r="36" ht="14.25" customHeight="1">
      <c r="A36" s="33"/>
      <c r="B36" s="33"/>
      <c r="C36" s="33"/>
      <c r="D36" s="33"/>
      <c r="E36" s="33"/>
      <c r="F36" s="33"/>
    </row>
    <row r="37" ht="14.25" customHeight="1">
      <c r="A37" s="33"/>
      <c r="B37" s="33"/>
      <c r="C37" s="33"/>
      <c r="D37" s="33"/>
      <c r="E37" s="33"/>
      <c r="F37" s="33"/>
    </row>
    <row r="38" ht="14.25" customHeight="1">
      <c r="A38" s="33"/>
      <c r="B38" s="33"/>
      <c r="C38" s="33"/>
      <c r="D38" s="33"/>
      <c r="E38" s="33"/>
      <c r="F38" s="33"/>
    </row>
    <row r="39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</row>
    <row r="40" ht="14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</row>
    <row r="41" ht="14.2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</row>
    <row r="42" ht="14.2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</row>
    <row r="43" ht="14.2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</row>
    <row r="44" ht="14.2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</row>
    <row r="45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</row>
    <row r="46" ht="14.2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</row>
    <row r="47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</row>
    <row r="48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</row>
    <row r="49" ht="14.2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</row>
    <row r="50" ht="14.2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</row>
    <row r="51" ht="14.2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</row>
    <row r="52" ht="14.2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</row>
    <row r="53" ht="14.2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</row>
    <row r="54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</row>
    <row r="55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</row>
    <row r="56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</row>
    <row r="57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</row>
    <row r="58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</row>
    <row r="59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</row>
    <row r="60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</row>
    <row r="61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</row>
    <row r="62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</row>
    <row r="63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</row>
    <row r="64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</row>
    <row r="65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</row>
    <row r="66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</row>
    <row r="67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</row>
    <row r="68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</row>
    <row r="69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</row>
    <row r="70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</row>
    <row r="71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</row>
    <row r="72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</row>
    <row r="7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</row>
    <row r="74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</row>
    <row r="75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</row>
    <row r="7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</row>
    <row r="77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</row>
    <row r="78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</row>
    <row r="79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</row>
    <row r="80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</row>
    <row r="81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</row>
    <row r="82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</row>
    <row r="8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</row>
    <row r="84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</row>
    <row r="85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</row>
    <row r="88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</row>
    <row r="89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</row>
    <row r="999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</row>
    <row r="1000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86"/>
    <col customWidth="1" min="3" max="3" width="15.29"/>
    <col customWidth="1" min="4" max="4" width="16.14"/>
    <col customWidth="1" min="5" max="5" width="15.71"/>
    <col customWidth="1" min="6" max="6" width="17.71"/>
    <col customWidth="1" min="7" max="7" width="17.29"/>
    <col customWidth="1" min="8" max="8" width="16.71"/>
    <col customWidth="1" min="9" max="9" width="16.57"/>
    <col customWidth="1" min="10" max="10" width="16.43"/>
    <col customWidth="1" min="11" max="11" width="16.86"/>
    <col customWidth="1" min="12" max="12" width="18.86"/>
    <col customWidth="1" min="13" max="13" width="18.29"/>
    <col customWidth="1" min="14" max="14" width="16.71"/>
    <col customWidth="1" min="15" max="15" width="17.29"/>
    <col customWidth="1" min="16" max="16" width="14.43"/>
    <col customWidth="1" min="17" max="17" width="14.86"/>
    <col customWidth="1" min="18" max="18" width="16.43"/>
    <col customWidth="1" min="19" max="19" width="17.0"/>
    <col customWidth="1" min="20" max="20" width="16.86"/>
    <col customWidth="1" min="21" max="21" width="17.14"/>
    <col customWidth="1" min="22" max="22" width="16.29"/>
    <col customWidth="1" min="23" max="23" width="18.14"/>
    <col customWidth="1" min="24" max="24" width="14.29"/>
    <col customWidth="1" min="25" max="25" width="14.0"/>
    <col customWidth="1" min="26" max="26" width="14.71"/>
    <col customWidth="1" min="27" max="27" width="15.57"/>
    <col customWidth="1" min="28" max="28" width="16.71"/>
    <col customWidth="1" min="29" max="29" width="16.29"/>
    <col customWidth="1" min="30" max="30" width="18.71"/>
    <col customWidth="1" min="31" max="31" width="21.29"/>
    <col customWidth="1" min="32" max="32" width="17.14"/>
    <col customWidth="1" min="33" max="33" width="19.86"/>
    <col customWidth="1" min="34" max="34" width="19.43"/>
    <col customWidth="1" min="35" max="37" width="20.71"/>
    <col customWidth="1" min="38" max="38" width="17.86"/>
    <col customWidth="1" min="39" max="39" width="18.57"/>
    <col customWidth="1" min="40" max="40" width="20.86"/>
    <col customWidth="1" min="41" max="41" width="17.71"/>
    <col customWidth="1" min="42" max="42" width="17.57"/>
    <col customWidth="1" min="43" max="43" width="17.0"/>
    <col customWidth="1" min="44" max="44" width="19.14"/>
    <col customWidth="1" min="45" max="45" width="20.29"/>
    <col customWidth="1" min="46" max="46" width="17.14"/>
    <col customWidth="1" min="47" max="47" width="22.29"/>
    <col customWidth="1" min="48" max="48" width="20.71"/>
    <col customWidth="1" min="49" max="49" width="21.14"/>
    <col customWidth="1" min="50" max="50" width="26.43"/>
    <col customWidth="1" min="51" max="51" width="24.86"/>
    <col customWidth="1" min="52" max="52" width="29.71"/>
    <col customWidth="1" min="53" max="53" width="29.29"/>
    <col customWidth="1" min="54" max="54" width="23.71"/>
    <col customWidth="1" min="55" max="56" width="22.57"/>
    <col customWidth="1" min="57" max="57" width="26.0"/>
    <col customWidth="1" min="58" max="58" width="25.71"/>
    <col customWidth="1" min="59" max="59" width="29.71"/>
    <col customWidth="1" min="60" max="62" width="14.43"/>
  </cols>
  <sheetData>
    <row r="1" ht="14.25" customHeight="1">
      <c r="A1" s="1" t="s">
        <v>0</v>
      </c>
      <c r="B1" s="2">
        <v>0.5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</row>
    <row r="2" ht="14.25" customHeight="1">
      <c r="A2" s="34" t="s">
        <v>50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Y2" s="36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</row>
    <row r="3" ht="14.25" customHeight="1">
      <c r="A3" s="37"/>
      <c r="B3" s="3"/>
      <c r="C3" s="33"/>
      <c r="D3" s="33"/>
      <c r="E3" s="33"/>
      <c r="F3" s="33"/>
      <c r="I3" s="33"/>
      <c r="J3" s="33"/>
      <c r="K3" s="33"/>
      <c r="L3" s="33"/>
      <c r="M3" s="33"/>
      <c r="N3" s="33"/>
      <c r="O3" s="33"/>
      <c r="P3" s="33"/>
      <c r="Q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8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</row>
    <row r="4" ht="14.25" customHeight="1">
      <c r="A4" s="39" t="s">
        <v>2</v>
      </c>
      <c r="B4" s="3"/>
      <c r="C4" s="40" t="s">
        <v>3</v>
      </c>
      <c r="D4" s="40" t="s">
        <v>51</v>
      </c>
      <c r="E4" s="40" t="s">
        <v>52</v>
      </c>
      <c r="F4" s="40" t="s">
        <v>53</v>
      </c>
      <c r="G4" s="73" t="s">
        <v>107</v>
      </c>
      <c r="H4" s="73" t="s">
        <v>108</v>
      </c>
      <c r="I4" s="40" t="s">
        <v>7</v>
      </c>
      <c r="J4" s="41" t="s">
        <v>54</v>
      </c>
      <c r="K4" s="41" t="s">
        <v>55</v>
      </c>
      <c r="L4" s="41" t="s">
        <v>56</v>
      </c>
      <c r="M4" s="41" t="s">
        <v>57</v>
      </c>
      <c r="N4" s="41" t="s">
        <v>58</v>
      </c>
      <c r="O4" s="41" t="s">
        <v>59</v>
      </c>
      <c r="P4" s="41" t="s">
        <v>60</v>
      </c>
      <c r="Q4" s="41" t="s">
        <v>61</v>
      </c>
      <c r="R4" s="74" t="s">
        <v>109</v>
      </c>
      <c r="S4" s="74" t="s">
        <v>110</v>
      </c>
      <c r="T4" s="74" t="s">
        <v>111</v>
      </c>
      <c r="U4" s="74" t="s">
        <v>112</v>
      </c>
      <c r="V4" s="40" t="s">
        <v>62</v>
      </c>
      <c r="W4" s="40" t="s">
        <v>63</v>
      </c>
      <c r="X4" s="41" t="s">
        <v>64</v>
      </c>
      <c r="Y4" s="41" t="s">
        <v>65</v>
      </c>
      <c r="Z4" s="41" t="s">
        <v>66</v>
      </c>
      <c r="AA4" s="41" t="s">
        <v>67</v>
      </c>
      <c r="AB4" s="41" t="s">
        <v>68</v>
      </c>
      <c r="AC4" s="41" t="s">
        <v>69</v>
      </c>
      <c r="AD4" s="40" t="s">
        <v>70</v>
      </c>
      <c r="AE4" s="40" t="s">
        <v>71</v>
      </c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8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ht="14.25" customHeight="1">
      <c r="A5" s="45"/>
      <c r="B5" s="33"/>
      <c r="C5" s="10" t="s">
        <v>21</v>
      </c>
      <c r="D5" s="10">
        <v>0.0</v>
      </c>
      <c r="E5" s="47">
        <v>0.0</v>
      </c>
      <c r="F5" s="47">
        <v>1.0</v>
      </c>
      <c r="G5" s="47">
        <v>1.0</v>
      </c>
      <c r="H5" s="47">
        <v>0.0</v>
      </c>
      <c r="I5" s="10">
        <v>0.0</v>
      </c>
      <c r="J5" s="46">
        <v>-0.2</v>
      </c>
      <c r="K5" s="46">
        <v>0.4</v>
      </c>
      <c r="L5" s="46">
        <v>0.1</v>
      </c>
      <c r="M5" s="46">
        <v>-0.3</v>
      </c>
      <c r="N5" s="46">
        <v>0.5</v>
      </c>
      <c r="O5" s="46">
        <v>-0.6</v>
      </c>
      <c r="P5" s="46">
        <v>-0.4</v>
      </c>
      <c r="Q5" s="46">
        <v>0.3</v>
      </c>
      <c r="R5" s="75">
        <v>0.7</v>
      </c>
      <c r="S5" s="75">
        <v>-0.9</v>
      </c>
      <c r="T5" s="75">
        <v>-0.1</v>
      </c>
      <c r="U5" s="75">
        <v>0.9</v>
      </c>
      <c r="V5" s="10">
        <f t="shared" ref="V5:V10" si="1">1/(1+EXP(-(J5+(L5*D5)+(N5*E5)+(P5*F5)+(R5*G5)+(T5*H5))))</f>
        <v>0.5249791875</v>
      </c>
      <c r="W5" s="10">
        <f t="shared" ref="W5:W10" si="2">1/(1+EXP(-(K5+(M5*D5)+(O5*E5)+(Q5*F5)+(S5*G5)+(U5*H5))))</f>
        <v>0.4501660027</v>
      </c>
      <c r="X5" s="46">
        <v>0.25</v>
      </c>
      <c r="Y5" s="46">
        <v>-0.15</v>
      </c>
      <c r="Z5" s="46">
        <v>0.35</v>
      </c>
      <c r="AA5" s="46">
        <v>0.45</v>
      </c>
      <c r="AB5" s="46">
        <v>-0.25</v>
      </c>
      <c r="AC5" s="46">
        <v>0.6</v>
      </c>
      <c r="AD5" s="10">
        <f t="shared" ref="AD5:AD10" si="3">1/(1+EXP(-(X5+(Z5*V5)+(AB5*W5))))</f>
        <v>0.5796169695</v>
      </c>
      <c r="AE5" s="10">
        <f t="shared" ref="AE5:AE10" si="4">1/(1+EXP(-(Y5+(AA5*V5)+(AC5*W5))))</f>
        <v>0.5881542206</v>
      </c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8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</row>
    <row r="6" ht="14.25" customHeight="1">
      <c r="A6" s="45"/>
      <c r="B6" s="33"/>
      <c r="C6" s="10" t="s">
        <v>22</v>
      </c>
      <c r="D6" s="47">
        <v>0.0</v>
      </c>
      <c r="E6" s="47">
        <v>0.0</v>
      </c>
      <c r="F6" s="47">
        <v>1.0</v>
      </c>
      <c r="G6" s="47">
        <v>1.0</v>
      </c>
      <c r="H6" s="47">
        <v>0.0</v>
      </c>
      <c r="I6" s="10">
        <v>0.0</v>
      </c>
      <c r="J6" s="46">
        <v>0.1</v>
      </c>
      <c r="K6" s="46">
        <v>-0.3</v>
      </c>
      <c r="L6" s="46">
        <v>-0.2</v>
      </c>
      <c r="M6" s="46">
        <v>0.4</v>
      </c>
      <c r="N6" s="46">
        <v>-0.1</v>
      </c>
      <c r="O6" s="46">
        <v>0.6</v>
      </c>
      <c r="P6" s="46">
        <v>0.3</v>
      </c>
      <c r="Q6" s="46">
        <v>-0.5</v>
      </c>
      <c r="R6" s="75">
        <v>0.0</v>
      </c>
      <c r="S6" s="75">
        <v>-0.6</v>
      </c>
      <c r="T6" s="75">
        <v>0.6</v>
      </c>
      <c r="U6" s="46">
        <v>-0.5</v>
      </c>
      <c r="V6" s="10">
        <f t="shared" si="1"/>
        <v>0.5986876601</v>
      </c>
      <c r="W6" s="10">
        <f t="shared" si="2"/>
        <v>0.1978161114</v>
      </c>
      <c r="X6" s="46">
        <v>-0.2</v>
      </c>
      <c r="Y6" s="46">
        <v>0.3</v>
      </c>
      <c r="Z6" s="46">
        <v>0.15</v>
      </c>
      <c r="AA6" s="46">
        <v>-0.4</v>
      </c>
      <c r="AB6" s="46">
        <v>0.5</v>
      </c>
      <c r="AC6" s="46">
        <v>-0.35</v>
      </c>
      <c r="AD6" s="10">
        <f t="shared" si="3"/>
        <v>0.4971778312</v>
      </c>
      <c r="AE6" s="10">
        <f t="shared" si="4"/>
        <v>0.497822338</v>
      </c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8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</row>
    <row r="7" ht="14.25" customHeight="1">
      <c r="A7" s="45"/>
      <c r="B7" s="33"/>
      <c r="C7" s="10" t="s">
        <v>23</v>
      </c>
      <c r="D7" s="47">
        <v>1.0</v>
      </c>
      <c r="E7" s="47">
        <v>1.0</v>
      </c>
      <c r="F7" s="47">
        <v>1.0</v>
      </c>
      <c r="G7" s="47">
        <v>0.0</v>
      </c>
      <c r="H7" s="10">
        <v>0.0</v>
      </c>
      <c r="I7" s="10">
        <v>0.0</v>
      </c>
      <c r="J7" s="46">
        <v>0.2</v>
      </c>
      <c r="K7" s="46">
        <v>-0.4</v>
      </c>
      <c r="L7" s="46">
        <v>0.4</v>
      </c>
      <c r="M7" s="46">
        <v>0.1</v>
      </c>
      <c r="N7" s="46">
        <v>-0.3</v>
      </c>
      <c r="O7" s="46">
        <v>0.25</v>
      </c>
      <c r="P7" s="46">
        <v>-0.6</v>
      </c>
      <c r="Q7" s="46">
        <v>0.2</v>
      </c>
      <c r="R7" s="75">
        <v>-0.5</v>
      </c>
      <c r="S7" s="75">
        <v>0.6</v>
      </c>
      <c r="T7" s="75">
        <v>-0.1</v>
      </c>
      <c r="U7" s="75">
        <v>0.4</v>
      </c>
      <c r="V7" s="10">
        <f t="shared" si="1"/>
        <v>0.4255574832</v>
      </c>
      <c r="W7" s="10">
        <f t="shared" si="2"/>
        <v>0.5374298453</v>
      </c>
      <c r="X7" s="46">
        <v>0.4</v>
      </c>
      <c r="Y7" s="46">
        <v>-0.3</v>
      </c>
      <c r="Z7" s="46">
        <v>0.1</v>
      </c>
      <c r="AA7" s="46">
        <v>0.5</v>
      </c>
      <c r="AB7" s="46">
        <v>-0.2</v>
      </c>
      <c r="AC7" s="46">
        <v>0.45</v>
      </c>
      <c r="AD7" s="10">
        <f t="shared" si="3"/>
        <v>0.5829924185</v>
      </c>
      <c r="AE7" s="10">
        <f t="shared" si="4"/>
        <v>0.5385787119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8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</row>
    <row r="8" ht="14.25" customHeight="1">
      <c r="A8" s="45"/>
      <c r="B8" s="33"/>
      <c r="C8" s="10" t="s">
        <v>24</v>
      </c>
      <c r="D8" s="47">
        <v>1.0</v>
      </c>
      <c r="E8" s="47">
        <v>0.0</v>
      </c>
      <c r="F8" s="47">
        <v>1.0</v>
      </c>
      <c r="G8" s="47">
        <v>0.0</v>
      </c>
      <c r="H8" s="47">
        <v>0.0</v>
      </c>
      <c r="I8" s="47">
        <v>1.0</v>
      </c>
      <c r="J8" s="46">
        <v>-0.25</v>
      </c>
      <c r="K8" s="46">
        <v>0.35</v>
      </c>
      <c r="L8" s="46">
        <v>0.5</v>
      </c>
      <c r="M8" s="46">
        <v>-0.6</v>
      </c>
      <c r="N8" s="46">
        <v>-0.2</v>
      </c>
      <c r="O8" s="46">
        <v>0.3</v>
      </c>
      <c r="P8" s="46">
        <v>0.4</v>
      </c>
      <c r="Q8" s="46">
        <v>-0.3</v>
      </c>
      <c r="R8" s="75">
        <v>0.7</v>
      </c>
      <c r="S8" s="75">
        <v>0.9</v>
      </c>
      <c r="T8" s="75">
        <v>-0.4</v>
      </c>
      <c r="U8" s="75">
        <v>-0.5</v>
      </c>
      <c r="V8" s="10">
        <f t="shared" si="1"/>
        <v>0.6570104627</v>
      </c>
      <c r="W8" s="10">
        <f t="shared" si="2"/>
        <v>0.365864409</v>
      </c>
      <c r="X8" s="46">
        <v>-0.15</v>
      </c>
      <c r="Y8" s="46">
        <v>0.25</v>
      </c>
      <c r="Z8" s="46">
        <v>0.6</v>
      </c>
      <c r="AA8" s="46">
        <v>-0.2</v>
      </c>
      <c r="AB8" s="46">
        <v>0.4</v>
      </c>
      <c r="AC8" s="46">
        <v>0.1</v>
      </c>
      <c r="AD8" s="10">
        <f t="shared" si="3"/>
        <v>0.5964155849</v>
      </c>
      <c r="AE8" s="10">
        <f t="shared" si="4"/>
        <v>0.5387184163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8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</row>
    <row r="9" ht="14.25" customHeight="1">
      <c r="A9" s="45"/>
      <c r="B9" s="33"/>
      <c r="C9" s="10" t="s">
        <v>25</v>
      </c>
      <c r="D9" s="47">
        <v>0.0</v>
      </c>
      <c r="E9" s="47">
        <v>0.0</v>
      </c>
      <c r="F9" s="47">
        <v>1.0</v>
      </c>
      <c r="G9" s="47">
        <v>1.0</v>
      </c>
      <c r="H9" s="47">
        <v>0.0</v>
      </c>
      <c r="I9" s="47">
        <v>1.0</v>
      </c>
      <c r="J9" s="46">
        <v>0.3</v>
      </c>
      <c r="K9" s="46">
        <v>-0.1</v>
      </c>
      <c r="L9" s="46">
        <v>-0.5</v>
      </c>
      <c r="M9" s="46">
        <v>0.2</v>
      </c>
      <c r="N9" s="46">
        <v>-0.4</v>
      </c>
      <c r="O9" s="46">
        <v>0.7</v>
      </c>
      <c r="P9" s="46">
        <v>0.25</v>
      </c>
      <c r="Q9" s="46">
        <v>0.4</v>
      </c>
      <c r="R9" s="75">
        <v>-0.6</v>
      </c>
      <c r="S9" s="75">
        <v>0.8</v>
      </c>
      <c r="T9" s="75">
        <v>0.5</v>
      </c>
      <c r="U9" s="75">
        <v>0.8</v>
      </c>
      <c r="V9" s="10">
        <f t="shared" si="1"/>
        <v>0.4875026035</v>
      </c>
      <c r="W9" s="10">
        <f t="shared" si="2"/>
        <v>0.7502601056</v>
      </c>
      <c r="X9" s="46">
        <v>0.15</v>
      </c>
      <c r="Y9" s="46">
        <v>-0.25</v>
      </c>
      <c r="Z9" s="46">
        <v>-0.35</v>
      </c>
      <c r="AA9" s="46">
        <v>0.4</v>
      </c>
      <c r="AB9" s="46">
        <v>0.3</v>
      </c>
      <c r="AC9" s="46">
        <v>-0.5</v>
      </c>
      <c r="AD9" s="10">
        <f t="shared" si="3"/>
        <v>0.5509357247</v>
      </c>
      <c r="AE9" s="10">
        <f t="shared" si="4"/>
        <v>0.3940955253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8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</row>
    <row r="10" ht="14.25" customHeight="1">
      <c r="A10" s="45"/>
      <c r="B10" s="33"/>
      <c r="C10" s="10" t="s">
        <v>26</v>
      </c>
      <c r="D10" s="47">
        <v>1.0</v>
      </c>
      <c r="E10" s="47">
        <v>0.0</v>
      </c>
      <c r="F10" s="47">
        <v>1.0</v>
      </c>
      <c r="G10" s="47">
        <v>1.0</v>
      </c>
      <c r="H10" s="47">
        <v>0.0</v>
      </c>
      <c r="I10" s="47">
        <v>1.0</v>
      </c>
      <c r="J10" s="46">
        <v>-0.1</v>
      </c>
      <c r="K10" s="46">
        <v>0.2</v>
      </c>
      <c r="L10" s="46">
        <v>-0.3</v>
      </c>
      <c r="M10" s="46">
        <v>0.35</v>
      </c>
      <c r="N10" s="46">
        <v>0.4</v>
      </c>
      <c r="O10" s="46">
        <v>-0.25</v>
      </c>
      <c r="P10" s="46">
        <v>0.5</v>
      </c>
      <c r="Q10" s="46">
        <v>0.1</v>
      </c>
      <c r="R10" s="75">
        <v>0.9</v>
      </c>
      <c r="S10" s="46">
        <v>0.1</v>
      </c>
      <c r="T10" s="75">
        <v>0.2</v>
      </c>
      <c r="U10" s="46">
        <v>0.1</v>
      </c>
      <c r="V10" s="10">
        <f t="shared" si="1"/>
        <v>0.7310585786</v>
      </c>
      <c r="W10" s="10">
        <f t="shared" si="2"/>
        <v>0.6791786992</v>
      </c>
      <c r="X10" s="46">
        <v>-0.3</v>
      </c>
      <c r="Y10" s="46">
        <v>0.5</v>
      </c>
      <c r="Z10" s="46">
        <v>0.4</v>
      </c>
      <c r="AA10" s="46">
        <v>0.25</v>
      </c>
      <c r="AB10" s="46">
        <v>-0.45</v>
      </c>
      <c r="AC10" s="46">
        <v>0.35</v>
      </c>
      <c r="AD10" s="10">
        <f t="shared" si="3"/>
        <v>0.4223321443</v>
      </c>
      <c r="AE10" s="10">
        <f t="shared" si="4"/>
        <v>0.7151393263</v>
      </c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8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</row>
    <row r="11" ht="14.25" customHeight="1">
      <c r="A11" s="45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8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</row>
    <row r="12" ht="14.25" customHeight="1">
      <c r="A12" s="45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8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76"/>
    </row>
    <row r="13" ht="14.25" customHeight="1">
      <c r="A13" s="39" t="s">
        <v>27</v>
      </c>
      <c r="B13" s="33"/>
      <c r="C13" s="40" t="s">
        <v>3</v>
      </c>
      <c r="D13" s="40" t="s">
        <v>51</v>
      </c>
      <c r="E13" s="40" t="s">
        <v>52</v>
      </c>
      <c r="F13" s="40" t="s">
        <v>53</v>
      </c>
      <c r="G13" s="73" t="s">
        <v>107</v>
      </c>
      <c r="H13" s="73" t="s">
        <v>108</v>
      </c>
      <c r="I13" s="40" t="s">
        <v>7</v>
      </c>
      <c r="J13" s="41" t="s">
        <v>54</v>
      </c>
      <c r="K13" s="41" t="s">
        <v>55</v>
      </c>
      <c r="L13" s="41" t="s">
        <v>56</v>
      </c>
      <c r="M13" s="41" t="s">
        <v>57</v>
      </c>
      <c r="N13" s="41" t="s">
        <v>58</v>
      </c>
      <c r="O13" s="41" t="s">
        <v>59</v>
      </c>
      <c r="P13" s="41" t="s">
        <v>60</v>
      </c>
      <c r="Q13" s="41" t="s">
        <v>61</v>
      </c>
      <c r="R13" s="74" t="s">
        <v>109</v>
      </c>
      <c r="S13" s="74" t="s">
        <v>110</v>
      </c>
      <c r="T13" s="74" t="s">
        <v>111</v>
      </c>
      <c r="U13" s="74" t="s">
        <v>112</v>
      </c>
      <c r="V13" s="40" t="s">
        <v>62</v>
      </c>
      <c r="W13" s="40" t="s">
        <v>63</v>
      </c>
      <c r="X13" s="41" t="s">
        <v>64</v>
      </c>
      <c r="Y13" s="41" t="s">
        <v>65</v>
      </c>
      <c r="Z13" s="41" t="s">
        <v>66</v>
      </c>
      <c r="AA13" s="41" t="s">
        <v>67</v>
      </c>
      <c r="AB13" s="41" t="s">
        <v>68</v>
      </c>
      <c r="AC13" s="41" t="s">
        <v>69</v>
      </c>
      <c r="AD13" s="40" t="s">
        <v>70</v>
      </c>
      <c r="AE13" s="40" t="s">
        <v>71</v>
      </c>
      <c r="AF13" s="50" t="s">
        <v>81</v>
      </c>
      <c r="AG13" s="50" t="s">
        <v>82</v>
      </c>
      <c r="AH13" s="50" t="s">
        <v>83</v>
      </c>
      <c r="AI13" s="50" t="s">
        <v>84</v>
      </c>
      <c r="AJ13" s="51" t="s">
        <v>85</v>
      </c>
      <c r="AK13" s="51" t="s">
        <v>86</v>
      </c>
      <c r="AL13" s="52" t="s">
        <v>87</v>
      </c>
      <c r="AM13" s="52" t="s">
        <v>88</v>
      </c>
      <c r="AN13" s="52" t="s">
        <v>89</v>
      </c>
      <c r="AO13" s="52" t="s">
        <v>90</v>
      </c>
      <c r="AP13" s="52" t="s">
        <v>91</v>
      </c>
      <c r="AQ13" s="52" t="s">
        <v>92</v>
      </c>
      <c r="AR13" s="53" t="s">
        <v>93</v>
      </c>
      <c r="AS13" s="53" t="s">
        <v>94</v>
      </c>
      <c r="AT13" s="53" t="s">
        <v>95</v>
      </c>
      <c r="AU13" s="53" t="s">
        <v>96</v>
      </c>
      <c r="AV13" s="54" t="s">
        <v>97</v>
      </c>
      <c r="AW13" s="54" t="s">
        <v>98</v>
      </c>
      <c r="AX13" s="54" t="s">
        <v>99</v>
      </c>
      <c r="AY13" s="54" t="s">
        <v>100</v>
      </c>
      <c r="AZ13" s="54" t="s">
        <v>101</v>
      </c>
      <c r="BA13" s="55" t="s">
        <v>102</v>
      </c>
      <c r="BB13" s="54" t="s">
        <v>113</v>
      </c>
      <c r="BC13" s="55" t="s">
        <v>114</v>
      </c>
      <c r="BD13" s="54" t="s">
        <v>115</v>
      </c>
      <c r="BE13" s="55" t="s">
        <v>116</v>
      </c>
      <c r="BF13" s="54" t="s">
        <v>103</v>
      </c>
      <c r="BG13" s="56" t="s">
        <v>104</v>
      </c>
      <c r="BH13" s="77"/>
      <c r="BI13" s="77"/>
      <c r="BJ13" s="78"/>
    </row>
    <row r="14" ht="14.25" customHeight="1">
      <c r="A14" s="45"/>
      <c r="B14" s="33"/>
      <c r="C14" s="10" t="s">
        <v>21</v>
      </c>
      <c r="D14" s="10">
        <v>0.0</v>
      </c>
      <c r="E14" s="47">
        <v>0.0</v>
      </c>
      <c r="F14" s="47">
        <v>1.0</v>
      </c>
      <c r="G14" s="47">
        <v>1.0</v>
      </c>
      <c r="H14" s="47">
        <v>0.0</v>
      </c>
      <c r="I14" s="10">
        <v>0.0</v>
      </c>
      <c r="J14" s="46">
        <v>-0.2</v>
      </c>
      <c r="K14" s="46">
        <v>0.4</v>
      </c>
      <c r="L14" s="46">
        <v>0.1</v>
      </c>
      <c r="M14" s="46">
        <v>-0.3</v>
      </c>
      <c r="N14" s="46">
        <v>0.5</v>
      </c>
      <c r="O14" s="46">
        <v>-0.6</v>
      </c>
      <c r="P14" s="46">
        <v>-0.4</v>
      </c>
      <c r="Q14" s="46">
        <v>0.3</v>
      </c>
      <c r="R14" s="75">
        <v>0.7</v>
      </c>
      <c r="S14" s="75">
        <v>-0.9</v>
      </c>
      <c r="T14" s="75">
        <v>-0.1</v>
      </c>
      <c r="U14" s="75">
        <v>0.9</v>
      </c>
      <c r="V14" s="10">
        <f t="shared" ref="V14:V19" si="7">1/(1+EXP(-(J14+(L14*D14)+(N14*E14)+(P14*F14)+(R14*G14)+(T14*H14))))</f>
        <v>0.5249791875</v>
      </c>
      <c r="W14" s="10">
        <f t="shared" ref="W14:W19" si="8">1/(1+EXP(-(K14+(M14*D14)+(O14*E14)+(Q14*F14)+(S14*G14)+(U14*H14))))</f>
        <v>0.4501660027</v>
      </c>
      <c r="X14" s="46">
        <v>0.25</v>
      </c>
      <c r="Y14" s="46">
        <v>-0.15</v>
      </c>
      <c r="Z14" s="46">
        <v>0.35</v>
      </c>
      <c r="AA14" s="46">
        <v>0.45</v>
      </c>
      <c r="AB14" s="46">
        <v>-0.25</v>
      </c>
      <c r="AC14" s="46">
        <v>0.6</v>
      </c>
      <c r="AD14" s="10">
        <f t="shared" ref="AD14:AD19" si="9">1/(1+EXP(-(X14+(Z14*V14)+(AB14*W14))))</f>
        <v>0.5796169695</v>
      </c>
      <c r="AE14" s="10">
        <f t="shared" ref="AE14:AE19" si="10">1/(1+EXP(-(Y14+(AA14*V14)+(AC14*W14))))</f>
        <v>0.5881542206</v>
      </c>
      <c r="AF14" s="60">
        <f t="shared" ref="AF14:AG14" si="5">AD14*(1-AD14)</f>
        <v>0.2436611382</v>
      </c>
      <c r="AG14" s="60">
        <f t="shared" si="5"/>
        <v>0.2422288334</v>
      </c>
      <c r="AH14" s="60">
        <f t="shared" ref="AH14:AI14" si="6">V14*(1-V14)</f>
        <v>0.2493760402</v>
      </c>
      <c r="AI14" s="60">
        <f t="shared" si="6"/>
        <v>0.2475165727</v>
      </c>
      <c r="AJ14" s="61">
        <f t="shared" ref="AJ14:AJ19" si="13">(I14-AD14)*AF14</f>
        <v>-0.1412301305</v>
      </c>
      <c r="AK14" s="61">
        <f t="shared" ref="AK14:AK19" si="14">(I14-AE14)*AG14</f>
        <v>-0.1424679107</v>
      </c>
      <c r="AL14" s="62">
        <f t="shared" ref="AL14:AL19" si="15">B$1*AJ14*V14</f>
        <v>-0.03707143958</v>
      </c>
      <c r="AM14" s="62">
        <f t="shared" ref="AM14:AM19" si="16">B$1*AK14*V14</f>
        <v>-0.037396344</v>
      </c>
      <c r="AN14" s="62">
        <f t="shared" ref="AN14:AN19" si="17">B$1*AJ14*W14</f>
        <v>-0.03178850165</v>
      </c>
      <c r="AO14" s="62">
        <f t="shared" ref="AO14:AO19" si="18">B$1*W14*AK14</f>
        <v>-0.03206710494</v>
      </c>
      <c r="AP14" s="62">
        <f t="shared" ref="AP14:AP19" si="19">B$1*AJ14</f>
        <v>-0.07061506525</v>
      </c>
      <c r="AQ14" s="62">
        <f t="shared" ref="AQ14:AQ19" si="20">B$1*AK14</f>
        <v>-0.07123395535</v>
      </c>
      <c r="AR14" s="63">
        <f t="shared" ref="AR14:AR19" si="21">(AJ14*Z14)+(AK14*AA14)</f>
        <v>-0.1135411055</v>
      </c>
      <c r="AS14" s="63">
        <f t="shared" ref="AS14:AS19" si="22">AR14*AH14</f>
        <v>-0.02831443129</v>
      </c>
      <c r="AT14" s="63">
        <f t="shared" ref="AT14:AT19" si="23">(AJ14*AB14)+(AK14*AC14)</f>
        <v>-0.0501732138</v>
      </c>
      <c r="AU14" s="63">
        <f t="shared" ref="AU14:AU19" si="24">AT14*AI14</f>
        <v>-0.01241870192</v>
      </c>
      <c r="AV14" s="64">
        <f t="shared" ref="AV14:AV19" si="25">B$1*AS14*D14</f>
        <v>0</v>
      </c>
      <c r="AW14" s="64">
        <f t="shared" ref="AW14:AW19" si="26">B$1*AU14*D14</f>
        <v>0</v>
      </c>
      <c r="AX14" s="64">
        <f t="shared" ref="AX14:AX19" si="27">B$1*AS14*E14</f>
        <v>0</v>
      </c>
      <c r="AY14" s="64">
        <f t="shared" ref="AY14:AY19" si="28">B$1*AU14*E14</f>
        <v>0</v>
      </c>
      <c r="AZ14" s="64">
        <f t="shared" ref="AZ14:AZ19" si="29">B$1*AS14*F14</f>
        <v>-0.01415721564</v>
      </c>
      <c r="BA14" s="65">
        <f t="shared" ref="BA14:BA19" si="30">B$1*AU14*F14</f>
        <v>-0.006209350961</v>
      </c>
      <c r="BB14" s="64">
        <f t="shared" ref="BB14:BB19" si="31">B$1*AS14*G14</f>
        <v>-0.01415721564</v>
      </c>
      <c r="BC14" s="65">
        <f t="shared" ref="BC14:BC19" si="32">B$1*AU14*G14</f>
        <v>-0.006209350961</v>
      </c>
      <c r="BD14" s="79">
        <f t="shared" ref="BD14:BD19" si="33">B$1*AS14*H14</f>
        <v>0</v>
      </c>
      <c r="BE14" s="65">
        <f t="shared" ref="BE14:BE19" si="34">B$1*AU14*H14</f>
        <v>0</v>
      </c>
      <c r="BF14" s="64">
        <f t="shared" ref="BF14:BF19" si="35">B$1*AS14</f>
        <v>-0.01415721564</v>
      </c>
      <c r="BG14" s="66">
        <f t="shared" ref="BG14:BG19" si="36">B$1*AU14</f>
        <v>-0.006209350961</v>
      </c>
      <c r="BH14" s="80"/>
      <c r="BI14" s="80"/>
      <c r="BJ14" s="33"/>
    </row>
    <row r="15" ht="14.25" customHeight="1">
      <c r="A15" s="45"/>
      <c r="B15" s="33"/>
      <c r="C15" s="10" t="s">
        <v>22</v>
      </c>
      <c r="D15" s="47">
        <v>0.0</v>
      </c>
      <c r="E15" s="47">
        <v>0.0</v>
      </c>
      <c r="F15" s="47">
        <v>1.0</v>
      </c>
      <c r="G15" s="47">
        <v>1.0</v>
      </c>
      <c r="H15" s="47">
        <v>0.0</v>
      </c>
      <c r="I15" s="10">
        <v>0.0</v>
      </c>
      <c r="J15" s="46">
        <v>0.1</v>
      </c>
      <c r="K15" s="46">
        <v>-0.3</v>
      </c>
      <c r="L15" s="46">
        <v>-0.2</v>
      </c>
      <c r="M15" s="46">
        <v>0.4</v>
      </c>
      <c r="N15" s="46">
        <v>-0.1</v>
      </c>
      <c r="O15" s="46">
        <v>0.6</v>
      </c>
      <c r="P15" s="46">
        <v>0.3</v>
      </c>
      <c r="Q15" s="46">
        <v>-0.5</v>
      </c>
      <c r="R15" s="75">
        <v>0.0</v>
      </c>
      <c r="S15" s="75">
        <v>-0.6</v>
      </c>
      <c r="T15" s="75">
        <v>0.6</v>
      </c>
      <c r="U15" s="46">
        <v>-0.5</v>
      </c>
      <c r="V15" s="10">
        <f t="shared" si="7"/>
        <v>0.5986876601</v>
      </c>
      <c r="W15" s="10">
        <f t="shared" si="8"/>
        <v>0.1978161114</v>
      </c>
      <c r="X15" s="46">
        <v>-0.2</v>
      </c>
      <c r="Y15" s="46">
        <v>0.3</v>
      </c>
      <c r="Z15" s="46">
        <v>0.15</v>
      </c>
      <c r="AA15" s="46">
        <v>-0.4</v>
      </c>
      <c r="AB15" s="46">
        <v>0.5</v>
      </c>
      <c r="AC15" s="46">
        <v>-0.35</v>
      </c>
      <c r="AD15" s="10">
        <f t="shared" si="9"/>
        <v>0.4971778312</v>
      </c>
      <c r="AE15" s="10">
        <f t="shared" si="10"/>
        <v>0.497822338</v>
      </c>
      <c r="AF15" s="60">
        <f t="shared" ref="AF15:AG15" si="11">AD15*(1-AD15)</f>
        <v>0.2499920354</v>
      </c>
      <c r="AG15" s="60">
        <f t="shared" si="11"/>
        <v>0.2499952578</v>
      </c>
      <c r="AH15" s="60">
        <f t="shared" ref="AH15:AI15" si="12">V15*(1-V15)</f>
        <v>0.2402607457</v>
      </c>
      <c r="AI15" s="60">
        <f t="shared" si="12"/>
        <v>0.1586848975</v>
      </c>
      <c r="AJ15" s="61">
        <f t="shared" si="13"/>
        <v>-0.1242904979</v>
      </c>
      <c r="AK15" s="61">
        <f t="shared" si="14"/>
        <v>-0.1244532237</v>
      </c>
      <c r="AL15" s="62">
        <f t="shared" si="15"/>
        <v>-0.0372055937</v>
      </c>
      <c r="AM15" s="62">
        <f t="shared" si="16"/>
        <v>-0.03725430465</v>
      </c>
      <c r="AN15" s="62">
        <f t="shared" si="17"/>
        <v>-0.0122933315</v>
      </c>
      <c r="AO15" s="62">
        <f t="shared" si="18"/>
        <v>-0.01230942639</v>
      </c>
      <c r="AP15" s="62">
        <f t="shared" si="19"/>
        <v>-0.06214524897</v>
      </c>
      <c r="AQ15" s="62">
        <f t="shared" si="20"/>
        <v>-0.06222661186</v>
      </c>
      <c r="AR15" s="63">
        <f t="shared" si="21"/>
        <v>0.0311377148</v>
      </c>
      <c r="AS15" s="63">
        <f t="shared" si="22"/>
        <v>0.007481170578</v>
      </c>
      <c r="AT15" s="63">
        <f t="shared" si="23"/>
        <v>-0.01858662067</v>
      </c>
      <c r="AU15" s="63">
        <f t="shared" si="24"/>
        <v>-0.002949415996</v>
      </c>
      <c r="AV15" s="64">
        <f t="shared" si="25"/>
        <v>0</v>
      </c>
      <c r="AW15" s="64">
        <f t="shared" si="26"/>
        <v>0</v>
      </c>
      <c r="AX15" s="64">
        <f t="shared" si="27"/>
        <v>0</v>
      </c>
      <c r="AY15" s="64">
        <f t="shared" si="28"/>
        <v>0</v>
      </c>
      <c r="AZ15" s="64">
        <f t="shared" si="29"/>
        <v>0.003740585289</v>
      </c>
      <c r="BA15" s="65">
        <f t="shared" si="30"/>
        <v>-0.001474707998</v>
      </c>
      <c r="BB15" s="64">
        <f t="shared" si="31"/>
        <v>0.003740585289</v>
      </c>
      <c r="BC15" s="65">
        <f t="shared" si="32"/>
        <v>-0.001474707998</v>
      </c>
      <c r="BD15" s="79">
        <f t="shared" si="33"/>
        <v>0</v>
      </c>
      <c r="BE15" s="65">
        <f t="shared" si="34"/>
        <v>0</v>
      </c>
      <c r="BF15" s="64">
        <f t="shared" si="35"/>
        <v>0.003740585289</v>
      </c>
      <c r="BG15" s="66">
        <f t="shared" si="36"/>
        <v>-0.001474707998</v>
      </c>
      <c r="BH15" s="80"/>
      <c r="BI15" s="80"/>
      <c r="BJ15" s="33"/>
    </row>
    <row r="16" ht="14.25" customHeight="1">
      <c r="A16" s="45"/>
      <c r="B16" s="33"/>
      <c r="C16" s="10" t="s">
        <v>23</v>
      </c>
      <c r="D16" s="47">
        <v>1.0</v>
      </c>
      <c r="E16" s="47">
        <v>1.0</v>
      </c>
      <c r="F16" s="47">
        <v>1.0</v>
      </c>
      <c r="G16" s="47">
        <v>0.0</v>
      </c>
      <c r="H16" s="10">
        <v>0.0</v>
      </c>
      <c r="I16" s="10">
        <v>0.0</v>
      </c>
      <c r="J16" s="46">
        <v>0.2</v>
      </c>
      <c r="K16" s="46">
        <v>-0.4</v>
      </c>
      <c r="L16" s="46">
        <v>0.4</v>
      </c>
      <c r="M16" s="46">
        <v>0.1</v>
      </c>
      <c r="N16" s="46">
        <v>-0.3</v>
      </c>
      <c r="O16" s="46">
        <v>0.25</v>
      </c>
      <c r="P16" s="46">
        <v>-0.6</v>
      </c>
      <c r="Q16" s="46">
        <v>0.2</v>
      </c>
      <c r="R16" s="75">
        <v>-0.5</v>
      </c>
      <c r="S16" s="75">
        <v>0.6</v>
      </c>
      <c r="T16" s="75">
        <v>-0.1</v>
      </c>
      <c r="U16" s="75">
        <v>0.4</v>
      </c>
      <c r="V16" s="10">
        <f t="shared" si="7"/>
        <v>0.4255574832</v>
      </c>
      <c r="W16" s="10">
        <f t="shared" si="8"/>
        <v>0.5374298453</v>
      </c>
      <c r="X16" s="46">
        <v>0.4</v>
      </c>
      <c r="Y16" s="46">
        <v>-0.3</v>
      </c>
      <c r="Z16" s="46">
        <v>0.1</v>
      </c>
      <c r="AA16" s="46">
        <v>0.5</v>
      </c>
      <c r="AB16" s="46">
        <v>-0.2</v>
      </c>
      <c r="AC16" s="46">
        <v>0.45</v>
      </c>
      <c r="AD16" s="10">
        <f t="shared" si="9"/>
        <v>0.5829924185</v>
      </c>
      <c r="AE16" s="10">
        <f t="shared" si="10"/>
        <v>0.5385787119</v>
      </c>
      <c r="AF16" s="60">
        <f t="shared" ref="AF16:AG16" si="37">AD16*(1-AD16)</f>
        <v>0.2431122585</v>
      </c>
      <c r="AG16" s="60">
        <f t="shared" si="37"/>
        <v>0.248511683</v>
      </c>
      <c r="AH16" s="60">
        <f t="shared" ref="AH16:AI16" si="38">V16*(1-V16)</f>
        <v>0.2444583117</v>
      </c>
      <c r="AI16" s="60">
        <f t="shared" si="38"/>
        <v>0.2485990067</v>
      </c>
      <c r="AJ16" s="61">
        <f t="shared" si="13"/>
        <v>-0.1417326035</v>
      </c>
      <c r="AK16" s="61">
        <f t="shared" si="14"/>
        <v>-0.1338431021</v>
      </c>
      <c r="AL16" s="62">
        <f t="shared" si="15"/>
        <v>-0.03015768502</v>
      </c>
      <c r="AM16" s="62">
        <f t="shared" si="16"/>
        <v>-0.02847896684</v>
      </c>
      <c r="AN16" s="62">
        <f t="shared" si="17"/>
        <v>-0.0380856656</v>
      </c>
      <c r="AO16" s="62">
        <f t="shared" si="18"/>
        <v>-0.03596563884</v>
      </c>
      <c r="AP16" s="62">
        <f t="shared" si="19"/>
        <v>-0.07086630177</v>
      </c>
      <c r="AQ16" s="62">
        <f t="shared" si="20"/>
        <v>-0.06692155106</v>
      </c>
      <c r="AR16" s="63">
        <f t="shared" si="21"/>
        <v>-0.08109481141</v>
      </c>
      <c r="AS16" s="63">
        <f t="shared" si="22"/>
        <v>-0.01982430068</v>
      </c>
      <c r="AT16" s="63">
        <f t="shared" si="23"/>
        <v>-0.03188287525</v>
      </c>
      <c r="AU16" s="63">
        <f t="shared" si="24"/>
        <v>-0.007926051116</v>
      </c>
      <c r="AV16" s="64">
        <f t="shared" si="25"/>
        <v>-0.009912150342</v>
      </c>
      <c r="AW16" s="64">
        <f t="shared" si="26"/>
        <v>-0.003963025558</v>
      </c>
      <c r="AX16" s="64">
        <f t="shared" si="27"/>
        <v>-0.009912150342</v>
      </c>
      <c r="AY16" s="64">
        <f t="shared" si="28"/>
        <v>-0.003963025558</v>
      </c>
      <c r="AZ16" s="64">
        <f t="shared" si="29"/>
        <v>-0.009912150342</v>
      </c>
      <c r="BA16" s="65">
        <f t="shared" si="30"/>
        <v>-0.003963025558</v>
      </c>
      <c r="BB16" s="64">
        <f t="shared" si="31"/>
        <v>0</v>
      </c>
      <c r="BC16" s="65">
        <f t="shared" si="32"/>
        <v>0</v>
      </c>
      <c r="BD16" s="79">
        <f t="shared" si="33"/>
        <v>0</v>
      </c>
      <c r="BE16" s="65">
        <f t="shared" si="34"/>
        <v>0</v>
      </c>
      <c r="BF16" s="64">
        <f t="shared" si="35"/>
        <v>-0.009912150342</v>
      </c>
      <c r="BG16" s="66">
        <f t="shared" si="36"/>
        <v>-0.003963025558</v>
      </c>
      <c r="BH16" s="80"/>
      <c r="BI16" s="80"/>
      <c r="BJ16" s="33"/>
    </row>
    <row r="17" ht="14.25" customHeight="1">
      <c r="A17" s="45"/>
      <c r="B17" s="33"/>
      <c r="C17" s="10" t="s">
        <v>24</v>
      </c>
      <c r="D17" s="47">
        <v>1.0</v>
      </c>
      <c r="E17" s="47">
        <v>0.0</v>
      </c>
      <c r="F17" s="47">
        <v>1.0</v>
      </c>
      <c r="G17" s="47">
        <v>0.0</v>
      </c>
      <c r="H17" s="47">
        <v>0.0</v>
      </c>
      <c r="I17" s="47">
        <v>1.0</v>
      </c>
      <c r="J17" s="46">
        <v>-0.25</v>
      </c>
      <c r="K17" s="46">
        <v>0.35</v>
      </c>
      <c r="L17" s="46">
        <v>0.5</v>
      </c>
      <c r="M17" s="46">
        <v>-0.6</v>
      </c>
      <c r="N17" s="46">
        <v>-0.2</v>
      </c>
      <c r="O17" s="46">
        <v>0.3</v>
      </c>
      <c r="P17" s="46">
        <v>0.4</v>
      </c>
      <c r="Q17" s="46">
        <v>-0.3</v>
      </c>
      <c r="R17" s="75">
        <v>0.7</v>
      </c>
      <c r="S17" s="75">
        <v>0.9</v>
      </c>
      <c r="T17" s="75">
        <v>-0.4</v>
      </c>
      <c r="U17" s="75">
        <v>-0.5</v>
      </c>
      <c r="V17" s="10">
        <f t="shared" si="7"/>
        <v>0.6570104627</v>
      </c>
      <c r="W17" s="10">
        <f t="shared" si="8"/>
        <v>0.365864409</v>
      </c>
      <c r="X17" s="46">
        <v>-0.15</v>
      </c>
      <c r="Y17" s="46">
        <v>0.25</v>
      </c>
      <c r="Z17" s="46">
        <v>0.6</v>
      </c>
      <c r="AA17" s="46">
        <v>-0.2</v>
      </c>
      <c r="AB17" s="46">
        <v>0.4</v>
      </c>
      <c r="AC17" s="46">
        <v>0.1</v>
      </c>
      <c r="AD17" s="10">
        <f t="shared" si="9"/>
        <v>0.5964155849</v>
      </c>
      <c r="AE17" s="10">
        <f t="shared" si="10"/>
        <v>0.5387184163</v>
      </c>
      <c r="AF17" s="60">
        <f t="shared" ref="AF17:AG17" si="39">AD17*(1-AD17)</f>
        <v>0.240704035</v>
      </c>
      <c r="AG17" s="60">
        <f t="shared" si="39"/>
        <v>0.2485008842</v>
      </c>
      <c r="AH17" s="60">
        <f t="shared" ref="AH17:AI17" si="40">V17*(1-V17)</f>
        <v>0.2253477146</v>
      </c>
      <c r="AI17" s="60">
        <f t="shared" si="40"/>
        <v>0.2320076432</v>
      </c>
      <c r="AJ17" s="61">
        <f t="shared" si="13"/>
        <v>0.09714439717</v>
      </c>
      <c r="AK17" s="61">
        <f t="shared" si="14"/>
        <v>0.1146288814</v>
      </c>
      <c r="AL17" s="62">
        <f t="shared" si="15"/>
        <v>0.03191244267</v>
      </c>
      <c r="AM17" s="62">
        <f t="shared" si="16"/>
        <v>0.03765618722</v>
      </c>
      <c r="AN17" s="62">
        <f t="shared" si="17"/>
        <v>0.01777083873</v>
      </c>
      <c r="AO17" s="62">
        <f t="shared" si="18"/>
        <v>0.02096931398</v>
      </c>
      <c r="AP17" s="62">
        <f t="shared" si="19"/>
        <v>0.04857219858</v>
      </c>
      <c r="AQ17" s="62">
        <f t="shared" si="20"/>
        <v>0.05731444072</v>
      </c>
      <c r="AR17" s="63">
        <f t="shared" si="21"/>
        <v>0.03536086201</v>
      </c>
      <c r="AS17" s="63">
        <f t="shared" si="22"/>
        <v>0.007968489441</v>
      </c>
      <c r="AT17" s="63">
        <f t="shared" si="23"/>
        <v>0.05032064701</v>
      </c>
      <c r="AU17" s="63">
        <f t="shared" si="24"/>
        <v>0.01167477472</v>
      </c>
      <c r="AV17" s="64">
        <f t="shared" si="25"/>
        <v>0.003984244721</v>
      </c>
      <c r="AW17" s="64">
        <f t="shared" si="26"/>
        <v>0.005837387359</v>
      </c>
      <c r="AX17" s="64">
        <f t="shared" si="27"/>
        <v>0</v>
      </c>
      <c r="AY17" s="64">
        <f t="shared" si="28"/>
        <v>0</v>
      </c>
      <c r="AZ17" s="64">
        <f t="shared" si="29"/>
        <v>0.003984244721</v>
      </c>
      <c r="BA17" s="65">
        <f t="shared" si="30"/>
        <v>0.005837387359</v>
      </c>
      <c r="BB17" s="64">
        <f t="shared" si="31"/>
        <v>0</v>
      </c>
      <c r="BC17" s="65">
        <f t="shared" si="32"/>
        <v>0</v>
      </c>
      <c r="BD17" s="79">
        <f t="shared" si="33"/>
        <v>0</v>
      </c>
      <c r="BE17" s="65">
        <f t="shared" si="34"/>
        <v>0</v>
      </c>
      <c r="BF17" s="64">
        <f t="shared" si="35"/>
        <v>0.003984244721</v>
      </c>
      <c r="BG17" s="66">
        <f t="shared" si="36"/>
        <v>0.005837387359</v>
      </c>
      <c r="BH17" s="80"/>
      <c r="BI17" s="80"/>
      <c r="BJ17" s="33"/>
    </row>
    <row r="18" ht="14.25" customHeight="1">
      <c r="A18" s="45"/>
      <c r="B18" s="33"/>
      <c r="C18" s="10" t="s">
        <v>25</v>
      </c>
      <c r="D18" s="47">
        <v>0.0</v>
      </c>
      <c r="E18" s="47">
        <v>0.0</v>
      </c>
      <c r="F18" s="47">
        <v>1.0</v>
      </c>
      <c r="G18" s="47">
        <v>1.0</v>
      </c>
      <c r="H18" s="47">
        <v>0.0</v>
      </c>
      <c r="I18" s="47">
        <v>1.0</v>
      </c>
      <c r="J18" s="46">
        <v>0.3</v>
      </c>
      <c r="K18" s="46">
        <v>-0.1</v>
      </c>
      <c r="L18" s="46">
        <v>-0.5</v>
      </c>
      <c r="M18" s="46">
        <v>0.2</v>
      </c>
      <c r="N18" s="46">
        <v>-0.4</v>
      </c>
      <c r="O18" s="46">
        <v>0.7</v>
      </c>
      <c r="P18" s="46">
        <v>0.25</v>
      </c>
      <c r="Q18" s="46">
        <v>0.4</v>
      </c>
      <c r="R18" s="75">
        <v>-0.6</v>
      </c>
      <c r="S18" s="75">
        <v>0.8</v>
      </c>
      <c r="T18" s="75">
        <v>0.5</v>
      </c>
      <c r="U18" s="75">
        <v>0.8</v>
      </c>
      <c r="V18" s="10">
        <f t="shared" si="7"/>
        <v>0.4875026035</v>
      </c>
      <c r="W18" s="10">
        <f t="shared" si="8"/>
        <v>0.7502601056</v>
      </c>
      <c r="X18" s="46">
        <v>0.15</v>
      </c>
      <c r="Y18" s="46">
        <v>-0.25</v>
      </c>
      <c r="Z18" s="46">
        <v>-0.35</v>
      </c>
      <c r="AA18" s="46">
        <v>0.4</v>
      </c>
      <c r="AB18" s="46">
        <v>0.3</v>
      </c>
      <c r="AC18" s="46">
        <v>-0.5</v>
      </c>
      <c r="AD18" s="10">
        <f t="shared" si="9"/>
        <v>0.5509357247</v>
      </c>
      <c r="AE18" s="10">
        <f t="shared" si="10"/>
        <v>0.3940955253</v>
      </c>
      <c r="AF18" s="60">
        <f t="shared" ref="AF18:AG18" si="41">AD18*(1-AD18)</f>
        <v>0.247405552</v>
      </c>
      <c r="AG18" s="60">
        <f t="shared" si="41"/>
        <v>0.2387842422</v>
      </c>
      <c r="AH18" s="60">
        <f t="shared" ref="AH18:AI18" si="42">V18*(1-V18)</f>
        <v>0.2498438151</v>
      </c>
      <c r="AI18" s="60">
        <f t="shared" si="42"/>
        <v>0.1873698795</v>
      </c>
      <c r="AJ18" s="61">
        <f t="shared" si="13"/>
        <v>0.1111009949</v>
      </c>
      <c r="AK18" s="61">
        <f t="shared" si="14"/>
        <v>0.1446804409</v>
      </c>
      <c r="AL18" s="62">
        <f t="shared" si="15"/>
        <v>0.02708101213</v>
      </c>
      <c r="AM18" s="62">
        <f t="shared" si="16"/>
        <v>0.0352660458</v>
      </c>
      <c r="AN18" s="62">
        <f t="shared" si="17"/>
        <v>0.04167732208</v>
      </c>
      <c r="AO18" s="62">
        <f t="shared" si="18"/>
        <v>0.05427398142</v>
      </c>
      <c r="AP18" s="62">
        <f t="shared" si="19"/>
        <v>0.05555049745</v>
      </c>
      <c r="AQ18" s="62">
        <f t="shared" si="20"/>
        <v>0.07234022043</v>
      </c>
      <c r="AR18" s="63">
        <f t="shared" si="21"/>
        <v>0.01898682813</v>
      </c>
      <c r="AS18" s="63">
        <f t="shared" si="22"/>
        <v>0.004743741576</v>
      </c>
      <c r="AT18" s="63">
        <f t="shared" si="23"/>
        <v>-0.03900992196</v>
      </c>
      <c r="AU18" s="63">
        <f t="shared" si="24"/>
        <v>-0.007309284379</v>
      </c>
      <c r="AV18" s="64">
        <f t="shared" si="25"/>
        <v>0</v>
      </c>
      <c r="AW18" s="64">
        <f t="shared" si="26"/>
        <v>0</v>
      </c>
      <c r="AX18" s="64">
        <f t="shared" si="27"/>
        <v>0</v>
      </c>
      <c r="AY18" s="64">
        <f t="shared" si="28"/>
        <v>0</v>
      </c>
      <c r="AZ18" s="64">
        <f t="shared" si="29"/>
        <v>0.002371870788</v>
      </c>
      <c r="BA18" s="65">
        <f t="shared" si="30"/>
        <v>-0.003654642189</v>
      </c>
      <c r="BB18" s="64">
        <f t="shared" si="31"/>
        <v>0.002371870788</v>
      </c>
      <c r="BC18" s="65">
        <f t="shared" si="32"/>
        <v>-0.003654642189</v>
      </c>
      <c r="BD18" s="79">
        <f t="shared" si="33"/>
        <v>0</v>
      </c>
      <c r="BE18" s="65">
        <f t="shared" si="34"/>
        <v>0</v>
      </c>
      <c r="BF18" s="64">
        <f t="shared" si="35"/>
        <v>0.002371870788</v>
      </c>
      <c r="BG18" s="66">
        <f t="shared" si="36"/>
        <v>-0.003654642189</v>
      </c>
      <c r="BH18" s="80"/>
      <c r="BI18" s="80"/>
      <c r="BJ18" s="33"/>
    </row>
    <row r="19" ht="14.25" customHeight="1">
      <c r="A19" s="45"/>
      <c r="B19" s="33"/>
      <c r="C19" s="10" t="s">
        <v>26</v>
      </c>
      <c r="D19" s="47">
        <v>1.0</v>
      </c>
      <c r="E19" s="47">
        <v>0.0</v>
      </c>
      <c r="F19" s="47">
        <v>1.0</v>
      </c>
      <c r="G19" s="47">
        <v>1.0</v>
      </c>
      <c r="H19" s="47">
        <v>0.0</v>
      </c>
      <c r="I19" s="47">
        <v>1.0</v>
      </c>
      <c r="J19" s="46">
        <v>-0.1</v>
      </c>
      <c r="K19" s="46">
        <v>0.2</v>
      </c>
      <c r="L19" s="46">
        <v>-0.3</v>
      </c>
      <c r="M19" s="46">
        <v>0.35</v>
      </c>
      <c r="N19" s="46">
        <v>0.4</v>
      </c>
      <c r="O19" s="46">
        <v>-0.25</v>
      </c>
      <c r="P19" s="46">
        <v>0.5</v>
      </c>
      <c r="Q19" s="46">
        <v>0.1</v>
      </c>
      <c r="R19" s="75">
        <v>0.9</v>
      </c>
      <c r="S19" s="46">
        <v>0.1</v>
      </c>
      <c r="T19" s="75">
        <v>0.2</v>
      </c>
      <c r="U19" s="46">
        <v>0.1</v>
      </c>
      <c r="V19" s="10">
        <f t="shared" si="7"/>
        <v>0.7310585786</v>
      </c>
      <c r="W19" s="10">
        <f t="shared" si="8"/>
        <v>0.6791786992</v>
      </c>
      <c r="X19" s="46">
        <v>-0.3</v>
      </c>
      <c r="Y19" s="46">
        <v>0.5</v>
      </c>
      <c r="Z19" s="46">
        <v>0.4</v>
      </c>
      <c r="AA19" s="46">
        <v>0.25</v>
      </c>
      <c r="AB19" s="46">
        <v>-0.45</v>
      </c>
      <c r="AC19" s="46">
        <v>0.35</v>
      </c>
      <c r="AD19" s="10">
        <f t="shared" si="9"/>
        <v>0.4223321443</v>
      </c>
      <c r="AE19" s="10">
        <f t="shared" si="10"/>
        <v>0.7151393263</v>
      </c>
      <c r="AF19" s="60">
        <f t="shared" ref="AF19:AG19" si="43">AD19*(1-AD19)</f>
        <v>0.2439677042</v>
      </c>
      <c r="AG19" s="60">
        <f t="shared" si="43"/>
        <v>0.2037150703</v>
      </c>
      <c r="AH19" s="60">
        <f t="shared" ref="AH19:AI19" si="44">V19*(1-V19)</f>
        <v>0.1966119332</v>
      </c>
      <c r="AI19" s="60">
        <f t="shared" si="44"/>
        <v>0.2178949938</v>
      </c>
      <c r="AJ19" s="61">
        <f t="shared" si="13"/>
        <v>0.1409323005</v>
      </c>
      <c r="AK19" s="61">
        <f t="shared" si="14"/>
        <v>0.05803041215</v>
      </c>
      <c r="AL19" s="62">
        <f t="shared" si="15"/>
        <v>0.05151488366</v>
      </c>
      <c r="AM19" s="62">
        <f t="shared" si="16"/>
        <v>0.02121181531</v>
      </c>
      <c r="AN19" s="62">
        <f t="shared" si="17"/>
        <v>0.04785910828</v>
      </c>
      <c r="AO19" s="62">
        <f t="shared" si="18"/>
        <v>0.01970650992</v>
      </c>
      <c r="AP19" s="62">
        <f t="shared" si="19"/>
        <v>0.07046615027</v>
      </c>
      <c r="AQ19" s="62">
        <f t="shared" si="20"/>
        <v>0.02901520607</v>
      </c>
      <c r="AR19" s="63">
        <f t="shared" si="21"/>
        <v>0.07088052325</v>
      </c>
      <c r="AS19" s="63">
        <f t="shared" si="22"/>
        <v>0.01393595671</v>
      </c>
      <c r="AT19" s="63">
        <f t="shared" si="23"/>
        <v>-0.04310889099</v>
      </c>
      <c r="AU19" s="63">
        <f t="shared" si="24"/>
        <v>-0.009393211534</v>
      </c>
      <c r="AV19" s="64">
        <f t="shared" si="25"/>
        <v>0.006967978353</v>
      </c>
      <c r="AW19" s="64">
        <f t="shared" si="26"/>
        <v>-0.004696605767</v>
      </c>
      <c r="AX19" s="64">
        <f t="shared" si="27"/>
        <v>0</v>
      </c>
      <c r="AY19" s="64">
        <f t="shared" si="28"/>
        <v>0</v>
      </c>
      <c r="AZ19" s="64">
        <f t="shared" si="29"/>
        <v>0.006967978353</v>
      </c>
      <c r="BA19" s="65">
        <f t="shared" si="30"/>
        <v>-0.004696605767</v>
      </c>
      <c r="BB19" s="64">
        <f t="shared" si="31"/>
        <v>0.006967978353</v>
      </c>
      <c r="BC19" s="65">
        <f t="shared" si="32"/>
        <v>-0.004696605767</v>
      </c>
      <c r="BD19" s="79">
        <f t="shared" si="33"/>
        <v>0</v>
      </c>
      <c r="BE19" s="65">
        <f t="shared" si="34"/>
        <v>0</v>
      </c>
      <c r="BF19" s="64">
        <f t="shared" si="35"/>
        <v>0.006967978353</v>
      </c>
      <c r="BG19" s="66">
        <f t="shared" si="36"/>
        <v>-0.004696605767</v>
      </c>
      <c r="BH19" s="80"/>
      <c r="BI19" s="80"/>
      <c r="BJ19" s="33"/>
    </row>
    <row r="20" ht="14.25" customHeight="1">
      <c r="A20" s="45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8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</row>
    <row r="21" ht="14.25" customHeight="1">
      <c r="A21" s="45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8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</row>
    <row r="22" ht="14.25" customHeight="1">
      <c r="A22" s="39" t="s">
        <v>105</v>
      </c>
      <c r="B22" s="33"/>
      <c r="C22" s="41" t="s">
        <v>54</v>
      </c>
      <c r="D22" s="41" t="s">
        <v>55</v>
      </c>
      <c r="E22" s="41" t="s">
        <v>56</v>
      </c>
      <c r="F22" s="41" t="s">
        <v>57</v>
      </c>
      <c r="G22" s="41" t="s">
        <v>58</v>
      </c>
      <c r="H22" s="41" t="s">
        <v>59</v>
      </c>
      <c r="I22" s="41" t="s">
        <v>60</v>
      </c>
      <c r="J22" s="41" t="s">
        <v>61</v>
      </c>
      <c r="K22" s="74" t="s">
        <v>109</v>
      </c>
      <c r="L22" s="74" t="s">
        <v>110</v>
      </c>
      <c r="M22" s="74" t="s">
        <v>111</v>
      </c>
      <c r="N22" s="74" t="s">
        <v>112</v>
      </c>
      <c r="O22" s="41" t="s">
        <v>64</v>
      </c>
      <c r="P22" s="41" t="s">
        <v>65</v>
      </c>
      <c r="Q22" s="41" t="s">
        <v>66</v>
      </c>
      <c r="R22" s="41" t="s">
        <v>67</v>
      </c>
      <c r="S22" s="41" t="s">
        <v>68</v>
      </c>
      <c r="T22" s="41" t="s">
        <v>69</v>
      </c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44" t="s">
        <v>117</v>
      </c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8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</row>
    <row r="23" ht="14.25" customHeight="1">
      <c r="A23" s="45"/>
      <c r="B23" s="33"/>
      <c r="C23" s="46">
        <f t="shared" ref="C23:D23" si="45">J14+BF14</f>
        <v>-0.2141572156</v>
      </c>
      <c r="D23" s="46">
        <f t="shared" si="45"/>
        <v>0.393790649</v>
      </c>
      <c r="E23" s="75">
        <f t="shared" ref="E23:E28" si="52">L14+AV14</f>
        <v>0.1</v>
      </c>
      <c r="F23" s="46">
        <f t="shared" ref="F23:H23" si="46">(M14+AW14)</f>
        <v>-0.3</v>
      </c>
      <c r="G23" s="46">
        <f t="shared" si="46"/>
        <v>0.5</v>
      </c>
      <c r="H23" s="46">
        <f t="shared" si="46"/>
        <v>-0.6</v>
      </c>
      <c r="I23" s="46">
        <f t="shared" ref="I23:L23" si="47">P14+AZ14</f>
        <v>-0.4141572156</v>
      </c>
      <c r="J23" s="46">
        <f t="shared" si="47"/>
        <v>0.293790649</v>
      </c>
      <c r="K23" s="75">
        <f t="shared" si="47"/>
        <v>0.6858427844</v>
      </c>
      <c r="L23" s="75">
        <f t="shared" si="47"/>
        <v>-0.906209351</v>
      </c>
      <c r="M23" s="75">
        <f t="shared" ref="M23:N23" si="48">(T14+BD14)</f>
        <v>-0.1</v>
      </c>
      <c r="N23" s="75">
        <f t="shared" si="48"/>
        <v>0.9</v>
      </c>
      <c r="O23" s="46">
        <f t="shared" ref="O23:P23" si="49">X14+AP14</f>
        <v>0.1793849348</v>
      </c>
      <c r="P23" s="46">
        <f t="shared" si="49"/>
        <v>-0.2212339554</v>
      </c>
      <c r="Q23" s="46">
        <f t="shared" ref="Q23:T23" si="50">Z14+AL14</f>
        <v>0.3129285604</v>
      </c>
      <c r="R23" s="46">
        <f t="shared" si="50"/>
        <v>0.412603656</v>
      </c>
      <c r="S23" s="46">
        <f t="shared" si="50"/>
        <v>-0.2817885017</v>
      </c>
      <c r="T23" s="46">
        <f t="shared" si="50"/>
        <v>0.5679328951</v>
      </c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8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</row>
    <row r="24" ht="14.25" customHeight="1">
      <c r="A24" s="45"/>
      <c r="B24" s="33"/>
      <c r="C24" s="46">
        <f t="shared" ref="C24:D24" si="51">J15+BF15</f>
        <v>0.1037405853</v>
      </c>
      <c r="D24" s="46">
        <f t="shared" si="51"/>
        <v>-0.301474708</v>
      </c>
      <c r="E24" s="75">
        <f t="shared" si="52"/>
        <v>-0.2</v>
      </c>
      <c r="F24" s="46">
        <f t="shared" ref="F24:H24" si="53">(M15+AW15)</f>
        <v>0.4</v>
      </c>
      <c r="G24" s="46">
        <f t="shared" si="53"/>
        <v>-0.1</v>
      </c>
      <c r="H24" s="46">
        <f t="shared" si="53"/>
        <v>0.6</v>
      </c>
      <c r="I24" s="46">
        <f t="shared" ref="I24:L24" si="54">P15+AZ15</f>
        <v>0.3037405853</v>
      </c>
      <c r="J24" s="46">
        <f t="shared" si="54"/>
        <v>-0.501474708</v>
      </c>
      <c r="K24" s="75">
        <f t="shared" si="54"/>
        <v>0.003740585289</v>
      </c>
      <c r="L24" s="75">
        <f t="shared" si="54"/>
        <v>-0.601474708</v>
      </c>
      <c r="M24" s="75">
        <f t="shared" ref="M24:N24" si="55">(T15+BD15)</f>
        <v>0.6</v>
      </c>
      <c r="N24" s="75">
        <f t="shared" si="55"/>
        <v>-0.5</v>
      </c>
      <c r="O24" s="46">
        <f t="shared" ref="O24:P24" si="56">X15+AP15</f>
        <v>-0.262145249</v>
      </c>
      <c r="P24" s="46">
        <f t="shared" si="56"/>
        <v>0.2377733881</v>
      </c>
      <c r="Q24" s="46">
        <f t="shared" ref="Q24:T24" si="57">Z15+AL15</f>
        <v>0.1127944063</v>
      </c>
      <c r="R24" s="46">
        <f t="shared" si="57"/>
        <v>-0.4372543047</v>
      </c>
      <c r="S24" s="46">
        <f t="shared" si="57"/>
        <v>0.4877066685</v>
      </c>
      <c r="T24" s="46">
        <f t="shared" si="57"/>
        <v>-0.3623094264</v>
      </c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8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</row>
    <row r="25" ht="14.25" customHeight="1">
      <c r="A25" s="45"/>
      <c r="B25" s="33"/>
      <c r="C25" s="46">
        <f t="shared" ref="C25:D25" si="58">J16+BF16</f>
        <v>0.1900878497</v>
      </c>
      <c r="D25" s="46">
        <f t="shared" si="58"/>
        <v>-0.4039630256</v>
      </c>
      <c r="E25" s="75">
        <f t="shared" si="52"/>
        <v>0.3900878497</v>
      </c>
      <c r="F25" s="46">
        <f t="shared" ref="F25:H25" si="59">(M16+AW16)</f>
        <v>0.09603697444</v>
      </c>
      <c r="G25" s="46">
        <f t="shared" si="59"/>
        <v>-0.3099121503</v>
      </c>
      <c r="H25" s="46">
        <f t="shared" si="59"/>
        <v>0.2460369744</v>
      </c>
      <c r="I25" s="46">
        <f t="shared" ref="I25:L25" si="60">P16+AZ16</f>
        <v>-0.6099121503</v>
      </c>
      <c r="J25" s="46">
        <f t="shared" si="60"/>
        <v>0.1960369744</v>
      </c>
      <c r="K25" s="75">
        <f t="shared" si="60"/>
        <v>-0.5</v>
      </c>
      <c r="L25" s="75">
        <f t="shared" si="60"/>
        <v>0.6</v>
      </c>
      <c r="M25" s="75">
        <f t="shared" ref="M25:N25" si="61">(T16+BD16)</f>
        <v>-0.1</v>
      </c>
      <c r="N25" s="75">
        <f t="shared" si="61"/>
        <v>0.4</v>
      </c>
      <c r="O25" s="46">
        <f t="shared" ref="O25:P25" si="62">X16+AP16</f>
        <v>0.3291336982</v>
      </c>
      <c r="P25" s="46">
        <f t="shared" si="62"/>
        <v>-0.3669215511</v>
      </c>
      <c r="Q25" s="46">
        <f t="shared" ref="Q25:T25" si="63">Z16+AL16</f>
        <v>0.06984231498</v>
      </c>
      <c r="R25" s="46">
        <f t="shared" si="63"/>
        <v>0.4715210332</v>
      </c>
      <c r="S25" s="46">
        <f t="shared" si="63"/>
        <v>-0.2380856656</v>
      </c>
      <c r="T25" s="46">
        <f t="shared" si="63"/>
        <v>0.4140343612</v>
      </c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8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</row>
    <row r="26" ht="14.25" customHeight="1">
      <c r="A26" s="45"/>
      <c r="B26" s="33"/>
      <c r="C26" s="46">
        <f t="shared" ref="C26:D26" si="64">J17+BF17</f>
        <v>-0.2460157553</v>
      </c>
      <c r="D26" s="46">
        <f t="shared" si="64"/>
        <v>0.3558373874</v>
      </c>
      <c r="E26" s="75">
        <f t="shared" si="52"/>
        <v>0.5039842447</v>
      </c>
      <c r="F26" s="46">
        <f t="shared" ref="F26:H26" si="65">(M17+AW17)</f>
        <v>-0.5941626126</v>
      </c>
      <c r="G26" s="46">
        <f t="shared" si="65"/>
        <v>-0.2</v>
      </c>
      <c r="H26" s="46">
        <f t="shared" si="65"/>
        <v>0.3</v>
      </c>
      <c r="I26" s="46">
        <f t="shared" ref="I26:L26" si="66">P17+AZ17</f>
        <v>0.4039842447</v>
      </c>
      <c r="J26" s="46">
        <f t="shared" si="66"/>
        <v>-0.2941626126</v>
      </c>
      <c r="K26" s="75">
        <f t="shared" si="66"/>
        <v>0.7</v>
      </c>
      <c r="L26" s="75">
        <f t="shared" si="66"/>
        <v>0.9</v>
      </c>
      <c r="M26" s="75">
        <f t="shared" ref="M26:N26" si="67">(T17+BD17)</f>
        <v>-0.4</v>
      </c>
      <c r="N26" s="75">
        <f t="shared" si="67"/>
        <v>-0.5</v>
      </c>
      <c r="O26" s="46">
        <f t="shared" ref="O26:P26" si="68">X17+AP17</f>
        <v>-0.1014278014</v>
      </c>
      <c r="P26" s="46">
        <f t="shared" si="68"/>
        <v>0.3073144407</v>
      </c>
      <c r="Q26" s="46">
        <f t="shared" ref="Q26:T26" si="69">Z17+AL17</f>
        <v>0.6319124427</v>
      </c>
      <c r="R26" s="46">
        <f t="shared" si="69"/>
        <v>-0.1623438128</v>
      </c>
      <c r="S26" s="46">
        <f t="shared" si="69"/>
        <v>0.4177708387</v>
      </c>
      <c r="T26" s="46">
        <f t="shared" si="69"/>
        <v>0.120969314</v>
      </c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8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</row>
    <row r="27" ht="14.25" customHeight="1">
      <c r="A27" s="45"/>
      <c r="B27" s="33"/>
      <c r="C27" s="46">
        <f t="shared" ref="C27:D27" si="70">J18+BF18</f>
        <v>0.3023718708</v>
      </c>
      <c r="D27" s="46">
        <f t="shared" si="70"/>
        <v>-0.1036546422</v>
      </c>
      <c r="E27" s="75">
        <f t="shared" si="52"/>
        <v>-0.5</v>
      </c>
      <c r="F27" s="46">
        <f t="shared" ref="F27:H27" si="71">(M18+AW18)</f>
        <v>0.2</v>
      </c>
      <c r="G27" s="46">
        <f t="shared" si="71"/>
        <v>-0.4</v>
      </c>
      <c r="H27" s="46">
        <f t="shared" si="71"/>
        <v>0.7</v>
      </c>
      <c r="I27" s="46">
        <f t="shared" ref="I27:L27" si="72">P18+AZ18</f>
        <v>0.2523718708</v>
      </c>
      <c r="J27" s="46">
        <f t="shared" si="72"/>
        <v>0.3963453578</v>
      </c>
      <c r="K27" s="75">
        <f t="shared" si="72"/>
        <v>-0.5976281292</v>
      </c>
      <c r="L27" s="75">
        <f t="shared" si="72"/>
        <v>0.7963453578</v>
      </c>
      <c r="M27" s="75">
        <f t="shared" ref="M27:N27" si="73">(T18+BD18)</f>
        <v>0.5</v>
      </c>
      <c r="N27" s="75">
        <f t="shared" si="73"/>
        <v>0.8</v>
      </c>
      <c r="O27" s="46">
        <f t="shared" ref="O27:P27" si="74">X18+AP18</f>
        <v>0.2055504975</v>
      </c>
      <c r="P27" s="46">
        <f t="shared" si="74"/>
        <v>-0.1776597796</v>
      </c>
      <c r="Q27" s="46">
        <f t="shared" ref="Q27:T27" si="75">Z18+AL18</f>
        <v>-0.3229189879</v>
      </c>
      <c r="R27" s="46">
        <f t="shared" si="75"/>
        <v>0.4352660458</v>
      </c>
      <c r="S27" s="46">
        <f t="shared" si="75"/>
        <v>0.3416773221</v>
      </c>
      <c r="T27" s="46">
        <f t="shared" si="75"/>
        <v>-0.4457260186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8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</row>
    <row r="28" ht="14.25" customHeight="1">
      <c r="A28" s="45"/>
      <c r="B28" s="33"/>
      <c r="C28" s="46">
        <f t="shared" ref="C28:D28" si="76">J19+BF19</f>
        <v>-0.09303202165</v>
      </c>
      <c r="D28" s="46">
        <f t="shared" si="76"/>
        <v>0.1953033942</v>
      </c>
      <c r="E28" s="75">
        <f t="shared" si="52"/>
        <v>-0.2930320216</v>
      </c>
      <c r="F28" s="46">
        <f t="shared" ref="F28:H28" si="77">(M19+AW19)</f>
        <v>0.3453033942</v>
      </c>
      <c r="G28" s="46">
        <f t="shared" si="77"/>
        <v>0.4</v>
      </c>
      <c r="H28" s="46">
        <f t="shared" si="77"/>
        <v>-0.25</v>
      </c>
      <c r="I28" s="46">
        <f t="shared" ref="I28:L28" si="78">P19+AZ19</f>
        <v>0.5069679784</v>
      </c>
      <c r="J28" s="46">
        <f t="shared" si="78"/>
        <v>0.09530339423</v>
      </c>
      <c r="K28" s="75">
        <f t="shared" si="78"/>
        <v>0.9069679784</v>
      </c>
      <c r="L28" s="75">
        <f t="shared" si="78"/>
        <v>0.09530339423</v>
      </c>
      <c r="M28" s="75">
        <f t="shared" ref="M28:N28" si="79">(T19+BD19)</f>
        <v>0.2</v>
      </c>
      <c r="N28" s="75">
        <f t="shared" si="79"/>
        <v>0.1</v>
      </c>
      <c r="O28" s="46">
        <f t="shared" ref="O28:P28" si="80">X19+AP19</f>
        <v>-0.2295338497</v>
      </c>
      <c r="P28" s="46">
        <f t="shared" si="80"/>
        <v>0.5290152061</v>
      </c>
      <c r="Q28" s="46">
        <f t="shared" ref="Q28:T28" si="81">Z19+AL19</f>
        <v>0.4515148837</v>
      </c>
      <c r="R28" s="46">
        <f t="shared" si="81"/>
        <v>0.2712118153</v>
      </c>
      <c r="S28" s="46">
        <f t="shared" si="81"/>
        <v>-0.4021408917</v>
      </c>
      <c r="T28" s="46">
        <f t="shared" si="81"/>
        <v>0.3697065099</v>
      </c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8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</row>
    <row r="29" ht="14.25" customHeight="1">
      <c r="A29" s="45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8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</row>
    <row r="30" ht="14.25" customHeight="1">
      <c r="A30" s="4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5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</row>
    <row r="31" ht="14.25" customHeight="1">
      <c r="A31" s="42"/>
      <c r="B31" s="33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</row>
    <row r="32" ht="14.25" customHeight="1">
      <c r="A32" s="33"/>
      <c r="B32" s="33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</row>
    <row r="33" ht="14.25" customHeight="1">
      <c r="A33" s="33"/>
      <c r="B33" s="33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</row>
    <row r="34" ht="14.25" customHeight="1">
      <c r="A34" s="33"/>
      <c r="B34" s="33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</row>
    <row r="35" ht="14.25" customHeight="1">
      <c r="A35" s="33"/>
      <c r="B35" s="33"/>
      <c r="C35" s="82"/>
      <c r="D35" s="83"/>
      <c r="E35" s="83"/>
      <c r="F35" s="82"/>
      <c r="G35" s="83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</row>
    <row r="36" ht="14.25" customHeight="1">
      <c r="A36" s="33"/>
      <c r="B36" s="33"/>
      <c r="C36" s="82"/>
      <c r="D36" s="83"/>
      <c r="E36" s="83"/>
      <c r="F36" s="83"/>
      <c r="G36" s="83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</row>
    <row r="37" ht="14.25" customHeight="1">
      <c r="A37" s="33"/>
      <c r="B37" s="33"/>
      <c r="C37" s="82"/>
      <c r="D37" s="82"/>
      <c r="E37" s="83"/>
      <c r="F37" s="83"/>
      <c r="G37" s="83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</row>
    <row r="38" ht="14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</row>
    <row r="39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</row>
    <row r="40" ht="14.25" customHeight="1">
      <c r="A40" s="42"/>
      <c r="B40" s="33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</row>
    <row r="41" ht="14.25" customHeight="1">
      <c r="B41" s="33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</row>
    <row r="42" ht="14.25" customHeight="1">
      <c r="A42" s="3"/>
      <c r="B42" s="3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</row>
    <row r="43" ht="14.25" customHeight="1">
      <c r="A43" s="33"/>
      <c r="B43" s="33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</row>
    <row r="44" ht="14.25" customHeight="1">
      <c r="A44" s="33"/>
      <c r="B44" s="33"/>
      <c r="C44" s="82"/>
      <c r="D44" s="83"/>
      <c r="E44" s="83"/>
      <c r="F44" s="82"/>
      <c r="G44" s="83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</row>
    <row r="45" ht="14.25" customHeight="1">
      <c r="A45" s="33"/>
      <c r="B45" s="33"/>
      <c r="C45" s="82"/>
      <c r="D45" s="83"/>
      <c r="E45" s="83"/>
      <c r="F45" s="83"/>
      <c r="G45" s="83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</row>
    <row r="46" ht="14.25" customHeight="1">
      <c r="A46" s="33"/>
      <c r="B46" s="33"/>
      <c r="C46" s="82"/>
      <c r="D46" s="82"/>
      <c r="E46" s="83"/>
      <c r="F46" s="83"/>
      <c r="G46" s="83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</row>
    <row r="47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ht="14.25" customHeight="1">
      <c r="A49" s="42"/>
      <c r="B49" s="33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ht="14.25" customHeight="1">
      <c r="A50" s="33"/>
      <c r="B50" s="33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</row>
    <row r="51" ht="14.25" customHeight="1">
      <c r="A51" s="33"/>
      <c r="B51" s="33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</row>
    <row r="52" ht="14.25" customHeight="1">
      <c r="A52" s="33"/>
      <c r="B52" s="33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</row>
    <row r="53" ht="14.25" customHeight="1">
      <c r="A53" s="33"/>
      <c r="B53" s="33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</row>
    <row r="54" ht="14.25" customHeight="1">
      <c r="A54" s="33"/>
      <c r="B54" s="33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</row>
    <row r="55" ht="14.25" customHeight="1">
      <c r="A55" s="33"/>
      <c r="B55" s="33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</row>
    <row r="56" ht="14.25" customHeight="1">
      <c r="A56" s="33"/>
      <c r="B56" s="33"/>
      <c r="C56" s="33"/>
      <c r="D56" s="33"/>
      <c r="E56" s="33"/>
      <c r="F56" s="33"/>
    </row>
    <row r="57" ht="14.25" customHeight="1">
      <c r="A57" s="33"/>
      <c r="B57" s="33"/>
      <c r="C57" s="33"/>
      <c r="D57" s="33"/>
      <c r="E57" s="33"/>
      <c r="F57" s="33"/>
    </row>
    <row r="58" ht="14.25" customHeight="1">
      <c r="A58" s="33"/>
      <c r="B58" s="33"/>
      <c r="C58" s="33"/>
      <c r="D58" s="33"/>
      <c r="E58" s="33"/>
      <c r="F58" s="33"/>
    </row>
    <row r="59" ht="14.25" customHeight="1">
      <c r="A59" s="33"/>
      <c r="B59" s="33"/>
      <c r="C59" s="33"/>
      <c r="D59" s="33"/>
      <c r="E59" s="33"/>
      <c r="F59" s="33"/>
    </row>
    <row r="60" ht="14.25" customHeight="1">
      <c r="A60" s="33"/>
      <c r="B60" s="33"/>
      <c r="C60" s="33"/>
      <c r="D60" s="33"/>
      <c r="E60" s="33"/>
      <c r="F60" s="33"/>
    </row>
    <row r="61" ht="14.25" customHeight="1">
      <c r="A61" s="33"/>
      <c r="B61" s="33"/>
      <c r="C61" s="33"/>
      <c r="D61" s="33"/>
      <c r="E61" s="33"/>
      <c r="F61" s="33"/>
    </row>
    <row r="62" ht="14.25" customHeight="1">
      <c r="A62" s="33"/>
      <c r="B62" s="33"/>
      <c r="C62" s="33"/>
      <c r="D62" s="33"/>
      <c r="E62" s="33"/>
      <c r="F62" s="33"/>
    </row>
    <row r="63" ht="14.25" customHeight="1">
      <c r="A63" s="33"/>
      <c r="B63" s="33"/>
      <c r="C63" s="33"/>
      <c r="D63" s="33"/>
      <c r="E63" s="33"/>
      <c r="F63" s="33"/>
    </row>
    <row r="64" ht="14.25" customHeight="1">
      <c r="A64" s="33"/>
      <c r="B64" s="33"/>
      <c r="C64" s="33"/>
      <c r="D64" s="33"/>
      <c r="E64" s="33"/>
      <c r="F64" s="33"/>
    </row>
    <row r="65" ht="14.25" customHeight="1">
      <c r="A65" s="33"/>
      <c r="B65" s="33"/>
      <c r="C65" s="33"/>
      <c r="D65" s="33"/>
      <c r="E65" s="33"/>
      <c r="F65" s="33"/>
    </row>
    <row r="66" ht="14.25" customHeight="1">
      <c r="A66" s="33"/>
      <c r="B66" s="33"/>
      <c r="C66" s="33"/>
      <c r="D66" s="33"/>
      <c r="E66" s="33"/>
      <c r="F66" s="33"/>
    </row>
    <row r="67" ht="14.25" customHeight="1">
      <c r="A67" s="33"/>
      <c r="B67" s="33"/>
      <c r="C67" s="33"/>
      <c r="D67" s="33"/>
      <c r="E67" s="33"/>
      <c r="F67" s="33"/>
    </row>
    <row r="68" ht="14.25" customHeight="1">
      <c r="A68" s="33"/>
      <c r="B68" s="33"/>
      <c r="C68" s="33"/>
      <c r="D68" s="33"/>
      <c r="E68" s="33"/>
      <c r="F68" s="33"/>
    </row>
    <row r="69" ht="14.25" customHeight="1">
      <c r="A69" s="33"/>
      <c r="B69" s="33"/>
      <c r="C69" s="33"/>
      <c r="D69" s="33"/>
      <c r="E69" s="33"/>
      <c r="F69" s="33"/>
    </row>
    <row r="70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</row>
    <row r="71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</row>
    <row r="72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</row>
    <row r="7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</row>
    <row r="74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</row>
    <row r="75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</row>
    <row r="7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</row>
    <row r="77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</row>
    <row r="78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</row>
    <row r="79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</row>
    <row r="80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</row>
    <row r="81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</row>
    <row r="82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</row>
    <row r="8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</row>
    <row r="84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</row>
    <row r="85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</row>
    <row r="88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</row>
    <row r="89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</row>
    <row r="999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</row>
    <row r="1000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2024-11-16T00:52:12Z</dcterms:created>
  <dc:creator>Rangga rqin</dc:creator>
</cp:coreProperties>
</file>