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xr:revisionPtr revIDLastSave="0" documentId="8_{920BB682-B9A5-42C2-A96F-896E15CD7193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3" l="1"/>
  <c r="B72" i="3"/>
  <c r="L71" i="3"/>
  <c r="B71" i="3"/>
  <c r="L70" i="3"/>
  <c r="B70" i="3"/>
  <c r="L69" i="3"/>
  <c r="B69" i="3"/>
  <c r="L68" i="3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73" i="3" l="1"/>
  <c r="B11" i="3"/>
  <c r="B10" i="3"/>
  <c r="E8" i="3"/>
  <c r="F8" i="3"/>
</calcChain>
</file>

<file path=xl/sharedStrings.xml><?xml version="1.0" encoding="utf-8"?>
<sst xmlns="http://schemas.openxmlformats.org/spreadsheetml/2006/main" count="569" uniqueCount="433">
  <si>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</si>
  <si>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</si>
  <si>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</si>
  <si>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</si>
  <si>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</si>
  <si>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</si>
  <si>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</si>
  <si>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</si>
  <si>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</si>
  <si>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</si>
  <si>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</si>
  <si>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</si>
  <si>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</si>
  <si>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</si>
  <si>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</si>
  <si>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</si>
  <si>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</si>
  <si>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</si>
  <si>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</si>
  <si>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</si>
  <si>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</si>
  <si>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</si>
  <si>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</si>
  <si>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</si>
  <si>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</si>
  <si>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</si>
  <si>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</si>
  <si>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</si>
  <si>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</si>
  <si>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</si>
  <si>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</si>
  <si>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</si>
  <si>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</si>
  <si>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5/11/2025</t>
  </si>
  <si>
    <t>8:44:53 AM</t>
  </si>
  <si>
    <t>Arbitrary Power Booster</t>
  </si>
  <si>
    <t>IMR-005-SCH</t>
  </si>
  <si>
    <t>3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</si>
  <si>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</si>
  <si>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</si>
  <si>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</si>
  <si>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</si>
  <si>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</si>
  <si>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</si>
  <si>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</si>
  <si>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</si>
  <si>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CAP_SMD_100UF_25V_SMD</t>
  </si>
  <si>
    <t>DIODE_ZENER_MMSZ5239BS-7-F</t>
  </si>
  <si>
    <t>DIODE_1N4148W-7-F</t>
  </si>
  <si>
    <t>DIODE_SCHOTTKY_1N5819HW-7-F</t>
  </si>
  <si>
    <t>DIODE_SCHOTTKY_B240S1F-7</t>
  </si>
  <si>
    <t>FAN_AFB0405LA-A</t>
  </si>
  <si>
    <t>FERRITE_2508053017Y3</t>
  </si>
  <si>
    <t>HEATSINK_CS9464020BP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</si>
  <si>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</si>
  <si>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</si>
  <si>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</si>
  <si>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</si>
  <si>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</si>
  <si>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</si>
  <si>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LED_RED_LTST-C170EKT</t>
  </si>
  <si>
    <t>MECHANICAL_SCREW_M3X6_PAN_HEAD</t>
  </si>
  <si>
    <t>MECHANICAL_STANDOFF_M3X20</t>
  </si>
  <si>
    <t>MOSFET_PCH_DMP6050SPS-13</t>
  </si>
  <si>
    <t>MOSFET_NCH_2N7002-7-F</t>
  </si>
  <si>
    <t>MOSFET_NCH_DMNH6042SPDQ-13</t>
  </si>
  <si>
    <t>MOSFET_NCH_DMN3023L-7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</si>
  <si>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</si>
  <si>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</si>
  <si>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</si>
  <si>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</si>
  <si>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</si>
  <si>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</si>
  <si>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</si>
  <si>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</si>
  <si>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</si>
  <si>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RES_SMD_300_0805_1/8W_1%</t>
  </si>
  <si>
    <t>RES_SMD_1M_0805_1/4W_1%</t>
  </si>
  <si>
    <t>RES_SMD_100_0805_3.5W_1%</t>
  </si>
  <si>
    <t>RES_SMD_1.5K_0805_1/8W_1%</t>
  </si>
  <si>
    <t>RES_SMD_4.7K_0805_1/8W_1%</t>
  </si>
  <si>
    <t>RES_SMD_90.9_0805_1/8W_1%</t>
  </si>
  <si>
    <t>RES_SMD_0.0065_2512_2W_1%</t>
  </si>
  <si>
    <t>RES_SMD_3.0K_0805_1/8W_1%</t>
  </si>
  <si>
    <t>RES_SMD_4.99K_0805_1/8W_1%</t>
  </si>
  <si>
    <t>RES_SMD_2.49K_0805_1/8W_1%</t>
  </si>
  <si>
    <t>RES_SMD_100_0805_1/8W_1%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</si>
  <si>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</si>
  <si>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</si>
  <si>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</si>
  <si>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</si>
  <si>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</si>
  <si>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</si>
  <si>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</si>
  <si>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</si>
  <si>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</si>
  <si>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IC_MCP45HV51-104E/ST</t>
  </si>
  <si>
    <t>IC_SN74LVC1G14DCKR</t>
  </si>
  <si>
    <t>OPAMP_LMP2011MFX/NOPB</t>
  </si>
  <si>
    <t>IC_LM4041CYM3-ADJ-TR</t>
  </si>
  <si>
    <t>IC_INA282AIDR</t>
  </si>
  <si>
    <t>MODULE_STM32F746G-DISCO</t>
  </si>
  <si>
    <t>OPAMP_OPA549S</t>
  </si>
  <si>
    <t>OPAMP_TLV9302IDR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</si>
  <si>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</si>
  <si>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</si>
  <si>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</si>
  <si>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</si>
  <si>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</si>
  <si>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</si>
  <si>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100UF 25V X7S SMD</t>
  </si>
  <si>
    <t>DIODE ZENER 9.1V 200MW SOD323</t>
  </si>
  <si>
    <t>RELAY REED SPDT 250MA 5V</t>
  </si>
  <si>
    <t>DIODE SCHOTTKY 40V 1A SOD123</t>
  </si>
  <si>
    <t>DIODE SCHOTTKY 40V 2A SOD123F</t>
  </si>
  <si>
    <t>FAN AXIAL 40X10MM BALL 5VDC WIRE</t>
  </si>
  <si>
    <t>FERRITE BEAD 300 OHM 0805 1LN</t>
  </si>
  <si>
    <t>Heat Sink Aluminum Top Mount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</si>
  <si>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</si>
  <si>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</si>
  <si>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</si>
  <si>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</si>
  <si>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</si>
  <si>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</si>
  <si>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LED RED CLEAR SMD</t>
  </si>
  <si>
    <t>SCREW M3X6 PAN HEAD SS</t>
  </si>
  <si>
    <t>HEX STANDOFF M3 BRASS 20MM</t>
  </si>
  <si>
    <t>MOSFET P-CH 60V 5.7A PWRDI5060-8</t>
  </si>
  <si>
    <t>MOSFET N-CH 60V 115MA SOT23-3</t>
  </si>
  <si>
    <t>MOSFET NCH 60V 5.7A POWERDI</t>
  </si>
  <si>
    <t>MOSFET N-CH 30V 6.2A SOT23-3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</si>
  <si>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</si>
  <si>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</si>
  <si>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</si>
  <si>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</si>
  <si>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</si>
  <si>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</si>
  <si>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</si>
  <si>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</si>
  <si>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</si>
  <si>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300 OHM 1% 1/8W 0805</t>
  </si>
  <si>
    <t>RES SMD 1K OHM 1% 1/4W 0805</t>
  </si>
  <si>
    <t>RES SMD 100 OHM 1% 3.5W 2512</t>
  </si>
  <si>
    <t>RES SMD 1.5K OHM 1% 1/8W 0805</t>
  </si>
  <si>
    <t>RES SMD 4.7K OHM 1% 1/8W 0805</t>
  </si>
  <si>
    <t>RES SMD 90.9 OHM 1% 1/8W 0805</t>
  </si>
  <si>
    <t>RES SMD 0.0065 OHM 1% 2W 2512</t>
  </si>
  <si>
    <t>RES SMD 3.0K OHM 1% 1/8W 0805</t>
  </si>
  <si>
    <t>RES SMD 4.99K OHM 1% 1/8W 0805</t>
  </si>
  <si>
    <t>RES SMD 2.49K OHM 1% 1/8W 0805</t>
  </si>
  <si>
    <t>RES SMD 100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</si>
  <si>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</si>
  <si>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</si>
  <si>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</si>
  <si>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</si>
  <si>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</si>
  <si>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</si>
  <si>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</si>
  <si>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256TP 14TSSOP</t>
  </si>
  <si>
    <t>IC INVERT SCHMITT 1CH 1IN SC70-5</t>
  </si>
  <si>
    <t>IC OPAMP GP 3MHZ .12uV CIRCUIT SOT23-5</t>
  </si>
  <si>
    <t>IC VREF SHUNT ADJ 0.5% SOT23-3</t>
  </si>
  <si>
    <t>IC CURRENT SENSE 0.4% 50V/V SOIC-8</t>
  </si>
  <si>
    <t>DISCOVERY STM32 F7 EVAL BRD</t>
  </si>
  <si>
    <t>IC OPAMP POWER 1 CIRC 11PWRPACK</t>
  </si>
  <si>
    <t>IC OPAMP GP 2 CIRCUIT 8SOIC</t>
  </si>
  <si>
    <t>Designator</t>
  </si>
  <si>
    <t>C1, C2, C3, C9, C10, C11</t>
  </si>
  <si>
    <t>C4, C12, C16</t>
  </si>
  <si>
    <t>C5, C6, C7, C8, C13, C17, C18, C19, C20, C21, C22, C23, C24, C25, C26, C27, C28, C29, C33, C34, C35, C36, C37, C38, C39, C40, C41, C42, C43, C44, C45, C46</t>
  </si>
  <si>
    <t>C14</t>
  </si>
  <si>
    <t>C15, C48</t>
  </si>
  <si>
    <t>C30, C31, C32, C47</t>
  </si>
  <si>
    <t>D1, D5</t>
  </si>
  <si>
    <t>D2, D3, D7, D9, D10, D11, D12, D13, D14, D15, D16, D17, D18, D19, D20, D21, D22</t>
  </si>
  <si>
    <t>D4, D8</t>
  </si>
  <si>
    <t>D6</t>
  </si>
  <si>
    <t>FAN1, FAN2</t>
  </si>
  <si>
    <t>FB1</t>
  </si>
  <si>
    <t>HS1, HS2</t>
  </si>
  <si>
    <t>J1, J4, J6, J10</t>
  </si>
  <si>
    <t>J2, J3, J7, J11</t>
  </si>
  <si>
    <t>J5, J9</t>
  </si>
  <si>
    <t>J8</t>
  </si>
  <si>
    <t>JP1, JP2, JP3, JP4</t>
  </si>
  <si>
    <t>L1</t>
  </si>
  <si>
    <t>LED1, LED2</t>
  </si>
  <si>
    <t>MECH1, MECH2, MECH3, MECH4, MECH9, MECH10, MECH11, MECH12</t>
  </si>
  <si>
    <t>MECH5, MECH6, MECH7, MECH8</t>
  </si>
  <si>
    <t>Q1, Q2</t>
  </si>
  <si>
    <t>Q3, Q7, Q8, Q9, Q10, Q11, Q12</t>
  </si>
  <si>
    <t>Q4</t>
  </si>
  <si>
    <t>Q5, Q6</t>
  </si>
  <si>
    <t>R1, R6</t>
  </si>
  <si>
    <t>R2, R3, R7, R8, R11, R25, R27, R30, R31, R32, R37, R38, R42, R43, R45, R46, R47, R51, R52, R53, R54, R61, R62, R63, R64, R65, R66, R67, R69, R72</t>
  </si>
  <si>
    <t>R4, R13</t>
  </si>
  <si>
    <t>R5, R15</t>
  </si>
  <si>
    <t>R9</t>
  </si>
  <si>
    <t>R10, R18, R19, R24, R26, R28, R36, R50</t>
  </si>
  <si>
    <t>R12, R16</t>
  </si>
  <si>
    <t>R14</t>
  </si>
  <si>
    <t>R17</t>
  </si>
  <si>
    <t>R20, R29</t>
  </si>
  <si>
    <t>R21, R57</t>
  </si>
  <si>
    <t>R22, R23, R58, R59</t>
  </si>
  <si>
    <t>R33</t>
  </si>
  <si>
    <t>R34, R60, R70</t>
  </si>
  <si>
    <t>R35</t>
  </si>
  <si>
    <t>R39, R71</t>
  </si>
  <si>
    <t>R40, R49</t>
  </si>
  <si>
    <t>R41, R48, R55, R68</t>
  </si>
  <si>
    <t>R44, R56</t>
  </si>
  <si>
    <t>R73, R74</t>
  </si>
  <si>
    <t>REL1</t>
  </si>
  <si>
    <t>REL2, REL4</t>
  </si>
  <si>
    <t>REL3, REL5</t>
  </si>
  <si>
    <t>REL6, REL7</t>
  </si>
  <si>
    <t>SW1</t>
  </si>
  <si>
    <t>SW2</t>
  </si>
  <si>
    <t>TP1, TP2, TP3, TP4, TP5, TP6</t>
  </si>
  <si>
    <t>U1</t>
  </si>
  <si>
    <t>U2, U3, U10</t>
  </si>
  <si>
    <t>U4, U11</t>
  </si>
  <si>
    <t>U5, U16</t>
  </si>
  <si>
    <t>U6</t>
  </si>
  <si>
    <t>U7</t>
  </si>
  <si>
    <t>U8, U13</t>
  </si>
  <si>
    <t>U9</t>
  </si>
  <si>
    <t>U12, U17</t>
  </si>
  <si>
    <t>U14, U15</t>
  </si>
  <si>
    <t>MFG</t>
  </si>
  <si>
    <t>EEV-FK1H331Q</t>
  </si>
  <si>
    <t>Murata Electronics</t>
  </si>
  <si>
    <t>KYOCERA AVX</t>
  </si>
  <si>
    <t>KEMET</t>
  </si>
  <si>
    <t>Diodes Inc</t>
  </si>
  <si>
    <t>Delta Electronicis</t>
  </si>
  <si>
    <t>Fair-Rite</t>
  </si>
  <si>
    <t>Cooling Source</t>
  </si>
  <si>
    <t>Pomona</t>
  </si>
  <si>
    <t>Molex</t>
  </si>
  <si>
    <t>Sullins Connector Solutions</t>
  </si>
  <si>
    <t>Bourns Inc.</t>
  </si>
  <si>
    <t>APM Hexseal</t>
  </si>
  <si>
    <t>Keystone Electronics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</si>
  <si>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</si>
  <si>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</si>
  <si>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</si>
  <si>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</si>
  <si>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</si>
  <si>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</si>
  <si>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</si>
  <si>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</si>
  <si>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</si>
  <si>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</si>
  <si>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</si>
  <si>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</si>
  <si>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</si>
  <si>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</si>
  <si>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</si>
  <si>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</si>
  <si>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</si>
  <si>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</si>
  <si>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KCM55WC71E107MH13L</t>
  </si>
  <si>
    <t>MMSZ5239BS-7-F</t>
  </si>
  <si>
    <t>1N4148W-7-F</t>
  </si>
  <si>
    <t>1N5819HW-7-F</t>
  </si>
  <si>
    <t>B240S1F-7</t>
  </si>
  <si>
    <t>AFB0405LA-A</t>
  </si>
  <si>
    <t>2508053017Y3</t>
  </si>
  <si>
    <t>CS9464020BP</t>
  </si>
  <si>
    <t>73099-2</t>
  </si>
  <si>
    <t>73099-0</t>
  </si>
  <si>
    <t>0731713150</t>
  </si>
  <si>
    <t>PREC003SFAN-RC</t>
  </si>
  <si>
    <t>PREC002SFAN-RC</t>
  </si>
  <si>
    <t>SRN4018TA-6R8M</t>
  </si>
  <si>
    <t>LTST-C170EKT</t>
  </si>
  <si>
    <t>RM3X6MM 2701</t>
  </si>
  <si>
    <t>24407</t>
  </si>
  <si>
    <t>DMP6050SPS-13</t>
  </si>
  <si>
    <t>2N7002-7-F</t>
  </si>
  <si>
    <t>DMNH6042SPDQ-13</t>
  </si>
  <si>
    <t>DMN3023L-7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</si>
  <si>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</si>
  <si>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</si>
  <si>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</si>
  <si>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</si>
  <si>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</si>
  <si>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</si>
  <si>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</si>
  <si>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</si>
  <si>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</si>
  <si>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RC0805FR-07300RL</t>
  </si>
  <si>
    <t>RC0805FR-7W1ML</t>
  </si>
  <si>
    <t>ALN2512F100RE-1</t>
  </si>
  <si>
    <t>RC0805FR-071K5L</t>
  </si>
  <si>
    <t>RC0805FR-134K7L</t>
  </si>
  <si>
    <t>RC0805FR-0790R9L</t>
  </si>
  <si>
    <t>WSL25126L500FEA18</t>
  </si>
  <si>
    <t>RC0805FR-133KL</t>
  </si>
  <si>
    <t>RC0805FR-134K99L</t>
  </si>
  <si>
    <t>RC0805FR-132K49L</t>
  </si>
  <si>
    <t>RC0805FR-07100RL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</si>
  <si>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</si>
  <si>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</si>
  <si>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</si>
  <si>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</si>
  <si>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</si>
  <si>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</si>
  <si>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</si>
  <si>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</si>
  <si>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</si>
  <si>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MCP45HV51-104E/ST</t>
  </si>
  <si>
    <t>SN74LVC1G14DCKR</t>
  </si>
  <si>
    <t>LMP2011MFX/NOPB</t>
  </si>
  <si>
    <t>LM4041CYM3-ADJ-TR</t>
  </si>
  <si>
    <t>INA282AIDR</t>
  </si>
  <si>
    <t>STM32F746G-DISCO</t>
  </si>
  <si>
    <t>OPA549S</t>
  </si>
  <si>
    <t>TLV9302IDR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</si>
  <si>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</si>
  <si>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</si>
  <si>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</si>
  <si>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</si>
  <si>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</si>
  <si>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</si>
  <si>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</si>
  <si>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</si>
  <si>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</si>
  <si>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490-KCM55WC71E107MH13LCT-ND</t>
  </si>
  <si>
    <t>MMSZ5239BS-FDICT-ND</t>
  </si>
  <si>
    <t>1N4148W-FDICT-ND</t>
  </si>
  <si>
    <t>1N5819HW-FDICT-ND</t>
  </si>
  <si>
    <t>B240S1F-7DICT-ND</t>
  </si>
  <si>
    <t>603-2014-ND</t>
  </si>
  <si>
    <t>1934-1474-1-ND</t>
  </si>
  <si>
    <t>4165-CS9464020BP-ND</t>
  </si>
  <si>
    <t>501-73099-2-ND</t>
  </si>
  <si>
    <t>501-73099-0-ND</t>
  </si>
  <si>
    <t>WM20430-ND</t>
  </si>
  <si>
    <t>S1212EC-03-ND</t>
  </si>
  <si>
    <t>S1212EC-02-ND</t>
  </si>
  <si>
    <t>SRN4018TA-6R8MCT-ND</t>
  </si>
  <si>
    <t>160-1178-1-ND</t>
  </si>
  <si>
    <t>335-1156-ND</t>
  </si>
  <si>
    <t>36-24407-ND</t>
  </si>
  <si>
    <t>DMP6050SPS-13DICT-ND</t>
  </si>
  <si>
    <t>2N7002-FDICT-ND</t>
  </si>
  <si>
    <t>DMNH6042SPDQ-13DICT-ND</t>
  </si>
  <si>
    <t>DMN3023L-7DICT-ND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</si>
  <si>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</si>
  <si>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</si>
  <si>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</si>
  <si>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</si>
  <si>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</si>
  <si>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</si>
  <si>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</si>
  <si>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</si>
  <si>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</si>
  <si>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311-300CRCT-ND</t>
  </si>
  <si>
    <t>13-RC0805FR-7W1MLCT-ND</t>
  </si>
  <si>
    <t>273-ALN2512F100RE-1CT-ND</t>
  </si>
  <si>
    <t>311-1.50KCRCT-ND</t>
  </si>
  <si>
    <t>13-RC0805FR-134K7LCT-ND</t>
  </si>
  <si>
    <t>311-90.9CRCT-ND</t>
  </si>
  <si>
    <t>541-WSL25126L500FEA18CT-ND</t>
  </si>
  <si>
    <t>13-RC0805FR-133KLCT-ND</t>
  </si>
  <si>
    <t>13-RC0805FR-134K99LCT-ND</t>
  </si>
  <si>
    <t>13-RC0805FR-132K49LCT-ND</t>
  </si>
  <si>
    <t>311-100CRCT-ND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</si>
  <si>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</si>
  <si>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</si>
  <si>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</si>
  <si>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</si>
  <si>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</si>
  <si>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</si>
  <si>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</si>
  <si>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</si>
  <si>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</si>
  <si>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MCP45HV51-104E/ST-ND</t>
  </si>
  <si>
    <t>296-11608-1-ND</t>
  </si>
  <si>
    <t>LMP2011MFX/NOPBCT-ND</t>
  </si>
  <si>
    <t>576-1049-1-ND</t>
  </si>
  <si>
    <t>296-27820-1-ND</t>
  </si>
  <si>
    <t>497-15680-5-ND</t>
  </si>
  <si>
    <t>OPA549S-ND</t>
  </si>
  <si>
    <t>296-53513-1-ND</t>
  </si>
  <si>
    <t>Unit Price</t>
  </si>
  <si>
    <t>1.41</t>
  </si>
  <si>
    <t>.28</t>
  </si>
  <si>
    <t>.1</t>
  </si>
  <si>
    <t>.24</t>
  </si>
  <si>
    <t>5.68</t>
  </si>
  <si>
    <t>.18</t>
  </si>
  <si>
    <t>.16</t>
  </si>
  <si>
    <t>.25</t>
  </si>
  <si>
    <t>7.31</t>
  </si>
  <si>
    <t>.10</t>
  </si>
  <si>
    <t>3.41</t>
  </si>
  <si>
    <t>10.39</t>
  </si>
  <si>
    <t>1.40</t>
  </si>
  <si>
    <t>.07</t>
  </si>
  <si>
    <t>.48</t>
  </si>
  <si>
    <t>.58</t>
  </si>
  <si>
    <t>1.36</t>
  </si>
  <si>
    <t>1.07</t>
  </si>
  <si>
    <t>.20</t>
  </si>
  <si>
    <t>.2</t>
  </si>
  <si>
    <t>.13</t>
  </si>
  <si>
    <t>1.50</t>
  </si>
  <si>
    <t>1.76</t>
  </si>
  <si>
    <t>2.18</t>
  </si>
  <si>
    <t>3.77</t>
  </si>
  <si>
    <t>1.24</t>
  </si>
  <si>
    <t>1.33</t>
  </si>
  <si>
    <t>.97</t>
  </si>
  <si>
    <t>.49</t>
  </si>
  <si>
    <t>2.00</t>
  </si>
  <si>
    <t>2.33</t>
  </si>
  <si>
    <t>.39</t>
  </si>
  <si>
    <t>4.13</t>
  </si>
  <si>
    <t>57.50</t>
  </si>
  <si>
    <t>26.94</t>
  </si>
  <si>
    <t>.66</t>
  </si>
  <si>
    <t>C:\IMR_Projects\IMR\Arb_Power_Booster\Hardware\Arb_Power_Booster\Arb_Power_Booster.PrjPcb</t>
  </si>
  <si>
    <t>223</t>
  </si>
  <si>
    <t>5/11/2025 8:44:53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</si>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</sst>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81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45788</v>
      </c>
      <c r="F8" s="39">
        <f ca="1">NOW()</f>
        <v>45788.36558784722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104</v>
      </c>
      <c r="F9" s="66" t="s">
        <v>166</v>
      </c>
      <c r="G9" s="66" t="s">
        <v>230</v>
      </c>
      <c r="H9" s="66" t="s">
        <v>257</v>
      </c>
      <c r="I9" s="66" t="s">
        <v>321</v>
      </c>
      <c r="J9" s="66" t="s">
        <v>324</v>
      </c>
      <c r="K9" s="66" t="s">
        <v>388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105</v>
      </c>
      <c r="F10" s="69" t="s">
        <v>167</v>
      </c>
      <c r="G10" s="69" t="s">
        <v>231</v>
      </c>
      <c r="H10" s="69" t="s">
        <v>258</v>
      </c>
      <c r="I10" s="69" t="s">
        <v>322</v>
      </c>
      <c r="J10" s="69" t="s">
        <v>325</v>
      </c>
      <c r="K10" s="70" t="s">
        <v>389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106</v>
      </c>
      <c r="F11" s="68" t="s">
        <v>168</v>
      </c>
      <c r="G11" s="68" t="s">
        <v>232</v>
      </c>
      <c r="H11" s="68" t="s">
        <v>259</v>
      </c>
      <c r="I11" s="68" t="s">
        <v>322</v>
      </c>
      <c r="J11" s="68" t="s">
        <v>326</v>
      </c>
      <c r="K11" s="71" t="s">
        <v>390</v>
      </c>
      <c r="L11" s="57">
        <f t="shared" ref="L11:L72" si="0">C11*K11</f>
        <v>0.84000000000000008</v>
      </c>
    </row>
    <row r="12" spans="1:13" s="3" customFormat="1" ht="56.25" x14ac:dyDescent="0.2">
      <c r="A12" s="14"/>
      <c r="B12" s="48">
        <f>ROW(B12) - ROW($B$9)</f>
        <v>3</v>
      </c>
      <c r="C12" s="50">
        <v>32</v>
      </c>
      <c r="D12" s="67" t="s">
        <v>43</v>
      </c>
      <c r="E12" s="67" t="s">
        <v>107</v>
      </c>
      <c r="F12" s="69" t="s">
        <v>169</v>
      </c>
      <c r="G12" s="69" t="s">
        <v>233</v>
      </c>
      <c r="H12" s="69" t="s">
        <v>260</v>
      </c>
      <c r="I12" s="69" t="s">
        <v>322</v>
      </c>
      <c r="J12" s="69" t="s">
        <v>327</v>
      </c>
      <c r="K12" s="70" t="s">
        <v>391</v>
      </c>
      <c r="L12" s="55">
        <f>C12*K12</f>
        <v>3.2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108</v>
      </c>
      <c r="F13" s="68" t="s">
        <v>170</v>
      </c>
      <c r="G13" s="68" t="s">
        <v>234</v>
      </c>
      <c r="H13" s="68" t="s">
        <v>261</v>
      </c>
      <c r="I13" s="68" t="s">
        <v>322</v>
      </c>
      <c r="J13" s="68" t="s">
        <v>328</v>
      </c>
      <c r="K13" s="71" t="s">
        <v>392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2</v>
      </c>
      <c r="D14" s="67" t="s">
        <v>45</v>
      </c>
      <c r="E14" s="67" t="s">
        <v>109</v>
      </c>
      <c r="F14" s="69" t="s">
        <v>171</v>
      </c>
      <c r="G14" s="69" t="s">
        <v>232</v>
      </c>
      <c r="H14" s="69" t="s">
        <v>262</v>
      </c>
      <c r="I14" s="69" t="s">
        <v>322</v>
      </c>
      <c r="J14" s="69" t="s">
        <v>329</v>
      </c>
      <c r="K14" s="70" t="s">
        <v>390</v>
      </c>
      <c r="L14" s="55">
        <f>C14*K14</f>
        <v>0.56000000000000005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4</v>
      </c>
      <c r="D15" s="68" t="s">
        <v>46</v>
      </c>
      <c r="E15" s="68" t="s">
        <v>110</v>
      </c>
      <c r="F15" s="68" t="s">
        <v>172</v>
      </c>
      <c r="G15" s="68" t="s">
        <v>232</v>
      </c>
      <c r="H15" s="68" t="s">
        <v>263</v>
      </c>
      <c r="I15" s="68" t="s">
        <v>322</v>
      </c>
      <c r="J15" s="68" t="s">
        <v>330</v>
      </c>
      <c r="K15" s="71" t="s">
        <v>393</v>
      </c>
      <c r="L15" s="57">
        <f t="shared" ref="L15" si="2">C15*K15</f>
        <v>22.72</v>
      </c>
    </row>
    <row r="16" spans="1:13" s="3" customFormat="1" x14ac:dyDescent="0.2">
      <c r="A16" s="14"/>
      <c r="B16" s="48">
        <f>ROW(B16) - ROW($B$9)</f>
        <v>7</v>
      </c>
      <c r="C16" s="50">
        <v>2</v>
      </c>
      <c r="D16" s="67" t="s">
        <v>47</v>
      </c>
      <c r="E16" s="67" t="s">
        <v>111</v>
      </c>
      <c r="F16" s="69" t="s">
        <v>173</v>
      </c>
      <c r="G16" s="69" t="s">
        <v>235</v>
      </c>
      <c r="H16" s="69" t="s">
        <v>264</v>
      </c>
      <c r="I16" s="69" t="s">
        <v>322</v>
      </c>
      <c r="J16" s="69" t="s">
        <v>331</v>
      </c>
      <c r="K16" s="70" t="s">
        <v>394</v>
      </c>
      <c r="L16" s="55">
        <f>C16*K16</f>
        <v>0.36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17</v>
      </c>
      <c r="D17" s="68" t="s">
        <v>48</v>
      </c>
      <c r="E17" s="68" t="s">
        <v>112</v>
      </c>
      <c r="F17" s="68" t="s">
        <v>174</v>
      </c>
      <c r="G17" s="68" t="s">
        <v>235</v>
      </c>
      <c r="H17" s="68" t="s">
        <v>265</v>
      </c>
      <c r="I17" s="68" t="s">
        <v>322</v>
      </c>
      <c r="J17" s="68" t="s">
        <v>332</v>
      </c>
      <c r="K17" s="71" t="s">
        <v>395</v>
      </c>
      <c r="L17" s="57">
        <f t="shared" ref="L17" si="3">C17*K17</f>
        <v>2.72</v>
      </c>
    </row>
    <row r="18" spans="1:12" s="3" customFormat="1" ht="22.5" x14ac:dyDescent="0.2">
      <c r="A18" s="14"/>
      <c r="B18" s="48">
        <f>ROW(B18) - ROW($B$9)</f>
        <v>9</v>
      </c>
      <c r="C18" s="50">
        <v>2</v>
      </c>
      <c r="D18" s="67" t="s">
        <v>49</v>
      </c>
      <c r="E18" s="67" t="s">
        <v>113</v>
      </c>
      <c r="F18" s="69" t="s">
        <v>175</v>
      </c>
      <c r="G18" s="69" t="s">
        <v>235</v>
      </c>
      <c r="H18" s="69" t="s">
        <v>266</v>
      </c>
      <c r="I18" s="69" t="s">
        <v>322</v>
      </c>
      <c r="J18" s="69" t="s">
        <v>333</v>
      </c>
      <c r="K18" s="70" t="s">
        <v>396</v>
      </c>
      <c r="L18" s="55">
        <f>C18*K18</f>
        <v>0.5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114</v>
      </c>
      <c r="F19" s="68" t="s">
        <v>176</v>
      </c>
      <c r="G19" s="68" t="s">
        <v>235</v>
      </c>
      <c r="H19" s="68" t="s">
        <v>267</v>
      </c>
      <c r="I19" s="68" t="s">
        <v>322</v>
      </c>
      <c r="J19" s="68" t="s">
        <v>334</v>
      </c>
      <c r="K19" s="71" t="s">
        <v>396</v>
      </c>
      <c r="L19" s="57">
        <f t="shared" ref="L19" si="4">C19*K19</f>
        <v>0.25</v>
      </c>
    </row>
    <row r="20" spans="1:12" s="3" customFormat="1" x14ac:dyDescent="0.2">
      <c r="A20" s="14"/>
      <c r="B20" s="48">
        <f>ROW(B20) - ROW($B$9)</f>
        <v>11</v>
      </c>
      <c r="C20" s="50">
        <v>2</v>
      </c>
      <c r="D20" s="67" t="s">
        <v>51</v>
      </c>
      <c r="E20" s="67" t="s">
        <v>115</v>
      </c>
      <c r="F20" s="69" t="s">
        <v>177</v>
      </c>
      <c r="G20" s="69" t="s">
        <v>236</v>
      </c>
      <c r="H20" s="69" t="s">
        <v>268</v>
      </c>
      <c r="I20" s="69" t="s">
        <v>322</v>
      </c>
      <c r="J20" s="69" t="s">
        <v>335</v>
      </c>
      <c r="K20" s="70" t="s">
        <v>397</v>
      </c>
      <c r="L20" s="55">
        <f>C20*K20</f>
        <v>14.62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116</v>
      </c>
      <c r="F21" s="68" t="s">
        <v>178</v>
      </c>
      <c r="G21" s="68" t="s">
        <v>237</v>
      </c>
      <c r="H21" s="68" t="s">
        <v>269</v>
      </c>
      <c r="I21" s="68" t="s">
        <v>322</v>
      </c>
      <c r="J21" s="68" t="s">
        <v>336</v>
      </c>
      <c r="K21" s="71" t="s">
        <v>398</v>
      </c>
      <c r="L21" s="57">
        <f t="shared" ref="L21" si="5">C21*K21</f>
        <v>0.1</v>
      </c>
    </row>
    <row r="22" spans="1:12" s="3" customFormat="1" x14ac:dyDescent="0.2">
      <c r="A22" s="14"/>
      <c r="B22" s="48">
        <f>ROW(B22) - ROW($B$9)</f>
        <v>13</v>
      </c>
      <c r="C22" s="50">
        <v>2</v>
      </c>
      <c r="D22" s="67" t="s">
        <v>53</v>
      </c>
      <c r="E22" s="67" t="s">
        <v>117</v>
      </c>
      <c r="F22" s="69" t="s">
        <v>179</v>
      </c>
      <c r="G22" s="69" t="s">
        <v>238</v>
      </c>
      <c r="H22" s="69" t="s">
        <v>270</v>
      </c>
      <c r="I22" s="69" t="s">
        <v>322</v>
      </c>
      <c r="J22" s="69" t="s">
        <v>337</v>
      </c>
      <c r="K22" s="70" t="s">
        <v>399</v>
      </c>
      <c r="L22" s="55">
        <f>C22*K22</f>
        <v>6.82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118</v>
      </c>
      <c r="F23" s="68" t="s">
        <v>180</v>
      </c>
      <c r="G23" s="68" t="s">
        <v>239</v>
      </c>
      <c r="H23" s="68" t="s">
        <v>271</v>
      </c>
      <c r="I23" s="68" t="s">
        <v>322</v>
      </c>
      <c r="J23" s="68" t="s">
        <v>338</v>
      </c>
      <c r="K23" s="71" t="s">
        <v>400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119</v>
      </c>
      <c r="F24" s="69" t="s">
        <v>181</v>
      </c>
      <c r="G24" s="69" t="s">
        <v>239</v>
      </c>
      <c r="H24" s="69" t="s">
        <v>272</v>
      </c>
      <c r="I24" s="69" t="s">
        <v>322</v>
      </c>
      <c r="J24" s="69" t="s">
        <v>339</v>
      </c>
      <c r="K24" s="70" t="s">
        <v>400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120</v>
      </c>
      <c r="F25" s="68" t="s">
        <v>182</v>
      </c>
      <c r="G25" s="68" t="s">
        <v>240</v>
      </c>
      <c r="H25" s="68" t="s">
        <v>273</v>
      </c>
      <c r="I25" s="68" t="s">
        <v>322</v>
      </c>
      <c r="J25" s="68" t="s">
        <v>340</v>
      </c>
      <c r="K25" s="71" t="s">
        <v>401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121</v>
      </c>
      <c r="F26" s="69" t="s">
        <v>183</v>
      </c>
      <c r="G26" s="69" t="s">
        <v>241</v>
      </c>
      <c r="H26" s="69" t="s">
        <v>274</v>
      </c>
      <c r="I26" s="69" t="s">
        <v>323</v>
      </c>
      <c r="J26" s="69" t="s">
        <v>341</v>
      </c>
      <c r="K26" s="70" t="s">
        <v>402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4</v>
      </c>
      <c r="D27" s="68" t="s">
        <v>58</v>
      </c>
      <c r="E27" s="68" t="s">
        <v>122</v>
      </c>
      <c r="F27" s="68" t="s">
        <v>184</v>
      </c>
      <c r="G27" s="68" t="s">
        <v>241</v>
      </c>
      <c r="H27" s="68" t="s">
        <v>275</v>
      </c>
      <c r="I27" s="68" t="s">
        <v>323</v>
      </c>
      <c r="J27" s="68" t="s">
        <v>342</v>
      </c>
      <c r="K27" s="71" t="s">
        <v>402</v>
      </c>
      <c r="L27" s="57">
        <f t="shared" ref="L27" si="8">C27*K27</f>
        <v>0.28000000000000003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123</v>
      </c>
      <c r="F28" s="69" t="s">
        <v>185</v>
      </c>
      <c r="G28" s="69" t="s">
        <v>242</v>
      </c>
      <c r="H28" s="69" t="s">
        <v>276</v>
      </c>
      <c r="I28" s="69" t="s">
        <v>322</v>
      </c>
      <c r="J28" s="69" t="s">
        <v>343</v>
      </c>
      <c r="K28" s="70" t="s">
        <v>403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124</v>
      </c>
      <c r="F29" s="68" t="s">
        <v>186</v>
      </c>
      <c r="G29" s="68" t="s">
        <v>235</v>
      </c>
      <c r="H29" s="68" t="s">
        <v>277</v>
      </c>
      <c r="I29" s="68" t="s">
        <v>322</v>
      </c>
      <c r="J29" s="68" t="s">
        <v>344</v>
      </c>
      <c r="K29" s="71" t="s">
        <v>394</v>
      </c>
      <c r="L29" s="57">
        <f t="shared" ref="L29" si="9">C29*K29</f>
        <v>0.36</v>
      </c>
    </row>
    <row r="30" spans="1:12" s="3" customFormat="1" ht="33.75" x14ac:dyDescent="0.2">
      <c r="A30" s="14"/>
      <c r="B30" s="48">
        <f>ROW(B30) - ROW($B$9)</f>
        <v>21</v>
      </c>
      <c r="C30" s="50">
        <v>8</v>
      </c>
      <c r="D30" s="67" t="s">
        <v>61</v>
      </c>
      <c r="E30" s="67" t="s">
        <v>125</v>
      </c>
      <c r="F30" s="69" t="s">
        <v>187</v>
      </c>
      <c r="G30" s="69" t="s">
        <v>243</v>
      </c>
      <c r="H30" s="69" t="s">
        <v>278</v>
      </c>
      <c r="I30" s="69" t="s">
        <v>322</v>
      </c>
      <c r="J30" s="69" t="s">
        <v>345</v>
      </c>
      <c r="K30" s="70" t="s">
        <v>404</v>
      </c>
      <c r="L30" s="55">
        <f>C30*K30</f>
        <v>4.6399999999999997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4</v>
      </c>
      <c r="D31" s="68" t="s">
        <v>62</v>
      </c>
      <c r="E31" s="68" t="s">
        <v>126</v>
      </c>
      <c r="F31" s="68" t="s">
        <v>188</v>
      </c>
      <c r="G31" s="68" t="s">
        <v>244</v>
      </c>
      <c r="H31" s="68" t="s">
        <v>279</v>
      </c>
      <c r="I31" s="68" t="s">
        <v>322</v>
      </c>
      <c r="J31" s="68" t="s">
        <v>346</v>
      </c>
      <c r="K31" s="71" t="s">
        <v>405</v>
      </c>
      <c r="L31" s="57">
        <f t="shared" ref="L31" si="10">C31*K31</f>
        <v>5.44</v>
      </c>
    </row>
    <row r="32" spans="1:12" s="3" customFormat="1" x14ac:dyDescent="0.2">
      <c r="A32" s="14"/>
      <c r="B32" s="48">
        <f>ROW(B32) - ROW($B$9)</f>
        <v>23</v>
      </c>
      <c r="C32" s="50">
        <v>2</v>
      </c>
      <c r="D32" s="67" t="s">
        <v>63</v>
      </c>
      <c r="E32" s="67" t="s">
        <v>127</v>
      </c>
      <c r="F32" s="69" t="s">
        <v>189</v>
      </c>
      <c r="G32" s="69" t="s">
        <v>235</v>
      </c>
      <c r="H32" s="69" t="s">
        <v>280</v>
      </c>
      <c r="I32" s="69" t="s">
        <v>322</v>
      </c>
      <c r="J32" s="69" t="s">
        <v>347</v>
      </c>
      <c r="K32" s="70" t="s">
        <v>406</v>
      </c>
      <c r="L32" s="55">
        <f>C32*K32</f>
        <v>2.14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7</v>
      </c>
      <c r="D33" s="68" t="s">
        <v>64</v>
      </c>
      <c r="E33" s="68" t="s">
        <v>128</v>
      </c>
      <c r="F33" s="68" t="s">
        <v>190</v>
      </c>
      <c r="G33" s="68" t="s">
        <v>235</v>
      </c>
      <c r="H33" s="68" t="s">
        <v>281</v>
      </c>
      <c r="I33" s="68" t="s">
        <v>322</v>
      </c>
      <c r="J33" s="68" t="s">
        <v>348</v>
      </c>
      <c r="K33" s="71" t="s">
        <v>407</v>
      </c>
      <c r="L33" s="57">
        <f t="shared" ref="L33" si="11">C33*K33</f>
        <v>1.4000000000000001</v>
      </c>
    </row>
    <row r="34" spans="1:12" s="3" customFormat="1" ht="22.5" x14ac:dyDescent="0.2">
      <c r="A34" s="14"/>
      <c r="B34" s="48">
        <f>ROW(B34) - ROW($B$9)</f>
        <v>25</v>
      </c>
      <c r="C34" s="50">
        <v>1</v>
      </c>
      <c r="D34" s="67" t="s">
        <v>65</v>
      </c>
      <c r="E34" s="67" t="s">
        <v>129</v>
      </c>
      <c r="F34" s="69" t="s">
        <v>191</v>
      </c>
      <c r="G34" s="69" t="s">
        <v>235</v>
      </c>
      <c r="H34" s="69" t="s">
        <v>282</v>
      </c>
      <c r="I34" s="69" t="s">
        <v>322</v>
      </c>
      <c r="J34" s="69" t="s">
        <v>349</v>
      </c>
      <c r="K34" s="70" t="s">
        <v>405</v>
      </c>
      <c r="L34" s="55">
        <f>C34*K34</f>
        <v>1.36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2</v>
      </c>
      <c r="D35" s="68" t="s">
        <v>66</v>
      </c>
      <c r="E35" s="68" t="s">
        <v>130</v>
      </c>
      <c r="F35" s="68" t="s">
        <v>192</v>
      </c>
      <c r="G35" s="68" t="s">
        <v>235</v>
      </c>
      <c r="H35" s="68" t="s">
        <v>283</v>
      </c>
      <c r="I35" s="68" t="s">
        <v>322</v>
      </c>
      <c r="J35" s="68" t="s">
        <v>350</v>
      </c>
      <c r="K35" s="71" t="s">
        <v>403</v>
      </c>
      <c r="L35" s="57">
        <f t="shared" ref="L35" si="12">C35*K35</f>
        <v>0.96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131</v>
      </c>
      <c r="F36" s="69" t="s">
        <v>193</v>
      </c>
      <c r="G36" s="69" t="s">
        <v>245</v>
      </c>
      <c r="H36" s="69" t="s">
        <v>284</v>
      </c>
      <c r="I36" s="69" t="s">
        <v>322</v>
      </c>
      <c r="J36" s="69" t="s">
        <v>351</v>
      </c>
      <c r="K36" s="70" t="s">
        <v>408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30</v>
      </c>
      <c r="D37" s="68" t="s">
        <v>68</v>
      </c>
      <c r="E37" s="68" t="s">
        <v>132</v>
      </c>
      <c r="F37" s="68" t="s">
        <v>194</v>
      </c>
      <c r="G37" s="68" t="s">
        <v>245</v>
      </c>
      <c r="H37" s="68" t="s">
        <v>285</v>
      </c>
      <c r="I37" s="68" t="s">
        <v>322</v>
      </c>
      <c r="J37" s="68" t="s">
        <v>352</v>
      </c>
      <c r="K37" s="71" t="s">
        <v>398</v>
      </c>
      <c r="L37" s="57">
        <f t="shared" ref="L37" si="13">C37*K37</f>
        <v>3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133</v>
      </c>
      <c r="F38" s="69" t="s">
        <v>195</v>
      </c>
      <c r="G38" s="69" t="s">
        <v>245</v>
      </c>
      <c r="H38" s="69" t="s">
        <v>286</v>
      </c>
      <c r="I38" s="69" t="s">
        <v>322</v>
      </c>
      <c r="J38" s="69" t="s">
        <v>353</v>
      </c>
      <c r="K38" s="70" t="s">
        <v>391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134</v>
      </c>
      <c r="F39" s="68" t="s">
        <v>196</v>
      </c>
      <c r="G39" s="68" t="s">
        <v>245</v>
      </c>
      <c r="H39" s="68" t="s">
        <v>287</v>
      </c>
      <c r="I39" s="68" t="s">
        <v>322</v>
      </c>
      <c r="J39" s="68" t="s">
        <v>354</v>
      </c>
      <c r="K39" s="71" t="s">
        <v>391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135</v>
      </c>
      <c r="F40" s="69" t="s">
        <v>197</v>
      </c>
      <c r="G40" s="69" t="s">
        <v>245</v>
      </c>
      <c r="H40" s="69" t="s">
        <v>288</v>
      </c>
      <c r="I40" s="69" t="s">
        <v>322</v>
      </c>
      <c r="J40" s="69" t="s">
        <v>355</v>
      </c>
      <c r="K40" s="70" t="s">
        <v>391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8</v>
      </c>
      <c r="D41" s="68" t="s">
        <v>72</v>
      </c>
      <c r="E41" s="68" t="s">
        <v>136</v>
      </c>
      <c r="F41" s="68" t="s">
        <v>198</v>
      </c>
      <c r="G41" s="68" t="s">
        <v>245</v>
      </c>
      <c r="H41" s="68" t="s">
        <v>289</v>
      </c>
      <c r="I41" s="68" t="s">
        <v>322</v>
      </c>
      <c r="J41" s="68" t="s">
        <v>356</v>
      </c>
      <c r="K41" s="71" t="s">
        <v>391</v>
      </c>
      <c r="L41" s="57">
        <f t="shared" ref="L41" si="15">C41*K41</f>
        <v>0.8</v>
      </c>
    </row>
    <row r="42" spans="1:12" s="3" customFormat="1" x14ac:dyDescent="0.2">
      <c r="A42" s="14"/>
      <c r="B42" s="48">
        <f>ROW(B42) - ROW($B$9)</f>
        <v>33</v>
      </c>
      <c r="C42" s="50">
        <v>2</v>
      </c>
      <c r="D42" s="67" t="s">
        <v>73</v>
      </c>
      <c r="E42" s="67" t="s">
        <v>137</v>
      </c>
      <c r="F42" s="69" t="s">
        <v>199</v>
      </c>
      <c r="G42" s="69" t="s">
        <v>245</v>
      </c>
      <c r="H42" s="69" t="s">
        <v>290</v>
      </c>
      <c r="I42" s="69" t="s">
        <v>322</v>
      </c>
      <c r="J42" s="69" t="s">
        <v>357</v>
      </c>
      <c r="K42" s="70" t="s">
        <v>391</v>
      </c>
      <c r="L42" s="55">
        <f>C42*K42</f>
        <v>0.2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138</v>
      </c>
      <c r="F43" s="68" t="s">
        <v>200</v>
      </c>
      <c r="G43" s="68" t="s">
        <v>245</v>
      </c>
      <c r="H43" s="68" t="s">
        <v>291</v>
      </c>
      <c r="I43" s="68" t="s">
        <v>322</v>
      </c>
      <c r="J43" s="68" t="s">
        <v>358</v>
      </c>
      <c r="K43" s="71" t="s">
        <v>409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139</v>
      </c>
      <c r="F44" s="69" t="s">
        <v>201</v>
      </c>
      <c r="G44" s="69" t="s">
        <v>245</v>
      </c>
      <c r="H44" s="69" t="s">
        <v>292</v>
      </c>
      <c r="I44" s="69" t="s">
        <v>322</v>
      </c>
      <c r="J44" s="69" t="s">
        <v>359</v>
      </c>
      <c r="K44" s="70" t="s">
        <v>398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2</v>
      </c>
      <c r="D45" s="68" t="s">
        <v>76</v>
      </c>
      <c r="E45" s="68" t="s">
        <v>140</v>
      </c>
      <c r="F45" s="68" t="s">
        <v>202</v>
      </c>
      <c r="G45" s="68" t="s">
        <v>245</v>
      </c>
      <c r="H45" s="68" t="s">
        <v>293</v>
      </c>
      <c r="I45" s="68" t="s">
        <v>322</v>
      </c>
      <c r="J45" s="68" t="s">
        <v>360</v>
      </c>
      <c r="K45" s="71" t="s">
        <v>391</v>
      </c>
      <c r="L45" s="57">
        <f t="shared" ref="L45" si="17">C45*K45</f>
        <v>0.2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141</v>
      </c>
      <c r="F46" s="69" t="s">
        <v>203</v>
      </c>
      <c r="G46" s="69" t="s">
        <v>245</v>
      </c>
      <c r="H46" s="69" t="s">
        <v>294</v>
      </c>
      <c r="I46" s="69" t="s">
        <v>322</v>
      </c>
      <c r="J46" s="69" t="s">
        <v>361</v>
      </c>
      <c r="K46" s="70" t="s">
        <v>398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4</v>
      </c>
      <c r="D47" s="68" t="s">
        <v>78</v>
      </c>
      <c r="E47" s="68" t="s">
        <v>142</v>
      </c>
      <c r="F47" s="68" t="s">
        <v>204</v>
      </c>
      <c r="G47" s="68" t="s">
        <v>246</v>
      </c>
      <c r="H47" s="68" t="s">
        <v>295</v>
      </c>
      <c r="I47" s="68" t="s">
        <v>322</v>
      </c>
      <c r="J47" s="68" t="s">
        <v>362</v>
      </c>
      <c r="K47" s="71" t="s">
        <v>410</v>
      </c>
      <c r="L47" s="57">
        <f t="shared" ref="L47" si="18">C47*K47</f>
        <v>6</v>
      </c>
    </row>
    <row r="48" spans="1:12" s="3" customFormat="1" x14ac:dyDescent="0.2">
      <c r="A48" s="14"/>
      <c r="B48" s="48">
        <f>ROW(B48) - ROW($B$9)</f>
        <v>39</v>
      </c>
      <c r="C48" s="50">
        <v>1</v>
      </c>
      <c r="D48" s="67" t="s">
        <v>79</v>
      </c>
      <c r="E48" s="67" t="s">
        <v>143</v>
      </c>
      <c r="F48" s="69" t="s">
        <v>205</v>
      </c>
      <c r="G48" s="69" t="s">
        <v>245</v>
      </c>
      <c r="H48" s="69" t="s">
        <v>296</v>
      </c>
      <c r="I48" s="69" t="s">
        <v>322</v>
      </c>
      <c r="J48" s="69" t="s">
        <v>363</v>
      </c>
      <c r="K48" s="70" t="s">
        <v>391</v>
      </c>
      <c r="L48" s="55">
        <f>C48*K48</f>
        <v>0.1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3</v>
      </c>
      <c r="D49" s="68" t="s">
        <v>80</v>
      </c>
      <c r="E49" s="68" t="s">
        <v>144</v>
      </c>
      <c r="F49" s="68" t="s">
        <v>206</v>
      </c>
      <c r="G49" s="68" t="s">
        <v>245</v>
      </c>
      <c r="H49" s="68" t="s">
        <v>297</v>
      </c>
      <c r="I49" s="68" t="s">
        <v>322</v>
      </c>
      <c r="J49" s="68" t="s">
        <v>364</v>
      </c>
      <c r="K49" s="71" t="s">
        <v>391</v>
      </c>
      <c r="L49" s="57">
        <f t="shared" ref="L49" si="19">C49*K49</f>
        <v>0.30000000000000004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145</v>
      </c>
      <c r="F50" s="69" t="s">
        <v>207</v>
      </c>
      <c r="G50" s="69" t="s">
        <v>245</v>
      </c>
      <c r="H50" s="69" t="s">
        <v>298</v>
      </c>
      <c r="I50" s="69" t="s">
        <v>322</v>
      </c>
      <c r="J50" s="69" t="s">
        <v>365</v>
      </c>
      <c r="K50" s="70" t="s">
        <v>391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2</v>
      </c>
      <c r="D51" s="68" t="s">
        <v>82</v>
      </c>
      <c r="E51" s="68" t="s">
        <v>146</v>
      </c>
      <c r="F51" s="68" t="s">
        <v>208</v>
      </c>
      <c r="G51" s="68" t="s">
        <v>247</v>
      </c>
      <c r="H51" s="68" t="s">
        <v>299</v>
      </c>
      <c r="I51" s="68" t="s">
        <v>322</v>
      </c>
      <c r="J51" s="68" t="s">
        <v>366</v>
      </c>
      <c r="K51" s="71" t="s">
        <v>411</v>
      </c>
      <c r="L51" s="57">
        <f t="shared" ref="L51" si="20">C51*K51</f>
        <v>3.52</v>
      </c>
    </row>
    <row r="52" spans="1:12" s="3" customFormat="1" x14ac:dyDescent="0.2">
      <c r="A52" s="14"/>
      <c r="B52" s="48">
        <f>ROW(B52) - ROW($B$9)</f>
        <v>43</v>
      </c>
      <c r="C52" s="50">
        <v>2</v>
      </c>
      <c r="D52" s="67" t="s">
        <v>83</v>
      </c>
      <c r="E52" s="67" t="s">
        <v>147</v>
      </c>
      <c r="F52" s="69" t="s">
        <v>209</v>
      </c>
      <c r="G52" s="69" t="s">
        <v>245</v>
      </c>
      <c r="H52" s="69" t="s">
        <v>300</v>
      </c>
      <c r="I52" s="69" t="s">
        <v>322</v>
      </c>
      <c r="J52" s="69" t="s">
        <v>367</v>
      </c>
      <c r="K52" s="70" t="s">
        <v>391</v>
      </c>
      <c r="L52" s="55">
        <f>C52*K52</f>
        <v>0.2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4</v>
      </c>
      <c r="D53" s="68" t="s">
        <v>84</v>
      </c>
      <c r="E53" s="68" t="s">
        <v>148</v>
      </c>
      <c r="F53" s="68" t="s">
        <v>210</v>
      </c>
      <c r="G53" s="68" t="s">
        <v>245</v>
      </c>
      <c r="H53" s="68" t="s">
        <v>301</v>
      </c>
      <c r="I53" s="68" t="s">
        <v>322</v>
      </c>
      <c r="J53" s="68" t="s">
        <v>368</v>
      </c>
      <c r="K53" s="71" t="s">
        <v>391</v>
      </c>
      <c r="L53" s="57">
        <f t="shared" ref="L53" si="21">C53*K53</f>
        <v>0.4</v>
      </c>
    </row>
    <row r="54" spans="1:12" s="3" customFormat="1" x14ac:dyDescent="0.2">
      <c r="A54" s="14"/>
      <c r="B54" s="48">
        <f>ROW(B54) - ROW($B$9)</f>
        <v>45</v>
      </c>
      <c r="C54" s="50">
        <v>2</v>
      </c>
      <c r="D54" s="67" t="s">
        <v>85</v>
      </c>
      <c r="E54" s="67" t="s">
        <v>149</v>
      </c>
      <c r="F54" s="69" t="s">
        <v>211</v>
      </c>
      <c r="G54" s="69" t="s">
        <v>245</v>
      </c>
      <c r="H54" s="69" t="s">
        <v>302</v>
      </c>
      <c r="I54" s="69" t="s">
        <v>322</v>
      </c>
      <c r="J54" s="69" t="s">
        <v>369</v>
      </c>
      <c r="K54" s="70" t="s">
        <v>391</v>
      </c>
      <c r="L54" s="55">
        <f>C54*K54</f>
        <v>0.2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2</v>
      </c>
      <c r="D55" s="68" t="s">
        <v>86</v>
      </c>
      <c r="E55" s="68" t="s">
        <v>150</v>
      </c>
      <c r="F55" s="68" t="s">
        <v>212</v>
      </c>
      <c r="G55" s="68" t="s">
        <v>245</v>
      </c>
      <c r="H55" s="68" t="s">
        <v>303</v>
      </c>
      <c r="I55" s="68" t="s">
        <v>322</v>
      </c>
      <c r="J55" s="68" t="s">
        <v>370</v>
      </c>
      <c r="K55" s="71" t="s">
        <v>391</v>
      </c>
      <c r="L55" s="57">
        <f t="shared" ref="L55" si="22">C55*K55</f>
        <v>0.2</v>
      </c>
    </row>
    <row r="56" spans="1:12" s="3" customFormat="1" x14ac:dyDescent="0.2">
      <c r="A56" s="14"/>
      <c r="B56" s="48">
        <f>ROW(B56) - ROW($B$9)</f>
        <v>47</v>
      </c>
      <c r="C56" s="50">
        <v>1</v>
      </c>
      <c r="D56" s="67" t="s">
        <v>87</v>
      </c>
      <c r="E56" s="67" t="s">
        <v>112</v>
      </c>
      <c r="F56" s="69" t="s">
        <v>213</v>
      </c>
      <c r="G56" s="69" t="s">
        <v>248</v>
      </c>
      <c r="H56" s="69" t="s">
        <v>304</v>
      </c>
      <c r="I56" s="69" t="s">
        <v>322</v>
      </c>
      <c r="J56" s="69" t="s">
        <v>371</v>
      </c>
      <c r="K56" s="70" t="s">
        <v>412</v>
      </c>
      <c r="L56" s="55">
        <f>C56*K56</f>
        <v>2.1800000000000002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112</v>
      </c>
      <c r="F57" s="68" t="s">
        <v>214</v>
      </c>
      <c r="G57" s="68" t="s">
        <v>249</v>
      </c>
      <c r="H57" s="68" t="s">
        <v>305</v>
      </c>
      <c r="I57" s="68" t="s">
        <v>322</v>
      </c>
      <c r="J57" s="68" t="s">
        <v>372</v>
      </c>
      <c r="K57" s="71" t="s">
        <v>413</v>
      </c>
      <c r="L57" s="57">
        <f t="shared" ref="L57" si="23">C57*K57</f>
        <v>7.54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151</v>
      </c>
      <c r="F58" s="69" t="s">
        <v>215</v>
      </c>
      <c r="G58" s="69" t="s">
        <v>250</v>
      </c>
      <c r="H58" s="69" t="s">
        <v>306</v>
      </c>
      <c r="I58" s="69" t="s">
        <v>322</v>
      </c>
      <c r="J58" s="69" t="s">
        <v>373</v>
      </c>
      <c r="K58" s="70" t="s">
        <v>414</v>
      </c>
      <c r="L58" s="55">
        <f>C58*K58</f>
        <v>2.48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2</v>
      </c>
      <c r="D59" s="68" t="s">
        <v>90</v>
      </c>
      <c r="E59" s="68" t="s">
        <v>152</v>
      </c>
      <c r="F59" s="68" t="s">
        <v>216</v>
      </c>
      <c r="G59" s="68" t="s">
        <v>251</v>
      </c>
      <c r="H59" s="68" t="s">
        <v>307</v>
      </c>
      <c r="I59" s="68" t="s">
        <v>322</v>
      </c>
      <c r="J59" s="68" t="s">
        <v>374</v>
      </c>
      <c r="K59" s="71" t="s">
        <v>415</v>
      </c>
      <c r="L59" s="57">
        <f t="shared" ref="L59" si="24">C59*K59</f>
        <v>2.66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153</v>
      </c>
      <c r="F60" s="69" t="s">
        <v>217</v>
      </c>
      <c r="G60" s="69" t="s">
        <v>252</v>
      </c>
      <c r="H60" s="69" t="s">
        <v>308</v>
      </c>
      <c r="I60" s="69" t="s">
        <v>322</v>
      </c>
      <c r="J60" s="69" t="s">
        <v>375</v>
      </c>
      <c r="K60" s="70" t="s">
        <v>403</v>
      </c>
      <c r="L60" s="55">
        <f>C60*K60</f>
        <v>0.48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1</v>
      </c>
      <c r="D61" s="68" t="s">
        <v>92</v>
      </c>
      <c r="E61" s="68" t="s">
        <v>154</v>
      </c>
      <c r="F61" s="68" t="s">
        <v>218</v>
      </c>
      <c r="G61" s="68" t="s">
        <v>248</v>
      </c>
      <c r="H61" s="68" t="s">
        <v>309</v>
      </c>
      <c r="I61" s="68" t="s">
        <v>322</v>
      </c>
      <c r="J61" s="68" t="s">
        <v>376</v>
      </c>
      <c r="K61" s="71" t="s">
        <v>396</v>
      </c>
      <c r="L61" s="57">
        <f t="shared" ref="L61" si="25">C61*K61</f>
        <v>0.25</v>
      </c>
    </row>
    <row r="62" spans="1:12" s="3" customFormat="1" x14ac:dyDescent="0.2">
      <c r="A62" s="14"/>
      <c r="B62" s="48">
        <f>ROW(B62) - ROW($B$9)</f>
        <v>53</v>
      </c>
      <c r="C62" s="50">
        <v>6</v>
      </c>
      <c r="D62" s="67" t="s">
        <v>93</v>
      </c>
      <c r="E62" s="67" t="s">
        <v>155</v>
      </c>
      <c r="F62" s="69" t="s">
        <v>219</v>
      </c>
      <c r="G62" s="69" t="s">
        <v>253</v>
      </c>
      <c r="H62" s="69" t="s">
        <v>310</v>
      </c>
      <c r="I62" s="69" t="s">
        <v>323</v>
      </c>
      <c r="J62" s="69" t="s">
        <v>377</v>
      </c>
      <c r="K62" s="70" t="s">
        <v>390</v>
      </c>
      <c r="L62" s="55">
        <f>C62*K62</f>
        <v>1.6800000000000002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1</v>
      </c>
      <c r="D63" s="68" t="s">
        <v>94</v>
      </c>
      <c r="E63" s="68" t="s">
        <v>156</v>
      </c>
      <c r="F63" s="68" t="s">
        <v>220</v>
      </c>
      <c r="G63" s="68" t="s">
        <v>254</v>
      </c>
      <c r="H63" s="68" t="s">
        <v>311</v>
      </c>
      <c r="I63" s="68" t="s">
        <v>323</v>
      </c>
      <c r="J63" s="68" t="s">
        <v>378</v>
      </c>
      <c r="K63" s="71" t="s">
        <v>416</v>
      </c>
      <c r="L63" s="57">
        <f t="shared" ref="L63" si="26">C63*K63</f>
        <v>0.97</v>
      </c>
    </row>
    <row r="64" spans="1:12" s="3" customFormat="1" x14ac:dyDescent="0.2">
      <c r="A64" s="14"/>
      <c r="B64" s="48">
        <f>ROW(B64) - ROW($B$9)</f>
        <v>55</v>
      </c>
      <c r="C64" s="50">
        <v>3</v>
      </c>
      <c r="D64" s="67" t="s">
        <v>95</v>
      </c>
      <c r="E64" s="67" t="s">
        <v>157</v>
      </c>
      <c r="F64" s="69" t="s">
        <v>221</v>
      </c>
      <c r="G64" s="69" t="s">
        <v>254</v>
      </c>
      <c r="H64" s="69" t="s">
        <v>312</v>
      </c>
      <c r="I64" s="69" t="s">
        <v>322</v>
      </c>
      <c r="J64" s="69" t="s">
        <v>379</v>
      </c>
      <c r="K64" s="70" t="s">
        <v>417</v>
      </c>
      <c r="L64" s="55">
        <f>C64*K64</f>
        <v>1.47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2</v>
      </c>
      <c r="D65" s="68" t="s">
        <v>96</v>
      </c>
      <c r="E65" s="68" t="s">
        <v>158</v>
      </c>
      <c r="F65" s="68" t="s">
        <v>222</v>
      </c>
      <c r="G65" s="68" t="s">
        <v>255</v>
      </c>
      <c r="H65" s="68" t="s">
        <v>313</v>
      </c>
      <c r="I65" s="68" t="s">
        <v>322</v>
      </c>
      <c r="J65" s="68" t="s">
        <v>380</v>
      </c>
      <c r="K65" s="71" t="s">
        <v>418</v>
      </c>
      <c r="L65" s="57">
        <f t="shared" ref="L65" si="27">C65*K65</f>
        <v>4</v>
      </c>
    </row>
    <row r="66" spans="1:12" s="3" customFormat="1" x14ac:dyDescent="0.2">
      <c r="A66" s="14"/>
      <c r="B66" s="48">
        <f>ROW(B66) - ROW($B$9)</f>
        <v>57</v>
      </c>
      <c r="C66" s="50">
        <v>2</v>
      </c>
      <c r="D66" s="67" t="s">
        <v>97</v>
      </c>
      <c r="E66" s="67" t="s">
        <v>159</v>
      </c>
      <c r="F66" s="69" t="s">
        <v>223</v>
      </c>
      <c r="G66" s="69" t="s">
        <v>254</v>
      </c>
      <c r="H66" s="69" t="s">
        <v>314</v>
      </c>
      <c r="I66" s="69" t="s">
        <v>322</v>
      </c>
      <c r="J66" s="69" t="s">
        <v>381</v>
      </c>
      <c r="K66" s="70" t="s">
        <v>398</v>
      </c>
      <c r="L66" s="55">
        <f>C66*K66</f>
        <v>0.2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1</v>
      </c>
      <c r="D67" s="68" t="s">
        <v>98</v>
      </c>
      <c r="E67" s="68" t="s">
        <v>160</v>
      </c>
      <c r="F67" s="68" t="s">
        <v>224</v>
      </c>
      <c r="G67" s="68" t="s">
        <v>254</v>
      </c>
      <c r="H67" s="68" t="s">
        <v>315</v>
      </c>
      <c r="I67" s="68" t="s">
        <v>322</v>
      </c>
      <c r="J67" s="68" t="s">
        <v>382</v>
      </c>
      <c r="K67" s="71" t="s">
        <v>419</v>
      </c>
      <c r="L67" s="57">
        <f t="shared" ref="L67" si="28">C67*K67</f>
        <v>2.33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161</v>
      </c>
      <c r="F68" s="69" t="s">
        <v>225</v>
      </c>
      <c r="G68" s="69" t="s">
        <v>255</v>
      </c>
      <c r="H68" s="69" t="s">
        <v>316</v>
      </c>
      <c r="I68" s="69" t="s">
        <v>322</v>
      </c>
      <c r="J68" s="69" t="s">
        <v>383</v>
      </c>
      <c r="K68" s="70" t="s">
        <v>420</v>
      </c>
      <c r="L68" s="55">
        <f>C68*K68</f>
        <v>0.39</v>
      </c>
    </row>
    <row r="69" spans="1:12" s="3" customFormat="1" ht="13.5" customHeight="1" x14ac:dyDescent="0.2">
      <c r="A69" s="14"/>
      <c r="B69" s="49">
        <f>ROW(B69) - ROW($B$9)</f>
        <v>60</v>
      </c>
      <c r="C69" s="51">
        <v>2</v>
      </c>
      <c r="D69" s="68" t="s">
        <v>100</v>
      </c>
      <c r="E69" s="68" t="s">
        <v>162</v>
      </c>
      <c r="F69" s="68" t="s">
        <v>226</v>
      </c>
      <c r="G69" s="68" t="s">
        <v>254</v>
      </c>
      <c r="H69" s="68" t="s">
        <v>317</v>
      </c>
      <c r="I69" s="68" t="s">
        <v>322</v>
      </c>
      <c r="J69" s="68" t="s">
        <v>384</v>
      </c>
      <c r="K69" s="71" t="s">
        <v>421</v>
      </c>
      <c r="L69" s="57">
        <f t="shared" ref="L69" si="29">C69*K69</f>
        <v>8.26</v>
      </c>
    </row>
    <row r="70" spans="1:12" s="3" customFormat="1" x14ac:dyDescent="0.2">
      <c r="A70" s="14"/>
      <c r="B70" s="48">
        <f>ROW(B70) - ROW($B$9)</f>
        <v>61</v>
      </c>
      <c r="C70" s="50">
        <v>1</v>
      </c>
      <c r="D70" s="67" t="s">
        <v>101</v>
      </c>
      <c r="E70" s="67" t="s">
        <v>163</v>
      </c>
      <c r="F70" s="69" t="s">
        <v>227</v>
      </c>
      <c r="G70" s="69" t="s">
        <v>256</v>
      </c>
      <c r="H70" s="69" t="s">
        <v>318</v>
      </c>
      <c r="I70" s="69" t="s">
        <v>322</v>
      </c>
      <c r="J70" s="69" t="s">
        <v>385</v>
      </c>
      <c r="K70" s="70" t="s">
        <v>422</v>
      </c>
      <c r="L70" s="55">
        <f>C70*K70</f>
        <v>57.5</v>
      </c>
    </row>
    <row r="71" spans="1:12" s="3" customFormat="1" ht="13.5" customHeight="1" x14ac:dyDescent="0.2">
      <c r="A71" s="14"/>
      <c r="B71" s="49">
        <f>ROW(B71) - ROW($B$9)</f>
        <v>62</v>
      </c>
      <c r="C71" s="51">
        <v>2</v>
      </c>
      <c r="D71" s="68" t="s">
        <v>102</v>
      </c>
      <c r="E71" s="68" t="s">
        <v>164</v>
      </c>
      <c r="F71" s="68" t="s">
        <v>228</v>
      </c>
      <c r="G71" s="68" t="s">
        <v>254</v>
      </c>
      <c r="H71" s="68" t="s">
        <v>319</v>
      </c>
      <c r="I71" s="68" t="s">
        <v>322</v>
      </c>
      <c r="J71" s="68" t="s">
        <v>386</v>
      </c>
      <c r="K71" s="71" t="s">
        <v>423</v>
      </c>
      <c r="L71" s="57">
        <f t="shared" ref="L71" si="30">C71*K71</f>
        <v>53.88</v>
      </c>
    </row>
    <row r="72" spans="1:12" s="3" customFormat="1" x14ac:dyDescent="0.2">
      <c r="A72" s="14"/>
      <c r="B72" s="48">
        <f>ROW(B72) - ROW($B$9)</f>
        <v>63</v>
      </c>
      <c r="C72" s="50">
        <v>2</v>
      </c>
      <c r="D72" s="67" t="s">
        <v>103</v>
      </c>
      <c r="E72" s="67" t="s">
        <v>165</v>
      </c>
      <c r="F72" s="69" t="s">
        <v>229</v>
      </c>
      <c r="G72" s="69" t="s">
        <v>254</v>
      </c>
      <c r="H72" s="69" t="s">
        <v>320</v>
      </c>
      <c r="I72" s="69" t="s">
        <v>322</v>
      </c>
      <c r="J72" s="69" t="s">
        <v>387</v>
      </c>
      <c r="K72" s="70" t="s">
        <v>424</v>
      </c>
      <c r="L72" s="55">
        <f>C72*K72</f>
        <v>1.32</v>
      </c>
    </row>
    <row r="73" spans="1:12" x14ac:dyDescent="0.2">
      <c r="A73" s="14"/>
      <c r="B73" s="58" t="s">
        <v>19</v>
      </c>
      <c r="C73" s="59"/>
      <c r="D73" s="59"/>
      <c r="E73" s="47"/>
      <c r="F73" s="46"/>
      <c r="G73" s="7" t="s">
        <v>20</v>
      </c>
      <c r="J73" s="53" t="s">
        <v>30</v>
      </c>
      <c r="K73" s="54"/>
      <c r="L73" s="56">
        <f>SUM(L10:L72)</f>
        <v>328.57999999999987</v>
      </c>
    </row>
    <row r="74" spans="1:12" x14ac:dyDescent="0.2">
      <c r="A74" s="14"/>
      <c r="B74" s="10"/>
      <c r="C74" s="10"/>
      <c r="D74" s="10"/>
      <c r="E74" s="9"/>
      <c r="F74" s="11"/>
      <c r="G74" s="8"/>
      <c r="H74" s="8"/>
      <c r="I74" s="8"/>
      <c r="J74" s="8"/>
      <c r="K74" s="8"/>
      <c r="L74" s="19"/>
    </row>
    <row r="75" spans="1:12" x14ac:dyDescent="0.2">
      <c r="A75" s="14"/>
      <c r="B75" s="10"/>
      <c r="C75" s="10"/>
      <c r="D75" s="10"/>
      <c r="E75" s="10"/>
      <c r="F75" s="12"/>
      <c r="G75" s="9"/>
      <c r="H75" s="9"/>
      <c r="I75" s="9"/>
      <c r="J75" s="9"/>
      <c r="K75" s="9"/>
      <c r="L75" s="20"/>
    </row>
    <row r="76" spans="1:12" x14ac:dyDescent="0.2">
      <c r="A76" s="14"/>
      <c r="B76" s="10"/>
      <c r="C76" s="10"/>
      <c r="D76" s="10"/>
      <c r="E76" s="10"/>
      <c r="F76" s="12"/>
      <c r="G76" s="9"/>
      <c r="H76" s="9"/>
      <c r="I76" s="9"/>
      <c r="J76" s="9" t="s">
        <v>22</v>
      </c>
      <c r="K76" s="9"/>
      <c r="L76" s="20"/>
    </row>
    <row r="77" spans="1:12" ht="13.5" thickBot="1" x14ac:dyDescent="0.25">
      <c r="A77" s="14"/>
      <c r="B77" s="44"/>
      <c r="C77" s="17"/>
      <c r="D77" s="17"/>
      <c r="E77" s="17"/>
      <c r="F77" s="15"/>
      <c r="G77" s="16"/>
      <c r="H77" s="16"/>
      <c r="I77" s="16"/>
      <c r="J77" s="16"/>
      <c r="K77" s="16"/>
      <c r="L77" s="21"/>
    </row>
    <row r="79" spans="1:12" x14ac:dyDescent="0.2">
      <c r="D79" s="1"/>
      <c r="E79" s="1"/>
      <c r="F79" s="1"/>
    </row>
    <row r="80" spans="1:12" x14ac:dyDescent="0.2">
      <c r="D80" s="1"/>
      <c r="E80" s="1"/>
      <c r="F80" s="1"/>
    </row>
    <row r="81" spans="4:6" x14ac:dyDescent="0.2">
      <c r="D81" s="1"/>
      <c r="E81" s="1"/>
      <c r="F81" s="1"/>
    </row>
  </sheetData>
  <mergeCells count="1">
    <mergeCell ref="B73:D7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425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425</v>
      </c>
    </row>
    <row r="6" spans="1:2" x14ac:dyDescent="0.2">
      <c r="A6" s="42" t="s">
        <v>5</v>
      </c>
      <c r="B6" s="73" t="s">
        <v>35</v>
      </c>
    </row>
    <row r="7" spans="1:2" x14ac:dyDescent="0.2">
      <c r="A7" s="43" t="s">
        <v>6</v>
      </c>
      <c r="B7" s="74" t="s">
        <v>426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427</v>
      </c>
    </row>
    <row r="11" spans="1:2" x14ac:dyDescent="0.2">
      <c r="A11" s="43" t="s">
        <v>10</v>
      </c>
      <c r="B11" s="74" t="s">
        <v>428</v>
      </c>
    </row>
    <row r="12" spans="1:2" x14ac:dyDescent="0.2">
      <c r="A12" s="42" t="s">
        <v>11</v>
      </c>
      <c r="B12" s="73" t="s">
        <v>428</v>
      </c>
    </row>
    <row r="13" spans="1:2" x14ac:dyDescent="0.2">
      <c r="A13" s="43" t="s">
        <v>12</v>
      </c>
      <c r="B13" s="74" t="s">
        <v>429</v>
      </c>
    </row>
    <row r="14" spans="1:2" x14ac:dyDescent="0.2">
      <c r="A14" s="42" t="s">
        <v>13</v>
      </c>
      <c r="B14" s="73" t="s">
        <v>430</v>
      </c>
    </row>
    <row r="15" spans="1:2" x14ac:dyDescent="0.2">
      <c r="A15" s="43" t="s">
        <v>23</v>
      </c>
      <c r="B15" s="74" t="s">
        <v>431</v>
      </c>
    </row>
    <row r="16" spans="1:2" x14ac:dyDescent="0.2">
      <c r="A16" s="42" t="s">
        <v>24</v>
      </c>
      <c r="B16" s="73" t="s">
        <v>432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2025-05-11T12:46:27Z</dcterms:modified>
</cp:coreProperties>
</file>