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queryTables/queryTable3.xml" ContentType="application/vnd.openxmlformats-officedocument.spreadsheetml.queryTable+xml"/>
  <Override PartName="/xl/drawings/drawing7.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hachl\Downloads\8-2023 Instacart Basket Analysis\05 Sent to client\"/>
    </mc:Choice>
  </mc:AlternateContent>
  <xr:revisionPtr revIDLastSave="0" documentId="13_ncr:1_{030E4718-8447-442B-810E-253CA2DE5EF7}" xr6:coauthVersionLast="47" xr6:coauthVersionMax="47" xr10:uidLastSave="{00000000-0000-0000-0000-000000000000}"/>
  <bookViews>
    <workbookView xWindow="-108" yWindow="-108" windowWidth="23256" windowHeight="12456"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definedNames>
    <definedName name="ExternalData_1" localSheetId="2" hidden="1">'3. Consistency checks'!$I$6:$K$10</definedName>
    <definedName name="ExternalData_1" localSheetId="5" hidden="1">'6. Visualizations'!$B$156:$D$160</definedName>
    <definedName name="ExternalData_2" localSheetId="5" hidden="1">'6. Visualizations'!$C$142:$E$150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1" i="7" l="1"/>
  <c r="F143" i="7" s="1"/>
  <c r="D116" i="7"/>
  <c r="E95" i="7" s="1"/>
  <c r="D75" i="7"/>
  <c r="E72" i="7" s="1"/>
  <c r="D140" i="7"/>
  <c r="E138" i="7" s="1"/>
  <c r="F150" i="7" l="1"/>
  <c r="F148" i="7"/>
  <c r="F147" i="7"/>
  <c r="F146" i="7"/>
  <c r="F145" i="7"/>
  <c r="F149" i="7"/>
  <c r="F144" i="7"/>
  <c r="E137" i="7"/>
  <c r="E139" i="7"/>
  <c r="E74" i="7"/>
  <c r="E73" i="7"/>
  <c r="E102" i="7"/>
  <c r="E112" i="7"/>
  <c r="E104" i="7"/>
  <c r="E111" i="7"/>
  <c r="E103" i="7"/>
  <c r="E110" i="7"/>
  <c r="E109" i="7"/>
  <c r="E101" i="7"/>
  <c r="E108" i="7"/>
  <c r="E100" i="7"/>
  <c r="E99" i="7"/>
  <c r="E98" i="7"/>
  <c r="E115" i="7"/>
  <c r="E107" i="7"/>
  <c r="E114" i="7"/>
  <c r="E106" i="7"/>
  <c r="E113" i="7"/>
  <c r="E105" i="7"/>
  <c r="E97" i="7"/>
  <c r="E96"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0D6E33-D92B-4218-96EF-98C3121FDC6E}" keepAlive="1" name="Query - Table14" description="Connection to the 'Table14' query in the workbook." type="5" refreshedVersion="0" background="1">
    <dbPr connection="Provider=Microsoft.Mashup.OleDb.1;Data Source=$Workbook$;Location=Table14;Extended Properties=&quot;&quot;" command="SELECT * FROM [Table14]"/>
  </connection>
  <connection id="2" xr16:uid="{245B3AB0-A3AD-4626-966A-FA31AD5EF552}" keepAlive="1" name="Query - Table14 (2)" description="Connection to the 'Table14 (2)' query in the workbook." type="5" refreshedVersion="8" background="1" saveData="1">
    <dbPr connection="Provider=Microsoft.Mashup.OleDb.1;Data Source=$Workbook$;Location=&quot;Table14 (2)&quot;;Extended Properties=&quot;&quot;" command="SELECT * FROM [Table14 (2)]"/>
  </connection>
  <connection id="3" xr16:uid="{28E9A641-FFA3-41AD-AE2B-9726A7864BD4}"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4" xr16:uid="{4EE7ED2E-2034-4A29-924B-0C608B2ACD77}" keepAlive="1" name="Query - Table2 (2)" description="Connection to the 'Table2 (2)' query in the workbook." type="5" refreshedVersion="8" background="1" saveData="1">
    <dbPr connection="Provider=Microsoft.Mashup.OleDb.1;Data Source=$Workbook$;Location=&quot;Table2 (2)&quot;;Extended Properties=&quot;&quot;" command="SELECT * FROM [Table2 (2)]"/>
  </connection>
  <connection id="5" xr16:uid="{87763F8E-EA12-4190-AB24-E73DC51E84CA}" keepAlive="1" name="Query - Table8" description="Connection to the 'Table8' query in the workbook." type="5" refreshedVersion="8" background="1" saveData="1">
    <dbPr connection="Provider=Microsoft.Mashup.OleDb.1;Data Source=$Workbook$;Location=Table8;Extended Properties=&quot;&quot;" command="SELECT * FROM [Table8]"/>
  </connection>
</connections>
</file>

<file path=xl/sharedStrings.xml><?xml version="1.0" encoding="utf-8"?>
<sst xmlns="http://schemas.openxmlformats.org/spreadsheetml/2006/main" count="242" uniqueCount="201">
  <si>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</si>
  <si>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</si>
  <si>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</si>
  <si>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</si>
  <si>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</si>
  <si>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</si>
  <si>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</si>
  <si>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</si>
  <si>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</si>
  <si>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</si>
  <si>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</si>
  <si>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</si>
  <si>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</si>
  <si>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</si>
  <si>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</si>
  <si>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Title page</t>
  </si>
  <si>
    <t>Answer</t>
  </si>
  <si>
    <t>Conditions</t>
  </si>
  <si>
    <t>Midwest</t>
  </si>
  <si>
    <t>Northeast</t>
  </si>
  <si>
    <t>South</t>
  </si>
  <si>
    <t>West</t>
  </si>
  <si>
    <t>region</t>
  </si>
  <si>
    <t>High spender</t>
  </si>
  <si>
    <t>Low spender</t>
  </si>
  <si>
    <t>2. Population Flow</t>
  </si>
  <si>
    <t>3. Consistency checks</t>
  </si>
  <si>
    <t>4. Wrangling steps</t>
  </si>
  <si>
    <t>5. Column derivations</t>
  </si>
  <si>
    <t>6. Visualizations</t>
  </si>
  <si>
    <t>7. Recommendations</t>
  </si>
  <si>
    <t>Data citation:</t>
  </si>
  <si>
    <r>
      <t>“The Instacart Online Grocery Shopping Dataset 2017”, Accessed from </t>
    </r>
    <r>
      <rPr>
        <sz val="16"/>
        <color rgb="FF1C7488"/>
        <rFont val="Trade Gothic Next W01"/>
      </rPr>
      <t>www.instacart.com/datasets/grocery-shopping-2017</t>
    </r>
    <r>
      <rPr>
        <sz val="16"/>
        <color rgb="FF223C50"/>
        <rFont val="TradeGothicNextW01-Ligh 693250"/>
      </rPr>
      <t> via </t>
    </r>
    <r>
      <rPr>
        <sz val="16"/>
        <color rgb="FF1C7488"/>
        <rFont val="Trade Gothic Next W01"/>
      </rPr>
      <t>Kaggle</t>
    </r>
    <r>
      <rPr>
        <sz val="16"/>
        <color rgb="FF223C50"/>
        <rFont val="TradeGothicNextW01-Ligh 693250"/>
      </rPr>
      <t> on [8/22/2023].</t>
    </r>
  </si>
  <si>
    <t>days_since_last_order' column has 
206.209 NaN</t>
  </si>
  <si>
    <t>replaced with '0' 
to indicate that there was no prior order</t>
  </si>
  <si>
    <t>none</t>
  </si>
  <si>
    <t>product_name' column 
missing 16 values</t>
  </si>
  <si>
    <t>removed them and 
saved new dataframe</t>
  </si>
  <si>
    <t>5 duplicate rows found, 
same treatment</t>
  </si>
  <si>
    <t>first_name' column 
missing 11,259 values</t>
  </si>
  <si>
    <t>replaceded NaN with 
'unknown' as we can 
still use user_id for info</t>
  </si>
  <si>
    <t>eval_set' from orders df</t>
  </si>
  <si>
    <t>Unnamed: 0' from prods df</t>
  </si>
  <si>
    <t>_merge', 'Unnamed: 0.1', 'busiest_day' and 'busiest_hour' from merged df</t>
  </si>
  <si>
    <t>'first_name', 'last_name', '_merge',' Unnamed: 0' from final df</t>
  </si>
  <si>
    <t>{'order_dow' : 'orders_day_of_week'} in orders df</t>
  </si>
  <si>
    <t>{'days_since_prior_order' : 'days_since_last_order'} in orders df</t>
  </si>
  <si>
    <t xml:space="preserve"> {'First Name' : 'first_name'} in customers df</t>
  </si>
  <si>
    <t>{'Surnam' : 'last_name'} in customers df</t>
  </si>
  <si>
    <t>{'Gender' : 'gender'} in customers df</t>
  </si>
  <si>
    <t>{'STATE' : 'state'} in customers df</t>
  </si>
  <si>
    <t>{'Age' : 'age'} in customers df</t>
  </si>
  <si>
    <t>{'n_dependants' : 'number_of_dependents'} in customers df</t>
  </si>
  <si>
    <t xml:space="preserve"> {'fam_status' : 'marital_status'} in customers df</t>
  </si>
  <si>
    <t>{'Unnamed: 0' : 'department_id'} in customers df</t>
  </si>
  <si>
    <t>changed 'orders_day_of_week' to int8 in merged df</t>
  </si>
  <si>
    <t>changed 'order_hour_of_day' to int8 in merged df</t>
  </si>
  <si>
    <t>changed 'days_since_last_order' to float16 / int8 in merged df</t>
  </si>
  <si>
    <t>changed 'product_id'  to int32 in merged df</t>
  </si>
  <si>
    <t>changed 'aisle_id'  to int32 in merged df</t>
  </si>
  <si>
    <t>changed 'department_id' to int32 in merged df</t>
  </si>
  <si>
    <t>changed 'order_id' to int32 in merged df</t>
  </si>
  <si>
    <t>changed 'user_id' to int32 in merged df</t>
  </si>
  <si>
    <t>changed 'order_number' to int32 / int8 in merged df</t>
  </si>
  <si>
    <t>changed 'reordered' to int32 / int8 in merged df</t>
  </si>
  <si>
    <t>changed 'order_id' type to string in orders df</t>
  </si>
  <si>
    <t>changed 'add_to_cart_order' to int32 / int8  in merged df</t>
  </si>
  <si>
    <t>changed 'age' to  int8 in customer df</t>
  </si>
  <si>
    <t>changed 'income' to  int8 in customer df</t>
  </si>
  <si>
    <t>changed 'number_of_dependents' to  int8 in customer df</t>
  </si>
  <si>
    <t>changed 'prices' to float32 in merged df</t>
  </si>
  <si>
    <t>changed 'max_order' to int8 in merged df</t>
  </si>
  <si>
    <t>changed 'median_dslo' to float16 in merged df</t>
  </si>
  <si>
    <t>changed 'avg_price' to float32 in merged df</t>
  </si>
  <si>
    <t>changed 'user_id'  to string in orders / customer df</t>
  </si>
  <si>
    <t>columns that did not add any info were dropped</t>
  </si>
  <si>
    <t>columns with sensitive personal data were dropped</t>
  </si>
  <si>
    <t>columns were renamed to either clarify what they represented or to unify header font style</t>
  </si>
  <si>
    <t>data types were changed to lower memory usage</t>
  </si>
  <si>
    <t xml:space="preserve">loyalty_flag </t>
  </si>
  <si>
    <t xml:space="preserve">frequency_flag </t>
  </si>
  <si>
    <t xml:space="preserve">spending_flag </t>
  </si>
  <si>
    <t>busiest_days</t>
  </si>
  <si>
    <t>busiest_hours</t>
  </si>
  <si>
    <t>price_range</t>
  </si>
  <si>
    <t>age_group</t>
  </si>
  <si>
    <t>income_range</t>
  </si>
  <si>
    <t>family_status</t>
  </si>
  <si>
    <t>customer_profile</t>
  </si>
  <si>
    <t>customer_activity</t>
  </si>
  <si>
    <t>updated_data.pkl</t>
  </si>
  <si>
    <t>max_order' (groupby 'user_id' + 'order_number')</t>
  </si>
  <si>
    <t>max_order' &gt; 40 = 'Loyal customer'
'max_order' &lt;= 40 &amp; &gt; 10 = 'Regular customer'
'max_order' &lt;= 10 = 'New customer'</t>
  </si>
  <si>
    <t>avg_price' (groupby 'user_id' + 'prices')</t>
  </si>
  <si>
    <t>avg_price' &gt;= 10 = 'High spender'
'avg_price' &lt; 10 = 'Low spender'</t>
  </si>
  <si>
    <t>median_dslo' (groupby 'user_id' + 'days_since_last_order'</t>
  </si>
  <si>
    <t>median_dslo' &gt; 20 = 'Non-frequent customer'
'median_dslo' &lt;= 20) &amp; &gt; 10 = 'Regular customer'
'median_dslo' &lt;= 10 = 'Frequent customer'</t>
  </si>
  <si>
    <t>orders_day_of_week'</t>
  </si>
  <si>
    <t>merged_data.pkl</t>
  </si>
  <si>
    <t>busiest_day</t>
  </si>
  <si>
    <t>if value = 0 or  = 1 -&gt; "Busiest days"
if value = 4 or = 3 -&gt; "Slowest days"
 all other values -&gt; "Regularly busy"</t>
  </si>
  <si>
    <t xml:space="preserve"> if value = 0 -&gt; Busiest day'
 if value = 4 -&gt; 'Least day'
 all other values -&gt; 'Regularly day'</t>
  </si>
  <si>
    <t>order_hour_of_day'</t>
  </si>
  <si>
    <t xml:space="preserve"> if value in [10, 11, 14, 15, 13, 12, 16, 9] -&gt; "Most orders"
 if value in [23, 6, 0, 1, 5, 2, 4, 3] -&gt; "Fewest orders"
other times -&gt; "Average orders"</t>
  </si>
  <si>
    <t>prices'</t>
  </si>
  <si>
    <t>prices' &gt; 15 = 'High-range product'
'prices' &lt;= 15 &amp; &gt; 5 = 'Mid-range product' 
'prices' &lt;= 5 = 'Low-range product'</t>
  </si>
  <si>
    <t>age'</t>
  </si>
  <si>
    <t>age' &lt;= 30 -&gt; 'Young Adult'
'age' &gt; 31 &amp; &lt; 40 -&gt; 'Adult'
'age' &gt; 41 &amp; &lt; 59 -&gt; 'Middle aged'
'age' &gt; 60 -&gt; 'Senior'</t>
  </si>
  <si>
    <t>income'</t>
  </si>
  <si>
    <t>income' &lt; 50000 = 'Lower income'
'income' &gt;= 50000 &amp;  &lt;= 150000 = 'Middle income'
'income' &gt; 150000 = 'Upper income'</t>
  </si>
  <si>
    <t>number_of_dependents'</t>
  </si>
  <si>
    <t>number_of_dependents' =0 -&gt; 'Single adult'
'number_of_dependents' &gt;= 1 &amp; &lt;= 2  --&gt; 'Family'
'number_of_dependents' &gt;= 3  --&gt;  'Big Family'</t>
  </si>
  <si>
    <t>max_order' &lt; 5 --&gt;  'low activity'
'max_order' &gt;= 5  --&gt;  'high activity'</t>
  </si>
  <si>
    <t>final_merge.pkl</t>
  </si>
  <si>
    <t>state'</t>
  </si>
  <si>
    <t xml:space="preserve">grouped states in US regions: NE,S,W, Midwest </t>
  </si>
  <si>
    <t>created 36 customer profiles based on every variable label</t>
  </si>
  <si>
    <t>income_range','age_group','family_status'</t>
  </si>
  <si>
    <t>Crosstab of 'spending_flag' by 'region'</t>
  </si>
  <si>
    <t xml:space="preserve">● The sales team needs to know what the busiest days of the week and hours of the day are (i.e., the days and times with the most orders) in order to schedule ads at times when there are fewer orders. </t>
  </si>
  <si>
    <t xml:space="preserve">● They also want to know whether there are particular times of the day when people spend the most money, as this might inform the type of products they advertise at these times. </t>
  </si>
  <si>
    <r>
      <t>INSIGHT:</t>
    </r>
    <r>
      <rPr>
        <sz val="12"/>
        <color theme="1"/>
        <rFont val="Calibri"/>
        <family val="2"/>
        <scheme val="minor"/>
      </rPr>
      <t xml:space="preserve"> this line chart shows the development of prices during the daily 24h.
The peak is reached in the morning between 6-9 AM.
On the lowest side, we have the lowest order prices at night around 3AM.</t>
    </r>
  </si>
  <si>
    <t xml:space="preserve">● Instacart has a lot of products with different price tags. Marketing and sales want to use simpler price range groupings to help direct their efforts. </t>
  </si>
  <si>
    <t>Price range</t>
  </si>
  <si>
    <t>Count</t>
  </si>
  <si>
    <t>Mid-range product</t>
  </si>
  <si>
    <t>Low-range product</t>
  </si>
  <si>
    <t>High-range product</t>
  </si>
  <si>
    <t>INSIGHT: the hystogram chart shows all prices under 100, to avoid including outliers.
Most products have a price that ranges between 1 and 15, this is confirmed by the count in the frequency table: most of the products are mid-range (5-15).</t>
  </si>
  <si>
    <t>INSIGHT: Saturday(0) &amp; Sunday(1) are the busiest days of the week, on the opposite end we have Wednesday(4) &amp; Tuesday(3) with the least weekly orders.
The histogram shows the  number of orders during the day (24h), 
the busiest time of the day is between 9-11 AM but the orders stay pretty high till early afternoon. On the other hand, night hours are the least busy.
So the marketing Team should run ads at night between midnight and 6AM on Wednesdays and Tuesdays.</t>
  </si>
  <si>
    <t>INSIGHT: Top 3 of sold products are within produce, dairy/eggs, snacks departments.</t>
  </si>
  <si>
    <t>Department</t>
  </si>
  <si>
    <t>dairy eggs</t>
  </si>
  <si>
    <t>snacks</t>
  </si>
  <si>
    <t>beverages</t>
  </si>
  <si>
    <t>frozen</t>
  </si>
  <si>
    <t>pantry</t>
  </si>
  <si>
    <t>bakery</t>
  </si>
  <si>
    <t>canned goods</t>
  </si>
  <si>
    <t>deli</t>
  </si>
  <si>
    <t>dry goods pasta</t>
  </si>
  <si>
    <t>household</t>
  </si>
  <si>
    <t>meat seafood</t>
  </si>
  <si>
    <t>breakfast</t>
  </si>
  <si>
    <t>personal care</t>
  </si>
  <si>
    <t>babies</t>
  </si>
  <si>
    <t>international</t>
  </si>
  <si>
    <t>alcohol</t>
  </si>
  <si>
    <t>pets</t>
  </si>
  <si>
    <t>missing</t>
  </si>
  <si>
    <t>other</t>
  </si>
  <si>
    <t>bulk</t>
  </si>
  <si>
    <t>produce</t>
  </si>
  <si>
    <t>Loyalty Flag</t>
  </si>
  <si>
    <t xml:space="preserve">
Loyal customer
</t>
  </si>
  <si>
    <t xml:space="preserve">New customer </t>
  </si>
  <si>
    <t>Regular customer</t>
  </si>
  <si>
    <t>Number of Customers based on Max Order</t>
  </si>
  <si>
    <t>in %</t>
  </si>
  <si>
    <t>INSIGHT: Half of Instacart customers retuen reguarlarly ( orders between 10-40)</t>
  </si>
  <si>
    <t xml:space="preserve">○ What’s the distribution among users in regards to their brand loyalty (i.e., how often do they return to Instacart)? 
○ Are there differences in ordering habits based on a customer’s loyalty status? </t>
  </si>
  <si>
    <t xml:space="preserve">○ Are there differences in ordering habits based on a customer’s region? </t>
  </si>
  <si>
    <t>INSIGHT: purely based on prices, the Souther region is both the highest spender and the lowest.</t>
  </si>
  <si>
    <t xml:space="preserve">○ Is there a connection between age and family status in terms of ordering habits? </t>
  </si>
  <si>
    <t xml:space="preserve">○ What different classifications does the demographic information suggest? Age? Income? Certain types of goods? Family status? </t>
  </si>
  <si>
    <t xml:space="preserve">● The marketing and sales teams are particularly interested in the different types of customers in their system and how their ordering behaviors differ. </t>
  </si>
  <si>
    <t>● Are there certain types of products that are more popular than others? The marketing and sales teams want to know 
which departments have the highest frequency of product orders.</t>
  </si>
  <si>
    <t xml:space="preserve">                               Frequency of orders during the week</t>
  </si>
  <si>
    <t>INSIGHT: there soesn´t seem to be a correlation between age and number of dependents in the household. The line chart of the two variables doesn´t represent a clear pattern.</t>
  </si>
  <si>
    <t>36 customer profiles were created based on age group, income range and number of dependents. The plot below shows their disctribution by US region, the peak count is senior, middle range income with dependents.</t>
  </si>
  <si>
    <t>Whereas the lower count is for single adult with upper range income.</t>
  </si>
  <si>
    <t>The first line chart on the left shows the prices delevopment during the week instead.
The two extremes peak at 0 and 6, Saturday &amp; Friday, while mainting a constant during the rest of the days.</t>
  </si>
  <si>
    <t xml:space="preserve">● The sales team needs to know 
what the busiest days of the week and hours of the day are 
(i.e., the days and times with the most orders) in order to 
schedule ads at times when there are fewer orders. </t>
  </si>
  <si>
    <t>Key Question</t>
  </si>
  <si>
    <t xml:space="preserve">● They also want to know whether there are particular 
times of the day when people spend the most money, as this might inform the type of products they advertise at these times. </t>
  </si>
  <si>
    <t xml:space="preserve">● Instacart has a lot of products with different price tags. 
Marketing and sales want to use simpler price range groupings to help direct their efforts. </t>
  </si>
  <si>
    <t xml:space="preserve">○ Are there differences in ordering habits based on a customer’s loyalty status? </t>
  </si>
  <si>
    <t>● Are there certain types of products that are more popular than others? 
The marketing and sales teams want to know which departments have the highest frequency of product orders.</t>
  </si>
  <si>
    <t xml:space="preserve">○ What’s the distribution among users in regards to their brand loyalty
(i.e., how often do they return to Instacart)? </t>
  </si>
  <si>
    <t xml:space="preserve">○ What different classifications does the demographic information suggest? 
Age? Income? Certain types of goods? Family status? </t>
  </si>
  <si>
    <t>○ What differences can you find in ordering habits of different customer profiles? 
Consider the price of orders, the frequency of orders, the products customers are ordering, and anything else you can think of.</t>
  </si>
  <si>
    <t>Saturday &amp; Sunday are the busiest days of the week and the busiest time of the day is between 9-11 AM but the orders stay pretty high till early afternoon. The marketing Team should run ads at night between midnight and 6AM on Wednesdays and Tuesdays, when traffic is the lowest. However further analysis is needed to target type of customer and what products to advertise.</t>
  </si>
  <si>
    <t>During the day, the prices peak in the morning between 6-9 AM. 
However this doesn´t narrow on the type of products they should push or the type of customer that usually buys at that time. Further analysis is needed.</t>
  </si>
  <si>
    <t>%</t>
  </si>
  <si>
    <t>About 2/3 of Instacart products are mid range priced (5-15).
Check if discounts on high range products are possible to make them more accessible and sell more units.
Low range products should be analysed as well, maybe it´s possible to raise some prices to mid.</t>
  </si>
  <si>
    <t>Produce, dairy/eggs, and snacks departments make up 54.98 % of orders 
(more than half in  produce only) independently of age, income, family status.
Marketing Team should analyse winning strategies for these departments to apply to least popular products.</t>
  </si>
  <si>
    <t>Loyal customers are 33%, regular customers make up 51% and new customers are 15%. 
Marketing Team should create a loyalty programm to increase activity from loyals 
and incentivise regulars to become loyals.</t>
  </si>
  <si>
    <t>loyalty_flag</t>
  </si>
  <si>
    <t>count</t>
  </si>
  <si>
    <t>frequency_flag</t>
  </si>
  <si>
    <t>Loyal customer</t>
  </si>
  <si>
    <t>Frequent customer</t>
  </si>
  <si>
    <t>New customer</t>
  </si>
  <si>
    <t>Non-frequent customer</t>
  </si>
  <si>
    <t>By cross checking loyalty and frequency flag, we see that the most frequent customers 
(i.e. back on Instacart within 10 days on average) are part of the loyal (max order &gt;40) and the regular (10 &gt; max order &lt; 40) status. Together they make 64% of our clientele. Deeper analysis is needed to determine differences &amp; similarities based on loyalty.</t>
  </si>
  <si>
    <t>Considering spending habits, the highest spenders don´t show much difference based on residency.
Instacart market is mostly made of lowest spenders (average price lower than 10) with the South slightly taking over and NorthEast at the bottom. Based on this, our focus should be on the lowest spenders.</t>
  </si>
  <si>
    <t>Is there a correlation between age and income?</t>
  </si>
  <si>
    <t>INSIGHT: the highest income range (over 400k) is distributed bewtween customers over 40 yrs old.
We can deduce that the older the customer, the higher is their spending power.</t>
  </si>
  <si>
    <t xml:space="preserve">There is no actual correlation between age of customer and their family status 
(based on number of dependents). 
</t>
  </si>
  <si>
    <t xml:space="preserve">Customers over 40 seem to have higher spending power than younger adults. Marketing Team should take income &amp; spending power into consideration when creating &amp; scheduling ads.
</t>
  </si>
  <si>
    <r>
      <t xml:space="preserve">Customer profiles were created with different labels of income range, age group and family status
for total of 36 possible groups. Top 3 customer profiles in terms of counts are: 
</t>
    </r>
    <r>
      <rPr>
        <u/>
        <sz val="11"/>
        <color theme="1"/>
        <rFont val="Calibri"/>
        <family val="2"/>
        <scheme val="minor"/>
      </rPr>
      <t>'Senior_Mid_Family '   3680498</t>
    </r>
    <r>
      <rPr>
        <sz val="11"/>
        <color theme="1"/>
        <rFont val="Calibri"/>
        <family val="2"/>
        <scheme val="minor"/>
      </rPr>
      <t xml:space="preserve"> customers are over 60, income range 50000 - 150000, with 1-2 dependents
</t>
    </r>
    <r>
      <rPr>
        <u/>
        <sz val="11"/>
        <color theme="1"/>
        <rFont val="Calibri"/>
        <family val="2"/>
        <scheme val="minor"/>
      </rPr>
      <t>'Aged_Mid_Family'   3017255</t>
    </r>
    <r>
      <rPr>
        <sz val="11"/>
        <color theme="1"/>
        <rFont val="Calibri"/>
        <family val="2"/>
        <scheme val="minor"/>
      </rPr>
      <t xml:space="preserve"> customers are aged 41-59, income range 50000 - 150000, with 1-2 dependents
</t>
    </r>
    <r>
      <rPr>
        <u/>
        <sz val="11"/>
        <color theme="1"/>
        <rFont val="Calibri"/>
        <family val="2"/>
        <scheme val="minor"/>
      </rPr>
      <t>'YA_Mid_Family'  2621479</t>
    </r>
    <r>
      <rPr>
        <sz val="11"/>
        <color theme="1"/>
        <rFont val="Calibri"/>
        <family val="2"/>
        <scheme val="minor"/>
      </rPr>
      <t xml:space="preserve"> ustomers are aged 30 or younger, income range 50000 - 150000, with 1-2 dependents
Marketing Team should analyse customers with middle range income &amp; 1-2 dependents (age is not that important as customers in the same categories between 30-40 yrs old are at #5) to determine winning strategies. Also this top 3 remain the unchanged at regional level as well.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</si>
</sst>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1"/>
      <color theme="1"/>
      <name val="Calibri"/>
      <family val="2"/>
      <scheme val="minor"/>
    </font>
    <font>
      <sz val="11"/>
      <color theme="1"/>
      <name val="Adobe Fan Heiti Std B"/>
      <family val="2"/>
      <charset val="128"/>
    </font>
    <font>
      <u/>
      <sz val="11"/>
      <color theme="2" tint="-0.499984740745262"/>
      <name val="Adobe Fan Heiti Std B"/>
      <family val="2"/>
      <charset val="128"/>
    </font>
    <font>
      <u/>
      <sz val="11"/>
      <color theme="10"/>
      <name val="Calibri"/>
      <family val="2"/>
      <scheme val="minor"/>
    </font>
    <font>
      <b/>
      <sz val="11"/>
      <color theme="1"/>
      <name val="Calibri"/>
      <family val="2"/>
      <scheme val="minor"/>
    </font>
    <font>
      <b/>
      <sz val="14"/>
      <color theme="1"/>
      <name val="Calibri"/>
      <family val="2"/>
      <scheme val="minor"/>
    </font>
    <font>
      <b/>
      <u/>
      <sz val="14"/>
      <color theme="8"/>
      <name val="Calibri"/>
      <family val="2"/>
      <scheme val="minor"/>
    </font>
    <font>
      <sz val="16"/>
      <color theme="1"/>
      <name val="Calibri"/>
      <family val="2"/>
      <scheme val="minor"/>
    </font>
    <font>
      <b/>
      <u/>
      <sz val="16"/>
      <color theme="2" tint="-0.499984740745262"/>
      <name val="Adobe Fan Heiti Std B"/>
      <family val="2"/>
      <charset val="128"/>
    </font>
    <font>
      <sz val="16"/>
      <color theme="2" tint="-0.499984740745262"/>
      <name val="Adobe Fan Heiti Std B"/>
      <family val="2"/>
      <charset val="128"/>
    </font>
    <font>
      <sz val="16"/>
      <color rgb="FF223C50"/>
      <name val="TradeGothicNextW01-Ligh 693250"/>
    </font>
    <font>
      <sz val="16"/>
      <color rgb="FF1C7488"/>
      <name val="Trade Gothic Next W01"/>
    </font>
    <font>
      <sz val="16"/>
      <color theme="1"/>
      <name val="Adobe Fan Heiti Std B"/>
      <family val="2"/>
      <charset val="128"/>
    </font>
    <font>
      <u/>
      <sz val="16"/>
      <color theme="2" tint="-0.499984740745262"/>
      <name val="Adobe Fan Heiti Std B"/>
      <family val="2"/>
      <charset val="128"/>
    </font>
    <font>
      <sz val="10"/>
      <color rgb="FF000000"/>
      <name val="Calibri"/>
      <family val="2"/>
      <scheme val="minor"/>
    </font>
    <font>
      <sz val="11"/>
      <name val="Calibri"/>
      <family val="2"/>
      <scheme val="minor"/>
    </font>
    <font>
      <b/>
      <sz val="11"/>
      <color rgb="FF000000"/>
      <name val="Calibri"/>
      <family val="2"/>
      <scheme val="minor"/>
    </font>
    <font>
      <b/>
      <sz val="11"/>
      <name val="Calibri"/>
      <family val="2"/>
      <scheme val="minor"/>
    </font>
    <font>
      <sz val="8"/>
      <name val="Calibri"/>
      <family val="2"/>
      <scheme val="minor"/>
    </font>
    <font>
      <sz val="8"/>
      <color rgb="FF008000"/>
      <name val="Courier New"/>
      <family val="3"/>
    </font>
    <font>
      <sz val="12"/>
      <color theme="1"/>
      <name val="Calibri"/>
      <family val="2"/>
      <scheme val="minor"/>
    </font>
    <font>
      <i/>
      <sz val="14"/>
      <color theme="1"/>
      <name val="Calibri"/>
      <family val="2"/>
      <scheme val="minor"/>
    </font>
    <font>
      <sz val="8"/>
      <color rgb="FF212121"/>
      <name val="Courier New"/>
      <family val="3"/>
    </font>
    <font>
      <sz val="14"/>
      <color rgb="FF212121"/>
      <name val="Calibri"/>
      <family val="2"/>
      <scheme val="minor"/>
    </font>
    <font>
      <b/>
      <sz val="14"/>
      <name val="Calibri"/>
      <family val="2"/>
      <scheme val="minor"/>
    </font>
    <font>
      <b/>
      <sz val="11"/>
      <color rgb="FF212121"/>
      <name val="Calibri"/>
      <family val="2"/>
      <scheme val="minor"/>
    </font>
    <font>
      <b/>
      <sz val="14"/>
      <color theme="1"/>
      <name val="Calibri"/>
      <family val="2"/>
      <charset val="204"/>
      <scheme val="minor"/>
    </font>
    <font>
      <i/>
      <sz val="11"/>
      <color theme="1"/>
      <name val="Calibri"/>
      <family val="2"/>
      <scheme val="minor"/>
    </font>
    <font>
      <i/>
      <sz val="11"/>
      <name val="Calibri"/>
      <family val="2"/>
      <scheme val="minor"/>
    </font>
    <font>
      <u/>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7" tint="0.79998168889431442"/>
        <bgColor indexed="64"/>
      </patternFill>
    </fill>
  </fills>
  <borders count="33">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indexed="64"/>
      </left>
      <right style="thin">
        <color indexed="64"/>
      </right>
      <top style="thin">
        <color indexed="64"/>
      </top>
      <bottom style="thin">
        <color indexed="64"/>
      </bottom>
      <diagonal/>
    </border>
    <border>
      <left style="double">
        <color auto="1"/>
      </left>
      <right style="hair">
        <color theme="2" tint="-0.24994659260841701"/>
      </right>
      <top style="hair">
        <color theme="2" tint="-0.24994659260841701"/>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106">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xf numFmtId="0" fontId="0" fillId="0" borderId="22" xfId="0" applyBorder="1"/>
    <xf numFmtId="0" fontId="0" fillId="0" borderId="23" xfId="0" applyBorder="1"/>
    <xf numFmtId="0" fontId="0" fillId="0" borderId="25" xfId="0" applyBorder="1"/>
    <xf numFmtId="0" fontId="0" fillId="0" borderId="24" xfId="0" applyBorder="1"/>
    <xf numFmtId="0" fontId="0" fillId="0" borderId="1" xfId="0" quotePrefix="1" applyBorder="1"/>
    <xf numFmtId="0" fontId="0" fillId="0" borderId="27" xfId="0" applyBorder="1"/>
    <xf numFmtId="0" fontId="0" fillId="0" borderId="28" xfId="0" applyBorder="1"/>
    <xf numFmtId="0" fontId="5" fillId="0" borderId="0" xfId="0" applyFont="1" applyAlignment="1">
      <alignment wrapText="1"/>
    </xf>
    <xf numFmtId="0" fontId="0" fillId="0" borderId="0" xfId="0" applyAlignment="1">
      <alignment wrapText="1"/>
    </xf>
    <xf numFmtId="0" fontId="0" fillId="0" borderId="0" xfId="0" applyFill="1"/>
    <xf numFmtId="0" fontId="5" fillId="0" borderId="0" xfId="0" applyFont="1" applyFill="1" applyAlignment="1">
      <alignment wrapText="1"/>
    </xf>
    <xf numFmtId="0" fontId="0" fillId="0" borderId="0" xfId="0" applyFill="1" applyAlignment="1">
      <alignment wrapText="1"/>
    </xf>
    <xf numFmtId="0" fontId="6" fillId="0" borderId="0" xfId="1" applyFont="1" applyFill="1"/>
    <xf numFmtId="0" fontId="7" fillId="0" borderId="0" xfId="0" applyFont="1"/>
    <xf numFmtId="0" fontId="8" fillId="0" borderId="0" xfId="0" applyFont="1"/>
    <xf numFmtId="0" fontId="9" fillId="0" borderId="0" xfId="0" applyFont="1"/>
    <xf numFmtId="0" fontId="10" fillId="0" borderId="0" xfId="0" applyFont="1"/>
    <xf numFmtId="0" fontId="12" fillId="0" borderId="0" xfId="0" applyFont="1"/>
    <xf numFmtId="0" fontId="13" fillId="0" borderId="0" xfId="0" applyFont="1"/>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14" fillId="0" borderId="0" xfId="0" quotePrefix="1" applyFont="1" applyAlignment="1">
      <alignment horizontal="left" vertical="top" wrapText="1"/>
    </xf>
    <xf numFmtId="0" fontId="0" fillId="0" borderId="9" xfId="0" applyBorder="1" applyAlignment="1">
      <alignment vertical="top" wrapText="1"/>
    </xf>
    <xf numFmtId="0" fontId="0" fillId="0" borderId="10" xfId="0" applyBorder="1" applyAlignment="1">
      <alignment horizontal="center" vertical="center"/>
    </xf>
    <xf numFmtId="0" fontId="0" fillId="0" borderId="12" xfId="0" quotePrefix="1" applyBorder="1" applyAlignment="1">
      <alignment vertical="center"/>
    </xf>
    <xf numFmtId="0" fontId="0" fillId="0" borderId="12" xfId="0" quotePrefix="1"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2" xfId="0" quotePrefix="1" applyBorder="1"/>
    <xf numFmtId="0" fontId="0" fillId="0" borderId="12" xfId="0" quotePrefix="1" applyBorder="1" applyAlignment="1">
      <alignment wrapText="1"/>
    </xf>
    <xf numFmtId="0" fontId="0" fillId="0" borderId="26" xfId="0" quotePrefix="1" applyBorder="1"/>
    <xf numFmtId="0" fontId="0" fillId="0" borderId="19" xfId="0" quotePrefix="1" applyBorder="1" applyAlignment="1">
      <alignment vertical="top" wrapText="1"/>
    </xf>
    <xf numFmtId="0" fontId="0" fillId="0" borderId="17" xfId="0" applyBorder="1" applyAlignment="1">
      <alignment vertical="center"/>
    </xf>
    <xf numFmtId="0" fontId="0" fillId="0" borderId="18" xfId="0" quotePrefix="1" applyBorder="1" applyAlignment="1">
      <alignment vertical="center"/>
    </xf>
    <xf numFmtId="0" fontId="0" fillId="0" borderId="13" xfId="0" quotePrefix="1" applyBorder="1" applyAlignment="1">
      <alignment wrapText="1"/>
    </xf>
    <xf numFmtId="0" fontId="0" fillId="0" borderId="13" xfId="0" applyBorder="1" applyAlignment="1">
      <alignment wrapText="1"/>
    </xf>
    <xf numFmtId="0" fontId="0" fillId="0" borderId="13" xfId="0" quotePrefix="1" applyFont="1" applyBorder="1" applyAlignment="1">
      <alignment wrapText="1"/>
    </xf>
    <xf numFmtId="0" fontId="0" fillId="0" borderId="12" xfId="0" quotePrefix="1" applyFont="1" applyBorder="1" applyAlignment="1">
      <alignment vertical="center"/>
    </xf>
    <xf numFmtId="0" fontId="16" fillId="0" borderId="0" xfId="0" applyFont="1" applyAlignment="1">
      <alignment horizontal="left" vertical="center"/>
    </xf>
    <xf numFmtId="0" fontId="16" fillId="0" borderId="0" xfId="0" applyFont="1" applyBorder="1" applyAlignment="1">
      <alignment horizontal="left" vertical="center"/>
    </xf>
    <xf numFmtId="0" fontId="4" fillId="0" borderId="12" xfId="0" applyFont="1" applyBorder="1" applyAlignment="1">
      <alignment vertical="center"/>
    </xf>
    <xf numFmtId="0" fontId="4" fillId="0" borderId="12" xfId="0" applyFont="1" applyBorder="1"/>
    <xf numFmtId="0" fontId="17" fillId="0" borderId="0" xfId="0" applyFont="1" applyAlignment="1">
      <alignment vertical="center"/>
    </xf>
    <xf numFmtId="0" fontId="4" fillId="0" borderId="18" xfId="0" applyFont="1" applyBorder="1" applyAlignment="1">
      <alignment vertical="center"/>
    </xf>
    <xf numFmtId="0" fontId="4" fillId="0" borderId="15" xfId="0" applyFont="1" applyBorder="1" applyAlignment="1">
      <alignment vertical="center"/>
    </xf>
    <xf numFmtId="0" fontId="15" fillId="0" borderId="0" xfId="0" quotePrefix="1" applyFont="1" applyAlignment="1">
      <alignment vertical="center" wrapText="1"/>
    </xf>
    <xf numFmtId="0" fontId="0" fillId="0" borderId="13" xfId="0" quotePrefix="1" applyBorder="1" applyAlignment="1">
      <alignment vertical="top" wrapText="1"/>
    </xf>
    <xf numFmtId="0" fontId="0" fillId="0" borderId="20" xfId="0" quotePrefix="1" applyBorder="1" applyAlignment="1">
      <alignment vertical="center"/>
    </xf>
    <xf numFmtId="0" fontId="0" fillId="0" borderId="16" xfId="0" quotePrefix="1" applyBorder="1" applyAlignment="1">
      <alignment wrapText="1"/>
    </xf>
    <xf numFmtId="0" fontId="0" fillId="0" borderId="30" xfId="0" applyBorder="1" applyAlignment="1">
      <alignment vertical="center"/>
    </xf>
    <xf numFmtId="0" fontId="0" fillId="0" borderId="21" xfId="0" quotePrefix="1" applyBorder="1" applyAlignment="1">
      <alignment vertical="center"/>
    </xf>
    <xf numFmtId="0" fontId="4" fillId="0" borderId="0" xfId="0" applyFont="1"/>
    <xf numFmtId="0" fontId="19" fillId="0" borderId="0" xfId="0" applyFont="1" applyAlignment="1">
      <alignment vertical="center"/>
    </xf>
    <xf numFmtId="0" fontId="0" fillId="0" borderId="0" xfId="0" applyAlignment="1">
      <alignment vertical="top" wrapText="1"/>
    </xf>
    <xf numFmtId="0" fontId="5" fillId="0" borderId="0" xfId="0" applyFont="1"/>
    <xf numFmtId="0" fontId="21" fillId="0" borderId="0" xfId="0" applyFont="1"/>
    <xf numFmtId="0" fontId="20" fillId="0" borderId="0" xfId="0" applyFont="1" applyAlignment="1">
      <alignment vertical="top" wrapText="1"/>
    </xf>
    <xf numFmtId="0" fontId="20" fillId="0" borderId="0" xfId="0" applyFont="1"/>
    <xf numFmtId="0" fontId="20" fillId="0" borderId="0" xfId="0" applyFont="1" applyAlignment="1">
      <alignment wrapText="1"/>
    </xf>
    <xf numFmtId="0" fontId="22" fillId="0" borderId="0" xfId="0" applyFont="1"/>
    <xf numFmtId="0" fontId="23" fillId="0" borderId="0" xfId="0" applyFont="1"/>
    <xf numFmtId="0" fontId="23" fillId="0" borderId="0" xfId="0" applyFont="1" applyAlignment="1">
      <alignment vertical="center"/>
    </xf>
    <xf numFmtId="0" fontId="24" fillId="0" borderId="0" xfId="0" applyFont="1" applyAlignment="1">
      <alignment vertical="top" wrapText="1"/>
    </xf>
    <xf numFmtId="0" fontId="0" fillId="0" borderId="0" xfId="0" applyFont="1"/>
    <xf numFmtId="0" fontId="0" fillId="0" borderId="0" xfId="0" applyAlignment="1">
      <alignment horizontal="center" vertical="center" wrapText="1"/>
    </xf>
    <xf numFmtId="0" fontId="0" fillId="0" borderId="0" xfId="0" applyAlignment="1">
      <alignment horizontal="center" vertical="center"/>
    </xf>
    <xf numFmtId="0" fontId="24" fillId="0" borderId="0" xfId="0" applyFont="1" applyAlignment="1">
      <alignment vertical="center"/>
    </xf>
    <xf numFmtId="0" fontId="0" fillId="0" borderId="0" xfId="0" applyNumberFormat="1"/>
    <xf numFmtId="0" fontId="5" fillId="0" borderId="0" xfId="0" applyFont="1" applyAlignment="1">
      <alignment horizontal="left" vertical="top" wrapText="1"/>
    </xf>
    <xf numFmtId="0" fontId="0" fillId="0" borderId="0" xfId="0" applyNumberFormat="1" applyAlignment="1">
      <alignment horizontal="center" vertical="center"/>
    </xf>
    <xf numFmtId="0" fontId="23" fillId="0" borderId="0" xfId="0" applyFont="1" applyAlignment="1">
      <alignment horizontal="center" vertical="center"/>
    </xf>
    <xf numFmtId="0" fontId="23" fillId="0" borderId="0" xfId="0" applyFont="1" applyAlignment="1">
      <alignment horizontal="center"/>
    </xf>
    <xf numFmtId="0" fontId="25" fillId="3" borderId="0" xfId="0" applyFont="1" applyFill="1" applyAlignment="1">
      <alignment horizontal="center" vertical="center"/>
    </xf>
    <xf numFmtId="0" fontId="4" fillId="3" borderId="0" xfId="0" applyFont="1" applyFill="1" applyAlignment="1">
      <alignment horizontal="center" vertical="center"/>
    </xf>
    <xf numFmtId="2" fontId="0" fillId="0" borderId="0" xfId="0" applyNumberFormat="1" applyAlignment="1">
      <alignment horizontal="center" vertical="center"/>
    </xf>
    <xf numFmtId="0" fontId="0" fillId="0" borderId="31" xfId="0" applyBorder="1"/>
    <xf numFmtId="0" fontId="26" fillId="0" borderId="0" xfId="0" applyFont="1"/>
    <xf numFmtId="0" fontId="0" fillId="0" borderId="29" xfId="0" applyBorder="1" applyAlignment="1">
      <alignment wrapText="1"/>
    </xf>
    <xf numFmtId="0" fontId="0" fillId="0" borderId="29" xfId="0" applyBorder="1" applyAlignment="1">
      <alignment vertical="top" wrapText="1"/>
    </xf>
    <xf numFmtId="0" fontId="27" fillId="4" borderId="29" xfId="0" applyFont="1" applyFill="1" applyBorder="1" applyAlignment="1">
      <alignment vertical="top" wrapText="1"/>
    </xf>
    <xf numFmtId="0" fontId="27" fillId="4" borderId="29" xfId="0" applyFont="1" applyFill="1" applyBorder="1" applyAlignment="1">
      <alignment vertical="top"/>
    </xf>
    <xf numFmtId="0" fontId="28" fillId="4" borderId="29" xfId="0" applyFont="1" applyFill="1" applyBorder="1" applyAlignment="1">
      <alignment vertical="top"/>
    </xf>
    <xf numFmtId="0" fontId="27" fillId="4" borderId="32" xfId="0" applyFont="1" applyFill="1" applyBorder="1" applyAlignment="1">
      <alignment vertical="top" wrapText="1"/>
    </xf>
    <xf numFmtId="2" fontId="0" fillId="0" borderId="0" xfId="0" applyNumberFormat="1"/>
    <xf numFmtId="0" fontId="0" fillId="0" borderId="32" xfId="0" applyBorder="1" applyAlignment="1">
      <alignment vertical="top" wrapText="1"/>
    </xf>
    <xf numFmtId="0" fontId="0" fillId="0" borderId="32" xfId="0" applyFont="1" applyBorder="1" applyAlignment="1">
      <alignment vertical="top" wrapText="1"/>
    </xf>
  </cellXfs>
  <cellStyles count="2">
    <cellStyle name="Hyperlink" xfId="1" builtinId="8"/>
    <cellStyle name="Normal" xfId="0" builtinId="0"/>
  </cellStyles>
  <dxfs count="38">
    <dxf>
      <numFmt numFmtId="2" formatCode="0.00"/>
    </dxf>
    <dxf>
      <numFmt numFmtId="0" formatCode="General"/>
    </dxf>
    <dxf>
      <numFmt numFmtId="0" formatCode="General"/>
    </dxf>
    <dxf>
      <alignment horizontal="center" vertical="center" textRotation="0" wrapText="0" indent="0" justifyLastLine="0" shrinkToFit="0" readingOrder="0"/>
    </dxf>
    <dxf>
      <numFmt numFmtId="2" formatCode="0.00"/>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numFmt numFmtId="0" formatCode="General"/>
    </dxf>
    <dxf>
      <numFmt numFmtId="0" formatCode="General"/>
    </dxf>
    <dxf>
      <font>
        <b/>
        <i val="0"/>
        <strike val="0"/>
        <condense val="0"/>
        <extend val="0"/>
        <outline val="0"/>
        <shadow val="0"/>
        <u val="none"/>
        <vertAlign val="baseline"/>
        <sz val="14"/>
        <color theme="1"/>
        <name val="Calibri"/>
        <family val="2"/>
        <charset val="204"/>
        <scheme val="minor"/>
      </font>
    </dxf>
    <dxf>
      <border outline="0">
        <bottom style="thin">
          <color indexed="64"/>
        </bottom>
      </border>
    </dxf>
    <dxf>
      <font>
        <b/>
        <i val="0"/>
        <strike val="0"/>
        <condense val="0"/>
        <extend val="0"/>
        <outline val="0"/>
        <shadow val="0"/>
        <u val="none"/>
        <vertAlign val="baseline"/>
        <sz val="14"/>
        <color theme="1"/>
        <name val="Calibri"/>
        <family val="2"/>
        <charset val="204"/>
        <scheme val="minor"/>
      </font>
    </dxf>
    <dxf>
      <border outline="0">
        <bottom style="thin">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4"/>
        <color rgb="FF21212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rgb="FF21212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rgb="FF21212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rgb="FF212121"/>
        <name val="Calibri"/>
        <family val="2"/>
        <scheme val="minor"/>
      </font>
      <numFmt numFmtId="0" formatCode="General"/>
      <alignment horizont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4"/>
        <color rgb="FF21212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4"/>
        <color rgb="FF21212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4"/>
        <color rgb="FF21212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4"/>
        <color rgb="FF212121"/>
        <name val="Calibri"/>
        <family val="2"/>
        <scheme val="minor"/>
      </font>
      <alignment horizont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indent="0" justifyLastLine="0" shrinkToFit="0" readingOrder="0"/>
    </dxf>
    <dxf>
      <numFmt numFmtId="0" formatCode="Genera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7"/>
      <tableStyleElement type="headerRow" dxfId="36"/>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400">
              <a:solidFill>
                <a:schemeClr val="bg2">
                  <a:lumMod val="50000"/>
                </a:schemeClr>
              </a:solidFill>
            </a:rPr>
            <a:t>Total: </a:t>
          </a:r>
          <a:r>
            <a:rPr lang="en-US" sz="1200">
              <a:solidFill>
                <a:schemeClr val="bg2">
                  <a:lumMod val="50000"/>
                </a:schemeClr>
              </a:solidFill>
            </a:rPr>
            <a:t> </a:t>
          </a:r>
          <a:r>
            <a:rPr lang="en-US" sz="1400">
              <a:solidFill>
                <a:schemeClr val="bg2">
                  <a:lumMod val="50000"/>
                </a:schemeClr>
              </a:solidFill>
            </a:rPr>
            <a:t>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400">
              <a:solidFill>
                <a:schemeClr val="bg2">
                  <a:lumMod val="50000"/>
                </a:schemeClr>
              </a:solidFill>
            </a:rPr>
            <a:t>Total</a:t>
          </a:r>
          <a:r>
            <a:rPr lang="en-US" sz="1200">
              <a:solidFill>
                <a:schemeClr val="bg2">
                  <a:lumMod val="50000"/>
                </a:schemeClr>
              </a:solidFill>
            </a:rPr>
            <a:t>: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400">
              <a:solidFill>
                <a:schemeClr val="bg2">
                  <a:lumMod val="50000"/>
                </a:schemeClr>
              </a:solidFill>
            </a:rPr>
            <a:t>Total: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400">
              <a:solidFill>
                <a:schemeClr val="bg2">
                  <a:lumMod val="50000"/>
                </a:schemeClr>
              </a:solidFill>
            </a:rPr>
            <a:t>49,672</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400">
              <a:solidFill>
                <a:schemeClr val="bg2">
                  <a:lumMod val="50000"/>
                </a:schemeClr>
              </a:solidFill>
            </a:rPr>
            <a:t>Total: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400">
              <a:solidFill>
                <a:schemeClr val="bg2">
                  <a:lumMod val="50000"/>
                </a:schemeClr>
              </a:solidFill>
            </a:rPr>
            <a:t>32,434,489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400">
              <a:solidFill>
                <a:schemeClr val="bg2">
                  <a:lumMod val="50000"/>
                </a:schemeClr>
              </a:solidFill>
            </a:rPr>
            <a:t>206,209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4793" y="1128314"/>
          <a:ext cx="577957" cy="65798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669" y="432696"/>
          <a:ext cx="972939" cy="681026"/>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920" y="465947"/>
        <a:ext cx="906437" cy="614524"/>
      </dsp:txXfrm>
    </dsp:sp>
    <dsp:sp modelId="{02D75559-D361-43C2-960D-0DE64B2217E1}">
      <dsp:nvSpPr>
        <dsp:cNvPr id="0" name=""/>
        <dsp:cNvSpPr/>
      </dsp:nvSpPr>
      <dsp:spPr>
        <a:xfrm>
          <a:off x="1034393" y="497648"/>
          <a:ext cx="1558138" cy="55043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kern="1200">
              <a:solidFill>
                <a:schemeClr val="bg2">
                  <a:lumMod val="50000"/>
                </a:schemeClr>
              </a:solidFill>
            </a:rPr>
            <a:t>Total: </a:t>
          </a:r>
          <a:r>
            <a:rPr lang="en-US" sz="1200" kern="1200">
              <a:solidFill>
                <a:schemeClr val="bg2">
                  <a:lumMod val="50000"/>
                </a:schemeClr>
              </a:solidFill>
            </a:rPr>
            <a:t> </a:t>
          </a:r>
          <a:r>
            <a:rPr lang="en-US" sz="1400" kern="1200">
              <a:solidFill>
                <a:schemeClr val="bg2">
                  <a:lumMod val="50000"/>
                </a:schemeClr>
              </a:solidFill>
            </a:rPr>
            <a:t>3,421,083</a:t>
          </a:r>
        </a:p>
      </dsp:txBody>
      <dsp:txXfrm>
        <a:off x="1034393" y="497648"/>
        <a:ext cx="1558138" cy="550435"/>
      </dsp:txXfrm>
    </dsp:sp>
    <dsp:sp modelId="{9621899D-0F5A-435B-840E-4641491BFF2E}">
      <dsp:nvSpPr>
        <dsp:cNvPr id="0" name=""/>
        <dsp:cNvSpPr/>
      </dsp:nvSpPr>
      <dsp:spPr>
        <a:xfrm>
          <a:off x="819665" y="1197714"/>
          <a:ext cx="1054024" cy="74237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55911" y="1233960"/>
        <a:ext cx="981532" cy="669881"/>
      </dsp:txXfrm>
    </dsp:sp>
    <dsp:sp modelId="{FEDA8202-94DB-48E0-9F89-FDAC252494CB}">
      <dsp:nvSpPr>
        <dsp:cNvPr id="0" name=""/>
        <dsp:cNvSpPr/>
      </dsp:nvSpPr>
      <dsp:spPr>
        <a:xfrm>
          <a:off x="1851229" y="1293338"/>
          <a:ext cx="1060395" cy="55043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kern="1200">
              <a:solidFill>
                <a:schemeClr val="bg2">
                  <a:lumMod val="50000"/>
                </a:schemeClr>
              </a:solidFill>
            </a:rPr>
            <a:t>Total</a:t>
          </a:r>
          <a:r>
            <a:rPr lang="en-US" sz="1200" kern="1200">
              <a:solidFill>
                <a:schemeClr val="bg2">
                  <a:lumMod val="50000"/>
                </a:schemeClr>
              </a:solidFill>
            </a:rPr>
            <a:t>: 3,421,083  </a:t>
          </a:r>
        </a:p>
      </dsp:txBody>
      <dsp:txXfrm>
        <a:off x="1851229" y="1293338"/>
        <a:ext cx="1060395" cy="55043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8370" y="1448466"/>
          <a:ext cx="631667" cy="71913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016" y="681173"/>
          <a:ext cx="1063355" cy="74431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357" y="717514"/>
        <a:ext cx="990673" cy="671632"/>
      </dsp:txXfrm>
    </dsp:sp>
    <dsp:sp modelId="{02D75559-D361-43C2-960D-0DE64B2217E1}">
      <dsp:nvSpPr>
        <dsp:cNvPr id="0" name=""/>
        <dsp:cNvSpPr/>
      </dsp:nvSpPr>
      <dsp:spPr>
        <a:xfrm>
          <a:off x="1080145" y="731220"/>
          <a:ext cx="1495793" cy="60158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kern="1200">
              <a:solidFill>
                <a:schemeClr val="bg2">
                  <a:lumMod val="50000"/>
                </a:schemeClr>
              </a:solidFill>
            </a:rPr>
            <a:t>Total:  49,693 </a:t>
          </a:r>
          <a:endParaRPr lang="en-US" sz="1900" kern="1200">
            <a:solidFill>
              <a:schemeClr val="bg2">
                <a:lumMod val="50000"/>
              </a:schemeClr>
            </a:solidFill>
          </a:endParaRPr>
        </a:p>
      </dsp:txBody>
      <dsp:txXfrm>
        <a:off x="1080145" y="731220"/>
        <a:ext cx="1495793" cy="601587"/>
      </dsp:txXfrm>
    </dsp:sp>
    <dsp:sp modelId="{9621899D-0F5A-435B-840E-4641491BFF2E}">
      <dsp:nvSpPr>
        <dsp:cNvPr id="0" name=""/>
        <dsp:cNvSpPr/>
      </dsp:nvSpPr>
      <dsp:spPr>
        <a:xfrm>
          <a:off x="909393" y="1517284"/>
          <a:ext cx="1063355" cy="74431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45734" y="1553625"/>
        <a:ext cx="990673" cy="671632"/>
      </dsp:txXfrm>
    </dsp:sp>
    <dsp:sp modelId="{FEDA8202-94DB-48E0-9F89-FDAC252494CB}">
      <dsp:nvSpPr>
        <dsp:cNvPr id="0" name=""/>
        <dsp:cNvSpPr/>
      </dsp:nvSpPr>
      <dsp:spPr>
        <a:xfrm>
          <a:off x="1993726" y="1588271"/>
          <a:ext cx="773383" cy="60158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400" kern="1200">
              <a:solidFill>
                <a:schemeClr val="bg2">
                  <a:lumMod val="50000"/>
                </a:schemeClr>
              </a:solidFill>
            </a:rPr>
            <a:t>49,672</a:t>
          </a:r>
          <a:r>
            <a:rPr lang="en-US" sz="1200" kern="1200">
              <a:solidFill>
                <a:schemeClr val="bg2">
                  <a:lumMod val="50000"/>
                </a:schemeClr>
              </a:solidFill>
            </a:rPr>
            <a:t> </a:t>
          </a:r>
        </a:p>
      </dsp:txBody>
      <dsp:txXfrm>
        <a:off x="1993726" y="1588271"/>
        <a:ext cx="773383" cy="60158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0286" y="1814449"/>
          <a:ext cx="823829" cy="56946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9453" y="1074301"/>
          <a:ext cx="2042573" cy="54711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6166" y="1101014"/>
        <a:ext cx="1989147" cy="493691"/>
      </dsp:txXfrm>
    </dsp:sp>
    <dsp:sp modelId="{02D75559-D361-43C2-960D-0DE64B2217E1}">
      <dsp:nvSpPr>
        <dsp:cNvPr id="0" name=""/>
        <dsp:cNvSpPr/>
      </dsp:nvSpPr>
      <dsp:spPr>
        <a:xfrm>
          <a:off x="2101113" y="909032"/>
          <a:ext cx="1044721" cy="81265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kern="1200">
              <a:solidFill>
                <a:schemeClr val="bg2">
                  <a:lumMod val="50000"/>
                </a:schemeClr>
              </a:solidFill>
            </a:rPr>
            <a:t>Total: 32,434,489  </a:t>
          </a:r>
          <a:endParaRPr lang="en-US" sz="1900" kern="1200">
            <a:solidFill>
              <a:schemeClr val="bg2">
                <a:lumMod val="50000"/>
              </a:schemeClr>
            </a:solidFill>
          </a:endParaRPr>
        </a:p>
      </dsp:txBody>
      <dsp:txXfrm>
        <a:off x="2101113" y="909032"/>
        <a:ext cx="1044721" cy="812651"/>
      </dsp:txXfrm>
    </dsp:sp>
    <dsp:sp modelId="{9621899D-0F5A-435B-840E-4641491BFF2E}">
      <dsp:nvSpPr>
        <dsp:cNvPr id="0" name=""/>
        <dsp:cNvSpPr/>
      </dsp:nvSpPr>
      <dsp:spPr>
        <a:xfrm>
          <a:off x="846618" y="1995240"/>
          <a:ext cx="2083640" cy="662272"/>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78953" y="2027575"/>
        <a:ext cx="2018970" cy="597602"/>
      </dsp:txXfrm>
    </dsp:sp>
    <dsp:sp modelId="{FEDA8202-94DB-48E0-9F89-FDAC252494CB}">
      <dsp:nvSpPr>
        <dsp:cNvPr id="0" name=""/>
        <dsp:cNvSpPr/>
      </dsp:nvSpPr>
      <dsp:spPr>
        <a:xfrm>
          <a:off x="2991047" y="1916206"/>
          <a:ext cx="1134745" cy="81265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400" kern="1200">
              <a:solidFill>
                <a:schemeClr val="bg2">
                  <a:lumMod val="50000"/>
                </a:schemeClr>
              </a:solidFill>
            </a:rPr>
            <a:t>32,434,489</a:t>
          </a:r>
          <a:r>
            <a:rPr lang="en-US" sz="1200" kern="1200">
              <a:solidFill>
                <a:schemeClr val="bg2">
                  <a:lumMod val="50000"/>
                </a:schemeClr>
              </a:solidFill>
            </a:rPr>
            <a:t> </a:t>
          </a:r>
        </a:p>
      </dsp:txBody>
      <dsp:txXfrm>
        <a:off x="2991047" y="1916206"/>
        <a:ext cx="1134745" cy="812651"/>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5703" y="1495686"/>
          <a:ext cx="657738" cy="74881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42" y="704045"/>
          <a:ext cx="1107244" cy="77503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9283" y="741886"/>
        <a:ext cx="1031562" cy="699353"/>
      </dsp:txXfrm>
    </dsp:sp>
    <dsp:sp modelId="{02D75559-D361-43C2-960D-0DE64B2217E1}">
      <dsp:nvSpPr>
        <dsp:cNvPr id="0" name=""/>
        <dsp:cNvSpPr/>
      </dsp:nvSpPr>
      <dsp:spPr>
        <a:xfrm>
          <a:off x="1108687" y="777962"/>
          <a:ext cx="805304" cy="62641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108687" y="777962"/>
        <a:ext cx="805304" cy="626417"/>
      </dsp:txXfrm>
    </dsp:sp>
    <dsp:sp modelId="{9621899D-0F5A-435B-840E-4641491BFF2E}">
      <dsp:nvSpPr>
        <dsp:cNvPr id="0" name=""/>
        <dsp:cNvSpPr/>
      </dsp:nvSpPr>
      <dsp:spPr>
        <a:xfrm>
          <a:off x="940127" y="1647038"/>
          <a:ext cx="1107244" cy="775035"/>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77968" y="1684879"/>
        <a:ext cx="1031562" cy="699353"/>
      </dsp:txXfrm>
    </dsp:sp>
    <dsp:sp modelId="{FEDA8202-94DB-48E0-9F89-FDAC252494CB}">
      <dsp:nvSpPr>
        <dsp:cNvPr id="0" name=""/>
        <dsp:cNvSpPr/>
      </dsp:nvSpPr>
      <dsp:spPr>
        <a:xfrm>
          <a:off x="2028154" y="1648583"/>
          <a:ext cx="805304" cy="62641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400" kern="1200">
              <a:solidFill>
                <a:schemeClr val="bg2">
                  <a:lumMod val="50000"/>
                </a:schemeClr>
              </a:solidFill>
            </a:rPr>
            <a:t>206,209</a:t>
          </a:r>
          <a:r>
            <a:rPr lang="en-US" sz="1200" kern="1200">
              <a:solidFill>
                <a:schemeClr val="bg2">
                  <a:lumMod val="50000"/>
                </a:schemeClr>
              </a:solidFill>
            </a:rPr>
            <a:t> </a:t>
          </a:r>
        </a:p>
      </dsp:txBody>
      <dsp:txXfrm>
        <a:off x="2028154" y="1648583"/>
        <a:ext cx="805304" cy="626417"/>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 Instacart</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Aug.-Sept. 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Zainab Hachlaf</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[Grocery</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Basket Analysis</a:t>
          </a:r>
          <a:r>
            <a:rPr lang="en-US" sz="1100" baseline="0">
              <a:solidFill>
                <a:schemeClr val="dk1"/>
              </a:solidFill>
              <a:effectLst/>
              <a:latin typeface="+mn-lt"/>
              <a:ea typeface="+mn-ea"/>
              <a:cs typeface="+mn-cs"/>
            </a:rPr>
            <a:t> </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60550</xdr:colOff>
      <xdr:row>29</xdr:row>
      <xdr:rowOff>30841</xdr:rowOff>
    </xdr:from>
    <xdr:to>
      <xdr:col>24</xdr:col>
      <xdr:colOff>520701</xdr:colOff>
      <xdr:row>42</xdr:row>
      <xdr:rowOff>23586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6736441"/>
          <a:ext cx="14188851" cy="213904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53883" y="4795155"/>
          <a:ext cx="2429933" cy="6876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872511" y="4804228"/>
          <a:ext cx="2339221" cy="6785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651672" y="4695371"/>
          <a:ext cx="2623459" cy="8206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9</xdr:col>
      <xdr:colOff>38100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79579" y="5461612"/>
          <a:ext cx="1602021" cy="767740"/>
          <a:chOff x="1129010" y="94243"/>
          <a:chExt cx="99916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99916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595629</xdr:colOff>
      <xdr:row>22</xdr:row>
      <xdr:rowOff>127003</xdr:rowOff>
    </xdr:from>
    <xdr:to>
      <xdr:col>15</xdr:col>
      <xdr:colOff>63501</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32929" y="5295903"/>
          <a:ext cx="1855472" cy="838197"/>
          <a:chOff x="1129010" y="21675"/>
          <a:chExt cx="1125147"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1125147"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22</xdr:col>
      <xdr:colOff>25400</xdr:colOff>
      <xdr:row>26</xdr:row>
      <xdr:rowOff>208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748429" y="5443473"/>
          <a:ext cx="2180171" cy="69083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400" kern="1200">
                <a:solidFill>
                  <a:schemeClr val="bg2">
                    <a:lumMod val="50000"/>
                  </a:schemeClr>
                </a:solidFill>
              </a:rPr>
              <a:t>Total</a:t>
            </a:r>
            <a:r>
              <a:rPr lang="en-US" sz="1400" kern="1200"/>
              <a:t>:</a:t>
            </a:r>
            <a:r>
              <a:rPr lang="en-US" sz="1400" kern="1200" baseline="0"/>
              <a:t>  30,964,564</a:t>
            </a: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164641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600" b="0">
              <a:solidFill>
                <a:schemeClr val="bg2">
                  <a:lumMod val="50000"/>
                </a:schemeClr>
              </a:solidFill>
            </a:rPr>
            <a:t>Condition: max_order &lt; 5 (low customer acvitity)</a:t>
          </a:r>
        </a:p>
        <a:p>
          <a:r>
            <a:rPr lang="en-US" sz="1600" b="0">
              <a:solidFill>
                <a:schemeClr val="bg2">
                  <a:lumMod val="50000"/>
                </a:schemeClr>
              </a:solidFill>
            </a:rPr>
            <a:t>Obervations to be removed: 1,440,295</a:t>
          </a:r>
          <a:r>
            <a:rPr lang="en-US" sz="1600" b="0" baseline="0">
              <a:solidFill>
                <a:schemeClr val="bg2">
                  <a:lumMod val="50000"/>
                </a:schemeClr>
              </a:solidFill>
            </a:rPr>
            <a:t> rows</a:t>
          </a:r>
          <a:endParaRPr lang="en-US" sz="1600" b="0">
            <a:solidFill>
              <a:schemeClr val="bg2">
                <a:lumMod val="50000"/>
              </a:schemeClr>
            </a:solidFill>
          </a:endParaRPr>
        </a:p>
        <a:p>
          <a:r>
            <a:rPr lang="en-US" sz="1600" b="0">
              <a:solidFill>
                <a:schemeClr val="bg2">
                  <a:lumMod val="50000"/>
                </a:schemeClr>
              </a:solidFill>
            </a:rPr>
            <a:t>Final total count of order_products_all: 30,964,564 rows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1</xdr:col>
      <xdr:colOff>1065045</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0</xdr:colOff>
      <xdr:row>12</xdr:row>
      <xdr:rowOff>76200</xdr:rowOff>
    </xdr:from>
    <xdr:to>
      <xdr:col>1</xdr:col>
      <xdr:colOff>5575947</xdr:colOff>
      <xdr:row>28</xdr:row>
      <xdr:rowOff>131454</xdr:rowOff>
    </xdr:to>
    <xdr:pic>
      <xdr:nvPicPr>
        <xdr:cNvPr id="7" name="Picture 6">
          <a:extLst>
            <a:ext uri="{FF2B5EF4-FFF2-40B4-BE49-F238E27FC236}">
              <a16:creationId xmlns:a16="http://schemas.microsoft.com/office/drawing/2014/main" id="{8AF3ACBB-3AFF-BCE4-E18D-BE1C51A803A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2343150"/>
          <a:ext cx="5852172" cy="4389129"/>
        </a:xfrm>
        <a:prstGeom prst="rect">
          <a:avLst/>
        </a:prstGeom>
      </xdr:spPr>
    </xdr:pic>
    <xdr:clientData/>
  </xdr:twoCellAnchor>
  <xdr:twoCellAnchor editAs="oneCell">
    <xdr:from>
      <xdr:col>1</xdr:col>
      <xdr:colOff>257175</xdr:colOff>
      <xdr:row>60</xdr:row>
      <xdr:rowOff>9525</xdr:rowOff>
    </xdr:from>
    <xdr:to>
      <xdr:col>1</xdr:col>
      <xdr:colOff>6530975</xdr:colOff>
      <xdr:row>81</xdr:row>
      <xdr:rowOff>161925</xdr:rowOff>
    </xdr:to>
    <xdr:pic>
      <xdr:nvPicPr>
        <xdr:cNvPr id="9" name="Picture 8">
          <a:extLst>
            <a:ext uri="{FF2B5EF4-FFF2-40B4-BE49-F238E27FC236}">
              <a16:creationId xmlns:a16="http://schemas.microsoft.com/office/drawing/2014/main" id="{6A9CE41A-8170-0F42-A8D0-0723B27994F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33400" y="13287375"/>
          <a:ext cx="6273800" cy="4705350"/>
        </a:xfrm>
        <a:prstGeom prst="rect">
          <a:avLst/>
        </a:prstGeom>
      </xdr:spPr>
    </xdr:pic>
    <xdr:clientData/>
  </xdr:twoCellAnchor>
  <xdr:twoCellAnchor editAs="oneCell">
    <xdr:from>
      <xdr:col>1</xdr:col>
      <xdr:colOff>5314950</xdr:colOff>
      <xdr:row>11</xdr:row>
      <xdr:rowOff>209550</xdr:rowOff>
    </xdr:from>
    <xdr:to>
      <xdr:col>1</xdr:col>
      <xdr:colOff>11167122</xdr:colOff>
      <xdr:row>28</xdr:row>
      <xdr:rowOff>36204</xdr:rowOff>
    </xdr:to>
    <xdr:pic>
      <xdr:nvPicPr>
        <xdr:cNvPr id="13" name="Picture 12">
          <a:extLst>
            <a:ext uri="{FF2B5EF4-FFF2-40B4-BE49-F238E27FC236}">
              <a16:creationId xmlns:a16="http://schemas.microsoft.com/office/drawing/2014/main" id="{5E0B707F-5C2B-A9D7-AD5C-EE293EE75FB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591175" y="2247900"/>
          <a:ext cx="5852172" cy="4389129"/>
        </a:xfrm>
        <a:prstGeom prst="rect">
          <a:avLst/>
        </a:prstGeom>
      </xdr:spPr>
    </xdr:pic>
    <xdr:clientData/>
  </xdr:twoCellAnchor>
  <xdr:twoCellAnchor editAs="oneCell">
    <xdr:from>
      <xdr:col>1</xdr:col>
      <xdr:colOff>0</xdr:colOff>
      <xdr:row>125</xdr:row>
      <xdr:rowOff>0</xdr:rowOff>
    </xdr:from>
    <xdr:to>
      <xdr:col>1</xdr:col>
      <xdr:colOff>5852172</xdr:colOff>
      <xdr:row>147</xdr:row>
      <xdr:rowOff>36204</xdr:rowOff>
    </xdr:to>
    <xdr:pic>
      <xdr:nvPicPr>
        <xdr:cNvPr id="15" name="Picture 14">
          <a:extLst>
            <a:ext uri="{FF2B5EF4-FFF2-40B4-BE49-F238E27FC236}">
              <a16:creationId xmlns:a16="http://schemas.microsoft.com/office/drawing/2014/main" id="{6E8271F2-4748-78E3-E9F6-739D6F0AF35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76225" y="22621875"/>
          <a:ext cx="5852172" cy="4389129"/>
        </a:xfrm>
        <a:prstGeom prst="rect">
          <a:avLst/>
        </a:prstGeom>
      </xdr:spPr>
    </xdr:pic>
    <xdr:clientData/>
  </xdr:twoCellAnchor>
  <xdr:twoCellAnchor editAs="oneCell">
    <xdr:from>
      <xdr:col>1</xdr:col>
      <xdr:colOff>5829300</xdr:colOff>
      <xdr:row>34</xdr:row>
      <xdr:rowOff>123825</xdr:rowOff>
    </xdr:from>
    <xdr:to>
      <xdr:col>2</xdr:col>
      <xdr:colOff>15875</xdr:colOff>
      <xdr:row>54</xdr:row>
      <xdr:rowOff>57150</xdr:rowOff>
    </xdr:to>
    <xdr:pic>
      <xdr:nvPicPr>
        <xdr:cNvPr id="17" name="Picture 16">
          <a:extLst>
            <a:ext uri="{FF2B5EF4-FFF2-40B4-BE49-F238E27FC236}">
              <a16:creationId xmlns:a16="http://schemas.microsoft.com/office/drawing/2014/main" id="{D8129F3F-7544-123B-0C33-485A0B830B5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105525" y="8058150"/>
          <a:ext cx="5778500" cy="4333875"/>
        </a:xfrm>
        <a:prstGeom prst="rect">
          <a:avLst/>
        </a:prstGeom>
      </xdr:spPr>
    </xdr:pic>
    <xdr:clientData/>
  </xdr:twoCellAnchor>
  <xdr:twoCellAnchor editAs="oneCell">
    <xdr:from>
      <xdr:col>1</xdr:col>
      <xdr:colOff>476250</xdr:colOff>
      <xdr:row>193</xdr:row>
      <xdr:rowOff>133350</xdr:rowOff>
    </xdr:from>
    <xdr:to>
      <xdr:col>1</xdr:col>
      <xdr:colOff>6940550</xdr:colOff>
      <xdr:row>220</xdr:row>
      <xdr:rowOff>0</xdr:rowOff>
    </xdr:to>
    <xdr:pic>
      <xdr:nvPicPr>
        <xdr:cNvPr id="21" name="Picture 20">
          <a:extLst>
            <a:ext uri="{FF2B5EF4-FFF2-40B4-BE49-F238E27FC236}">
              <a16:creationId xmlns:a16="http://schemas.microsoft.com/office/drawing/2014/main" id="{1D9C088D-5F57-6A1B-8AB1-1B7047692BE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52475" y="39700200"/>
          <a:ext cx="6464300" cy="4848225"/>
        </a:xfrm>
        <a:prstGeom prst="rect">
          <a:avLst/>
        </a:prstGeom>
      </xdr:spPr>
    </xdr:pic>
    <xdr:clientData/>
  </xdr:twoCellAnchor>
  <xdr:twoCellAnchor editAs="oneCell">
    <xdr:from>
      <xdr:col>1</xdr:col>
      <xdr:colOff>2324100</xdr:colOff>
      <xdr:row>227</xdr:row>
      <xdr:rowOff>133350</xdr:rowOff>
    </xdr:from>
    <xdr:to>
      <xdr:col>1</xdr:col>
      <xdr:colOff>9423400</xdr:colOff>
      <xdr:row>257</xdr:row>
      <xdr:rowOff>28575</xdr:rowOff>
    </xdr:to>
    <xdr:pic>
      <xdr:nvPicPr>
        <xdr:cNvPr id="27" name="Picture 26">
          <a:extLst>
            <a:ext uri="{FF2B5EF4-FFF2-40B4-BE49-F238E27FC236}">
              <a16:creationId xmlns:a16="http://schemas.microsoft.com/office/drawing/2014/main" id="{8E64F818-54E1-1C7A-92D6-79A689B078D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00325" y="45634275"/>
          <a:ext cx="7099300" cy="5324475"/>
        </a:xfrm>
        <a:prstGeom prst="rect">
          <a:avLst/>
        </a:prstGeom>
      </xdr:spPr>
    </xdr:pic>
    <xdr:clientData/>
  </xdr:twoCellAnchor>
  <xdr:twoCellAnchor editAs="oneCell">
    <xdr:from>
      <xdr:col>0</xdr:col>
      <xdr:colOff>276224</xdr:colOff>
      <xdr:row>88</xdr:row>
      <xdr:rowOff>0</xdr:rowOff>
    </xdr:from>
    <xdr:to>
      <xdr:col>1</xdr:col>
      <xdr:colOff>6734174</xdr:colOff>
      <xdr:row>115</xdr:row>
      <xdr:rowOff>164306</xdr:rowOff>
    </xdr:to>
    <xdr:pic>
      <xdr:nvPicPr>
        <xdr:cNvPr id="29" name="Picture 28">
          <a:extLst>
            <a:ext uri="{FF2B5EF4-FFF2-40B4-BE49-F238E27FC236}">
              <a16:creationId xmlns:a16="http://schemas.microsoft.com/office/drawing/2014/main" id="{1AB81816-71BB-123E-A548-AC19B788850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76224" y="19497675"/>
          <a:ext cx="6734175" cy="5050631"/>
        </a:xfrm>
        <a:prstGeom prst="rect">
          <a:avLst/>
        </a:prstGeom>
      </xdr:spPr>
    </xdr:pic>
    <xdr:clientData/>
  </xdr:twoCellAnchor>
  <xdr:twoCellAnchor editAs="oneCell">
    <xdr:from>
      <xdr:col>1</xdr:col>
      <xdr:colOff>6543675</xdr:colOff>
      <xdr:row>161</xdr:row>
      <xdr:rowOff>85725</xdr:rowOff>
    </xdr:from>
    <xdr:to>
      <xdr:col>2</xdr:col>
      <xdr:colOff>803922</xdr:colOff>
      <xdr:row>185</xdr:row>
      <xdr:rowOff>83829</xdr:rowOff>
    </xdr:to>
    <xdr:pic>
      <xdr:nvPicPr>
        <xdr:cNvPr id="31" name="Picture 30">
          <a:extLst>
            <a:ext uri="{FF2B5EF4-FFF2-40B4-BE49-F238E27FC236}">
              <a16:creationId xmlns:a16="http://schemas.microsoft.com/office/drawing/2014/main" id="{CCD52FAA-A24D-C340-1A3E-C3D5D57654B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819900" y="33766125"/>
          <a:ext cx="5852172" cy="4389129"/>
        </a:xfrm>
        <a:prstGeom prst="rect">
          <a:avLst/>
        </a:prstGeom>
      </xdr:spPr>
    </xdr:pic>
    <xdr:clientData/>
  </xdr:twoCellAnchor>
  <xdr:twoCellAnchor editAs="oneCell">
    <xdr:from>
      <xdr:col>1</xdr:col>
      <xdr:colOff>419100</xdr:colOff>
      <xdr:row>228</xdr:row>
      <xdr:rowOff>76200</xdr:rowOff>
    </xdr:from>
    <xdr:to>
      <xdr:col>1</xdr:col>
      <xdr:colOff>2110887</xdr:colOff>
      <xdr:row>255</xdr:row>
      <xdr:rowOff>36615</xdr:rowOff>
    </xdr:to>
    <xdr:pic>
      <xdr:nvPicPr>
        <xdr:cNvPr id="33" name="Picture 32">
          <a:extLst>
            <a:ext uri="{FF2B5EF4-FFF2-40B4-BE49-F238E27FC236}">
              <a16:creationId xmlns:a16="http://schemas.microsoft.com/office/drawing/2014/main" id="{AA2C52FD-495B-F6F3-558D-B869E26B982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95325" y="45758100"/>
          <a:ext cx="1691787" cy="4846740"/>
        </a:xfrm>
        <a:prstGeom prst="rect">
          <a:avLst/>
        </a:prstGeom>
      </xdr:spPr>
    </xdr:pic>
    <xdr:clientData/>
  </xdr:twoCellAnchor>
  <xdr:twoCellAnchor editAs="oneCell">
    <xdr:from>
      <xdr:col>1</xdr:col>
      <xdr:colOff>28575</xdr:colOff>
      <xdr:row>35</xdr:row>
      <xdr:rowOff>19050</xdr:rowOff>
    </xdr:from>
    <xdr:to>
      <xdr:col>1</xdr:col>
      <xdr:colOff>5629275</xdr:colOff>
      <xdr:row>54</xdr:row>
      <xdr:rowOff>0</xdr:rowOff>
    </xdr:to>
    <xdr:pic>
      <xdr:nvPicPr>
        <xdr:cNvPr id="35" name="Picture 34">
          <a:extLst>
            <a:ext uri="{FF2B5EF4-FFF2-40B4-BE49-F238E27FC236}">
              <a16:creationId xmlns:a16="http://schemas.microsoft.com/office/drawing/2014/main" id="{4B8F3779-5907-78FF-0145-35B4F373282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04800" y="8134350"/>
          <a:ext cx="5600700" cy="4200525"/>
        </a:xfrm>
        <a:prstGeom prst="rect">
          <a:avLst/>
        </a:prstGeom>
      </xdr:spPr>
    </xdr:pic>
    <xdr:clientData/>
  </xdr:twoCellAnchor>
  <xdr:twoCellAnchor editAs="oneCell">
    <xdr:from>
      <xdr:col>1</xdr:col>
      <xdr:colOff>10153650</xdr:colOff>
      <xdr:row>229</xdr:row>
      <xdr:rowOff>57150</xdr:rowOff>
    </xdr:from>
    <xdr:to>
      <xdr:col>2</xdr:col>
      <xdr:colOff>4676775</xdr:colOff>
      <xdr:row>254</xdr:row>
      <xdr:rowOff>180761</xdr:rowOff>
    </xdr:to>
    <xdr:pic>
      <xdr:nvPicPr>
        <xdr:cNvPr id="41" name="Picture 40">
          <a:extLst>
            <a:ext uri="{FF2B5EF4-FFF2-40B4-BE49-F238E27FC236}">
              <a16:creationId xmlns:a16="http://schemas.microsoft.com/office/drawing/2014/main" id="{7D42E1E1-511F-725F-109C-BB59637985A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0429875" y="45920025"/>
          <a:ext cx="6115050" cy="4647986"/>
        </a:xfrm>
        <a:prstGeom prst="rect">
          <a:avLst/>
        </a:prstGeom>
      </xdr:spPr>
    </xdr:pic>
    <xdr:clientData/>
  </xdr:twoCellAnchor>
  <xdr:twoCellAnchor editAs="oneCell">
    <xdr:from>
      <xdr:col>1</xdr:col>
      <xdr:colOff>0</xdr:colOff>
      <xdr:row>263</xdr:row>
      <xdr:rowOff>0</xdr:rowOff>
    </xdr:from>
    <xdr:to>
      <xdr:col>1</xdr:col>
      <xdr:colOff>5852172</xdr:colOff>
      <xdr:row>285</xdr:row>
      <xdr:rowOff>36204</xdr:rowOff>
    </xdr:to>
    <xdr:pic>
      <xdr:nvPicPr>
        <xdr:cNvPr id="43" name="Picture 42">
          <a:extLst>
            <a:ext uri="{FF2B5EF4-FFF2-40B4-BE49-F238E27FC236}">
              <a16:creationId xmlns:a16="http://schemas.microsoft.com/office/drawing/2014/main" id="{5E46839C-3CEB-B2BF-FC44-5B447EA1B646}"/>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76225" y="52016025"/>
          <a:ext cx="5852172" cy="4389129"/>
        </a:xfrm>
        <a:prstGeom prst="rect">
          <a:avLst/>
        </a:prstGeom>
      </xdr:spPr>
    </xdr:pic>
    <xdr:clientData/>
  </xdr:twoCellAnchor>
  <xdr:twoCellAnchor editAs="oneCell">
    <xdr:from>
      <xdr:col>2</xdr:col>
      <xdr:colOff>4370239</xdr:colOff>
      <xdr:row>226</xdr:row>
      <xdr:rowOff>19051</xdr:rowOff>
    </xdr:from>
    <xdr:to>
      <xdr:col>3</xdr:col>
      <xdr:colOff>1103157</xdr:colOff>
      <xdr:row>251</xdr:row>
      <xdr:rowOff>179468</xdr:rowOff>
    </xdr:to>
    <xdr:pic>
      <xdr:nvPicPr>
        <xdr:cNvPr id="44" name="Picture 43">
          <a:extLst>
            <a:ext uri="{FF2B5EF4-FFF2-40B4-BE49-F238E27FC236}">
              <a16:creationId xmlns:a16="http://schemas.microsoft.com/office/drawing/2014/main" id="{156D14CB-3C47-38CA-23EC-AEB49CFF8C99}"/>
            </a:ext>
          </a:extLst>
        </xdr:cNvPr>
        <xdr:cNvPicPr>
          <a:picLocks noChangeAspect="1"/>
        </xdr:cNvPicPr>
      </xdr:nvPicPr>
      <xdr:blipFill>
        <a:blip xmlns:r="http://schemas.openxmlformats.org/officeDocument/2006/relationships" r:embed="rId15"/>
        <a:stretch>
          <a:fillRect/>
        </a:stretch>
      </xdr:blipFill>
      <xdr:spPr>
        <a:xfrm rot="5400000">
          <a:off x="14838965" y="46738425"/>
          <a:ext cx="4684792" cy="18859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1065045</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32D2C140-7038-4D48-AC66-9ED18E5E2B1A}" autoFormatId="16" applyNumberFormats="0" applyBorderFormats="0" applyFontFormats="0" applyPatternFormats="0" applyAlignmentFormats="0" applyWidthHeightFormats="0">
  <queryTableRefresh nextId="4">
    <queryTableFields count="3">
      <queryTableField id="1" name="region,High spender,Low spender.1" tableColumnId="1"/>
      <queryTableField id="2" name="region,High spender,Low spender.2" tableColumnId="2"/>
      <queryTableField id="3" name="region,High spender,Low spender.3"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F58F0F86-5A61-4A71-9F3E-E2D62AAB641B}" autoFormatId="16" applyNumberFormats="0" applyBorderFormats="0" applyFontFormats="0" applyPatternFormats="0" applyAlignmentFormats="0" applyWidthHeightFormats="0">
  <queryTableRefresh nextId="4">
    <queryTableFields count="3">
      <queryTableField id="1" name="region" tableColumnId="1"/>
      <queryTableField id="2" name="High spender" tableColumnId="2"/>
      <queryTableField id="3" name="Low spender"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03C58AAB-E170-4ABF-96C7-481FFF82F9F9}" autoFormatId="16" applyNumberFormats="0" applyBorderFormats="0" applyFontFormats="0" applyPatternFormats="0" applyAlignmentFormats="0" applyWidthHeightFormats="0">
  <queryTableRefresh nextId="5" unboundColumnsRight="1">
    <queryTableFields count="4">
      <queryTableField id="1" name="loyalty_flag" tableColumnId="1"/>
      <queryTableField id="2" name="frequency_flag" tableColumnId="2"/>
      <queryTableField id="3" name="count" tableColumnId="3"/>
      <queryTableField id="4" dataBound="0"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8EB798-F82E-4CC4-ABE7-C48282BD26F7}" name="Table2_22" displayName="Table2_22" ref="I6:K10" tableType="queryTable" totalsRowShown="0">
  <autoFilter ref="I6:K10" xr:uid="{A68EB798-F82E-4CC4-ABE7-C48282BD26F7}"/>
  <tableColumns count="3">
    <tableColumn id="1" xr3:uid="{B224BEB2-5786-43B6-90AC-77C09F623020}" uniqueName="1" name="region" queryTableFieldId="1" dataDxfId="35"/>
    <tableColumn id="2" xr3:uid="{032CA102-5DA1-4064-96CB-340D3AB2D4C3}" uniqueName="2" name="High spender" queryTableFieldId="2"/>
    <tableColumn id="3" xr3:uid="{D98A2667-B320-427C-BFF2-9CB5011FB849}" uniqueName="3" name="Low spender"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CBDEAC-F1F1-41BA-8A12-8AFF481AE8F4}" name="Table25" displayName="Table25" ref="C71:E75" totalsRowCount="1" headerRowDxfId="28" dataDxfId="27">
  <autoFilter ref="C71:E74" xr:uid="{98CBDEAC-F1F1-41BA-8A12-8AFF481AE8F4}"/>
  <tableColumns count="3">
    <tableColumn id="1" xr3:uid="{BC20A64F-AC3C-453A-8407-38DF85158E29}" name="Price range" dataDxfId="30" totalsRowDxfId="21"/>
    <tableColumn id="2" xr3:uid="{64BCD9A5-28C9-4BCE-BB0D-7D27E13F166E}" name="Count" totalsRowFunction="custom" dataDxfId="29" totalsRowDxfId="20">
      <totalsRowFormula>SUM(D72,D73,D74)</totalsRowFormula>
    </tableColumn>
    <tableColumn id="3" xr3:uid="{7F472CC4-7503-4557-B00B-188FB5315122}" name="%" dataDxfId="22" totalsRowDxfId="19">
      <calculatedColumnFormula>Table25[[#This Row],[Count]]/Table25[[#Totals],[Count]]*100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7BA29B-998F-4C14-A98C-8E992C34B127}" name="Table6" displayName="Table6" ref="C94:E116" totalsRowCount="1" headerRowDxfId="24" dataDxfId="23">
  <autoFilter ref="C94:E115" xr:uid="{577BA29B-998F-4C14-A98C-8E992C34B127}"/>
  <tableColumns count="3">
    <tableColumn id="1" xr3:uid="{75780345-6F6D-4FD2-A8BD-14DBCD8BC42D}" name="Department" dataDxfId="26" totalsRowDxfId="17"/>
    <tableColumn id="2" xr3:uid="{6C3485EC-AB85-4C97-BD21-828CF60AD40D}" name="Count" totalsRowFunction="custom" dataDxfId="25" totalsRowDxfId="16">
      <totalsRowFormula>SUM(Table6[Count])</totalsRowFormula>
    </tableColumn>
    <tableColumn id="3" xr3:uid="{F5B5B3B3-D236-4509-B156-FD714DED6746}" name="%" dataDxfId="18" totalsRowDxfId="15">
      <calculatedColumnFormula>Table6[[#This Row],[Count]]/Table6[[#Totals],[Count]]*100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70D6BF-E1DB-4CE8-9236-FF084A0A7F8F}" name="Table7" displayName="Table7" ref="C136:E140" totalsRowCount="1" dataDxfId="34">
  <autoFilter ref="C136:E139" xr:uid="{4A70D6BF-E1DB-4CE8-9236-FF084A0A7F8F}"/>
  <tableColumns count="3">
    <tableColumn id="1" xr3:uid="{9AF35DA4-3E0E-4652-B0AD-F615D502ED0E}" name="Loyalty Flag" dataDxfId="8" totalsRowDxfId="7"/>
    <tableColumn id="2" xr3:uid="{BAC89F5C-10F9-4A44-8442-F86048120CF8}" name="Number of Customers based on Max Order" totalsRowFunction="custom" dataDxfId="6" totalsRowDxfId="5">
      <totalsRowFormula>SUM(D137,D138,D139)</totalsRowFormula>
    </tableColumn>
    <tableColumn id="3" xr3:uid="{6EEF5109-B844-49E9-991B-8B549CC88D1F}" name="in %" dataDxfId="4" totalsRowDxfId="3">
      <calculatedColumnFormula>Table7[[#This Row],[Number of Customers based on Max Order]]/Table7[[#Totals],[Number of Customers based on Max Order]]*100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0BD6156-10B9-4A2A-859F-7C17BF2B4198}" name="Table8_2" displayName="Table8_2" ref="B156:D160" tableType="queryTable" totalsRowShown="0">
  <autoFilter ref="B156:D160" xr:uid="{B0BD6156-10B9-4A2A-859F-7C17BF2B4198}"/>
  <tableColumns count="3">
    <tableColumn id="1" xr3:uid="{0485653F-10F3-4D06-B87D-1DDFF2581317}" uniqueName="1" name="region" queryTableFieldId="1" dataDxfId="33"/>
    <tableColumn id="2" xr3:uid="{A4A66A2B-CBFF-4724-86D8-6F8C080F532C}" uniqueName="2" name="High spender" queryTableFieldId="2" dataDxfId="32"/>
    <tableColumn id="3" xr3:uid="{854161E3-8135-474E-8329-7303F27C83B9}" uniqueName="3" name="Low spender" queryTableFieldId="3" dataDxfId="3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E92A486-C299-4A39-940F-97DAA64ACDF9}" name="Table14_217" displayName="Table14_217" ref="C142:F151" tableType="queryTable" totalsRowCount="1">
  <autoFilter ref="C142:F150" xr:uid="{2E92A486-C299-4A39-940F-97DAA64ACDF9}"/>
  <tableColumns count="4">
    <tableColumn id="1" xr3:uid="{BB6DB99E-1D56-4F12-ADE0-A5F2A4666ADF}" uniqueName="1" name="loyalty_flag" queryTableFieldId="1" dataDxfId="10" totalsRowDxfId="2"/>
    <tableColumn id="2" xr3:uid="{10288A5B-B1D6-4577-98E0-6FA3A4E3BB2A}" uniqueName="2" name="frequency_flag" queryTableFieldId="2" dataDxfId="9" totalsRowDxfId="1"/>
    <tableColumn id="3" xr3:uid="{2860B65C-FF77-44C5-984A-3A207BEAA360}" uniqueName="3" name="count" totalsRowFunction="custom" queryTableFieldId="3">
      <totalsRowFormula>SUM(Table14_217[count])</totalsRowFormula>
    </tableColumn>
    <tableColumn id="4" xr3:uid="{DCEE5412-F4AA-4472-BD57-CD0C991C0FF6}" uniqueName="4" name="%" queryTableFieldId="4" dataDxfId="0">
      <calculatedColumnFormula>Table14_217[[#This Row],[count]]/Table14_217[[#Totals],[count]]*100</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79DD89A-FD05-42D8-8C3B-FAE5677DA59B}" name="Table10" displayName="Table10" ref="D6:D16" totalsRowShown="0" headerRowDxfId="13" tableBorderDxfId="14">
  <autoFilter ref="D6:D16" xr:uid="{E79DD89A-FD05-42D8-8C3B-FAE5677DA59B}"/>
  <tableColumns count="1">
    <tableColumn id="1" xr3:uid="{6F44E9CA-451B-432B-BACE-B2B8D477BDDD}" name="Answer"/>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72F827-90C2-45D6-A7F0-C79520DBA592}" name="Table11" displayName="Table11" ref="B6:B16" totalsRowShown="0" headerRowDxfId="11" tableBorderDxfId="12">
  <autoFilter ref="B6:B16" xr:uid="{0072F827-90C2-45D6-A7F0-C79520DBA592}"/>
  <tableColumns count="1">
    <tableColumn id="1" xr3:uid="{BB51B819-4735-4120-8735-E0B2D22EC860}" name="Key Ques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4.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3:R28"/>
  <sheetViews>
    <sheetView showGridLines="0" tabSelected="1" topLeftCell="A2" zoomScale="80" zoomScaleNormal="80" workbookViewId="0">
      <selection activeCell="O3" sqref="O3"/>
    </sheetView>
  </sheetViews>
  <sheetFormatPr defaultColWidth="8.77734375" defaultRowHeight="14.4"/>
  <sheetData>
    <row r="13" spans="1:5" ht="21">
      <c r="A13" s="30"/>
      <c r="B13" s="31" t="s">
        <v>0</v>
      </c>
      <c r="C13" s="30"/>
      <c r="D13" s="30"/>
      <c r="E13" s="30"/>
    </row>
    <row r="14" spans="1:5" ht="21">
      <c r="A14" s="30"/>
      <c r="B14" s="32" t="s">
        <v>25</v>
      </c>
      <c r="C14" s="30"/>
      <c r="D14" s="30"/>
      <c r="E14" s="30"/>
    </row>
    <row r="15" spans="1:5" ht="21">
      <c r="A15" s="30"/>
      <c r="B15" s="32" t="s">
        <v>26</v>
      </c>
      <c r="C15" s="30"/>
      <c r="D15" s="30"/>
      <c r="E15" s="30"/>
    </row>
    <row r="16" spans="1:5" ht="21">
      <c r="A16" s="30"/>
      <c r="B16" s="32" t="s">
        <v>27</v>
      </c>
      <c r="C16" s="30"/>
      <c r="D16" s="30"/>
      <c r="E16" s="30"/>
    </row>
    <row r="17" spans="1:18" ht="21">
      <c r="A17" s="30"/>
      <c r="B17" s="32" t="s">
        <v>28</v>
      </c>
      <c r="C17" s="30"/>
      <c r="D17" s="30"/>
      <c r="E17" s="30"/>
    </row>
    <row r="18" spans="1:18" ht="21">
      <c r="A18" s="30"/>
      <c r="B18" s="32" t="s">
        <v>29</v>
      </c>
      <c r="C18" s="30"/>
      <c r="D18" s="30"/>
      <c r="E18" s="30"/>
    </row>
    <row r="19" spans="1:18" ht="21">
      <c r="A19" s="30"/>
      <c r="B19" s="32" t="s">
        <v>30</v>
      </c>
      <c r="C19" s="30"/>
      <c r="D19" s="30"/>
      <c r="E19" s="30"/>
    </row>
    <row r="21" spans="1:18" ht="21">
      <c r="B21" s="31" t="s">
        <v>31</v>
      </c>
      <c r="C21" s="30"/>
      <c r="D21" s="30"/>
      <c r="E21" s="30"/>
      <c r="F21" s="30"/>
      <c r="G21" s="30"/>
      <c r="H21" s="30"/>
      <c r="I21" s="30"/>
      <c r="J21" s="30"/>
      <c r="K21" s="30"/>
      <c r="L21" s="30"/>
      <c r="M21" s="30"/>
      <c r="N21" s="30"/>
      <c r="O21" s="30"/>
      <c r="P21" s="30"/>
      <c r="Q21" s="30"/>
      <c r="R21" s="30"/>
    </row>
    <row r="22" spans="1:18" ht="21">
      <c r="B22" s="33" t="s">
        <v>32</v>
      </c>
      <c r="C22" s="30"/>
      <c r="D22" s="30"/>
      <c r="E22" s="30"/>
      <c r="F22" s="30"/>
      <c r="G22" s="30"/>
      <c r="H22" s="30"/>
      <c r="I22" s="30"/>
      <c r="J22" s="30"/>
      <c r="K22" s="30"/>
      <c r="L22" s="30"/>
      <c r="M22" s="30"/>
      <c r="N22" s="30"/>
      <c r="O22" s="30"/>
      <c r="P22" s="30"/>
      <c r="Q22" s="30"/>
      <c r="R22" s="30"/>
    </row>
    <row r="23" spans="1:18" ht="21">
      <c r="B23" s="30"/>
      <c r="C23" s="30"/>
      <c r="D23" s="30"/>
      <c r="E23" s="30"/>
      <c r="F23" s="30"/>
      <c r="G23" s="30"/>
      <c r="H23" s="30"/>
      <c r="I23" s="30"/>
      <c r="J23" s="30"/>
      <c r="K23" s="30"/>
      <c r="L23" s="30"/>
      <c r="M23" s="30"/>
      <c r="N23" s="30"/>
      <c r="O23" s="30"/>
      <c r="P23" s="30"/>
      <c r="Q23" s="30"/>
      <c r="R23" s="30"/>
    </row>
    <row r="24" spans="1:18">
      <c r="B24" s="26"/>
      <c r="C24" s="26"/>
      <c r="D24" s="26"/>
      <c r="E24" s="26"/>
      <c r="F24" s="26"/>
      <c r="G24" s="26"/>
      <c r="H24" s="26"/>
      <c r="I24" s="26"/>
      <c r="J24" s="26"/>
      <c r="K24" s="26"/>
      <c r="L24" s="26"/>
      <c r="M24" s="26"/>
      <c r="N24" s="26"/>
      <c r="O24" s="26"/>
      <c r="P24" s="26"/>
      <c r="Q24" s="26"/>
    </row>
    <row r="25" spans="1:18" ht="18">
      <c r="B25" s="27"/>
      <c r="C25" s="28"/>
      <c r="D25" s="26"/>
      <c r="E25" s="26"/>
      <c r="F25" s="26"/>
      <c r="G25" s="26"/>
      <c r="H25" s="26"/>
      <c r="I25" s="26"/>
      <c r="J25" s="26"/>
      <c r="K25" s="26"/>
      <c r="L25" s="26"/>
      <c r="M25" s="26"/>
      <c r="N25" s="26"/>
      <c r="O25" s="26"/>
      <c r="P25" s="26"/>
      <c r="Q25" s="26"/>
    </row>
    <row r="26" spans="1:18" ht="18">
      <c r="B26" s="27"/>
      <c r="C26" s="29"/>
      <c r="D26" s="26"/>
      <c r="E26" s="26"/>
      <c r="F26" s="26"/>
      <c r="G26" s="26"/>
      <c r="H26" s="26"/>
      <c r="I26" s="26"/>
      <c r="J26" s="26"/>
      <c r="K26" s="26"/>
      <c r="L26" s="26"/>
      <c r="M26" s="26"/>
      <c r="N26" s="26"/>
      <c r="O26" s="26"/>
      <c r="P26" s="26"/>
      <c r="Q26" s="26"/>
    </row>
    <row r="27" spans="1:18" ht="18">
      <c r="B27" s="27"/>
      <c r="C27" s="28"/>
      <c r="D27" s="26"/>
      <c r="E27" s="26"/>
      <c r="F27" s="26"/>
      <c r="G27" s="26"/>
      <c r="H27" s="26"/>
      <c r="I27" s="26"/>
      <c r="J27" s="26"/>
      <c r="K27" s="26"/>
      <c r="L27" s="26"/>
      <c r="M27" s="26"/>
      <c r="N27" s="26"/>
      <c r="O27" s="26"/>
      <c r="P27" s="26"/>
      <c r="Q27" s="26"/>
    </row>
    <row r="28" spans="1:18" ht="18">
      <c r="B28" s="27"/>
      <c r="C28" s="28"/>
      <c r="D28" s="26"/>
      <c r="E28" s="26"/>
      <c r="F28" s="26"/>
      <c r="G28" s="26"/>
      <c r="H28" s="26"/>
      <c r="I28" s="26"/>
      <c r="J28" s="26"/>
      <c r="K28" s="26"/>
      <c r="L28" s="26"/>
      <c r="M28" s="26"/>
      <c r="N28" s="26"/>
      <c r="O28" s="26"/>
      <c r="P28" s="26"/>
      <c r="Q28" s="26"/>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7"/>
  <sheetViews>
    <sheetView showGridLines="0" zoomScale="60" zoomScaleNormal="60" workbookViewId="0">
      <selection activeCell="Y2" sqref="Y2"/>
    </sheetView>
  </sheetViews>
  <sheetFormatPr defaultColWidth="8.6640625" defaultRowHeight="13.2"/>
  <cols>
    <col min="1" max="1" width="5.44140625" style="1" customWidth="1"/>
    <col min="2" max="24" width="8.6640625" style="1"/>
    <col min="25" max="25" width="12.77734375" style="1" bestFit="1" customWidth="1"/>
    <col min="26" max="16384" width="8.6640625" style="1"/>
  </cols>
  <sheetData>
    <row r="1" spans="1:33" ht="19.2">
      <c r="A1" s="34"/>
      <c r="B1" s="34"/>
      <c r="C1" s="34"/>
      <c r="D1" s="34"/>
      <c r="E1" s="34"/>
      <c r="F1" s="34"/>
      <c r="G1" s="34"/>
      <c r="H1" s="34"/>
      <c r="I1" s="34"/>
      <c r="J1" s="34"/>
      <c r="K1" s="34"/>
      <c r="L1" s="34"/>
      <c r="M1" s="34"/>
      <c r="N1" s="34"/>
      <c r="O1" s="34"/>
      <c r="P1" s="34"/>
      <c r="Q1" s="34"/>
      <c r="R1" s="34"/>
      <c r="S1" s="34"/>
      <c r="T1" s="34"/>
      <c r="U1" s="34"/>
      <c r="V1" s="34"/>
      <c r="W1" s="34"/>
      <c r="X1" s="34"/>
      <c r="Y1" s="35"/>
      <c r="Z1" s="34"/>
      <c r="AA1" s="34"/>
      <c r="AB1" s="34"/>
      <c r="AC1" s="34"/>
      <c r="AD1" s="34"/>
      <c r="AE1" s="34"/>
      <c r="AF1" s="34"/>
      <c r="AG1" s="34"/>
    </row>
    <row r="2" spans="1:33" ht="19.2">
      <c r="A2" s="34"/>
      <c r="B2" s="34"/>
      <c r="C2" s="34"/>
      <c r="D2" s="34"/>
      <c r="E2" s="34"/>
      <c r="F2" s="34"/>
      <c r="G2" s="34"/>
      <c r="H2" s="34"/>
      <c r="I2" s="34"/>
      <c r="J2" s="34"/>
      <c r="K2" s="34"/>
      <c r="L2" s="34"/>
      <c r="M2" s="34"/>
      <c r="N2" s="34"/>
      <c r="O2" s="34"/>
      <c r="P2" s="34"/>
      <c r="Q2" s="34"/>
      <c r="R2" s="34"/>
      <c r="S2" s="34"/>
      <c r="T2" s="34"/>
      <c r="U2" s="34"/>
      <c r="V2" s="34"/>
      <c r="W2" s="34"/>
      <c r="X2" s="34"/>
      <c r="Y2" s="35"/>
      <c r="Z2" s="34"/>
      <c r="AA2" s="34"/>
      <c r="AB2" s="34"/>
      <c r="AC2" s="34"/>
      <c r="AD2" s="34"/>
      <c r="AE2" s="34"/>
      <c r="AF2" s="34"/>
      <c r="AG2" s="34"/>
    </row>
    <row r="3" spans="1:33" ht="19.2">
      <c r="A3" s="34"/>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row>
    <row r="4" spans="1:33" ht="19.2">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row>
    <row r="5" spans="1:33" ht="19.2">
      <c r="A5" s="34"/>
      <c r="B5" s="34"/>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row>
    <row r="6" spans="1:33" ht="8.5500000000000007" customHeight="1">
      <c r="A6" s="34"/>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row>
    <row r="7" spans="1:33" ht="19.2">
      <c r="A7" s="34"/>
      <c r="B7" s="34"/>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row>
    <row r="8" spans="1:33" ht="19.2">
      <c r="A8" s="34"/>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row>
    <row r="9" spans="1:33" ht="19.2">
      <c r="A9" s="34"/>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row>
    <row r="10" spans="1:33" ht="19.2">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row>
    <row r="11" spans="1:33" ht="19.2">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row>
    <row r="12" spans="1:33" ht="19.2">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row>
    <row r="13" spans="1:33" ht="19.2">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row>
    <row r="14" spans="1:33" ht="19.2">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row>
    <row r="15" spans="1:33" ht="19.2">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row>
    <row r="16" spans="1:33" ht="19.2">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row>
    <row r="17" spans="1:33" ht="19.2">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row>
    <row r="18" spans="1:33" ht="19.2">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row>
    <row r="19" spans="1:33" ht="19.2">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row>
    <row r="20" spans="1:33" ht="19.2">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row>
    <row r="21" spans="1:33" ht="19.2">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row>
    <row r="22" spans="1:33" ht="19.2">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row>
    <row r="23" spans="1:33" ht="19.2">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row>
    <row r="24" spans="1:33" ht="19.2">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row>
    <row r="25" spans="1:33" ht="19.2">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row>
    <row r="26" spans="1:33" ht="19.2">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row>
    <row r="27" spans="1:33" ht="19.2">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K21"/>
  <sheetViews>
    <sheetView showGridLines="0" zoomScale="80" zoomScaleNormal="80" workbookViewId="0">
      <selection activeCell="I2" sqref="I2"/>
    </sheetView>
  </sheetViews>
  <sheetFormatPr defaultColWidth="8.77734375" defaultRowHeight="14.4"/>
  <cols>
    <col min="1" max="1" width="4.6640625" customWidth="1"/>
    <col min="2" max="3" width="22.33203125" customWidth="1"/>
    <col min="4" max="4" width="21.77734375" bestFit="1" customWidth="1"/>
    <col min="5" max="5" width="35.33203125" customWidth="1"/>
    <col min="9" max="9" width="9.5546875" bestFit="1" customWidth="1"/>
    <col min="10" max="10" width="15.109375" bestFit="1" customWidth="1"/>
    <col min="11" max="11" width="14.6640625" bestFit="1" customWidth="1"/>
  </cols>
  <sheetData>
    <row r="1" spans="2:11">
      <c r="I1" s="16"/>
    </row>
    <row r="4" spans="2:11">
      <c r="I4" s="71" t="s">
        <v>118</v>
      </c>
      <c r="J4" s="71"/>
    </row>
    <row r="5" spans="2:11" ht="15" thickBot="1">
      <c r="I5" s="71"/>
    </row>
    <row r="6" spans="2:11" ht="24.45" customHeight="1" thickTop="1" thickBot="1">
      <c r="B6" s="36" t="s">
        <v>6</v>
      </c>
      <c r="C6" s="37" t="s">
        <v>7</v>
      </c>
      <c r="D6" s="37" t="s">
        <v>8</v>
      </c>
      <c r="E6" s="38" t="s">
        <v>9</v>
      </c>
      <c r="I6" t="s">
        <v>22</v>
      </c>
      <c r="J6" t="s">
        <v>23</v>
      </c>
      <c r="K6" t="s">
        <v>24</v>
      </c>
    </row>
    <row r="7" spans="2:11" ht="47.4" customHeight="1" thickTop="1">
      <c r="B7" s="9" t="s">
        <v>10</v>
      </c>
      <c r="C7" s="39" t="s">
        <v>33</v>
      </c>
      <c r="D7" s="40" t="s">
        <v>34</v>
      </c>
      <c r="E7" s="41" t="s">
        <v>35</v>
      </c>
      <c r="I7" t="s">
        <v>18</v>
      </c>
      <c r="J7">
        <v>155975</v>
      </c>
      <c r="K7">
        <v>7441350</v>
      </c>
    </row>
    <row r="8" spans="2:11" ht="33" customHeight="1">
      <c r="B8" s="10" t="s">
        <v>11</v>
      </c>
      <c r="C8" s="43" t="s">
        <v>36</v>
      </c>
      <c r="D8" s="44" t="s">
        <v>37</v>
      </c>
      <c r="E8" s="45" t="s">
        <v>38</v>
      </c>
      <c r="I8" t="s">
        <v>19</v>
      </c>
      <c r="J8">
        <v>108225</v>
      </c>
      <c r="K8">
        <v>5614511</v>
      </c>
    </row>
    <row r="9" spans="2:11" ht="33" customHeight="1">
      <c r="B9" s="10" t="s">
        <v>12</v>
      </c>
      <c r="C9" s="47" t="s">
        <v>35</v>
      </c>
      <c r="D9" s="11"/>
      <c r="E9" s="46" t="s">
        <v>35</v>
      </c>
      <c r="I9" t="s">
        <v>20</v>
      </c>
      <c r="J9">
        <v>209691</v>
      </c>
      <c r="K9">
        <v>10582194</v>
      </c>
    </row>
    <row r="10" spans="2:11" ht="40.799999999999997" customHeight="1">
      <c r="B10" s="10" t="s">
        <v>13</v>
      </c>
      <c r="C10" s="49" t="s">
        <v>39</v>
      </c>
      <c r="D10" s="44" t="s">
        <v>40</v>
      </c>
      <c r="E10" s="46" t="s">
        <v>35</v>
      </c>
      <c r="I10" t="s">
        <v>21</v>
      </c>
      <c r="J10">
        <v>160354</v>
      </c>
      <c r="K10">
        <v>8132559</v>
      </c>
    </row>
    <row r="11" spans="2:11">
      <c r="B11" s="10"/>
      <c r="C11" s="11"/>
      <c r="D11" s="11"/>
      <c r="E11" s="12"/>
    </row>
    <row r="12" spans="2:11">
      <c r="B12" s="10"/>
      <c r="C12" s="11"/>
      <c r="D12" s="11"/>
      <c r="E12" s="12"/>
    </row>
    <row r="13" spans="2:11">
      <c r="B13" s="10"/>
      <c r="C13" s="11"/>
      <c r="D13" s="11"/>
      <c r="E13" s="12"/>
    </row>
    <row r="14" spans="2:11">
      <c r="B14" s="10"/>
      <c r="C14" s="11"/>
      <c r="D14" s="11"/>
      <c r="E14" s="12"/>
    </row>
    <row r="15" spans="2:11">
      <c r="B15" s="10"/>
      <c r="C15" s="11"/>
      <c r="D15" s="11"/>
      <c r="E15" s="12"/>
    </row>
    <row r="16" spans="2:11">
      <c r="B16" s="10"/>
      <c r="C16" s="11"/>
      <c r="D16" s="11"/>
      <c r="E16" s="12"/>
    </row>
    <row r="17" spans="2:5">
      <c r="B17" s="10"/>
      <c r="C17" s="11"/>
      <c r="D17" s="11"/>
      <c r="E17" s="12"/>
    </row>
    <row r="18" spans="2:5">
      <c r="B18" s="10"/>
      <c r="C18" s="11"/>
      <c r="D18" s="11"/>
      <c r="E18" s="12"/>
    </row>
    <row r="19" spans="2:5">
      <c r="B19" s="10"/>
      <c r="C19" s="11"/>
      <c r="D19" s="11"/>
      <c r="E19" s="12"/>
    </row>
    <row r="20" spans="2:5" ht="15" thickBot="1">
      <c r="B20" s="13"/>
      <c r="C20" s="14"/>
      <c r="D20" s="14"/>
      <c r="E20" s="15"/>
    </row>
    <row r="21" spans="2:5" ht="15" thickTop="1"/>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7"/>
  <sheetViews>
    <sheetView showGridLines="0" topLeftCell="A3" zoomScale="80" zoomScaleNormal="80" workbookViewId="0">
      <selection activeCell="D15" sqref="D15"/>
    </sheetView>
  </sheetViews>
  <sheetFormatPr defaultColWidth="8.77734375" defaultRowHeight="14.4"/>
  <cols>
    <col min="1" max="1" width="4.44140625" customWidth="1"/>
    <col min="2" max="2" width="92.21875" bestFit="1" customWidth="1"/>
    <col min="3" max="3" width="82.6640625" bestFit="1" customWidth="1"/>
    <col min="4" max="4" width="92.109375" bestFit="1" customWidth="1"/>
    <col min="5" max="5" width="81.88671875" bestFit="1" customWidth="1"/>
  </cols>
  <sheetData>
    <row r="1" spans="2:8">
      <c r="H1" s="16" t="s">
        <v>15</v>
      </c>
    </row>
    <row r="5" spans="2:8" ht="15" thickBot="1"/>
    <row r="6" spans="2:8" ht="22.95" customHeight="1" thickTop="1" thickBot="1">
      <c r="B6" s="6" t="s">
        <v>1</v>
      </c>
      <c r="C6" s="7" t="s">
        <v>2</v>
      </c>
      <c r="D6" s="7" t="s">
        <v>3</v>
      </c>
      <c r="E6" s="8" t="s">
        <v>4</v>
      </c>
    </row>
    <row r="7" spans="2:8" ht="15" thickTop="1">
      <c r="B7" s="50" t="s">
        <v>41</v>
      </c>
      <c r="C7" s="20" t="s">
        <v>45</v>
      </c>
      <c r="D7" s="20" t="s">
        <v>65</v>
      </c>
      <c r="E7" s="19" t="s">
        <v>75</v>
      </c>
    </row>
    <row r="8" spans="2:8">
      <c r="B8" s="21" t="s">
        <v>42</v>
      </c>
      <c r="C8" s="22" t="s">
        <v>46</v>
      </c>
      <c r="D8" s="17" t="s">
        <v>74</v>
      </c>
      <c r="E8" s="3" t="s">
        <v>76</v>
      </c>
    </row>
    <row r="9" spans="2:8">
      <c r="B9" s="21" t="s">
        <v>43</v>
      </c>
      <c r="C9" s="22" t="s">
        <v>47</v>
      </c>
      <c r="D9" s="17" t="s">
        <v>58</v>
      </c>
      <c r="E9" s="3" t="s">
        <v>77</v>
      </c>
    </row>
    <row r="10" spans="2:8">
      <c r="B10" s="21" t="s">
        <v>44</v>
      </c>
      <c r="C10" s="22" t="s">
        <v>48</v>
      </c>
      <c r="D10" s="17" t="s">
        <v>59</v>
      </c>
      <c r="E10" s="3" t="s">
        <v>78</v>
      </c>
    </row>
    <row r="11" spans="2:8">
      <c r="B11" s="2"/>
      <c r="C11" s="22" t="s">
        <v>49</v>
      </c>
      <c r="D11" s="17" t="s">
        <v>60</v>
      </c>
      <c r="E11" s="3"/>
    </row>
    <row r="12" spans="2:8">
      <c r="B12" s="2"/>
      <c r="C12" s="22" t="s">
        <v>50</v>
      </c>
      <c r="D12" s="17" t="s">
        <v>61</v>
      </c>
      <c r="E12" s="3"/>
    </row>
    <row r="13" spans="2:8">
      <c r="B13" s="2"/>
      <c r="C13" s="22" t="s">
        <v>51</v>
      </c>
      <c r="D13" s="17" t="s">
        <v>62</v>
      </c>
      <c r="E13" s="3"/>
    </row>
    <row r="14" spans="2:8">
      <c r="B14" s="2"/>
      <c r="C14" s="22" t="s">
        <v>52</v>
      </c>
      <c r="D14" s="17" t="s">
        <v>63</v>
      </c>
      <c r="E14" s="3"/>
    </row>
    <row r="15" spans="2:8">
      <c r="B15" s="2"/>
      <c r="C15" s="22" t="s">
        <v>53</v>
      </c>
      <c r="D15" s="17" t="s">
        <v>55</v>
      </c>
      <c r="E15" s="3"/>
    </row>
    <row r="16" spans="2:8">
      <c r="B16" s="2"/>
      <c r="C16" s="22" t="s">
        <v>54</v>
      </c>
      <c r="D16" s="17" t="s">
        <v>56</v>
      </c>
      <c r="E16" s="3"/>
    </row>
    <row r="17" spans="2:5">
      <c r="B17" s="2"/>
      <c r="C17" s="22"/>
      <c r="D17" s="17" t="s">
        <v>57</v>
      </c>
      <c r="E17" s="3"/>
    </row>
    <row r="18" spans="2:5">
      <c r="B18" s="2"/>
      <c r="C18" s="22"/>
      <c r="D18" s="17" t="s">
        <v>66</v>
      </c>
      <c r="E18" s="3"/>
    </row>
    <row r="19" spans="2:5">
      <c r="B19" s="2"/>
      <c r="C19" s="22"/>
      <c r="D19" s="17" t="s">
        <v>64</v>
      </c>
      <c r="E19" s="3"/>
    </row>
    <row r="20" spans="2:5">
      <c r="B20" s="2"/>
      <c r="C20" s="22"/>
      <c r="D20" s="17" t="s">
        <v>67</v>
      </c>
      <c r="E20" s="3"/>
    </row>
    <row r="21" spans="2:5">
      <c r="B21" s="2"/>
      <c r="C21" s="22"/>
      <c r="D21" s="17" t="s">
        <v>68</v>
      </c>
      <c r="E21" s="3"/>
    </row>
    <row r="22" spans="2:5">
      <c r="B22" s="2"/>
      <c r="C22" s="22"/>
      <c r="D22" s="17" t="s">
        <v>69</v>
      </c>
      <c r="E22" s="3"/>
    </row>
    <row r="23" spans="2:5">
      <c r="B23" s="2"/>
      <c r="C23" s="22"/>
      <c r="D23" s="17" t="s">
        <v>70</v>
      </c>
      <c r="E23" s="3"/>
    </row>
    <row r="24" spans="2:5">
      <c r="B24" s="2"/>
      <c r="C24" s="22"/>
      <c r="D24" s="17" t="s">
        <v>71</v>
      </c>
      <c r="E24" s="3"/>
    </row>
    <row r="25" spans="2:5">
      <c r="B25" s="2"/>
      <c r="C25" s="22"/>
      <c r="D25" s="17" t="s">
        <v>72</v>
      </c>
      <c r="E25" s="3"/>
    </row>
    <row r="26" spans="2:5" ht="15" thickBot="1">
      <c r="B26" s="4"/>
      <c r="C26" s="23"/>
      <c r="D26" s="18" t="s">
        <v>73</v>
      </c>
      <c r="E26" s="5"/>
    </row>
    <row r="27"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0"/>
  <sheetViews>
    <sheetView showGridLines="0" topLeftCell="A7" zoomScale="80" zoomScaleNormal="80" workbookViewId="0">
      <selection activeCell="E15" sqref="E15"/>
    </sheetView>
  </sheetViews>
  <sheetFormatPr defaultColWidth="8.77734375" defaultRowHeight="14.4"/>
  <cols>
    <col min="1" max="1" width="4.33203125" customWidth="1"/>
    <col min="2" max="2" width="19.33203125" customWidth="1"/>
    <col min="3" max="3" width="21.5546875" bestFit="1" customWidth="1"/>
    <col min="4" max="4" width="51.33203125" bestFit="1" customWidth="1"/>
    <col min="5" max="5" width="50.6640625" customWidth="1"/>
  </cols>
  <sheetData>
    <row r="1" spans="2:11">
      <c r="K1" s="16"/>
    </row>
    <row r="5" spans="2:11" ht="15" thickBot="1"/>
    <row r="6" spans="2:11" ht="21.45" customHeight="1" thickTop="1" thickBot="1">
      <c r="B6" s="6" t="s">
        <v>6</v>
      </c>
      <c r="C6" s="7" t="s">
        <v>5</v>
      </c>
      <c r="D6" s="7" t="s">
        <v>14</v>
      </c>
      <c r="E6" s="8" t="s">
        <v>17</v>
      </c>
    </row>
    <row r="7" spans="2:11" ht="43.8" thickTop="1">
      <c r="B7" s="52" t="s">
        <v>90</v>
      </c>
      <c r="C7" s="58" t="s">
        <v>79</v>
      </c>
      <c r="D7" s="53" t="s">
        <v>91</v>
      </c>
      <c r="E7" s="51" t="s">
        <v>92</v>
      </c>
    </row>
    <row r="8" spans="2:11" ht="28.8">
      <c r="B8" s="52" t="s">
        <v>90</v>
      </c>
      <c r="C8" s="59" t="s">
        <v>81</v>
      </c>
      <c r="D8" s="53" t="s">
        <v>93</v>
      </c>
      <c r="E8" s="54" t="s">
        <v>94</v>
      </c>
    </row>
    <row r="9" spans="2:11" ht="43.2">
      <c r="B9" s="52" t="s">
        <v>90</v>
      </c>
      <c r="C9" s="58" t="s">
        <v>80</v>
      </c>
      <c r="D9" s="42" t="s">
        <v>95</v>
      </c>
      <c r="E9" s="54" t="s">
        <v>96</v>
      </c>
    </row>
    <row r="10" spans="2:11" ht="43.2">
      <c r="B10" s="52" t="s">
        <v>98</v>
      </c>
      <c r="C10" s="60" t="s">
        <v>99</v>
      </c>
      <c r="D10" s="42" t="s">
        <v>97</v>
      </c>
      <c r="E10" s="45" t="s">
        <v>101</v>
      </c>
    </row>
    <row r="11" spans="2:11" ht="43.2">
      <c r="B11" s="52" t="s">
        <v>98</v>
      </c>
      <c r="C11" s="60" t="s">
        <v>82</v>
      </c>
      <c r="D11" s="42" t="s">
        <v>97</v>
      </c>
      <c r="E11" s="45" t="s">
        <v>100</v>
      </c>
    </row>
    <row r="12" spans="2:11" ht="43.2">
      <c r="B12" s="52" t="s">
        <v>98</v>
      </c>
      <c r="C12" s="61" t="s">
        <v>83</v>
      </c>
      <c r="D12" s="48" t="s">
        <v>102</v>
      </c>
      <c r="E12" s="45" t="s">
        <v>103</v>
      </c>
      <c r="H12" s="26"/>
    </row>
    <row r="13" spans="2:11" ht="43.2">
      <c r="B13" s="52" t="s">
        <v>98</v>
      </c>
      <c r="C13" s="60" t="s">
        <v>84</v>
      </c>
      <c r="D13" s="57" t="s">
        <v>104</v>
      </c>
      <c r="E13" s="56" t="s">
        <v>105</v>
      </c>
    </row>
    <row r="14" spans="2:11" ht="57.6">
      <c r="B14" s="52" t="s">
        <v>113</v>
      </c>
      <c r="C14" s="62" t="s">
        <v>85</v>
      </c>
      <c r="D14" s="42" t="s">
        <v>106</v>
      </c>
      <c r="E14" s="66" t="s">
        <v>107</v>
      </c>
      <c r="H14" s="65"/>
    </row>
    <row r="15" spans="2:11" ht="43.2">
      <c r="B15" s="52" t="s">
        <v>113</v>
      </c>
      <c r="C15" s="62" t="s">
        <v>86</v>
      </c>
      <c r="D15" s="42" t="s">
        <v>108</v>
      </c>
      <c r="E15" s="55" t="s">
        <v>109</v>
      </c>
    </row>
    <row r="16" spans="2:11" ht="43.2">
      <c r="B16" s="52" t="s">
        <v>113</v>
      </c>
      <c r="C16" s="62" t="s">
        <v>87</v>
      </c>
      <c r="D16" s="67" t="s">
        <v>110</v>
      </c>
      <c r="E16" s="54" t="s">
        <v>111</v>
      </c>
    </row>
    <row r="17" spans="2:5">
      <c r="B17" s="52" t="s">
        <v>113</v>
      </c>
      <c r="C17" s="60" t="s">
        <v>88</v>
      </c>
      <c r="D17" s="67" t="s">
        <v>117</v>
      </c>
      <c r="E17" s="12" t="s">
        <v>116</v>
      </c>
    </row>
    <row r="18" spans="2:5">
      <c r="B18" s="52" t="s">
        <v>113</v>
      </c>
      <c r="C18" s="63" t="s">
        <v>22</v>
      </c>
      <c r="D18" s="67" t="s">
        <v>114</v>
      </c>
      <c r="E18" s="12" t="s">
        <v>115</v>
      </c>
    </row>
    <row r="19" spans="2:5" ht="29.4" thickBot="1">
      <c r="B19" s="69" t="s">
        <v>113</v>
      </c>
      <c r="C19" s="64" t="s">
        <v>89</v>
      </c>
      <c r="D19" s="70" t="s">
        <v>91</v>
      </c>
      <c r="E19" s="68" t="s">
        <v>112</v>
      </c>
    </row>
    <row r="20" spans="2:5" ht="15" thickTop="1"/>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V267"/>
  <sheetViews>
    <sheetView showGridLines="0" topLeftCell="A223" zoomScale="80" zoomScaleNormal="80" workbookViewId="0">
      <selection activeCell="E238" sqref="E238"/>
    </sheetView>
  </sheetViews>
  <sheetFormatPr defaultColWidth="8.77734375" defaultRowHeight="14.4"/>
  <cols>
    <col min="1" max="1" width="4" customWidth="1"/>
    <col min="2" max="2" width="169" customWidth="1"/>
    <col min="3" max="3" width="75.109375" bestFit="1" customWidth="1"/>
    <col min="4" max="4" width="41.33203125" bestFit="1" customWidth="1"/>
    <col min="5" max="5" width="9" bestFit="1" customWidth="1"/>
    <col min="14" max="14" width="9.33203125" customWidth="1"/>
    <col min="15" max="15" width="22.44140625" bestFit="1" customWidth="1"/>
    <col min="16" max="16" width="12.33203125" bestFit="1" customWidth="1"/>
    <col min="22" max="22" width="56.21875" customWidth="1"/>
  </cols>
  <sheetData>
    <row r="1" spans="2:22">
      <c r="Q1" s="16"/>
    </row>
    <row r="10" spans="2:22" ht="18">
      <c r="B10" s="74" t="s">
        <v>119</v>
      </c>
    </row>
    <row r="12" spans="2:22" ht="18">
      <c r="B12" s="75" t="s">
        <v>167</v>
      </c>
      <c r="D12" s="75"/>
    </row>
    <row r="14" spans="2:22" ht="15.6">
      <c r="C14" s="76"/>
      <c r="V14" s="76"/>
    </row>
    <row r="15" spans="2:22" ht="124.8">
      <c r="C15" s="76" t="s">
        <v>129</v>
      </c>
      <c r="V15" s="77"/>
    </row>
    <row r="16" spans="2:22" ht="15.6">
      <c r="C16" s="78"/>
      <c r="V16" s="78"/>
    </row>
    <row r="18" spans="2:22">
      <c r="C18" s="25"/>
      <c r="V18" s="25"/>
    </row>
    <row r="32" spans="2:22" ht="18">
      <c r="B32" s="74" t="s">
        <v>120</v>
      </c>
    </row>
    <row r="36" spans="3:22">
      <c r="C36" s="25"/>
    </row>
    <row r="37" spans="3:22">
      <c r="T37" s="25"/>
      <c r="V37" s="25"/>
    </row>
    <row r="38" spans="3:22" ht="46.8">
      <c r="C38" s="25" t="s">
        <v>121</v>
      </c>
    </row>
    <row r="40" spans="3:22" ht="43.2">
      <c r="C40" s="25" t="s">
        <v>171</v>
      </c>
    </row>
    <row r="59" spans="2:2" ht="18">
      <c r="B59" s="74" t="s">
        <v>122</v>
      </c>
    </row>
    <row r="67" spans="3:22" ht="43.2">
      <c r="C67" s="25" t="s">
        <v>128</v>
      </c>
      <c r="O67" s="81"/>
      <c r="P67" s="81"/>
      <c r="V67" s="25"/>
    </row>
    <row r="68" spans="3:22" ht="18">
      <c r="O68" s="80"/>
      <c r="P68" s="80"/>
    </row>
    <row r="69" spans="3:22" ht="18">
      <c r="O69" s="80"/>
      <c r="P69" s="80"/>
    </row>
    <row r="70" spans="3:22" ht="18">
      <c r="O70" s="80"/>
      <c r="P70" s="80"/>
    </row>
    <row r="71" spans="3:22" ht="18">
      <c r="C71" s="90" t="s">
        <v>123</v>
      </c>
      <c r="D71" s="90" t="s">
        <v>124</v>
      </c>
      <c r="E71" s="90" t="s">
        <v>183</v>
      </c>
    </row>
    <row r="72" spans="3:22" ht="18">
      <c r="C72" s="91" t="s">
        <v>125</v>
      </c>
      <c r="D72" s="91">
        <v>20891771</v>
      </c>
      <c r="E72" s="91">
        <f>Table25[[#This Row],[Count]]/Table25[[#Totals],[Count]]*100</f>
        <v>67.469929983840231</v>
      </c>
    </row>
    <row r="73" spans="3:22" ht="18">
      <c r="C73" s="91" t="s">
        <v>126</v>
      </c>
      <c r="D73" s="91">
        <v>9674840</v>
      </c>
      <c r="E73" s="91">
        <f>Table25[[#This Row],[Count]]/Table25[[#Totals],[Count]]*100</f>
        <v>31.244875190564596</v>
      </c>
    </row>
    <row r="74" spans="3:22" ht="18">
      <c r="C74" s="91" t="s">
        <v>127</v>
      </c>
      <c r="D74" s="91">
        <v>397955</v>
      </c>
      <c r="E74" s="91">
        <f>Table25[[#This Row],[Count]]/Table25[[#Totals],[Count]]*100</f>
        <v>1.2851948255951657</v>
      </c>
    </row>
    <row r="75" spans="3:22" ht="18">
      <c r="C75" s="91"/>
      <c r="D75" s="91">
        <f>SUM(D72,D73,D74)</f>
        <v>30964566</v>
      </c>
      <c r="E75" s="91"/>
    </row>
    <row r="86" spans="2:5" ht="36">
      <c r="B86" s="82" t="s">
        <v>166</v>
      </c>
      <c r="C86" s="73"/>
    </row>
    <row r="90" spans="2:5">
      <c r="C90" s="79"/>
    </row>
    <row r="92" spans="2:5">
      <c r="C92" t="s">
        <v>130</v>
      </c>
    </row>
    <row r="94" spans="2:5">
      <c r="C94" s="85" t="s">
        <v>131</v>
      </c>
      <c r="D94" s="85" t="s">
        <v>124</v>
      </c>
      <c r="E94" s="85" t="s">
        <v>183</v>
      </c>
    </row>
    <row r="95" spans="2:5">
      <c r="C95" s="92" t="s">
        <v>152</v>
      </c>
      <c r="D95" s="93">
        <v>9079273</v>
      </c>
      <c r="E95" s="85">
        <f>Table6[[#This Row],[Count]]/Table6[[#Totals],[Count]]*100</f>
        <v>29.321494725389961</v>
      </c>
    </row>
    <row r="96" spans="2:5">
      <c r="B96" s="72"/>
      <c r="C96" s="93" t="s">
        <v>132</v>
      </c>
      <c r="D96" s="93">
        <v>5177182</v>
      </c>
      <c r="E96" s="85">
        <f>Table6[[#This Row],[Count]]/Table6[[#Totals],[Count]]*100</f>
        <v>16.719699331145112</v>
      </c>
    </row>
    <row r="97" spans="3:5">
      <c r="C97" s="93" t="s">
        <v>133</v>
      </c>
      <c r="D97" s="93">
        <v>2766406</v>
      </c>
      <c r="E97" s="85">
        <f>Table6[[#This Row],[Count]]/Table6[[#Totals],[Count]]*100</f>
        <v>8.9341028667479385</v>
      </c>
    </row>
    <row r="98" spans="3:5">
      <c r="C98" s="85" t="s">
        <v>134</v>
      </c>
      <c r="D98" s="85">
        <v>2571901</v>
      </c>
      <c r="E98" s="85">
        <f>Table6[[#This Row],[Count]]/Table6[[#Totals],[Count]]*100</f>
        <v>8.3059493426098285</v>
      </c>
    </row>
    <row r="99" spans="3:5">
      <c r="C99" s="85" t="s">
        <v>135</v>
      </c>
      <c r="D99" s="85">
        <v>2121731</v>
      </c>
      <c r="E99" s="85">
        <f>Table6[[#This Row],[Count]]/Table6[[#Totals],[Count]]*100</f>
        <v>6.8521261917332339</v>
      </c>
    </row>
    <row r="100" spans="3:5">
      <c r="C100" s="85" t="s">
        <v>136</v>
      </c>
      <c r="D100" s="85">
        <v>1782705</v>
      </c>
      <c r="E100" s="85">
        <f>Table6[[#This Row],[Count]]/Table6[[#Totals],[Count]]*100</f>
        <v>5.7572423755102768</v>
      </c>
    </row>
    <row r="101" spans="3:5">
      <c r="C101" s="85" t="s">
        <v>137</v>
      </c>
      <c r="D101" s="85">
        <v>1120828</v>
      </c>
      <c r="E101" s="85">
        <f>Table6[[#This Row],[Count]]/Table6[[#Totals],[Count]]*100</f>
        <v>3.619711874515656</v>
      </c>
    </row>
    <row r="102" spans="3:5">
      <c r="C102" s="85" t="s">
        <v>138</v>
      </c>
      <c r="D102" s="85">
        <v>1012074</v>
      </c>
      <c r="E102" s="85">
        <f>Table6[[#This Row],[Count]]/Table6[[#Totals],[Count]]*100</f>
        <v>3.2684910402742955</v>
      </c>
    </row>
    <row r="103" spans="3:5">
      <c r="C103" s="85" t="s">
        <v>139</v>
      </c>
      <c r="D103" s="85">
        <v>1003834</v>
      </c>
      <c r="E103" s="85">
        <f>Table6[[#This Row],[Count]]/Table6[[#Totals],[Count]]*100</f>
        <v>3.2418799760913797</v>
      </c>
    </row>
    <row r="104" spans="3:5">
      <c r="C104" s="85" t="s">
        <v>140</v>
      </c>
      <c r="D104" s="85">
        <v>822136</v>
      </c>
      <c r="E104" s="85">
        <f>Table6[[#This Row],[Count]]/Table6[[#Totals],[Count]]*100</f>
        <v>2.6550866338696069</v>
      </c>
    </row>
    <row r="105" spans="3:5">
      <c r="C105" s="85" t="s">
        <v>141</v>
      </c>
      <c r="D105" s="85">
        <v>699857</v>
      </c>
      <c r="E105" s="85">
        <f>Table6[[#This Row],[Count]]/Table6[[#Totals],[Count]]*100</f>
        <v>2.2601868380901471</v>
      </c>
    </row>
    <row r="106" spans="3:5">
      <c r="C106" s="85" t="s">
        <v>142</v>
      </c>
      <c r="D106" s="85">
        <v>674781</v>
      </c>
      <c r="E106" s="85">
        <f>Table6[[#This Row],[Count]]/Table6[[#Totals],[Count]]*100</f>
        <v>2.1792039442247595</v>
      </c>
    </row>
    <row r="107" spans="3:5">
      <c r="C107" s="85" t="s">
        <v>143</v>
      </c>
      <c r="D107" s="85">
        <v>670850</v>
      </c>
      <c r="E107" s="85">
        <f>Table6[[#This Row],[Count]]/Table6[[#Totals],[Count]]*100</f>
        <v>2.1665087872705069</v>
      </c>
    </row>
    <row r="108" spans="3:5">
      <c r="C108" s="85" t="s">
        <v>144</v>
      </c>
      <c r="D108" s="85">
        <v>424306</v>
      </c>
      <c r="E108" s="85">
        <f>Table6[[#This Row],[Count]]/Table6[[#Totals],[Count]]*100</f>
        <v>1.3702954125238127</v>
      </c>
    </row>
    <row r="109" spans="3:5">
      <c r="C109" s="85" t="s">
        <v>145</v>
      </c>
      <c r="D109" s="85">
        <v>410392</v>
      </c>
      <c r="E109" s="85">
        <f>Table6[[#This Row],[Count]]/Table6[[#Totals],[Count]]*100</f>
        <v>1.3253601762324185</v>
      </c>
    </row>
    <row r="110" spans="3:5">
      <c r="C110" s="85" t="s">
        <v>146</v>
      </c>
      <c r="D110" s="85">
        <v>255991</v>
      </c>
      <c r="E110" s="85">
        <f>Table6[[#This Row],[Count]]/Table6[[#Totals],[Count]]*100</f>
        <v>0.82672244311271426</v>
      </c>
    </row>
    <row r="111" spans="3:5">
      <c r="C111" s="85" t="s">
        <v>147</v>
      </c>
      <c r="D111" s="85">
        <v>144627</v>
      </c>
      <c r="E111" s="85">
        <f>Table6[[#This Row],[Count]]/Table6[[#Totals],[Count]]*100</f>
        <v>0.46707261888137674</v>
      </c>
    </row>
    <row r="112" spans="3:5">
      <c r="C112" s="85" t="s">
        <v>148</v>
      </c>
      <c r="D112" s="85">
        <v>93060</v>
      </c>
      <c r="E112" s="85">
        <f>Table6[[#This Row],[Count]]/Table6[[#Totals],[Count]]*100</f>
        <v>0.3005370913667636</v>
      </c>
    </row>
    <row r="113" spans="2:5">
      <c r="C113" s="85" t="s">
        <v>149</v>
      </c>
      <c r="D113" s="85">
        <v>64768</v>
      </c>
      <c r="E113" s="85">
        <f>Table6[[#This Row],[Count]]/Table6[[#Totals],[Count]]*100</f>
        <v>0.2091681316746459</v>
      </c>
    </row>
    <row r="114" spans="2:5">
      <c r="C114" s="85" t="s">
        <v>150</v>
      </c>
      <c r="D114" s="85">
        <v>34411</v>
      </c>
      <c r="E114" s="85">
        <f>Table6[[#This Row],[Count]]/Table6[[#Totals],[Count]]*100</f>
        <v>0.11113025844639698</v>
      </c>
    </row>
    <row r="115" spans="2:5">
      <c r="C115" s="85" t="s">
        <v>151</v>
      </c>
      <c r="D115" s="85">
        <v>33451</v>
      </c>
      <c r="E115" s="85">
        <f>Table6[[#This Row],[Count]]/Table6[[#Totals],[Count]]*100</f>
        <v>0.10802994028916409</v>
      </c>
    </row>
    <row r="116" spans="2:5">
      <c r="C116" s="85"/>
      <c r="D116" s="85">
        <f>SUM(Table6[Count])</f>
        <v>30964564</v>
      </c>
      <c r="E116" s="85"/>
    </row>
    <row r="121" spans="2:5" ht="18">
      <c r="B121" s="88" t="s">
        <v>165</v>
      </c>
    </row>
    <row r="123" spans="2:5" ht="36">
      <c r="B123" s="24" t="s">
        <v>160</v>
      </c>
    </row>
    <row r="124" spans="2:5">
      <c r="B124" s="72"/>
    </row>
    <row r="129" spans="3:6">
      <c r="C129" t="s">
        <v>159</v>
      </c>
    </row>
    <row r="136" spans="3:6">
      <c r="C136" t="s">
        <v>153</v>
      </c>
      <c r="D136" t="s">
        <v>157</v>
      </c>
      <c r="E136" t="s">
        <v>158</v>
      </c>
    </row>
    <row r="137" spans="3:6">
      <c r="C137" s="84" t="s">
        <v>156</v>
      </c>
      <c r="D137" s="85">
        <v>15876776</v>
      </c>
      <c r="E137" s="94">
        <f>Table7[[#This Row],[Number of Customers based on Max Order]]/Table7[[#Totals],[Number of Customers based on Max Order]]*100</f>
        <v>51.274014303962787</v>
      </c>
    </row>
    <row r="138" spans="3:6" ht="43.2">
      <c r="C138" s="84" t="s">
        <v>154</v>
      </c>
      <c r="D138" s="85">
        <v>10284093</v>
      </c>
      <c r="E138" s="94">
        <f>Table7[[#This Row],[Number of Customers based on Max Order]]/Table7[[#Totals],[Number of Customers based on Max Order]]*100</f>
        <v>33.212456457487569</v>
      </c>
    </row>
    <row r="139" spans="3:6">
      <c r="C139" s="84" t="s">
        <v>155</v>
      </c>
      <c r="D139" s="85">
        <v>4803697</v>
      </c>
      <c r="E139" s="94">
        <f>Table7[[#This Row],[Number of Customers based on Max Order]]/Table7[[#Totals],[Number of Customers based on Max Order]]*100</f>
        <v>15.513529238549637</v>
      </c>
    </row>
    <row r="140" spans="3:6">
      <c r="C140" s="85"/>
      <c r="D140" s="85">
        <f>SUM(D137,D138,D139)</f>
        <v>30964566</v>
      </c>
      <c r="E140" s="85"/>
    </row>
    <row r="142" spans="3:6">
      <c r="C142" t="s">
        <v>187</v>
      </c>
      <c r="D142" t="s">
        <v>189</v>
      </c>
      <c r="E142" t="s">
        <v>188</v>
      </c>
      <c r="F142" t="s">
        <v>183</v>
      </c>
    </row>
    <row r="143" spans="3:6">
      <c r="C143" s="87" t="s">
        <v>190</v>
      </c>
      <c r="D143" s="87" t="s">
        <v>191</v>
      </c>
      <c r="E143">
        <v>10279960</v>
      </c>
      <c r="F143" s="103">
        <f>Table14_217[[#This Row],[count]]/Table14_217[[#Totals],[count]]*100</f>
        <v>33.199111087112357</v>
      </c>
    </row>
    <row r="144" spans="3:6">
      <c r="C144" s="87" t="s">
        <v>190</v>
      </c>
      <c r="D144" s="87" t="s">
        <v>156</v>
      </c>
      <c r="E144">
        <v>4133</v>
      </c>
      <c r="F144" s="103">
        <f>Table14_217[[#This Row],[count]]/Table14_217[[#Totals],[count]]*100</f>
        <v>1.3347515566503697E-2</v>
      </c>
    </row>
    <row r="145" spans="2:6">
      <c r="C145" s="87" t="s">
        <v>192</v>
      </c>
      <c r="D145" s="87" t="s">
        <v>193</v>
      </c>
      <c r="E145">
        <v>1983500</v>
      </c>
      <c r="F145" s="103">
        <f>Table14_217[[#This Row],[count]]/Table14_217[[#Totals],[count]]*100</f>
        <v>6.4057094425744214</v>
      </c>
    </row>
    <row r="146" spans="2:6">
      <c r="C146" s="87" t="s">
        <v>192</v>
      </c>
      <c r="D146" s="87" t="s">
        <v>156</v>
      </c>
      <c r="E146">
        <v>1526901</v>
      </c>
      <c r="F146" s="103">
        <f>Table14_217[[#This Row],[count]]/Table14_217[[#Totals],[count]]*100</f>
        <v>4.9311238485386069</v>
      </c>
    </row>
    <row r="147" spans="2:6">
      <c r="C147" s="87" t="s">
        <v>192</v>
      </c>
      <c r="D147" s="87" t="s">
        <v>191</v>
      </c>
      <c r="E147">
        <v>1293294</v>
      </c>
      <c r="F147" s="103">
        <f>Table14_217[[#This Row],[count]]/Table14_217[[#Totals],[count]]*100</f>
        <v>4.1766904904587063</v>
      </c>
    </row>
    <row r="148" spans="2:6">
      <c r="C148" s="87" t="s">
        <v>156</v>
      </c>
      <c r="D148" s="87" t="s">
        <v>191</v>
      </c>
      <c r="E148">
        <v>9631222</v>
      </c>
      <c r="F148" s="103">
        <f>Table14_217[[#This Row],[count]]/Table14_217[[#Totals],[count]]*100</f>
        <v>31.104012961396776</v>
      </c>
    </row>
    <row r="149" spans="2:6">
      <c r="C149" s="87" t="s">
        <v>156</v>
      </c>
      <c r="D149" s="87" t="s">
        <v>156</v>
      </c>
      <c r="E149">
        <v>5334079</v>
      </c>
      <c r="F149" s="103">
        <f>Table14_217[[#This Row],[count]]/Table14_217[[#Totals],[count]]*100</f>
        <v>17.226397891473621</v>
      </c>
    </row>
    <row r="150" spans="2:6">
      <c r="C150" s="87" t="s">
        <v>156</v>
      </c>
      <c r="D150" s="87" t="s">
        <v>193</v>
      </c>
      <c r="E150">
        <v>911475</v>
      </c>
      <c r="F150" s="103">
        <f>Table14_217[[#This Row],[count]]/Table14_217[[#Totals],[count]]*100</f>
        <v>2.9436067628790124</v>
      </c>
    </row>
    <row r="151" spans="2:6">
      <c r="C151" s="87"/>
      <c r="D151" s="87"/>
      <c r="E151">
        <f>SUM(Table14_217[count])</f>
        <v>30964564</v>
      </c>
    </row>
    <row r="153" spans="2:6" ht="18">
      <c r="B153" s="86" t="s">
        <v>161</v>
      </c>
    </row>
    <row r="156" spans="2:6">
      <c r="B156" s="85" t="s">
        <v>22</v>
      </c>
      <c r="C156" s="85" t="s">
        <v>23</v>
      </c>
      <c r="D156" s="85" t="s">
        <v>24</v>
      </c>
    </row>
    <row r="157" spans="2:6">
      <c r="B157" s="89" t="s">
        <v>18</v>
      </c>
      <c r="C157" s="85">
        <v>155975</v>
      </c>
      <c r="D157" s="85">
        <v>7441350</v>
      </c>
    </row>
    <row r="158" spans="2:6">
      <c r="B158" s="89" t="s">
        <v>19</v>
      </c>
      <c r="C158" s="85">
        <v>108225</v>
      </c>
      <c r="D158" s="85">
        <v>5614511</v>
      </c>
    </row>
    <row r="159" spans="2:6">
      <c r="B159" s="89" t="s">
        <v>20</v>
      </c>
      <c r="C159" s="85">
        <v>209691</v>
      </c>
      <c r="D159" s="85">
        <v>10582194</v>
      </c>
    </row>
    <row r="160" spans="2:6">
      <c r="B160" s="89" t="s">
        <v>21</v>
      </c>
      <c r="C160" s="85">
        <v>160354</v>
      </c>
      <c r="D160" s="85">
        <v>8132559</v>
      </c>
    </row>
    <row r="163" spans="2:2">
      <c r="B163" t="s">
        <v>162</v>
      </c>
    </row>
    <row r="164" spans="2:2" ht="18">
      <c r="B164" s="74"/>
    </row>
    <row r="181" spans="2:2">
      <c r="B181" s="72"/>
    </row>
    <row r="191" spans="2:2" ht="18">
      <c r="B191" s="74" t="s">
        <v>163</v>
      </c>
    </row>
    <row r="193" spans="2:2">
      <c r="B193" t="s">
        <v>168</v>
      </c>
    </row>
    <row r="195" spans="2:2" ht="18">
      <c r="B195" s="74"/>
    </row>
    <row r="198" spans="2:2" ht="18">
      <c r="B198" s="74"/>
    </row>
    <row r="210" spans="2:2">
      <c r="B210" s="72"/>
    </row>
    <row r="223" spans="2:2" ht="18">
      <c r="B223" s="74" t="s">
        <v>164</v>
      </c>
    </row>
    <row r="226" spans="2:2">
      <c r="B226" t="s">
        <v>169</v>
      </c>
    </row>
    <row r="227" spans="2:2">
      <c r="B227" t="s">
        <v>170</v>
      </c>
    </row>
    <row r="237" spans="2:2">
      <c r="B237" s="72"/>
    </row>
    <row r="262" spans="2:3" ht="18">
      <c r="B262" s="74" t="s">
        <v>196</v>
      </c>
    </row>
    <row r="267" spans="2:3" ht="43.2">
      <c r="C267" s="25" t="s">
        <v>197</v>
      </c>
    </row>
  </sheetData>
  <phoneticPr fontId="18" type="noConversion"/>
  <pageMargins left="0.7" right="0.7" top="0.75" bottom="0.75" header="0.3" footer="0.3"/>
  <pageSetup orientation="portrait" r:id="rId1"/>
  <drawing r:id="rId2"/>
  <tableParts count="5">
    <tablePart r:id="rId3"/>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24"/>
  <sheetViews>
    <sheetView showGridLines="0" zoomScale="80" zoomScaleNormal="80" workbookViewId="0">
      <selection activeCell="D21" sqref="D21"/>
    </sheetView>
  </sheetViews>
  <sheetFormatPr defaultColWidth="8.77734375" defaultRowHeight="14.4"/>
  <cols>
    <col min="1" max="1" width="4" customWidth="1"/>
    <col min="2" max="2" width="71.109375" customWidth="1"/>
    <col min="4" max="4" width="84.88671875" customWidth="1"/>
    <col min="7" max="7" width="10.5546875" customWidth="1"/>
    <col min="8" max="8" width="37.21875" customWidth="1"/>
    <col min="16" max="16" width="81.77734375" customWidth="1"/>
  </cols>
  <sheetData>
    <row r="1" spans="2:17">
      <c r="Q1" s="16"/>
    </row>
    <row r="6" spans="2:17" ht="18">
      <c r="B6" s="96" t="s">
        <v>173</v>
      </c>
      <c r="C6" s="96"/>
      <c r="D6" s="96" t="s">
        <v>16</v>
      </c>
      <c r="P6" s="73"/>
    </row>
    <row r="7" spans="2:17" ht="64.2" customHeight="1">
      <c r="B7" s="99" t="s">
        <v>172</v>
      </c>
      <c r="C7" s="95"/>
      <c r="D7" s="97" t="s">
        <v>181</v>
      </c>
      <c r="P7" s="25"/>
    </row>
    <row r="8" spans="2:17" ht="52.8" customHeight="1">
      <c r="B8" s="99" t="s">
        <v>174</v>
      </c>
      <c r="D8" s="97" t="s">
        <v>182</v>
      </c>
    </row>
    <row r="9" spans="2:17" ht="66.599999999999994" customHeight="1">
      <c r="B9" s="99" t="s">
        <v>175</v>
      </c>
      <c r="D9" s="97" t="s">
        <v>184</v>
      </c>
    </row>
    <row r="10" spans="2:17" ht="66.599999999999994" customHeight="1">
      <c r="B10" s="99" t="s">
        <v>177</v>
      </c>
      <c r="D10" s="98" t="s">
        <v>185</v>
      </c>
    </row>
    <row r="11" spans="2:17" ht="52.8" customHeight="1">
      <c r="B11" s="99" t="s">
        <v>178</v>
      </c>
      <c r="D11" s="98" t="s">
        <v>186</v>
      </c>
    </row>
    <row r="12" spans="2:17" customFormat="1" ht="64.8" customHeight="1">
      <c r="B12" s="100" t="s">
        <v>176</v>
      </c>
      <c r="D12" s="104" t="s">
        <v>194</v>
      </c>
    </row>
    <row r="13" spans="2:17" customFormat="1" ht="79.8" customHeight="1">
      <c r="B13" s="101" t="s">
        <v>161</v>
      </c>
      <c r="D13" s="104" t="s">
        <v>195</v>
      </c>
      <c r="H13" s="25"/>
    </row>
    <row r="14" spans="2:17" s="74" customFormat="1" ht="52.8" customHeight="1">
      <c r="B14" s="100" t="s">
        <v>163</v>
      </c>
      <c r="D14" s="105" t="s">
        <v>198</v>
      </c>
    </row>
    <row r="15" spans="2:17" s="74" customFormat="1" ht="52.8" customHeight="1">
      <c r="B15" s="99" t="s">
        <v>179</v>
      </c>
      <c r="D15" s="105" t="s">
        <v>199</v>
      </c>
    </row>
    <row r="16" spans="2:17" customFormat="1" ht="172.2" customHeight="1">
      <c r="B16" s="102" t="s">
        <v>180</v>
      </c>
      <c r="D16" s="104" t="s">
        <v>200</v>
      </c>
    </row>
    <row r="17" spans="2:2" customFormat="1">
      <c r="B17" s="83"/>
    </row>
    <row r="18" spans="2:2" customFormat="1"/>
    <row r="19" spans="2:2" customFormat="1"/>
    <row r="20" spans="2:2" customFormat="1"/>
    <row r="21" spans="2:2" customFormat="1"/>
    <row r="22" spans="2:2" customFormat="1"/>
    <row r="23" spans="2:2" customFormat="1"/>
    <row r="24" spans="2:2" customFormat="1"/>
  </sheetData>
  <phoneticPr fontId="18" type="noConversion"/>
  <pageMargins left="0.7" right="0.7" top="0.75" bottom="0.75" header="0.3" footer="0.3"/>
  <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w F A A B Q S w M E F A A C A A g A 4 y A 9 V y 6 a / 9 y k A A A A 9 g A A A B I A H A B D b 2 5 m a W c v U G F j a 2 F n Z S 5 4 b W w g o h g A K K A U A A A A A A A A A A A A A A A A A A A A A A A A A A A A h Y + x D o I w F E V / h X S n L X U x 5 F E T H V w k M T E x r k 2 p 0 A g P Q 4 v l 3 x z 8 J H 9 B j K J u j v f c M 9 x 7 v 9 5 g M T R 1 d D G d s y 1 m J K G c R A Z 1 W 1 g s M 9 L 7 Y z w n C w l b p U + q N N E o o 0 s H V 2 S k 8 v 6 c M h Z C o G F G 2 6 5 k g v O E H f L N T l e m U e Q j 2 / 9 y b N F 5 h d o Q C f v X G C l o I j g V Q l A O b I K Q W / w K Y t z 7 b H 8 g r P r a 9 5 2 R B u P 1 E t g U g b 0 / y A d Q S w M E F A A C A A g A 4 y A 9 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M g P V f V l J S W B g I A A P Y T A A A T A B w A R m 9 y b X V s Y X M v U 2 V j d G l v b j E u b S C i G A A o o B Q A A A A A A A A A A A A A A A A A A A A A A A A A A A D t V s F q 4 z A Q v Q f y D 0 K 9 2 C A M T s x S K L 2 s u 7 A L p b C b Q A + l F M e Z J K a y l J X l b k z I v 1 e 2 3 M T x p q 2 U 3 f R Q n E s S 6 8 3 M e 6 M 3 g z O I Z c I Z G u l v / 6 L f 6 / e y R S R g i s b R h M I A X S I K s t 9 D 6 j P i u Y h B P f m 2 i o F 6 Y S 4 E M H n L x e O E 8 0 f H X d / d R C l c Y h 2 J 7 z d 3 I W d S Q e 6 J T n C G w 0 X E 5 m X y Y g l Y Z a q g 3 l h E L J t x k Y a c 5 i k r D z N H V y P r N R Y w V + T I 9 2 S + Q N k S 2 B Q E u e Z / X n 5 j g q S K Q B J W c r N x t 7 V G S 5 p I p F O i S Y G u g C Z p I l X A t n A F 0 Q i n R Y 4 g g 7 p V v M q o E 4 0 V g a / F t o y D i Y L 8 z L m E k S x U t T B 7 c g l 6 V 4 / n G x T 3 B i a g I W 7 0 o y n P f 6 f 5 b 3 X P 4 E o q C b t L M R F d 6 v n B 5 J f A K x k Y h Q z 3 Q z Z u v 5 e w w 2 q b x j 6 r D Y q c g Y s 7 f 3 f + / m T + r m S f H 2 3 s 8 8 7 Y n b E / 2 N h b q b + A K S d O a / r Z T q w + q B 8 7 7 Z 6 Y K q t B 2 F g Y b p 6 a h Z X i c N N t r c F t S / x r d P 3 g 6 N n 1 g / 8 3 v I k i v y K U F x G V x c O M R n M y E / A 7 B x b X f 2 O e M 3 m y I T a v f 9 w w G + b X v j E F D 2 z A Q x t w c K q N Y N O H 1 p z b d G V / q d i 0 6 L j I 4 B Q 7 x s o G T R j e J 5 D y p 8 M E y o M d g T Z T Y n N b r y v 2 X 5 f c p m Y j u r L z / g m 2 v j K s h / r t n X n w f V 6 t z X 9 6 o e 9 2 Z 7 c 7 u 9 3 Z 7 c 7 P v z u f A V B L A Q I t A B Q A A g A I A O M g P V c u m v / c p A A A A P Y A A A A S A A A A A A A A A A A A A A A A A A A A A A B D b 2 5 m a W c v U G F j a 2 F n Z S 5 4 b W x Q S w E C L Q A U A A I A C A D j I D 1 X D 8 r p q 6 Q A A A D p A A A A E w A A A A A A A A A A A A A A A A D w A A A A W 0 N v b n R l b n R f V H l w Z X N d L n h t b F B L A Q I t A B Q A A g A I A O M g P V f V l J S W B g I A A P Y T A A A T A A A A A A A A A A A A A A A A A O E B A A B G b 3 J t d W x h c y 9 T Z W N 0 a W 9 u M S 5 t U E s F B g A A A A A D A A M A w g A A A D 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Q 0 A A A A A A A A U j 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y 0 w O S 0 y N F Q y M T o 0 N D o w M S 4 2 M T U x O D Y y W i I g L z 4 8 R W 5 0 c n k g V H l w Z T 0 i R m l s b E N v b H V t b l R 5 c G V z I i B W Y W x 1 Z T 0 i c 0 J n T U Q i I C 8 + P E V u d H J 5 I F R 5 c G U 9 I k Z p b G x D b 2 x 1 b W 5 O Y W 1 l c y I g V m F s d W U 9 I n N b J n F 1 b 3 Q 7 c m V n a W 9 u L E h p Z 2 g g c 3 B l b m R l c i x M b 3 c g c 3 B l b m R l c i 4 x J n F 1 b 3 Q 7 L C Z x d W 9 0 O 3 J l Z 2 l v b i x I a W d o I H N w Z W 5 k Z X I s T G 9 3 I H N w Z W 5 k Z X I u M i Z x d W 9 0 O y w m c X V v d D t y Z W d p b 2 4 s S G l n a C B z c G V u Z G V y L E x v d y B z c G V u Z G V y L 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T I v Q X V 0 b 1 J l b W 9 2 Z W R D b 2 x 1 b W 5 z M S 5 7 c m V n a W 9 u L E h p Z 2 g g c 3 B l b m R l c i x M b 3 c g c 3 B l b m R l c i 4 x L D B 9 J n F 1 b 3 Q 7 L C Z x d W 9 0 O 1 N l Y 3 R p b 2 4 x L 1 R h Y m x l M i 9 B d X R v U m V t b 3 Z l Z E N v b H V t b n M x L n t y Z W d p b 2 4 s S G l n a C B z c G V u Z G V y L E x v d y B z c G V u Z G V y L j I s M X 0 m c X V v d D s s J n F 1 b 3 Q 7 U 2 V j d G l v b j E v V G F i b G U y L 0 F 1 d G 9 S Z W 1 v d m V k Q 2 9 s d W 1 u c z E u e 3 J l Z 2 l v b i x I a W d o I H N w Z W 5 k Z X I s T G 9 3 I H N w Z W 5 k Z X I u M y w y f S Z x d W 9 0 O 1 0 s J n F 1 b 3 Q 7 Q 2 9 s d W 1 u Q 2 9 1 b n Q m c X V v d D s 6 M y w m c X V v d D t L Z X l D b 2 x 1 b W 5 O Y W 1 l c y Z x d W 9 0 O z p b X S w m c X V v d D t D b 2 x 1 b W 5 J Z G V u d G l 0 a W V z J n F 1 b 3 Q 7 O l s m c X V v d D t T Z W N 0 a W 9 u M S 9 U Y W J s Z T I v Q X V 0 b 1 J l b W 9 2 Z W R D b 2 x 1 b W 5 z M S 5 7 c m V n a W 9 u L E h p Z 2 g g c 3 B l b m R l c i x M b 3 c g c 3 B l b m R l c i 4 x L D B 9 J n F 1 b 3 Q 7 L C Z x d W 9 0 O 1 N l Y 3 R p b 2 4 x L 1 R h Y m x l M i 9 B d X R v U m V t b 3 Z l Z E N v b H V t b n M x L n t y Z W d p b 2 4 s S G l n a C B z c G V u Z G V y L E x v d y B z c G V u Z G V y L j I s M X 0 m c X V v d D s s J n F 1 b 3 Q 7 U 2 V j d G l v b j E v V G F i b G U y L 0 F 1 d G 9 S Z W 1 v d m V k Q 2 9 s d W 1 u c z E u e 3 J l Z 2 l v b i x I a W d o I H N w Z W 5 k Z X I s T G 9 3 I H N w Z W 5 k Z X I u M y w y 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T c G x p d C U y M E N v b H V t b i U y M G J 5 J T I w R G V s a W 1 p d G V y P C 9 J d G V t U G F 0 a D 4 8 L 0 l 0 Z W 1 M b 2 N h d G l v b j 4 8 U 3 R h Y m x l R W 5 0 c m l l c y A v P j w v S X R l b T 4 8 S X R l b T 4 8 S X R l b U x v Y 2 F 0 a W 9 u P j x J d G V t V H l w Z T 5 G b 3 J t d W x h P C 9 J d G V t V H l w Z T 4 8 S X R l b V B h d G g + U 2 V j d G l v b j E v V G F i b G U y L 0 N o Y W 5 n Z W Q l M j B U e X B l M T w v S X R l b V B h d G g + P C 9 J d G V t T G 9 j Y X R p b 2 4 + P F N 0 Y W J s Z U V u d H J p Z X M g L z 4 8 L 0 l 0 Z W 0 + P E l 0 Z W 0 + P E l 0 Z W 1 M b 2 N h d G l v b j 4 8 S X R l b V R 5 c G U + R m 9 y b X V s Y T w v S X R l b V R 5 c G U + P E l 0 Z W 1 Q Y X R o P l N l Y 3 R p b 2 4 x L 1 R h Y m x l M i 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2 a W d h d G l v b l N 0 Z X B O Y W 1 l I i B W Y W x 1 Z T 0 i c 0 5 h d m l n Y X R p b 2 4 i I C 8 + P E V u d H J 5 I F R 5 c G U 9 I k Z p b G x U Y X J n Z X Q i I F Z h b H V l P S J z V G F i b G U y X z I y I i A v P j x F b n R y e S B U e X B l P S J G a W x s Z W R D b 2 1 w b G V 0 Z V J l c 3 V s d F R v V 2 9 y a 3 N o Z W V 0 I i B W Y W x 1 Z T 0 i b D E i I C 8 + P E V u d H J 5 I F R 5 c G U 9 I k Z p b G x F c n J v c k N v Z G U i I F Z h b H V l P S J z V W 5 r b m 9 3 b i I g L z 4 8 R W 5 0 c n k g V H l w Z T 0 i R m l s b E V y c m 9 y Q 2 9 1 b n Q i I F Z h b H V l P S J s M C I g L z 4 8 R W 5 0 c n k g V H l w Z T 0 i R m l s b E x h c 3 R V c G R h d G V k I i B W Y W x 1 Z T 0 i Z D I w M j M t M D k t M j R U M j E 6 N D Q 6 M D E u N j E 1 M T g 2 M l o i I C 8 + P E V u d H J 5 I F R 5 c G U 9 I k Z p b G x D b 2 x 1 b W 5 U e X B l c y I g V m F s d W U 9 I n N C Z 0 1 E I i A v P j x F b n R y e S B U e X B l P S J G a W x s Q 2 9 s d W 1 u T m F t Z X M i I F Z h b H V l P S J z W y Z x d W 9 0 O 3 J l Z 2 l v b i x I a W d o I H N w Z W 5 k Z X I s T G 9 3 I H N w Z W 5 k Z X I u M S Z x d W 9 0 O y w m c X V v d D t y Z W d p b 2 4 s S G l n a C B z c G V u Z G V y L E x v d y B z c G V u Z G V y L j I m c X V v d D s s J n F 1 b 3 Q 7 c m V n a W 9 u L E h p Z 2 g g c 3 B l b m R l c i x M b 3 c g c 3 B l b m R l c i 4 z J n F 1 b 3 Q 7 X S I g L z 4 8 R W 5 0 c n k g V H l w Z T 0 i R m l s b F N 0 Y X R 1 c y I g V m F s d W U 9 I n N D b 2 1 w b G V 0 Z S I g L z 4 8 R W 5 0 c n k g V H l w Z T 0 i R m l s b E N v d W 5 0 I i B W Y W x 1 Z T 0 i b D U i I C 8 + P E V u d H J 5 I F R 5 c G U 9 I l J l b G F 0 a W 9 u c 2 h p c E l u Z m 9 D b 2 5 0 Y W l u Z X I i I F Z h b H V l P S J z e y Z x d W 9 0 O 2 N v b H V t b k N v d W 5 0 J n F 1 b 3 Q 7 O j M s J n F 1 b 3 Q 7 a 2 V 5 Q 2 9 s d W 1 u T m F t Z X M m c X V v d D s 6 W 1 0 s J n F 1 b 3 Q 7 c X V l c n l S Z W x h d G l v b n N o a X B z J n F 1 b 3 Q 7 O l t d L C Z x d W 9 0 O 2 N v b H V t b k l k Z W 5 0 a X R p Z X M m c X V v d D s 6 W y Z x d W 9 0 O 1 N l Y 3 R p b 2 4 x L 1 R h Y m x l M i 9 B d X R v U m V t b 3 Z l Z E N v b H V t b n M x L n t y Z W d p b 2 4 s S G l n a C B z c G V u Z G V y L E x v d y B z c G V u Z G V y L j E s M H 0 m c X V v d D s s J n F 1 b 3 Q 7 U 2 V j d G l v b j E v V G F i b G U y L 0 F 1 d G 9 S Z W 1 v d m V k Q 2 9 s d W 1 u c z E u e 3 J l Z 2 l v b i x I a W d o I H N w Z W 5 k Z X I s T G 9 3 I H N w Z W 5 k Z X I u M i w x f S Z x d W 9 0 O y w m c X V v d D t T Z W N 0 a W 9 u M S 9 U Y W J s Z T I v Q X V 0 b 1 J l b W 9 2 Z W R D b 2 x 1 b W 5 z M S 5 7 c m V n a W 9 u L E h p Z 2 g g c 3 B l b m R l c i x M b 3 c g c 3 B l b m R l c i 4 z L D J 9 J n F 1 b 3 Q 7 X S w m c X V v d D t D b 2 x 1 b W 5 D b 3 V u d C Z x d W 9 0 O z o z L C Z x d W 9 0 O 0 t l e U N v b H V t b k 5 h b W V z J n F 1 b 3 Q 7 O l t d L C Z x d W 9 0 O 0 N v b H V t b k l k Z W 5 0 a X R p Z X M m c X V v d D s 6 W y Z x d W 9 0 O 1 N l Y 3 R p b 2 4 x L 1 R h Y m x l M i 9 B d X R v U m V t b 3 Z l Z E N v b H V t b n M x L n t y Z W d p b 2 4 s S G l n a C B z c G V u Z G V y L E x v d y B z c G V u Z G V y L j E s M H 0 m c X V v d D s s J n F 1 b 3 Q 7 U 2 V j d G l v b j E v V G F i b G U y L 0 F 1 d G 9 S Z W 1 v d m V k Q 2 9 s d W 1 u c z E u e 3 J l Z 2 l v b i x I a W d o I H N w Z W 5 k Z X I s T G 9 3 I H N w Z W 5 k Z X I u M i w x f S Z x d W 9 0 O y w m c X V v d D t T Z W N 0 a W 9 u M S 9 U Y W J s Z T I v Q X V 0 b 1 J l b W 9 2 Z W R D b 2 x 1 b W 5 z M S 5 7 c m V n a W 9 u L E h p Z 2 g g c 3 B l b m R l c i x M b 3 c g c 3 B l b m R l c i 4 z L D J 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U Y W J s Z T I l M j A o M i k v U 2 9 1 c m N l P C 9 J d G V t U G F 0 a D 4 8 L 0 l 0 Z W 1 M b 2 N h d G l v b j 4 8 U 3 R h Y m x l R W 5 0 c m l l c y A v P j w v S X R l b T 4 8 S X R l b T 4 8 S X R l b U x v Y 2 F 0 a W 9 u P j x J d G V t V H l w Z T 5 G b 3 J t d W x h P C 9 J d G V t V H l w Z T 4 8 S X R l b V B h d G g + U 2 V j d G l v b j E v V G F i b G U y J T I w K D I p L 0 N o Y W 5 n Z W Q l M j B U e X B l P C 9 J d G V t U G F 0 a D 4 8 L 0 l 0 Z W 1 M b 2 N h d G l v b j 4 8 U 3 R h Y m x l R W 5 0 c m l l c y A v P j w v S X R l b T 4 8 S X R l b T 4 8 S X R l b U x v Y 2 F 0 a W 9 u P j x J d G V t V H l w Z T 5 G b 3 J t d W x h P C 9 J d G V t V H l w Z T 4 8 S X R l b V B h d G g + U 2 V j d G l v b j E v V G F i b G U y J T I w K D I p L 1 N w b G l 0 J T I w Q 2 9 s d W 1 u J T I w Y n k l M j B E Z W x p b W l 0 Z X I 8 L 0 l 0 Z W 1 Q Y X R o P j w v S X R l b U x v Y 2 F 0 a W 9 u P j x T d G F i b G V F b n R y a W V z I C 8 + P C 9 J d G V t P j x J d G V t P j x J d G V t T G 9 j Y X R p b 2 4 + P E l 0 Z W 1 U e X B l P k Z v c m 1 1 b G E 8 L 0 l 0 Z W 1 U e X B l P j x J d G V t U G F 0 a D 5 T Z W N 0 a W 9 u M S 9 U Y W J s Z T I l M j A o M i k v Q 2 h h b m d l Z C U y M F R 5 c G U x P C 9 J d G V t U G F 0 a D 4 8 L 0 l 0 Z W 1 M b 2 N h d G l v b j 4 8 U 3 R h Y m x l R W 5 0 c m l l c y A v P j w v S X R l b T 4 8 S X R l b T 4 8 S X R l b U x v Y 2 F 0 a W 9 u P j x J d G V t V H l w Z T 5 G b 3 J t d W x h P C 9 J d G V t V H l w Z T 4 8 S X R l b V B h d G g + U 2 V j d G l v b j E v V G F i b G U 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U m V j b 3 Z l c n l U Y X J n Z X R T a G V l d C I g V m F s d W U 9 I n M 2 L i B W a X N 1 Y W x p e m F 0 a W 9 u c y I g L z 4 8 R W 5 0 c n k g V H l w Z T 0 i U m V j b 3 Z l c n l U Y X J n Z X R D b 2 x 1 b W 4 i I F Z h b H V l P S J s M i I g L z 4 8 R W 5 0 c n k g V H l w Z T 0 i U m V j b 3 Z l c n l U Y X J n Z X R S b 3 c i I F Z h b H V l P S J s M T Y y I i A v P j x F b n R y e S B U e X B l P S J G a W x s V G F y Z 2 V 0 I i B W Y W x 1 Z T 0 i c 1 R h Y m x l O F 8 y 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M t M D k t M j l U M D A 6 M T I 6 M D Q u M z c 5 M j k 5 N 1 o i I C 8 + P E V u d H J 5 I F R 5 c G U 9 I k Z p b G x D b 2 x 1 b W 5 U e X B l c y I g V m F s d W U 9 I n N C Z 0 1 E I i A v P j x F b n R y e S B U e X B l P S J G a W x s Q 2 9 s d W 1 u T m F t Z X M i I F Z h b H V l P S J z W y Z x d W 9 0 O 3 J l Z 2 l v b i Z x d W 9 0 O y w m c X V v d D t I a W d o I H N w Z W 5 k Z X I m c X V v d D s s J n F 1 b 3 Q 7 T G 9 3 I H N w Z W 5 k Z X I 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T g v Q X V 0 b 1 J l b W 9 2 Z W R D b 2 x 1 b W 5 z M S 5 7 c m V n a W 9 u L D B 9 J n F 1 b 3 Q 7 L C Z x d W 9 0 O 1 N l Y 3 R p b 2 4 x L 1 R h Y m x l O C 9 B d X R v U m V t b 3 Z l Z E N v b H V t b n M x L n t I a W d o I H N w Z W 5 k Z X I s M X 0 m c X V v d D s s J n F 1 b 3 Q 7 U 2 V j d G l v b j E v V G F i b G U 4 L 0 F 1 d G 9 S Z W 1 v d m V k Q 2 9 s d W 1 u c z E u e 0 x v d y B z c G V u Z G V y L D J 9 J n F 1 b 3 Q 7 X S w m c X V v d D t D b 2 x 1 b W 5 D b 3 V u d C Z x d W 9 0 O z o z L C Z x d W 9 0 O 0 t l e U N v b H V t b k 5 h b W V z J n F 1 b 3 Q 7 O l t d L C Z x d W 9 0 O 0 N v b H V t b k l k Z W 5 0 a X R p Z X M m c X V v d D s 6 W y Z x d W 9 0 O 1 N l Y 3 R p b 2 4 x L 1 R h Y m x l O C 9 B d X R v U m V t b 3 Z l Z E N v b H V t b n M x L n t y Z W d p b 2 4 s M H 0 m c X V v d D s s J n F 1 b 3 Q 7 U 2 V j d G l v b j E v V G F i b G U 4 L 0 F 1 d G 9 S Z W 1 v d m V k Q 2 9 s d W 1 u c z E u e 0 h p Z 2 g g c 3 B l b m R l c i w x f S Z x d W 9 0 O y w m c X V v d D t T Z W N 0 a W 9 u M S 9 U Y W J s Z T g v Q X V 0 b 1 J l b W 9 2 Z W R D b 2 x 1 b W 5 z M S 5 7 T G 9 3 I H N w Z W 5 k Z X I s M n 0 m c X V v d D t d L C Z x d W 9 0 O 1 J l b G F 0 a W 9 u c 2 h p c E l u Z m 8 m c X V v d D s 6 W 1 1 9 I i A v P j w v U 3 R h Y m x l R W 5 0 c m l l c z 4 8 L 0 l 0 Z W 0 + P E l 0 Z W 0 + P E l 0 Z W 1 M b 2 N h d G l v b j 4 8 S X R l b V R 5 c G U + R m 9 y b X V s Y T w v S X R l b V R 5 c G U + P E l 0 Z W 1 Q Y X R o P l N l Y 3 R p b 2 4 x L 1 R h Y m x l O C 9 T b 3 V y Y 2 U 8 L 0 l 0 Z W 1 Q Y X R o P j w v S X R l b U x v Y 2 F 0 a W 9 u P j x T d G F i b G V F b n R y a W V z I C 8 + P C 9 J d G V t P j x J d G V t P j x J d G V t T G 9 j Y X R p b 2 4 + P E l 0 Z W 1 U e X B l P k Z v c m 1 1 b G E 8 L 0 l 0 Z W 1 U e X B l P j x J d G V t U G F 0 a D 5 T Z W N 0 a W 9 u M S 9 U Y W J s Z T g v Q 2 h h b m d l Z C U y M F R 5 c G U 8 L 0 l 0 Z W 1 Q Y X R o P j w v S X R l b U x v Y 2 F 0 a W 9 u P j x T d G F i b G V F b n R y a W V z I C 8 + P C 9 J d G V t P j x J d G V t P j x J d G V t T G 9 j Y X R p b 2 4 + P E l 0 Z W 1 U e X B l P k Z v c m 1 1 b G E 8 L 0 l 0 Z W 1 U e X B l P j x J d G V t U G F 0 a D 5 T Z W N 0 a W 9 u M S 9 U Y W J s Z T g v U 3 B s a X Q l M j B D b 2 x 1 b W 4 l M j B i e S U y M E R l b G l t a X R l c j w v S X R l b V B h d G g + P C 9 J d G V t T G 9 j Y X R p b 2 4 + P F N 0 Y W J s Z U V u d H J p Z X M g L z 4 8 L 0 l 0 Z W 0 + P E l 0 Z W 0 + P E l 0 Z W 1 M b 2 N h d G l v b j 4 8 S X R l b V R 5 c G U + R m 9 y b X V s Y T w v S X R l b V R 5 c G U + P E l 0 Z W 1 Q Y X R o P l N l Y 3 R p b 2 4 x L 1 R h Y m x l O C 9 D a G F u Z 2 V k J T I w V H l w Z T E 8 L 0 l 0 Z W 1 Q Y X R o P j w v S X R l b U x v Y 2 F 0 a W 9 u P j x T d G F i b G V F b n R y a W V z I C 8 + P C 9 J d G V t P j x J d G V t P j x J d G V t T G 9 j Y X R p b 2 4 + P E l 0 Z W 1 U e X B l P k Z v c m 1 1 b G E 8 L 0 l 0 Z W 1 U e X B l P j x J d G V t U G F 0 a D 5 T Z W N 0 a W 9 u M S 9 U Y W J s Z T g v U m V u Y W 1 l Z C U y M E N v b H V t b n M 8 L 0 l 0 Z W 1 Q Y X R o P j w v S X R l b U x v Y 2 F 0 a W 9 u P j x T d G F i b G V F b n R y a W V z I C 8 + P C 9 J d G V t P j x J d G V t P j x J d G V t T G 9 j Y X R p b 2 4 + P E l 0 Z W 1 U e X B l P k Z v c m 1 1 b G E 8 L 0 l 0 Z W 1 U e X B l P j x J d G V t U G F 0 a D 5 T Z W N 0 a W 9 u M S 9 U Y W J s Z T E 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M t M D k t M j l U M D I 6 M D M 6 M j A u N j E w N D k 3 N l o i I C 8 + P E V u d H J 5 I F R 5 c G U 9 I k Z p b G x D b 2 x 1 b W 5 U e X B l c y I g V m F s d W U 9 I n N C Z 1 l E I i A v P j x F b n R y e S B U e X B l P S J G a W x s Q 2 9 s d W 1 u T m F t Z X M i I F Z h b H V l P S J z W y Z x d W 9 0 O 2 x v e W F s d H l f Z m x h Z y Z x d W 9 0 O y w m c X V v d D t m c m V x d W V u Y 3 l f Z m x h Z y Z x d W 9 0 O y w m c X V v d D t j b 3 V u 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M T Q v Q X V 0 b 1 J l b W 9 2 Z W R D b 2 x 1 b W 5 z M S 5 7 b G 9 5 Y W x 0 e V 9 m b G F n L D B 9 J n F 1 b 3 Q 7 L C Z x d W 9 0 O 1 N l Y 3 R p b 2 4 x L 1 R h Y m x l M T Q v Q X V 0 b 1 J l b W 9 2 Z W R D b 2 x 1 b W 5 z M S 5 7 Z n J l c X V l b m N 5 X 2 Z s Y W c s M X 0 m c X V v d D s s J n F 1 b 3 Q 7 U 2 V j d G l v b j E v V G F i b G U x N C 9 B d X R v U m V t b 3 Z l Z E N v b H V t b n M x L n t j b 3 V u d C w y f S Z x d W 9 0 O 1 0 s J n F 1 b 3 Q 7 Q 2 9 s d W 1 u Q 2 9 1 b n Q m c X V v d D s 6 M y w m c X V v d D t L Z X l D b 2 x 1 b W 5 O Y W 1 l c y Z x d W 9 0 O z p b X S w m c X V v d D t D b 2 x 1 b W 5 J Z G V u d G l 0 a W V z J n F 1 b 3 Q 7 O l s m c X V v d D t T Z W N 0 a W 9 u M S 9 U Y W J s Z T E 0 L 0 F 1 d G 9 S Z W 1 v d m V k Q 2 9 s d W 1 u c z E u e 2 x v e W F s d H l f Z m x h Z y w w f S Z x d W 9 0 O y w m c X V v d D t T Z W N 0 a W 9 u M S 9 U Y W J s Z T E 0 L 0 F 1 d G 9 S Z W 1 v d m V k Q 2 9 s d W 1 u c z E u e 2 Z y Z X F 1 Z W 5 j e V 9 m b G F n L D F 9 J n F 1 b 3 Q 7 L C Z x d W 9 0 O 1 N l Y 3 R p b 2 4 x L 1 R h Y m x l M T Q v Q X V 0 b 1 J l b W 9 2 Z W R D b 2 x 1 b W 5 z M S 5 7 Y 2 9 1 b n Q s M n 0 m c X V v d D t d L C Z x d W 9 0 O 1 J l b G F 0 a W 9 u c 2 h p c E l u Z m 8 m c X V v d D s 6 W 1 1 9 I i A v P j w v U 3 R h Y m x l R W 5 0 c m l l c z 4 8 L 0 l 0 Z W 0 + P E l 0 Z W 0 + P E l 0 Z W 1 M b 2 N h d G l v b j 4 8 S X R l b V R 5 c G U + R m 9 y b X V s Y T w v S X R l b V R 5 c G U + P E l 0 Z W 1 Q Y X R o P l N l Y 3 R p b 2 4 x L 1 R h Y m x l M T Q v U 2 9 1 c m N l P C 9 J d G V t U G F 0 a D 4 8 L 0 l 0 Z W 1 M b 2 N h d G l v b j 4 8 U 3 R h Y m x l R W 5 0 c m l l c y A v P j w v S X R l b T 4 8 S X R l b T 4 8 S X R l b U x v Y 2 F 0 a W 9 u P j x J d G V t V H l w Z T 5 G b 3 J t d W x h P C 9 J d G V t V H l w Z T 4 8 S X R l b V B h d G g + U 2 V j d G l v b j E v V G F i b G U x N C 9 D a G F u Z 2 V k J T I w V H l w Z T w v S X R l b V B h d G g + P C 9 J d G V t T G 9 j Y X R p b 2 4 + P F N 0 Y W J s Z U V u d H J p Z X M g L z 4 8 L 0 l 0 Z W 0 + P E l 0 Z W 0 + P E l 0 Z W 1 M b 2 N h d G l v b j 4 8 S X R l b V R 5 c G U + R m 9 y b X V s Y T w v S X R l b V R 5 c G U + P E l 0 Z W 1 Q Y X R o P l N l Y 3 R p b 2 4 x L 1 R h Y m x l M T Q v U 3 B s a X Q l M j B D b 2 x 1 b W 4 l M j B i e S U y M E R l b G l t a X R l c j w v S X R l b V B h d G g + P C 9 J d G V t T G 9 j Y X R p b 2 4 + P F N 0 Y W J s Z U V u d H J p Z X M g L z 4 8 L 0 l 0 Z W 0 + P E l 0 Z W 0 + P E l 0 Z W 1 M b 2 N h d G l v b j 4 8 S X R l b V R 5 c G U + R m 9 y b X V s Y T w v S X R l b V R 5 c G U + P E l 0 Z W 1 Q Y X R o P l N l Y 3 R p b 2 4 x L 1 R h Y m x l M T Q v Q 2 h h b m d l Z C U y M F R 5 c G U x P C 9 J d G V t U G F 0 a D 4 8 L 0 l 0 Z W 1 M b 2 N h d G l v b j 4 8 U 3 R h Y m x l R W 5 0 c m l l c y A v P j w v S X R l b T 4 8 S X R l b T 4 8 S X R l b U x v Y 2 F 0 a W 9 u P j x J d G V t V H l w Z T 5 G b 3 J t d W x h P C 9 J d G V t V H l w Z T 4 8 S X R l b V B h d G g + U 2 V j d G l v b j E v V G F i b G U x N C 9 S Z W 5 h b W V k J T I w Q 2 9 s d W 1 u c z w v S X R l b V B h d G g + P C 9 J d G V t T G 9 j Y X R p b 2 4 + P F N 0 Y W J s Z U V u d H J p Z X M g L z 4 8 L 0 l 0 Z W 0 + P E l 0 Z W 0 + P E l 0 Z W 1 M b 2 N h d G l v b j 4 8 S X R l b V R 5 c G U + R m 9 y b X V s Y T w v S X R l b V R 5 c G U + P E l 0 Z W 1 Q Y X R o P l N l Y 3 R p b 2 4 x L 1 R h Y m x l M T Q v U m V t b 3 Z l Z C U y M E N v b H V t b n M 8 L 0 l 0 Z W 1 Q Y X R o P j w v S X R l b U x v Y 2 F 0 a W 9 u P j x T d G F i b G V F b n R y a W V z I C 8 + P C 9 J d G V t P j x J d G V t P j x J d G V t T G 9 j Y X R p b 2 4 + P E l 0 Z W 1 U e X B l P k Z v c m 1 1 b G E 8 L 0 l 0 Z W 1 U e X B l P j x J d G V t U G F 0 a D 5 T Z W N 0 a W 9 u M S 9 U Y W J s Z T E 0 L 1 J l b m F t Z W Q l M j B D b 2 x 1 b W 5 z M T w v S X R l b V B h d G g + P C 9 J d G V t T G 9 j Y X R p b 2 4 + P F N 0 Y W J s Z U V u d H J p Z X M g L z 4 8 L 0 l 0 Z W 0 + P E l 0 Z W 0 + P E l 0 Z W 1 M b 2 N h d G l v b j 4 8 S X R l b V R 5 c G U + R m 9 y b X V s Y T w v S X R l b V R 5 c G U + P E l 0 Z W 1 Q Y X R o P l N l Y 3 R p b 2 4 x L 1 R h Y m x l M T Q 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d m l n Y X R p b 2 5 T d G V w T m F t Z S I g V m F s d W U 9 I n N O Y X Z p Z 2 F 0 a W 9 u I i A v P j x F b n R y e S B U e X B l P S J G a W x s V G F y Z 2 V 0 I i B W Y W x 1 Z T 0 i c 1 R h Y m x l M T R f M j E 3 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y 0 w O S 0 y O V Q w M j o w M z o y M C 4 2 M T A 0 O T c 2 W i I g L z 4 8 R W 5 0 c n k g V H l w Z T 0 i R m l s b E N v b H V t b l R 5 c G V z I i B W Y W x 1 Z T 0 i c 0 J n W U Q i I C 8 + P E V u d H J 5 I F R 5 c G U 9 I k Z p b G x D b 2 x 1 b W 5 O Y W 1 l c y I g V m F s d W U 9 I n N b J n F 1 b 3 Q 7 b G 9 5 Y W x 0 e V 9 m b G F n J n F 1 b 3 Q 7 L C Z x d W 9 0 O 2 Z y Z X F 1 Z W 5 j e V 9 m b G F n J n F 1 b 3 Q 7 L C Z x d W 9 0 O 2 N v d W 5 0 J n F 1 b 3 Q 7 X S I g L z 4 8 R W 5 0 c n k g V H l w Z T 0 i R m l s b F N 0 Y X R 1 c y I g V m F s d W U 9 I n N D b 2 1 w b G V 0 Z S I g L z 4 8 R W 5 0 c n k g V H l w Z T 0 i R m l s b E N v d W 5 0 I i B W Y W x 1 Z T 0 i b D g i I C 8 + P E V u d H J 5 I F R 5 c G U 9 I l J l b G F 0 a W 9 u c 2 h p c E l u Z m 9 D b 2 5 0 Y W l u Z X I i I F Z h b H V l P S J z e y Z x d W 9 0 O 2 N v b H V t b k N v d W 5 0 J n F 1 b 3 Q 7 O j M s J n F 1 b 3 Q 7 a 2 V 5 Q 2 9 s d W 1 u T m F t Z X M m c X V v d D s 6 W 1 0 s J n F 1 b 3 Q 7 c X V l c n l S Z W x h d G l v b n N o a X B z J n F 1 b 3 Q 7 O l t d L C Z x d W 9 0 O 2 N v b H V t b k l k Z W 5 0 a X R p Z X M m c X V v d D s 6 W y Z x d W 9 0 O 1 N l Y 3 R p b 2 4 x L 1 R h Y m x l M T Q v Q X V 0 b 1 J l b W 9 2 Z W R D b 2 x 1 b W 5 z M S 5 7 b G 9 5 Y W x 0 e V 9 m b G F n L D B 9 J n F 1 b 3 Q 7 L C Z x d W 9 0 O 1 N l Y 3 R p b 2 4 x L 1 R h Y m x l M T Q v Q X V 0 b 1 J l b W 9 2 Z W R D b 2 x 1 b W 5 z M S 5 7 Z n J l c X V l b m N 5 X 2 Z s Y W c s M X 0 m c X V v d D s s J n F 1 b 3 Q 7 U 2 V j d G l v b j E v V G F i b G U x N C 9 B d X R v U m V t b 3 Z l Z E N v b H V t b n M x L n t j b 3 V u d C w y f S Z x d W 9 0 O 1 0 s J n F 1 b 3 Q 7 Q 2 9 s d W 1 u Q 2 9 1 b n Q m c X V v d D s 6 M y w m c X V v d D t L Z X l D b 2 x 1 b W 5 O Y W 1 l c y Z x d W 9 0 O z p b X S w m c X V v d D t D b 2 x 1 b W 5 J Z G V u d G l 0 a W V z J n F 1 b 3 Q 7 O l s m c X V v d D t T Z W N 0 a W 9 u M S 9 U Y W J s Z T E 0 L 0 F 1 d G 9 S Z W 1 v d m V k Q 2 9 s d W 1 u c z E u e 2 x v e W F s d H l f Z m x h Z y w w f S Z x d W 9 0 O y w m c X V v d D t T Z W N 0 a W 9 u M S 9 U Y W J s Z T E 0 L 0 F 1 d G 9 S Z W 1 v d m V k Q 2 9 s d W 1 u c z E u e 2 Z y Z X F 1 Z W 5 j e V 9 m b G F n L D F 9 J n F 1 b 3 Q 7 L C Z x d W 9 0 O 1 N l Y 3 R p b 2 4 x L 1 R h Y m x l M T Q v Q X V 0 b 1 J l b W 9 2 Z W R D b 2 x 1 b W 5 z M S 5 7 Y 2 9 1 b n Q s M n 0 m c X V v d D t d L C Z x d W 9 0 O 1 J l b G F 0 a W 9 u c 2 h p c E l u Z m 8 m c X V v d D s 6 W 1 1 9 I i A v P j x F b n R y e S B U e X B l P S J M b 2 F k Z W R U b 0 F u Y W x 5 c 2 l z U 2 V y d m l j Z X M i I F Z h b H V l P S J s M C I g L z 4 8 L 1 N 0 Y W J s Z U V u d H J p Z X M + P C 9 J d G V t P j x J d G V t P j x J d G V t T G 9 j Y X R p b 2 4 + P E l 0 Z W 1 U e X B l P k Z v c m 1 1 b G E 8 L 0 l 0 Z W 1 U e X B l P j x J d G V t U G F 0 a D 5 T Z W N 0 a W 9 u M S 9 U Y W J s Z T E 0 J T I w K D I p L 1 N v d X J j Z T w v S X R l b V B h d G g + P C 9 J d G V t T G 9 j Y X R p b 2 4 + P F N 0 Y W J s Z U V u d H J p Z X M g L z 4 8 L 0 l 0 Z W 0 + P E l 0 Z W 0 + P E l 0 Z W 1 M b 2 N h d G l v b j 4 8 S X R l b V R 5 c G U + R m 9 y b X V s Y T w v S X R l b V R 5 c G U + P E l 0 Z W 1 Q Y X R o P l N l Y 3 R p b 2 4 x L 1 R h Y m x l M T Q l M j A o M i k v Q 2 h h b m d l Z C U y M F R 5 c G U 8 L 0 l 0 Z W 1 Q Y X R o P j w v S X R l b U x v Y 2 F 0 a W 9 u P j x T d G F i b G V F b n R y a W V z I C 8 + P C 9 J d G V t P j x J d G V t P j x J d G V t T G 9 j Y X R p b 2 4 + P E l 0 Z W 1 U e X B l P k Z v c m 1 1 b G E 8 L 0 l 0 Z W 1 U e X B l P j x J d G V t U G F 0 a D 5 T Z W N 0 a W 9 u M S 9 U Y W J s Z T E 0 J T I w K D I p L 1 N w b G l 0 J T I w Q 2 9 s d W 1 u J T I w Y n k l M j B E Z W x p b W l 0 Z X I 8 L 0 l 0 Z W 1 Q Y X R o P j w v S X R l b U x v Y 2 F 0 a W 9 u P j x T d G F i b G V F b n R y a W V z I C 8 + P C 9 J d G V t P j x J d G V t P j x J d G V t T G 9 j Y X R p b 2 4 + P E l 0 Z W 1 U e X B l P k Z v c m 1 1 b G E 8 L 0 l 0 Z W 1 U e X B l P j x J d G V t U G F 0 a D 5 T Z W N 0 a W 9 u M S 9 U Y W J s Z T E 0 J T I w K D I p L 0 N o Y W 5 n Z W Q l M j B U e X B l M T w v S X R l b V B h d G g + P C 9 J d G V t T G 9 j Y X R p b 2 4 + P F N 0 Y W J s Z U V u d H J p Z X M g L z 4 8 L 0 l 0 Z W 0 + P E l 0 Z W 0 + P E l 0 Z W 1 M b 2 N h d G l v b j 4 8 S X R l b V R 5 c G U + R m 9 y b X V s Y T w v S X R l b V R 5 c G U + P E l 0 Z W 1 Q Y X R o P l N l Y 3 R p b 2 4 x L 1 R h Y m x l M T Q l M j A o M i k v U m V u Y W 1 l Z C U y M E N v b H V t b n M 8 L 0 l 0 Z W 1 Q Y X R o P j w v S X R l b U x v Y 2 F 0 a W 9 u P j x T d G F i b G V F b n R y a W V z I C 8 + P C 9 J d G V t P j x J d G V t P j x J d G V t T G 9 j Y X R p b 2 4 + P E l 0 Z W 1 U e X B l P k Z v c m 1 1 b G E 8 L 0 l 0 Z W 1 U e X B l P j x J d G V t U G F 0 a D 5 T Z W N 0 a W 9 u M S 9 U Y W J s Z T E 0 J T I w K D I p L 1 J l b W 9 2 Z W Q l M j B D b 2 x 1 b W 5 z P C 9 J d G V t U G F 0 a D 4 8 L 0 l 0 Z W 1 M b 2 N h d G l v b j 4 8 U 3 R h Y m x l R W 5 0 c m l l c y A v P j w v S X R l b T 4 8 S X R l b T 4 8 S X R l b U x v Y 2 F 0 a W 9 u P j x J d G V t V H l w Z T 5 G b 3 J t d W x h P C 9 J d G V t V H l w Z T 4 8 S X R l b V B h d G g + U 2 V j d G l v b j E v V G F i b G U x N C U y M C g y K S 9 S Z W 5 h b W V k J T I w Q 2 9 s d W 1 u c z E 8 L 0 l 0 Z W 1 Q Y X R o P j w v S X R l b U x v Y 2 F 0 a W 9 u P j x T d G F i b G V F b n R y a W V z I C 8 + P C 9 J d G V t P j w v S X R l b X M + P C 9 M b 2 N h b F B h Y 2 t h Z 2 V N Z X R h Z G F 0 Y U Z p b G U + F g A A A F B L B Q Y A A A A A A A A A A A A A A A A A A A A A A A A m A Q A A A Q A A A N C M n d 8 B F d E R j H o A w E / C l + s B A A A A D X d w 6 6 Y s J U 6 / x i W A 7 J n H Z g A A A A A C A A A A A A A Q Z g A A A A E A A C A A A A A j 0 B 0 g a a j H 5 o R n 3 s F + b 3 P O m i F 2 R Q v Q d o m s J 6 W d Z G A C e w A A A A A O g A A A A A I A A C A A A A C L i d W 6 z r Z f X P x A u p + h Q o j o 8 k K R k l 5 z P k H i a q E D 6 H 3 5 m F A A A A D c 6 m d Q f r g L Q 9 b 9 u U V e k r 7 c 7 b k K r l V N y v F S q K F M n o h d k H 9 v U P p a 1 I 2 7 2 p 8 F d y V e 6 o f E 5 b v h R S N Q C u R i X q o 2 o y 5 B l r d o b D m + F y O U i T U + 2 F 6 h B E A A A A A d J g d 2 / / 7 Z z U e g H r q H 2 A I 7 E r U O 5 V 2 l 7 n 1 q y 2 e X A 5 3 t Z v G I x I D o 0 F 6 2 S a 7 4 1 U F 6 q 2 L F X a d A q K C c c e O 2 n h P u I v f m < / D a t a M a s h u p > 
</file>

<file path=customXml/itemProps1.xml><?xml version="1.0" encoding="utf-8"?>
<ds:datastoreItem xmlns:ds="http://schemas.openxmlformats.org/officeDocument/2006/customXml" ds:itemID="{5AC83C17-8738-4080-B9A7-ED4631709F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zainab hachlaf</cp:lastModifiedBy>
  <dcterms:created xsi:type="dcterms:W3CDTF">2020-03-05T18:09:11Z</dcterms:created>
  <dcterms:modified xsi:type="dcterms:W3CDTF">2023-09-29T02:47:32Z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