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<sst xmlns="http://schemas.openxmlformats.org/spreadsheetml/2006/main" count="204" uniqueCount="55">
  <si>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</si>
  <si>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</si>
  <si>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</si>
  <si>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</si>
  <si>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</si>
  <si>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</si>
  <si>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</si>
  <si>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</si>
  <si>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</si>
  <si>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</si>
  <si>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</si>
  <si>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</si>
  <si>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</si>
  <si>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</si>
  <si>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</si>
  <si>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</si>
  <si>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</si>
  <si>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</si>
  <si>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</si>
  <si>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</si>
  <si>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</si>
  <si>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</si>
  <si>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</si>
  <si>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</si>
  <si>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</si>
  <si>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</si>
  <si>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</si>
  <si>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</si>
  <si>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</si>
  <si>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</si>
  <si>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</si>
  <si>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</si>
  <si>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</si>
  <si>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</si>
  <si>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</si>
  <si>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</si>
  <si>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</si>
  <si>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</si>
  <si>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</si>
  <si>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</si>
  <si>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</si>
  <si>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</si>
  <si>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</si>
  <si>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</si>
  <si>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</si>
  <si>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</si>
  <si>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</si>
  <si>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</si>
  <si>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</si>
  <si>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</si>
  <si>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</si>
  <si>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 &amp; US 395 N</t>
  </si>
  <si>
    <t>Tue 3/15/11</t>
  </si>
  <si>
    <t>US 395 N</t>
  </si>
  <si>
    <t>Clear Acre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</si>
</sst>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0.92674418604651165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27</v>
      </c>
      <c r="D11" s="50">
        <f>IF(L29="N/A","N/A",IF(I29="N/A","N/A",INDEX($B$63:$M$71,$R$64,11)))</f>
        <v>770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797</v>
      </c>
      <c r="K11" s="52">
        <f>IF(L29="N/A","N/A",L78)</f>
        <v>714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424</v>
      </c>
      <c r="G15" s="37"/>
      <c r="H15" s="57">
        <f>IF(C29="N/A","N/A",C76)</f>
        <v>85</v>
      </c>
      <c r="I15" s="37"/>
      <c r="J15" s="37"/>
      <c r="K15" s="37"/>
      <c r="L15" s="15"/>
      <c r="M15" s="58">
        <f>IF(F29="N/A","N/A",F77)</f>
        <v>424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0.92173913043478262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58</v>
      </c>
      <c r="D23" s="50">
        <f>IF(I29="N/A","N/A",IF(L29="N/A","N/A",INDEX($B$63:$M$71,$R$64,8)))</f>
        <v>290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770</v>
      </c>
      <c r="K23" s="66">
        <f>IF(I29="N/A","N/A",I77)</f>
        <v>348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0.95604395604395609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0.94290865384615385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0</v>
      </c>
      <c r="C33" s="120">
        <v>0</v>
      </c>
      <c r="D33" s="120">
        <v>0</v>
      </c>
      <c r="E33" s="120">
        <v>0</v>
      </c>
      <c r="F33" s="120">
        <v>0</v>
      </c>
      <c r="G33" s="120">
        <v>93</v>
      </c>
      <c r="H33" s="120">
        <v>6</v>
      </c>
      <c r="I33" s="120">
        <v>64</v>
      </c>
      <c r="J33" s="120">
        <v>0</v>
      </c>
      <c r="K33" s="120">
        <v>0</v>
      </c>
      <c r="L33" s="120">
        <v>165</v>
      </c>
      <c r="M33" s="121">
        <v>6</v>
      </c>
      <c r="N33" s="97">
        <f t="shared" ref="N33:N40" si="0">IF(SUM(B33:M33)&lt;=0,"",SUM(B33:M33))</f>
        <v>334</v>
      </c>
      <c r="O33" s="84"/>
      <c r="P33" s="84"/>
      <c r="Q33" s="98"/>
    </row>
    <row r="34" spans="1:28" s="83" customFormat="1">
      <c r="A34" s="94">
        <v>0.47916666666666669</v>
      </c>
      <c r="B34" s="95">
        <v>0</v>
      </c>
      <c r="C34" s="96">
        <v>0</v>
      </c>
      <c r="D34" s="96">
        <v>0</v>
      </c>
      <c r="E34" s="96">
        <v>0</v>
      </c>
      <c r="F34" s="96">
        <v>0</v>
      </c>
      <c r="G34" s="96">
        <v>179</v>
      </c>
      <c r="H34" s="96">
        <v>16</v>
      </c>
      <c r="I34" s="96">
        <v>112</v>
      </c>
      <c r="J34" s="96">
        <v>0</v>
      </c>
      <c r="K34" s="96">
        <v>0</v>
      </c>
      <c r="L34" s="96">
        <v>355</v>
      </c>
      <c r="M34" s="122">
        <v>13</v>
      </c>
      <c r="N34" s="97">
        <f t="shared" si="0"/>
        <v>675</v>
      </c>
      <c r="O34" s="84"/>
      <c r="P34" s="84"/>
      <c r="Q34" s="98"/>
    </row>
    <row r="35" spans="1:28" s="83" customFormat="1">
      <c r="A35" s="94">
        <v>0.48958333333333331</v>
      </c>
      <c r="B35" s="95">
        <v>0</v>
      </c>
      <c r="C35" s="96">
        <v>0</v>
      </c>
      <c r="D35" s="96">
        <v>0</v>
      </c>
      <c r="E35" s="96">
        <v>0</v>
      </c>
      <c r="F35" s="96">
        <v>0</v>
      </c>
      <c r="G35" s="96">
        <v>261</v>
      </c>
      <c r="H35" s="96">
        <v>25</v>
      </c>
      <c r="I35" s="96">
        <v>199</v>
      </c>
      <c r="J35" s="96">
        <v>0</v>
      </c>
      <c r="K35" s="96">
        <v>0</v>
      </c>
      <c r="L35" s="96">
        <v>513</v>
      </c>
      <c r="M35" s="122">
        <v>25</v>
      </c>
      <c r="N35" s="97">
        <f t="shared" si="0"/>
        <v>1023</v>
      </c>
      <c r="O35" s="84"/>
      <c r="P35" s="84"/>
      <c r="Q35" s="98"/>
    </row>
    <row r="36" spans="1:28" s="76" customFormat="1">
      <c r="A36" s="94">
        <v>0.5</v>
      </c>
      <c r="B36" s="95">
        <v>0</v>
      </c>
      <c r="C36" s="96">
        <v>0</v>
      </c>
      <c r="D36" s="96">
        <v>0</v>
      </c>
      <c r="E36" s="96">
        <v>0</v>
      </c>
      <c r="F36" s="96">
        <v>0</v>
      </c>
      <c r="G36" s="96">
        <v>366</v>
      </c>
      <c r="H36" s="96">
        <v>39</v>
      </c>
      <c r="I36" s="96">
        <v>270</v>
      </c>
      <c r="J36" s="96">
        <v>0</v>
      </c>
      <c r="K36" s="96">
        <v>0</v>
      </c>
      <c r="L36" s="96">
        <v>704</v>
      </c>
      <c r="M36" s="122">
        <v>31</v>
      </c>
      <c r="N36" s="97">
        <f t="shared" si="0"/>
        <v>1410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0</v>
      </c>
      <c r="C37" s="96">
        <v>0</v>
      </c>
      <c r="D37" s="96">
        <v>0</v>
      </c>
      <c r="E37" s="96">
        <v>0</v>
      </c>
      <c r="F37" s="96">
        <v>0</v>
      </c>
      <c r="G37" s="96">
        <v>481</v>
      </c>
      <c r="H37" s="96">
        <v>50</v>
      </c>
      <c r="I37" s="96">
        <v>338</v>
      </c>
      <c r="J37" s="96">
        <v>0</v>
      </c>
      <c r="K37" s="96">
        <v>0</v>
      </c>
      <c r="L37" s="96">
        <v>899</v>
      </c>
      <c r="M37" s="122">
        <v>38</v>
      </c>
      <c r="N37" s="97">
        <f t="shared" si="0"/>
        <v>1806</v>
      </c>
      <c r="O37" s="84"/>
      <c r="P37" s="84"/>
      <c r="Q37" s="98"/>
    </row>
    <row r="38" spans="1:28" s="83" customFormat="1">
      <c r="A38" s="94">
        <v>0.52083333333333304</v>
      </c>
      <c r="B38" s="95">
        <v>0</v>
      </c>
      <c r="C38" s="96">
        <v>0</v>
      </c>
      <c r="D38" s="96">
        <v>0</v>
      </c>
      <c r="E38" s="96">
        <v>0</v>
      </c>
      <c r="F38" s="96">
        <v>0</v>
      </c>
      <c r="G38" s="96">
        <v>584</v>
      </c>
      <c r="H38" s="96">
        <v>64</v>
      </c>
      <c r="I38" s="96">
        <v>412</v>
      </c>
      <c r="J38" s="96">
        <v>0</v>
      </c>
      <c r="K38" s="96">
        <v>0</v>
      </c>
      <c r="L38" s="96">
        <v>1082</v>
      </c>
      <c r="M38" s="122">
        <v>40</v>
      </c>
      <c r="N38" s="97">
        <f t="shared" si="0"/>
        <v>2182</v>
      </c>
      <c r="O38" s="84"/>
      <c r="P38" s="84"/>
      <c r="Q38" s="98"/>
    </row>
    <row r="39" spans="1:28" s="83" customFormat="1">
      <c r="A39" s="94">
        <v>0.53125</v>
      </c>
      <c r="B39" s="95">
        <v>0</v>
      </c>
      <c r="C39" s="96">
        <v>0</v>
      </c>
      <c r="D39" s="96">
        <v>0</v>
      </c>
      <c r="E39" s="96">
        <v>0</v>
      </c>
      <c r="F39" s="96">
        <v>0</v>
      </c>
      <c r="G39" s="96">
        <v>679</v>
      </c>
      <c r="H39" s="96">
        <v>79</v>
      </c>
      <c r="I39" s="96">
        <v>488</v>
      </c>
      <c r="J39" s="96">
        <v>0</v>
      </c>
      <c r="K39" s="96">
        <v>0</v>
      </c>
      <c r="L39" s="96">
        <v>1266</v>
      </c>
      <c r="M39" s="122">
        <v>51</v>
      </c>
      <c r="N39" s="97">
        <f t="shared" si="0"/>
        <v>2563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0</v>
      </c>
      <c r="C40" s="124">
        <v>0</v>
      </c>
      <c r="D40" s="124">
        <v>0</v>
      </c>
      <c r="E40" s="124">
        <v>0</v>
      </c>
      <c r="F40" s="124">
        <v>0</v>
      </c>
      <c r="G40" s="124">
        <v>790</v>
      </c>
      <c r="H40" s="124">
        <v>97</v>
      </c>
      <c r="I40" s="124">
        <v>560</v>
      </c>
      <c r="J40" s="124">
        <v>0</v>
      </c>
      <c r="K40" s="124">
        <v>0</v>
      </c>
      <c r="L40" s="124">
        <v>1474</v>
      </c>
      <c r="M40" s="125">
        <v>58</v>
      </c>
      <c r="N40" s="97">
        <f t="shared" si="0"/>
        <v>2979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93</v>
      </c>
      <c r="H48" s="99">
        <f t="shared" si="1"/>
        <v>6</v>
      </c>
      <c r="I48" s="43">
        <f t="shared" si="1"/>
        <v>64</v>
      </c>
      <c r="J48" s="43">
        <f t="shared" si="1"/>
        <v>0</v>
      </c>
      <c r="K48" s="99">
        <f t="shared" si="1"/>
        <v>0</v>
      </c>
      <c r="L48" s="43">
        <f t="shared" si="1"/>
        <v>165</v>
      </c>
      <c r="M48" s="43">
        <f t="shared" si="1"/>
        <v>6</v>
      </c>
      <c r="N48" s="97">
        <f t="shared" ref="N48:N58" si="2">IF(SUM(B48:M48)&lt;=0,"",SUM(B48:M48))</f>
        <v>334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93</v>
      </c>
      <c r="T48" s="106">
        <f t="shared" ref="T48:T59" si="6">SUM(H48:J48)</f>
        <v>70</v>
      </c>
      <c r="U48" s="106">
        <f t="shared" ref="U48:U59" si="7">SUM(K48:M48)</f>
        <v>171</v>
      </c>
      <c r="V48" s="106">
        <f t="shared" ref="V48:V59" si="8">SUM(R48:U48)</f>
        <v>334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0</v>
      </c>
      <c r="F49" s="43">
        <f t="shared" si="10"/>
        <v>0</v>
      </c>
      <c r="G49" s="43">
        <f t="shared" si="10"/>
        <v>86</v>
      </c>
      <c r="H49" s="99">
        <f t="shared" si="10"/>
        <v>10</v>
      </c>
      <c r="I49" s="43">
        <f t="shared" si="10"/>
        <v>48</v>
      </c>
      <c r="J49" s="43">
        <f t="shared" si="10"/>
        <v>0</v>
      </c>
      <c r="K49" s="99">
        <f t="shared" si="10"/>
        <v>0</v>
      </c>
      <c r="L49" s="43">
        <f t="shared" si="10"/>
        <v>190</v>
      </c>
      <c r="M49" s="43">
        <f t="shared" si="10"/>
        <v>7</v>
      </c>
      <c r="N49" s="97">
        <f t="shared" si="2"/>
        <v>341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86</v>
      </c>
      <c r="T49" s="106">
        <f t="shared" si="6"/>
        <v>58</v>
      </c>
      <c r="U49" s="106">
        <f t="shared" si="7"/>
        <v>197</v>
      </c>
      <c r="V49" s="106">
        <f t="shared" si="8"/>
        <v>341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0</v>
      </c>
      <c r="F50" s="43">
        <f t="shared" si="10"/>
        <v>0</v>
      </c>
      <c r="G50" s="43">
        <f t="shared" si="10"/>
        <v>82</v>
      </c>
      <c r="H50" s="99">
        <f t="shared" si="10"/>
        <v>9</v>
      </c>
      <c r="I50" s="43">
        <f t="shared" si="10"/>
        <v>87</v>
      </c>
      <c r="J50" s="43">
        <f t="shared" si="10"/>
        <v>0</v>
      </c>
      <c r="K50" s="99">
        <f t="shared" si="10"/>
        <v>0</v>
      </c>
      <c r="L50" s="43">
        <f t="shared" si="10"/>
        <v>158</v>
      </c>
      <c r="M50" s="43">
        <f t="shared" si="10"/>
        <v>12</v>
      </c>
      <c r="N50" s="97">
        <f t="shared" si="2"/>
        <v>348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82</v>
      </c>
      <c r="T50" s="106">
        <f t="shared" si="6"/>
        <v>96</v>
      </c>
      <c r="U50" s="106">
        <f t="shared" si="7"/>
        <v>170</v>
      </c>
      <c r="V50" s="106">
        <f t="shared" si="8"/>
        <v>348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0</v>
      </c>
      <c r="F51" s="43">
        <f t="shared" si="10"/>
        <v>0</v>
      </c>
      <c r="G51" s="43">
        <f t="shared" si="10"/>
        <v>105</v>
      </c>
      <c r="H51" s="99">
        <f t="shared" si="10"/>
        <v>14</v>
      </c>
      <c r="I51" s="43">
        <f t="shared" si="10"/>
        <v>71</v>
      </c>
      <c r="J51" s="43">
        <f t="shared" si="10"/>
        <v>0</v>
      </c>
      <c r="K51" s="99">
        <f t="shared" si="10"/>
        <v>0</v>
      </c>
      <c r="L51" s="43">
        <f t="shared" si="10"/>
        <v>191</v>
      </c>
      <c r="M51" s="43">
        <f t="shared" si="10"/>
        <v>6</v>
      </c>
      <c r="N51" s="97">
        <f t="shared" si="2"/>
        <v>387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105</v>
      </c>
      <c r="T51" s="106">
        <f t="shared" si="6"/>
        <v>85</v>
      </c>
      <c r="U51" s="106">
        <f t="shared" si="7"/>
        <v>197</v>
      </c>
      <c r="V51" s="106">
        <f t="shared" si="8"/>
        <v>387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0</v>
      </c>
      <c r="F52" s="43">
        <f t="shared" si="10"/>
        <v>0</v>
      </c>
      <c r="G52" s="43">
        <f t="shared" si="10"/>
        <v>115</v>
      </c>
      <c r="H52" s="99">
        <f t="shared" si="10"/>
        <v>11</v>
      </c>
      <c r="I52" s="43">
        <f t="shared" si="10"/>
        <v>68</v>
      </c>
      <c r="J52" s="43">
        <f t="shared" si="10"/>
        <v>0</v>
      </c>
      <c r="K52" s="99">
        <f t="shared" si="10"/>
        <v>0</v>
      </c>
      <c r="L52" s="43">
        <f t="shared" si="10"/>
        <v>195</v>
      </c>
      <c r="M52" s="43">
        <f t="shared" si="10"/>
        <v>7</v>
      </c>
      <c r="N52" s="97">
        <f t="shared" si="2"/>
        <v>396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115</v>
      </c>
      <c r="T52" s="106">
        <f t="shared" si="6"/>
        <v>79</v>
      </c>
      <c r="U52" s="106">
        <f t="shared" si="7"/>
        <v>202</v>
      </c>
      <c r="V52" s="106">
        <f t="shared" si="8"/>
        <v>396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0</v>
      </c>
      <c r="F53" s="43">
        <f t="shared" si="10"/>
        <v>0</v>
      </c>
      <c r="G53" s="43">
        <f t="shared" si="10"/>
        <v>103</v>
      </c>
      <c r="H53" s="99">
        <f t="shared" si="10"/>
        <v>14</v>
      </c>
      <c r="I53" s="43">
        <f t="shared" si="10"/>
        <v>74</v>
      </c>
      <c r="J53" s="43">
        <f t="shared" si="10"/>
        <v>0</v>
      </c>
      <c r="K53" s="99">
        <f t="shared" si="10"/>
        <v>0</v>
      </c>
      <c r="L53" s="43">
        <f t="shared" si="10"/>
        <v>183</v>
      </c>
      <c r="M53" s="43">
        <f t="shared" si="10"/>
        <v>2</v>
      </c>
      <c r="N53" s="97">
        <f t="shared" si="2"/>
        <v>376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103</v>
      </c>
      <c r="T53" s="106">
        <f t="shared" si="6"/>
        <v>88</v>
      </c>
      <c r="U53" s="106">
        <f t="shared" si="7"/>
        <v>185</v>
      </c>
      <c r="V53" s="106">
        <f t="shared" si="8"/>
        <v>376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0</v>
      </c>
      <c r="F54" s="43">
        <f t="shared" si="10"/>
        <v>0</v>
      </c>
      <c r="G54" s="43">
        <f t="shared" si="10"/>
        <v>95</v>
      </c>
      <c r="H54" s="99">
        <f t="shared" si="10"/>
        <v>15</v>
      </c>
      <c r="I54" s="43">
        <f t="shared" si="10"/>
        <v>76</v>
      </c>
      <c r="J54" s="43">
        <f t="shared" si="10"/>
        <v>0</v>
      </c>
      <c r="K54" s="99">
        <f t="shared" si="10"/>
        <v>0</v>
      </c>
      <c r="L54" s="43">
        <f t="shared" si="10"/>
        <v>184</v>
      </c>
      <c r="M54" s="43">
        <f t="shared" si="10"/>
        <v>11</v>
      </c>
      <c r="N54" s="97">
        <f t="shared" si="2"/>
        <v>381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95</v>
      </c>
      <c r="T54" s="106">
        <f t="shared" si="6"/>
        <v>91</v>
      </c>
      <c r="U54" s="106">
        <f t="shared" si="7"/>
        <v>195</v>
      </c>
      <c r="V54" s="106">
        <f t="shared" si="8"/>
        <v>381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0</v>
      </c>
      <c r="F55" s="43">
        <f t="shared" si="10"/>
        <v>0</v>
      </c>
      <c r="G55" s="43">
        <f t="shared" si="10"/>
        <v>111</v>
      </c>
      <c r="H55" s="99">
        <f t="shared" si="10"/>
        <v>18</v>
      </c>
      <c r="I55" s="43">
        <f t="shared" si="10"/>
        <v>72</v>
      </c>
      <c r="J55" s="43">
        <f t="shared" si="10"/>
        <v>0</v>
      </c>
      <c r="K55" s="99">
        <f t="shared" si="10"/>
        <v>0</v>
      </c>
      <c r="L55" s="43">
        <f t="shared" si="10"/>
        <v>208</v>
      </c>
      <c r="M55" s="43">
        <f t="shared" si="10"/>
        <v>7</v>
      </c>
      <c r="N55" s="97">
        <f t="shared" si="2"/>
        <v>416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111</v>
      </c>
      <c r="T55" s="106">
        <f t="shared" si="6"/>
        <v>90</v>
      </c>
      <c r="U55" s="106">
        <f t="shared" si="7"/>
        <v>215</v>
      </c>
      <c r="V55" s="106">
        <f t="shared" si="8"/>
        <v>416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115</v>
      </c>
      <c r="T61" s="106">
        <f>MAX(INDEX(R48:V59,W48,3),INDEX(R48:V59,W49,3),INDEX(R48:V59,W50,3),INDEX(R48:V59,W51,3))</f>
        <v>91</v>
      </c>
      <c r="U61" s="106">
        <f>MAX(INDEX(R48:V59,W48,4),INDEX(R48:V59,W49,4),INDEX(R48:V59,W50,4),INDEX(R48:V59,W51,4))</f>
        <v>215</v>
      </c>
      <c r="V61" s="106">
        <f>MAX(INDEX(V48:V59,W48,1),INDEX(V48:V59,W49,1),INDEX(V48:V59,W50,1),INDEX(V48:V59,W51,1))</f>
        <v>416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0</v>
      </c>
      <c r="F63" s="43">
        <f t="shared" si="11"/>
        <v>0</v>
      </c>
      <c r="G63" s="43">
        <f t="shared" si="11"/>
        <v>366</v>
      </c>
      <c r="H63" s="99">
        <f t="shared" si="11"/>
        <v>39</v>
      </c>
      <c r="I63" s="43">
        <f t="shared" si="11"/>
        <v>270</v>
      </c>
      <c r="J63" s="43">
        <f t="shared" si="11"/>
        <v>0</v>
      </c>
      <c r="K63" s="99">
        <f t="shared" si="11"/>
        <v>0</v>
      </c>
      <c r="L63" s="43">
        <f t="shared" si="11"/>
        <v>704</v>
      </c>
      <c r="M63" s="43">
        <f t="shared" si="11"/>
        <v>31</v>
      </c>
      <c r="N63" s="97">
        <f t="shared" ref="N63:N71" si="12">IF(SUM(B63:M63)&lt;=0,"",SUM(B63:M63))</f>
        <v>1410</v>
      </c>
      <c r="O63" s="84"/>
      <c r="P63" s="84"/>
      <c r="Q63" s="98">
        <f t="shared" ref="Q63:Q71" si="13">$A63</f>
        <v>0.45833333333333331</v>
      </c>
      <c r="R63" s="83">
        <f>MAX(N63:N71)</f>
        <v>1569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0</v>
      </c>
      <c r="G64" s="43">
        <f t="shared" si="15"/>
        <v>388</v>
      </c>
      <c r="H64" s="99">
        <f t="shared" si="15"/>
        <v>44</v>
      </c>
      <c r="I64" s="43">
        <f t="shared" si="15"/>
        <v>274</v>
      </c>
      <c r="J64" s="43">
        <f t="shared" si="15"/>
        <v>0</v>
      </c>
      <c r="K64" s="99">
        <f t="shared" si="15"/>
        <v>0</v>
      </c>
      <c r="L64" s="43">
        <f t="shared" si="15"/>
        <v>734</v>
      </c>
      <c r="M64" s="43">
        <f t="shared" si="15"/>
        <v>32</v>
      </c>
      <c r="N64" s="97">
        <f t="shared" si="12"/>
        <v>1472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0</v>
      </c>
      <c r="G65" s="43">
        <f t="shared" si="16"/>
        <v>405</v>
      </c>
      <c r="H65" s="99">
        <f t="shared" si="16"/>
        <v>48</v>
      </c>
      <c r="I65" s="43">
        <f t="shared" si="16"/>
        <v>300</v>
      </c>
      <c r="J65" s="43">
        <f t="shared" si="16"/>
        <v>0</v>
      </c>
      <c r="K65" s="99">
        <f t="shared" si="16"/>
        <v>0</v>
      </c>
      <c r="L65" s="43">
        <f t="shared" si="16"/>
        <v>727</v>
      </c>
      <c r="M65" s="43">
        <f t="shared" si="16"/>
        <v>27</v>
      </c>
      <c r="N65" s="97">
        <f t="shared" si="12"/>
        <v>1507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0</v>
      </c>
      <c r="G66" s="43">
        <f t="shared" si="17"/>
        <v>418</v>
      </c>
      <c r="H66" s="99">
        <f t="shared" si="17"/>
        <v>54</v>
      </c>
      <c r="I66" s="43">
        <f t="shared" si="17"/>
        <v>289</v>
      </c>
      <c r="J66" s="43">
        <f t="shared" si="17"/>
        <v>0</v>
      </c>
      <c r="K66" s="99">
        <f t="shared" si="17"/>
        <v>0</v>
      </c>
      <c r="L66" s="43">
        <f t="shared" si="17"/>
        <v>753</v>
      </c>
      <c r="M66" s="43">
        <f t="shared" si="17"/>
        <v>26</v>
      </c>
      <c r="N66" s="97">
        <f>IF(SUM(B66:M66)&lt;=0,"",SUM(B66:M66))</f>
        <v>1540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0</v>
      </c>
      <c r="G67" s="43">
        <f t="shared" si="18"/>
        <v>424</v>
      </c>
      <c r="H67" s="99">
        <f t="shared" si="18"/>
        <v>58</v>
      </c>
      <c r="I67" s="43">
        <f t="shared" si="18"/>
        <v>290</v>
      </c>
      <c r="J67" s="43">
        <f t="shared" si="18"/>
        <v>0</v>
      </c>
      <c r="K67" s="99">
        <f t="shared" si="18"/>
        <v>0</v>
      </c>
      <c r="L67" s="43">
        <f t="shared" si="18"/>
        <v>770</v>
      </c>
      <c r="M67" s="43">
        <f t="shared" si="18"/>
        <v>27</v>
      </c>
      <c r="N67" s="97">
        <f>IF(SUM(B67:M67)&lt;=0,"",SUM(B67:M67))</f>
        <v>1569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85</v>
      </c>
      <c r="I76" s="56">
        <f>IF(D33="",0,INDEX($B$63:$M$71,$R$64,3))+IF(E33="",0,INDEX($B$63:$M$71,$R$64,4))+IF(L33="",0,INDEX($B$63:$M$71,$R$64,11))</f>
        <v>770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424</v>
      </c>
      <c r="I77" s="56">
        <f>IF(H33="",0,INDEX($B$63:$M$71,$R$64,7))+IF(I33="",0,INDEX($B$63:$M$71,$R$64,8))+IF(J33="",0,INDEX($B$63:$M$71,$R$64,9))</f>
        <v>348</v>
      </c>
      <c r="L77" s="56">
        <f>IF(K33="",0,INDEX($B$63:$M$71,$R$64,10))+IF(L33="",0,INDEX($B$63:$M$71,$R$64,11))+IF(M33="",0,INDEX($B$63:$M$71,$R$64,12))</f>
        <v>797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714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0.41666666666666669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2</v>
      </c>
      <c r="M33" s="120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3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3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3</v>
      </c>
      <c r="M36" s="96"/>
      <c r="N36" s="97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2</v>
      </c>
      <c r="J37" s="96"/>
      <c r="K37" s="96"/>
      <c r="L37" s="96">
        <v>3</v>
      </c>
      <c r="M37" s="96"/>
      <c r="N37" s="97">
        <f t="shared" si="0"/>
        <v>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2</v>
      </c>
      <c r="J38" s="96"/>
      <c r="K38" s="96"/>
      <c r="L38" s="96">
        <v>6</v>
      </c>
      <c r="M38" s="96"/>
      <c r="N38" s="97">
        <f t="shared" si="0"/>
        <v>8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2</v>
      </c>
      <c r="J39" s="96"/>
      <c r="K39" s="96"/>
      <c r="L39" s="96">
        <v>7</v>
      </c>
      <c r="M39" s="96"/>
      <c r="N39" s="97">
        <f t="shared" si="0"/>
        <v>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2</v>
      </c>
      <c r="J40" s="124"/>
      <c r="K40" s="124"/>
      <c r="L40" s="124">
        <v>8</v>
      </c>
      <c r="M40" s="124"/>
      <c r="N40" s="97">
        <f t="shared" si="0"/>
        <v>10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3</v>
      </c>
      <c r="V53" s="106">
        <f t="shared" si="8"/>
        <v>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3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0.45833333333333331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2011-04-03T21:24:19Z</dcterms:modified>
</cp:coreProperties>
</file>