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<sst xmlns="http://schemas.openxmlformats.org/spreadsheetml/2006/main" count="211" uniqueCount="55">
  <si>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</si>
  <si>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</si>
  <si>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</si>
  <si>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</si>
  <si>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</si>
  <si>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</si>
  <si>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</si>
  <si>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</si>
  <si>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</si>
  <si>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</si>
  <si>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</si>
  <si>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</si>
  <si>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</si>
  <si>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</si>
  <si>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</si>
  <si>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</si>
  <si>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</si>
  <si>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</si>
  <si>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</si>
  <si>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</si>
  <si>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</si>
  <si>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</si>
  <si>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</si>
  <si>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</si>
  <si>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</si>
  <si>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</si>
  <si>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</si>
  <si>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</si>
  <si>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</si>
  <si>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</si>
  <si>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</si>
  <si>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</si>
  <si>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</si>
  <si>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</si>
  <si>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</si>
  <si>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</si>
  <si>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</si>
  <si>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</si>
  <si>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</si>
  <si>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</si>
  <si>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</si>
  <si>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</si>
  <si>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</si>
  <si>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</si>
  <si>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</si>
  <si>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</si>
  <si>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</si>
  <si>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</si>
  <si>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</si>
  <si>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</si>
  <si>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</si>
  <si>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US 395 S</t>
  </si>
  <si>
    <t>Thurs 3/31/11</t>
  </si>
  <si>
    <t>Mill</t>
  </si>
  <si>
    <t>US 395 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</si>
</sst>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0.8696236559139785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303</v>
      </c>
      <c r="D11" s="50">
        <f>IF(L29="N/A","N/A",IF(I29="N/A","N/A",INDEX($B$63:$M$71,$R$64,11)))</f>
        <v>1</v>
      </c>
      <c r="E11" s="51">
        <f>IF(L29="N/A","N/A",IF(F29="N/A","N/A",INDEX($B$63:$M$71,$R$64,10)))</f>
        <v>343</v>
      </c>
      <c r="F11" s="37"/>
      <c r="G11" s="37"/>
      <c r="H11" s="37"/>
      <c r="I11" s="15"/>
      <c r="J11" s="52">
        <f>IF(L29="N/A","N/A",L77)</f>
        <v>647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0.90494791666666663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1211</v>
      </c>
      <c r="I15" s="37"/>
      <c r="J15" s="37"/>
      <c r="K15" s="37"/>
      <c r="L15" s="15"/>
      <c r="M15" s="58">
        <f>IF(F29="N/A","N/A",F77)</f>
        <v>1251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890</v>
      </c>
      <c r="C17" s="37"/>
      <c r="D17" s="37"/>
      <c r="E17" s="37"/>
      <c r="F17" s="61">
        <f>IF(F29="N/A","N/A",IF(C29="N/A","N/A",INDEX($B$63:$M$71,$R$64,5)))</f>
        <v>908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3288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500</v>
      </c>
      <c r="C19" s="37"/>
      <c r="D19" s="37"/>
      <c r="E19" s="37"/>
      <c r="F19" s="56">
        <f>IF(F29="N/A","N/A",IF(I29="N/A","N/A",INDEX($B$63:$M$71,$R$64,4)))</f>
        <v>343</v>
      </c>
      <c r="G19" s="37"/>
      <c r="H19" s="57">
        <f>IF(C29="N/A","N/A",C77)</f>
        <v>1390</v>
      </c>
      <c r="I19" s="37"/>
      <c r="J19" s="37"/>
      <c r="K19" s="37"/>
      <c r="L19" s="15"/>
      <c r="M19" s="58">
        <f>IF(F29="N/A","N/A",F78)</f>
        <v>1233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0.80813953488372092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844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0.88197424892703857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198</v>
      </c>
      <c r="D33" s="96">
        <v>112</v>
      </c>
      <c r="E33" s="95">
        <v>76</v>
      </c>
      <c r="F33" s="96">
        <v>240</v>
      </c>
      <c r="G33" s="96">
        <v>0</v>
      </c>
      <c r="H33" s="95">
        <v>0</v>
      </c>
      <c r="I33" s="96">
        <v>0</v>
      </c>
      <c r="J33" s="96">
        <v>0</v>
      </c>
      <c r="K33" s="95">
        <v>70</v>
      </c>
      <c r="L33" s="96">
        <v>2</v>
      </c>
      <c r="M33" s="96">
        <v>91</v>
      </c>
      <c r="N33" s="97">
        <f t="shared" ref="N33:N40" si="0">IF(SUM(B33:M33)&lt;=0,"",SUM(B33:M33))</f>
        <v>789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403</v>
      </c>
      <c r="D34" s="96">
        <v>191</v>
      </c>
      <c r="E34" s="95">
        <v>140</v>
      </c>
      <c r="F34" s="96">
        <v>466</v>
      </c>
      <c r="G34" s="96">
        <v>0</v>
      </c>
      <c r="H34" s="95">
        <v>0</v>
      </c>
      <c r="I34" s="96">
        <v>0</v>
      </c>
      <c r="J34" s="96">
        <v>0</v>
      </c>
      <c r="K34" s="95">
        <v>141</v>
      </c>
      <c r="L34" s="96">
        <v>3</v>
      </c>
      <c r="M34" s="96">
        <v>152</v>
      </c>
      <c r="N34" s="97">
        <f t="shared" si="0"/>
        <v>1496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634</v>
      </c>
      <c r="D35" s="96">
        <v>319</v>
      </c>
      <c r="E35" s="95">
        <v>247</v>
      </c>
      <c r="F35" s="96">
        <v>746</v>
      </c>
      <c r="G35" s="96">
        <v>0</v>
      </c>
      <c r="H35" s="95">
        <v>0</v>
      </c>
      <c r="I35" s="96">
        <v>0</v>
      </c>
      <c r="J35" s="96">
        <v>0</v>
      </c>
      <c r="K35" s="95">
        <v>239</v>
      </c>
      <c r="L35" s="96">
        <v>3</v>
      </c>
      <c r="M35" s="96">
        <v>240</v>
      </c>
      <c r="N35" s="97">
        <f t="shared" si="0"/>
        <v>2428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821</v>
      </c>
      <c r="D36" s="96">
        <v>416</v>
      </c>
      <c r="E36" s="95">
        <v>322</v>
      </c>
      <c r="F36" s="96">
        <v>945</v>
      </c>
      <c r="G36" s="96">
        <v>0</v>
      </c>
      <c r="H36" s="95">
        <v>0</v>
      </c>
      <c r="I36" s="96">
        <v>0</v>
      </c>
      <c r="J36" s="96">
        <v>0</v>
      </c>
      <c r="K36" s="95">
        <v>330</v>
      </c>
      <c r="L36" s="96">
        <v>4</v>
      </c>
      <c r="M36" s="96">
        <v>322</v>
      </c>
      <c r="N36" s="97">
        <f t="shared" si="0"/>
        <v>3160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1059</v>
      </c>
      <c r="D37" s="96">
        <v>562</v>
      </c>
      <c r="E37" s="95">
        <v>418</v>
      </c>
      <c r="F37" s="96">
        <v>1172</v>
      </c>
      <c r="G37" s="96">
        <v>0</v>
      </c>
      <c r="H37" s="95">
        <v>0</v>
      </c>
      <c r="I37" s="96">
        <v>0</v>
      </c>
      <c r="J37" s="96">
        <v>0</v>
      </c>
      <c r="K37" s="95">
        <v>414</v>
      </c>
      <c r="L37" s="96">
        <v>4</v>
      </c>
      <c r="M37" s="96">
        <v>384</v>
      </c>
      <c r="N37" s="97">
        <f t="shared" si="0"/>
        <v>4013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1293</v>
      </c>
      <c r="D38" s="96">
        <v>691</v>
      </c>
      <c r="E38" s="95">
        <v>483</v>
      </c>
      <c r="F38" s="96">
        <v>1374</v>
      </c>
      <c r="G38" s="96">
        <v>0</v>
      </c>
      <c r="H38" s="95">
        <v>0</v>
      </c>
      <c r="I38" s="96">
        <v>0</v>
      </c>
      <c r="J38" s="96">
        <v>0</v>
      </c>
      <c r="K38" s="95">
        <v>484</v>
      </c>
      <c r="L38" s="96">
        <v>4</v>
      </c>
      <c r="M38" s="96">
        <v>455</v>
      </c>
      <c r="N38" s="97">
        <f t="shared" si="0"/>
        <v>4784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1470</v>
      </c>
      <c r="D39" s="96">
        <v>778</v>
      </c>
      <c r="E39" s="95">
        <v>549</v>
      </c>
      <c r="F39" s="96">
        <v>1564</v>
      </c>
      <c r="G39" s="96">
        <v>0</v>
      </c>
      <c r="H39" s="95">
        <v>0</v>
      </c>
      <c r="I39" s="96">
        <v>0</v>
      </c>
      <c r="J39" s="96">
        <v>0</v>
      </c>
      <c r="K39" s="95">
        <v>554</v>
      </c>
      <c r="L39" s="96">
        <v>5</v>
      </c>
      <c r="M39" s="96">
        <v>510</v>
      </c>
      <c r="N39" s="97">
        <f t="shared" si="0"/>
        <v>5430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1637</v>
      </c>
      <c r="D40" s="96">
        <v>850</v>
      </c>
      <c r="E40" s="95">
        <v>612</v>
      </c>
      <c r="F40" s="96">
        <v>1696</v>
      </c>
      <c r="G40" s="96">
        <v>0</v>
      </c>
      <c r="H40" s="95">
        <v>0</v>
      </c>
      <c r="I40" s="96">
        <v>0</v>
      </c>
      <c r="J40" s="96">
        <v>0</v>
      </c>
      <c r="K40" s="95">
        <v>625</v>
      </c>
      <c r="L40" s="96">
        <v>5</v>
      </c>
      <c r="M40" s="96">
        <v>573</v>
      </c>
      <c r="N40" s="97">
        <f t="shared" si="0"/>
        <v>5998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198</v>
      </c>
      <c r="D48" s="43">
        <f>IF(D33="","",D33)</f>
        <v>112</v>
      </c>
      <c r="E48" s="99">
        <f t="shared" ref="E48:M48" si="1">IF(E33="","",E33)</f>
        <v>76</v>
      </c>
      <c r="F48" s="43">
        <f t="shared" si="1"/>
        <v>240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70</v>
      </c>
      <c r="L48" s="43">
        <f t="shared" si="1"/>
        <v>2</v>
      </c>
      <c r="M48" s="43">
        <f t="shared" si="1"/>
        <v>91</v>
      </c>
      <c r="N48" s="97">
        <f t="shared" ref="N48:N58" si="2">IF(SUM(B48:M48)&lt;=0,"",SUM(B48:M48))</f>
        <v>789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310</v>
      </c>
      <c r="S48" s="106">
        <f t="shared" ref="S48:S59" si="5">SUM(E48:G48)</f>
        <v>316</v>
      </c>
      <c r="T48" s="106">
        <f t="shared" ref="T48:T59" si="6">SUM(H48:J48)</f>
        <v>0</v>
      </c>
      <c r="U48" s="106">
        <f t="shared" ref="U48:U59" si="7">SUM(K48:M48)</f>
        <v>163</v>
      </c>
      <c r="V48" s="106">
        <f t="shared" ref="V48:V59" si="8">SUM(R48:U48)</f>
        <v>789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205</v>
      </c>
      <c r="D49" s="43">
        <f t="shared" si="10"/>
        <v>79</v>
      </c>
      <c r="E49" s="99">
        <f t="shared" si="10"/>
        <v>64</v>
      </c>
      <c r="F49" s="43">
        <f t="shared" si="10"/>
        <v>226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71</v>
      </c>
      <c r="L49" s="43">
        <f t="shared" si="10"/>
        <v>1</v>
      </c>
      <c r="M49" s="43">
        <f t="shared" si="10"/>
        <v>61</v>
      </c>
      <c r="N49" s="97">
        <f t="shared" si="2"/>
        <v>707</v>
      </c>
      <c r="O49" s="84"/>
      <c r="P49" s="84"/>
      <c r="Q49" s="98">
        <f t="shared" si="3"/>
        <v>0.6875</v>
      </c>
      <c r="R49" s="106">
        <f t="shared" si="4"/>
        <v>284</v>
      </c>
      <c r="S49" s="106">
        <f t="shared" si="5"/>
        <v>290</v>
      </c>
      <c r="T49" s="106">
        <f t="shared" si="6"/>
        <v>0</v>
      </c>
      <c r="U49" s="106">
        <f t="shared" si="7"/>
        <v>133</v>
      </c>
      <c r="V49" s="106">
        <f t="shared" si="8"/>
        <v>707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231</v>
      </c>
      <c r="D50" s="43">
        <f t="shared" si="10"/>
        <v>128</v>
      </c>
      <c r="E50" s="99">
        <f t="shared" si="10"/>
        <v>107</v>
      </c>
      <c r="F50" s="43">
        <f t="shared" si="10"/>
        <v>280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98</v>
      </c>
      <c r="L50" s="43">
        <f t="shared" si="10"/>
        <v>0</v>
      </c>
      <c r="M50" s="43">
        <f t="shared" si="10"/>
        <v>88</v>
      </c>
      <c r="N50" s="97">
        <f t="shared" si="2"/>
        <v>932</v>
      </c>
      <c r="O50" s="84"/>
      <c r="P50" s="84"/>
      <c r="Q50" s="98">
        <f t="shared" si="3"/>
        <v>0.69791666666666663</v>
      </c>
      <c r="R50" s="106">
        <f t="shared" si="4"/>
        <v>359</v>
      </c>
      <c r="S50" s="106">
        <f t="shared" si="5"/>
        <v>387</v>
      </c>
      <c r="T50" s="106">
        <f t="shared" si="6"/>
        <v>0</v>
      </c>
      <c r="U50" s="106">
        <f t="shared" si="7"/>
        <v>186</v>
      </c>
      <c r="V50" s="106">
        <f t="shared" si="8"/>
        <v>932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187</v>
      </c>
      <c r="D51" s="43">
        <f t="shared" si="10"/>
        <v>97</v>
      </c>
      <c r="E51" s="99">
        <f t="shared" si="10"/>
        <v>75</v>
      </c>
      <c r="F51" s="43">
        <f t="shared" si="10"/>
        <v>199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91</v>
      </c>
      <c r="L51" s="43">
        <f t="shared" si="10"/>
        <v>1</v>
      </c>
      <c r="M51" s="43">
        <f t="shared" si="10"/>
        <v>82</v>
      </c>
      <c r="N51" s="97">
        <f t="shared" si="2"/>
        <v>732</v>
      </c>
      <c r="O51" s="84"/>
      <c r="P51" s="84"/>
      <c r="Q51" s="98">
        <f t="shared" si="3"/>
        <v>0.70833333333333326</v>
      </c>
      <c r="R51" s="106">
        <f t="shared" si="4"/>
        <v>284</v>
      </c>
      <c r="S51" s="106">
        <f t="shared" si="5"/>
        <v>274</v>
      </c>
      <c r="T51" s="106">
        <f t="shared" si="6"/>
        <v>0</v>
      </c>
      <c r="U51" s="106">
        <f t="shared" si="7"/>
        <v>174</v>
      </c>
      <c r="V51" s="106">
        <f t="shared" si="8"/>
        <v>732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238</v>
      </c>
      <c r="D52" s="43">
        <f t="shared" si="10"/>
        <v>146</v>
      </c>
      <c r="E52" s="99">
        <f t="shared" si="10"/>
        <v>96</v>
      </c>
      <c r="F52" s="43">
        <f t="shared" si="10"/>
        <v>227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84</v>
      </c>
      <c r="L52" s="43">
        <f t="shared" si="10"/>
        <v>0</v>
      </c>
      <c r="M52" s="43">
        <f t="shared" si="10"/>
        <v>62</v>
      </c>
      <c r="N52" s="97">
        <f t="shared" si="2"/>
        <v>853</v>
      </c>
      <c r="O52" s="84"/>
      <c r="P52" s="84"/>
      <c r="Q52" s="98">
        <f t="shared" si="3"/>
        <v>0.71874999999999989</v>
      </c>
      <c r="R52" s="106">
        <f t="shared" si="4"/>
        <v>384</v>
      </c>
      <c r="S52" s="106">
        <f t="shared" si="5"/>
        <v>323</v>
      </c>
      <c r="T52" s="106">
        <f t="shared" si="6"/>
        <v>0</v>
      </c>
      <c r="U52" s="106">
        <f t="shared" si="7"/>
        <v>146</v>
      </c>
      <c r="V52" s="106">
        <f t="shared" si="8"/>
        <v>853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234</v>
      </c>
      <c r="D53" s="43">
        <f t="shared" si="10"/>
        <v>129</v>
      </c>
      <c r="E53" s="99">
        <f t="shared" si="10"/>
        <v>65</v>
      </c>
      <c r="F53" s="43">
        <f t="shared" si="10"/>
        <v>202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70</v>
      </c>
      <c r="L53" s="43">
        <f t="shared" si="10"/>
        <v>0</v>
      </c>
      <c r="M53" s="43">
        <f t="shared" si="10"/>
        <v>71</v>
      </c>
      <c r="N53" s="97">
        <f t="shared" si="2"/>
        <v>771</v>
      </c>
      <c r="O53" s="84"/>
      <c r="P53" s="84"/>
      <c r="Q53" s="98">
        <f t="shared" si="3"/>
        <v>0.72916666666666652</v>
      </c>
      <c r="R53" s="106">
        <f t="shared" si="4"/>
        <v>363</v>
      </c>
      <c r="S53" s="106">
        <f t="shared" si="5"/>
        <v>267</v>
      </c>
      <c r="T53" s="106">
        <f t="shared" si="6"/>
        <v>0</v>
      </c>
      <c r="U53" s="106">
        <f t="shared" si="7"/>
        <v>141</v>
      </c>
      <c r="V53" s="106">
        <f t="shared" si="8"/>
        <v>771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177</v>
      </c>
      <c r="D54" s="43">
        <f t="shared" si="10"/>
        <v>87</v>
      </c>
      <c r="E54" s="99">
        <f t="shared" si="10"/>
        <v>66</v>
      </c>
      <c r="F54" s="43">
        <f t="shared" si="10"/>
        <v>190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70</v>
      </c>
      <c r="L54" s="43">
        <f t="shared" si="10"/>
        <v>1</v>
      </c>
      <c r="M54" s="43">
        <f t="shared" si="10"/>
        <v>55</v>
      </c>
      <c r="N54" s="97">
        <f t="shared" si="2"/>
        <v>646</v>
      </c>
      <c r="O54" s="84"/>
      <c r="P54" s="84"/>
      <c r="Q54" s="98">
        <f t="shared" si="3"/>
        <v>0.73958333333333315</v>
      </c>
      <c r="R54" s="106">
        <f t="shared" si="4"/>
        <v>264</v>
      </c>
      <c r="S54" s="106">
        <f t="shared" si="5"/>
        <v>256</v>
      </c>
      <c r="T54" s="106">
        <f t="shared" si="6"/>
        <v>0</v>
      </c>
      <c r="U54" s="106">
        <f t="shared" si="7"/>
        <v>126</v>
      </c>
      <c r="V54" s="106">
        <f t="shared" si="8"/>
        <v>646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167</v>
      </c>
      <c r="D55" s="43">
        <f t="shared" si="10"/>
        <v>72</v>
      </c>
      <c r="E55" s="99">
        <f t="shared" si="10"/>
        <v>63</v>
      </c>
      <c r="F55" s="43">
        <f t="shared" si="10"/>
        <v>132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71</v>
      </c>
      <c r="L55" s="43">
        <f t="shared" si="10"/>
        <v>0</v>
      </c>
      <c r="M55" s="43">
        <f t="shared" si="10"/>
        <v>63</v>
      </c>
      <c r="N55" s="97">
        <f t="shared" si="2"/>
        <v>568</v>
      </c>
      <c r="O55" s="84"/>
      <c r="P55" s="84"/>
      <c r="Q55" s="98">
        <f t="shared" si="3"/>
        <v>0.74999999999999978</v>
      </c>
      <c r="R55" s="106">
        <f t="shared" si="4"/>
        <v>239</v>
      </c>
      <c r="S55" s="106">
        <f t="shared" si="5"/>
        <v>195</v>
      </c>
      <c r="T55" s="106">
        <f t="shared" si="6"/>
        <v>0</v>
      </c>
      <c r="U55" s="106">
        <f t="shared" si="7"/>
        <v>134</v>
      </c>
      <c r="V55" s="106">
        <f t="shared" si="8"/>
        <v>568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384</v>
      </c>
      <c r="S61" s="106">
        <f>MAX(INDEX(R48:V59,W48,2),INDEX(R48:V59,W49,2),INDEX(R48:V59,W50,2),INDEX(R48:V59,W51,2))</f>
        <v>387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186</v>
      </c>
      <c r="V61" s="106">
        <f>MAX(INDEX(V48:V59,W48,1),INDEX(V48:V59,W49,1),INDEX(V48:V59,W50,1),INDEX(V48:V59,W51,1))</f>
        <v>932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821</v>
      </c>
      <c r="D63" s="43">
        <f t="shared" si="11"/>
        <v>416</v>
      </c>
      <c r="E63" s="99">
        <f t="shared" si="11"/>
        <v>322</v>
      </c>
      <c r="F63" s="43">
        <f t="shared" si="11"/>
        <v>945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330</v>
      </c>
      <c r="L63" s="43">
        <f t="shared" si="11"/>
        <v>4</v>
      </c>
      <c r="M63" s="43">
        <f t="shared" si="11"/>
        <v>322</v>
      </c>
      <c r="N63" s="97">
        <f t="shared" ref="N63:N71" si="12">IF(SUM(B63:M63)&lt;=0,"",SUM(B63:M63))</f>
        <v>3160</v>
      </c>
      <c r="O63" s="84"/>
      <c r="P63" s="84"/>
      <c r="Q63" s="98">
        <f t="shared" ref="Q63:Q71" si="13">$A63</f>
        <v>0.66666666666666674</v>
      </c>
      <c r="R63" s="83">
        <f>MAX(N63:N71)</f>
        <v>3288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861</v>
      </c>
      <c r="D64" s="43">
        <f t="shared" ref="D64:M64" si="15">IF($A$64="","",IF(D52&lt;&gt;"",SUM(D49:D52),""))</f>
        <v>450</v>
      </c>
      <c r="E64" s="99">
        <f t="shared" si="15"/>
        <v>342</v>
      </c>
      <c r="F64" s="43">
        <f t="shared" si="15"/>
        <v>932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344</v>
      </c>
      <c r="L64" s="43">
        <f t="shared" si="15"/>
        <v>2</v>
      </c>
      <c r="M64" s="43">
        <f t="shared" si="15"/>
        <v>293</v>
      </c>
      <c r="N64" s="97">
        <f t="shared" si="12"/>
        <v>3224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890</v>
      </c>
      <c r="D65" s="43">
        <f t="shared" ref="D65:M65" si="16">IF($A$65="","",IF(D53&lt;&gt;"",SUM(D50:D53),""))</f>
        <v>500</v>
      </c>
      <c r="E65" s="99">
        <f t="shared" si="16"/>
        <v>343</v>
      </c>
      <c r="F65" s="43">
        <f t="shared" si="16"/>
        <v>908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343</v>
      </c>
      <c r="L65" s="43">
        <f t="shared" si="16"/>
        <v>1</v>
      </c>
      <c r="M65" s="43">
        <f t="shared" si="16"/>
        <v>303</v>
      </c>
      <c r="N65" s="97">
        <f t="shared" si="12"/>
        <v>3288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836</v>
      </c>
      <c r="D66" s="43">
        <f t="shared" ref="D66:M66" si="17">IF($A$64="","",IF(D54&lt;&gt;"",SUM(D51:D54),""))</f>
        <v>459</v>
      </c>
      <c r="E66" s="99">
        <f t="shared" si="17"/>
        <v>302</v>
      </c>
      <c r="F66" s="43">
        <f t="shared" si="17"/>
        <v>818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315</v>
      </c>
      <c r="L66" s="43">
        <f t="shared" si="17"/>
        <v>2</v>
      </c>
      <c r="M66" s="43">
        <f t="shared" si="17"/>
        <v>270</v>
      </c>
      <c r="N66" s="97">
        <f>IF(SUM(B66:M66)&lt;=0,"",SUM(B66:M66))</f>
        <v>3002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816</v>
      </c>
      <c r="D67" s="43">
        <f t="shared" ref="D67:M67" si="18">IF($A$65="","",IF(D55&lt;&gt;"",SUM(D52:D55),""))</f>
        <v>434</v>
      </c>
      <c r="E67" s="99">
        <f t="shared" si="18"/>
        <v>290</v>
      </c>
      <c r="F67" s="43">
        <f t="shared" si="18"/>
        <v>751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295</v>
      </c>
      <c r="L67" s="43">
        <f t="shared" si="18"/>
        <v>1</v>
      </c>
      <c r="M67" s="43">
        <f t="shared" si="18"/>
        <v>251</v>
      </c>
      <c r="N67" s="97">
        <f>IF(SUM(B67:M67)&lt;=0,"",SUM(B67:M67))</f>
        <v>2838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1211</v>
      </c>
      <c r="I76" s="56">
        <f>IF(D33="",0,INDEX($B$63:$M$71,$R$64,3))+IF(E33="",0,INDEX($B$63:$M$71,$R$64,4))+IF(L33="",0,INDEX($B$63:$M$71,$R$64,11))</f>
        <v>844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1390</v>
      </c>
      <c r="F77" s="56">
        <f>IF(E33="",0,INDEX($B$63:$M$71,$R$64,4))+IF(F33="",0,INDEX($B$63:$M$71,$R$64,5))+IF(G33="",0,INDEX($B$63:$M$71,$R$64,6))</f>
        <v>1251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647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1233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2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2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3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4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5"/>
      <c r="F37" s="96">
        <v>4</v>
      </c>
      <c r="G37" s="96"/>
      <c r="H37" s="95"/>
      <c r="I37" s="96">
        <v>2</v>
      </c>
      <c r="J37" s="96"/>
      <c r="K37" s="95"/>
      <c r="L37" s="96">
        <v>1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5"/>
      <c r="F38" s="96">
        <v>5</v>
      </c>
      <c r="G38" s="96"/>
      <c r="H38" s="95"/>
      <c r="I38" s="96">
        <v>2</v>
      </c>
      <c r="J38" s="96"/>
      <c r="K38" s="95"/>
      <c r="L38" s="96">
        <v>1</v>
      </c>
      <c r="M38" s="96"/>
      <c r="N38" s="97">
        <f t="shared" si="0"/>
        <v>12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5"/>
      <c r="F39" s="96">
        <v>5</v>
      </c>
      <c r="G39" s="96"/>
      <c r="H39" s="95"/>
      <c r="I39" s="96">
        <v>2</v>
      </c>
      <c r="J39" s="96"/>
      <c r="K39" s="95"/>
      <c r="L39" s="96">
        <v>1</v>
      </c>
      <c r="M39" s="96"/>
      <c r="N39" s="97">
        <f t="shared" si="0"/>
        <v>12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4</v>
      </c>
      <c r="D40" s="96"/>
      <c r="E40" s="95"/>
      <c r="F40" s="96">
        <v>6</v>
      </c>
      <c r="G40" s="96"/>
      <c r="H40" s="95"/>
      <c r="I40" s="96">
        <v>2</v>
      </c>
      <c r="J40" s="96"/>
      <c r="K40" s="95"/>
      <c r="L40" s="96">
        <v>1</v>
      </c>
      <c r="M40" s="96"/>
      <c r="N40" s="97">
        <f t="shared" si="0"/>
        <v>13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3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0</v>
      </c>
      <c r="T52" s="106">
        <f t="shared" si="6"/>
        <v>2</v>
      </c>
      <c r="U52" s="106">
        <f t="shared" si="7"/>
        <v>0</v>
      </c>
      <c r="V52" s="106">
        <f t="shared" si="8"/>
        <v>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7</v>
      </c>
      <c r="O63" s="84"/>
      <c r="P63" s="84"/>
      <c r="Q63" s="98">
        <f t="shared" ref="Q63:Q71" si="13">$A63</f>
        <v>0.66666666666666674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2011-04-03T21:48:43Z</dcterms:modified>
</cp:coreProperties>
</file>