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L77" i="2" l="1"/>
  <c r="I76" i="2"/>
  <c r="M63" i="2"/>
  <c r="L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R55" i="2" s="1"/>
  <c r="M54" i="2"/>
  <c r="L54" i="2"/>
  <c r="K54" i="2"/>
  <c r="U54" i="2" s="1"/>
  <c r="J54" i="2"/>
  <c r="I54" i="2"/>
  <c r="T54" i="2" s="1"/>
  <c r="H54" i="2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R53" i="2" s="1"/>
  <c r="M52" i="2"/>
  <c r="L52" i="2"/>
  <c r="K52" i="2"/>
  <c r="U52" i="2" s="1"/>
  <c r="J52" i="2"/>
  <c r="I52" i="2"/>
  <c r="H52" i="2"/>
  <c r="G52" i="2"/>
  <c r="F52" i="2"/>
  <c r="E52" i="2"/>
  <c r="D52" i="2"/>
  <c r="C52" i="2"/>
  <c r="B52" i="2"/>
  <c r="R52" i="2" s="1"/>
  <c r="M51" i="2"/>
  <c r="L51" i="2"/>
  <c r="K51" i="2"/>
  <c r="U51" i="2" s="1"/>
  <c r="J51" i="2"/>
  <c r="I51" i="2"/>
  <c r="H51" i="2"/>
  <c r="G51" i="2"/>
  <c r="F51" i="2"/>
  <c r="E51" i="2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D49" i="2"/>
  <c r="C49" i="2"/>
  <c r="B49" i="2"/>
  <c r="M48" i="2"/>
  <c r="L48" i="2"/>
  <c r="K48" i="2"/>
  <c r="U48" i="2" s="1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J23" i="2"/>
  <c r="F22" i="2"/>
  <c r="B12" i="2"/>
  <c r="J11" i="2"/>
  <c r="D9" i="2"/>
  <c r="S56" i="2" l="1"/>
  <c r="S52" i="2"/>
  <c r="S51" i="2"/>
  <c r="S50" i="2"/>
  <c r="S48" i="2"/>
  <c r="S49" i="2"/>
  <c r="R51" i="2"/>
  <c r="V51" i="2" s="1"/>
  <c r="R50" i="2"/>
  <c r="R48" i="2"/>
  <c r="R49" i="2"/>
  <c r="V53" i="2"/>
  <c r="T53" i="2"/>
  <c r="V54" i="2"/>
  <c r="V52" i="2"/>
  <c r="T52" i="2"/>
  <c r="T51" i="2"/>
  <c r="V50" i="2"/>
  <c r="T50" i="2"/>
  <c r="N63" i="2"/>
  <c r="T48" i="2"/>
  <c r="T49" i="2"/>
  <c r="V49" i="2" s="1"/>
  <c r="Q49" i="2"/>
  <c r="A50" i="2"/>
  <c r="Q48" i="2"/>
  <c r="Q47" i="2" s="1"/>
  <c r="N49" i="2"/>
  <c r="N51" i="2"/>
  <c r="N55" i="2"/>
  <c r="N48" i="2"/>
  <c r="N50" i="2"/>
  <c r="N52" i="2"/>
  <c r="N53" i="2"/>
  <c r="N54" i="2"/>
  <c r="S55" i="2"/>
  <c r="V55" i="2" s="1"/>
  <c r="U55" i="2"/>
  <c r="V59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48" i="2" l="1"/>
  <c r="V56" i="2"/>
  <c r="A51" i="2"/>
  <c r="Q50" i="2"/>
  <c r="S55" i="1"/>
  <c r="L63" i="1"/>
  <c r="R57" i="1"/>
  <c r="V57" i="1" s="1"/>
  <c r="T57" i="1"/>
  <c r="S58" i="1"/>
  <c r="U58" i="1"/>
  <c r="R59" i="1"/>
  <c r="V59" i="1" s="1"/>
  <c r="T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F77" i="2" l="1"/>
  <c r="M15" i="2" s="1"/>
  <c r="C76" i="2"/>
  <c r="H15" i="2" s="1"/>
  <c r="F78" i="2"/>
  <c r="M19" i="2" s="1"/>
  <c r="C77" i="2"/>
  <c r="H19" i="2" s="1"/>
  <c r="L78" i="2"/>
  <c r="K11" i="2" s="1"/>
  <c r="I77" i="2"/>
  <c r="K23" i="2" s="1"/>
  <c r="S64" i="2"/>
  <c r="E23" i="2"/>
  <c r="C23" i="2"/>
  <c r="B19" i="2"/>
  <c r="F17" i="2"/>
  <c r="F15" i="2"/>
  <c r="E11" i="2"/>
  <c r="C11" i="2"/>
  <c r="F19" i="2"/>
  <c r="B17" i="2"/>
  <c r="B15" i="2"/>
  <c r="D11" i="2"/>
  <c r="D23" i="2"/>
  <c r="R63" i="1"/>
  <c r="R64" i="1" s="1"/>
  <c r="C76" i="1" s="1"/>
  <c r="H15" i="1" s="1"/>
  <c r="C7" i="2" l="1"/>
  <c r="F7" i="2" s="1"/>
  <c r="W48" i="2"/>
  <c r="I77" i="1"/>
  <c r="K23" i="1" s="1"/>
  <c r="L77" i="1"/>
  <c r="J11" i="1" s="1"/>
  <c r="L78" i="1"/>
  <c r="K11" i="1" s="1"/>
  <c r="C11" i="1"/>
  <c r="F77" i="1"/>
  <c r="M15" i="1" s="1"/>
  <c r="B15" i="1"/>
  <c r="E23" i="1"/>
  <c r="C77" i="1"/>
  <c r="H19" i="1" s="1"/>
  <c r="F19" i="1"/>
  <c r="F15" i="1"/>
  <c r="D18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<sst xmlns="http://schemas.openxmlformats.org/spreadsheetml/2006/main" count="208" uniqueCount="56">
  <si>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</si>
  <si>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</si>
  <si>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</si>
  <si>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</si>
  <si>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</si>
  <si>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</si>
  <si>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</si>
  <si>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</si>
  <si>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</si>
  <si>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</si>
  <si>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</si>
  <si>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</si>
  <si>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</si>
  <si>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</si>
  <si>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</si>
  <si>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</si>
  <si>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</si>
  <si>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</si>
  <si>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</si>
  <si>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</si>
  <si>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</si>
  <si>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</si>
  <si>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</si>
  <si>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</si>
  <si>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</si>
  <si>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</si>
  <si>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</si>
  <si>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</si>
  <si>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</si>
  <si>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</si>
  <si>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</si>
  <si>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</si>
  <si>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</si>
  <si>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</si>
  <si>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</si>
  <si>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</si>
  <si>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</si>
  <si>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</si>
  <si>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</si>
  <si>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</si>
  <si>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</si>
  <si>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</si>
  <si>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</si>
  <si>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</si>
  <si>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</si>
  <si>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</si>
  <si>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</si>
  <si>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</si>
  <si>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</si>
  <si>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</si>
  <si>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</si>
  <si>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</t>
  </si>
  <si>
    <t xml:space="preserve">  </t>
  </si>
  <si>
    <t>80 WB - Prater</t>
  </si>
  <si>
    <t>Wed 4-6-11</t>
  </si>
  <si>
    <t>80 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</si>
</sst>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9" workbookViewId="0">
      <selection activeCell="K39" sqref="K39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175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0.90414507772020725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86</v>
      </c>
      <c r="C15" s="37"/>
      <c r="D15" s="37"/>
      <c r="E15" s="37"/>
      <c r="F15" s="56">
        <f>IF(F29="N/A","N/A",IF(L29="N/A","N/A",INDEX($B$63:$M$71,$R$64,6)))</f>
        <v>89</v>
      </c>
      <c r="G15" s="37"/>
      <c r="H15" s="57">
        <f>IF(C29="N/A","N/A",C76)</f>
        <v>300</v>
      </c>
      <c r="I15" s="37"/>
      <c r="J15" s="37"/>
      <c r="K15" s="37"/>
      <c r="L15" s="15"/>
      <c r="M15" s="58">
        <f>IF(F29="N/A","N/A",F77)</f>
        <v>328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612</v>
      </c>
      <c r="C17" s="37"/>
      <c r="D17" s="37"/>
      <c r="E17" s="37"/>
      <c r="F17" s="61">
        <f>IF(F29="N/A","N/A",IF(C29="N/A","N/A",INDEX($B$63:$M$71,$R$64,5)))</f>
        <v>239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1165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698</v>
      </c>
      <c r="I19" s="37"/>
      <c r="J19" s="37"/>
      <c r="K19" s="37"/>
      <c r="L19" s="15"/>
      <c r="M19" s="58">
        <f>IF(F29="N/A","N/A",F78)</f>
        <v>690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0.91111111111111109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61</v>
      </c>
      <c r="D23" s="50" t="str">
        <f>IF(I29="N/A","N/A",IF(L29="N/A","N/A",INDEX($B$63:$M$71,$R$64,8)))</f>
        <v/>
      </c>
      <c r="E23" s="51">
        <f>IF(I29="N/A","N/A",IF(F29="N/A","N/A",INDEX($B$63:$M$71,$R$64,9)))</f>
        <v>78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139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80 WB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0.93918918918918914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0.93951612903225812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 t="s">
        <v>52</v>
      </c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55</v>
      </c>
      <c r="J29" s="73"/>
      <c r="K29" s="71"/>
      <c r="L29" s="72" t="s">
        <v>17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24</v>
      </c>
      <c r="C33" s="120">
        <v>160</v>
      </c>
      <c r="D33" s="120"/>
      <c r="E33" s="120"/>
      <c r="F33" s="120">
        <v>69</v>
      </c>
      <c r="G33" s="120">
        <v>21</v>
      </c>
      <c r="H33" s="120">
        <v>16</v>
      </c>
      <c r="I33" s="120"/>
      <c r="J33" s="120">
        <v>20</v>
      </c>
      <c r="K33" s="120"/>
      <c r="L33" s="120"/>
      <c r="M33" s="120"/>
      <c r="N33" s="121">
        <f t="shared" ref="N33:N40" si="0">IF(SUM(B33:M33)&lt;=0,"",SUM(B33:M33))</f>
        <v>310</v>
      </c>
      <c r="O33" s="84"/>
      <c r="P33" s="84"/>
      <c r="Q33" s="98"/>
    </row>
    <row r="34" spans="1:28" s="83" customFormat="1">
      <c r="A34" s="94">
        <v>0.6875</v>
      </c>
      <c r="B34" s="95">
        <v>39</v>
      </c>
      <c r="C34" s="96">
        <v>308</v>
      </c>
      <c r="D34" s="96"/>
      <c r="E34" s="96"/>
      <c r="F34" s="96">
        <v>135</v>
      </c>
      <c r="G34" s="96">
        <v>43</v>
      </c>
      <c r="H34" s="96">
        <v>36</v>
      </c>
      <c r="I34" s="96"/>
      <c r="J34" s="96">
        <v>36</v>
      </c>
      <c r="K34" s="96"/>
      <c r="L34" s="96"/>
      <c r="M34" s="96"/>
      <c r="N34" s="121">
        <f t="shared" si="0"/>
        <v>597</v>
      </c>
      <c r="O34" s="84"/>
      <c r="P34" s="84"/>
      <c r="Q34" s="98"/>
    </row>
    <row r="35" spans="1:28" s="83" customFormat="1">
      <c r="A35" s="94">
        <v>0.69791666666666696</v>
      </c>
      <c r="B35" s="95">
        <v>66</v>
      </c>
      <c r="C35" s="96">
        <v>439</v>
      </c>
      <c r="D35" s="96"/>
      <c r="E35" s="96"/>
      <c r="F35" s="96">
        <v>182</v>
      </c>
      <c r="G35" s="96">
        <v>66</v>
      </c>
      <c r="H35" s="96">
        <v>47</v>
      </c>
      <c r="I35" s="96"/>
      <c r="J35" s="96">
        <v>55</v>
      </c>
      <c r="K35" s="96"/>
      <c r="L35" s="96"/>
      <c r="M35" s="96"/>
      <c r="N35" s="121">
        <f t="shared" si="0"/>
        <v>855</v>
      </c>
      <c r="O35" s="84"/>
      <c r="P35" s="84"/>
      <c r="Q35" s="98"/>
    </row>
    <row r="36" spans="1:28" s="76" customFormat="1">
      <c r="A36" s="94">
        <v>0.70833333333333304</v>
      </c>
      <c r="B36" s="95">
        <v>86</v>
      </c>
      <c r="C36" s="96">
        <v>612</v>
      </c>
      <c r="D36" s="96"/>
      <c r="E36" s="96"/>
      <c r="F36" s="96">
        <v>239</v>
      </c>
      <c r="G36" s="96">
        <v>89</v>
      </c>
      <c r="H36" s="96">
        <v>61</v>
      </c>
      <c r="I36" s="96"/>
      <c r="J36" s="96">
        <v>78</v>
      </c>
      <c r="K36" s="96"/>
      <c r="L36" s="96"/>
      <c r="M36" s="96"/>
      <c r="N36" s="121">
        <f t="shared" si="0"/>
        <v>1165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103</v>
      </c>
      <c r="C37" s="96">
        <v>780</v>
      </c>
      <c r="D37" s="96"/>
      <c r="E37" s="96"/>
      <c r="F37" s="96">
        <v>284</v>
      </c>
      <c r="G37" s="96">
        <v>112</v>
      </c>
      <c r="H37" s="96">
        <v>81</v>
      </c>
      <c r="I37" s="96"/>
      <c r="J37" s="96">
        <v>89</v>
      </c>
      <c r="K37" s="96"/>
      <c r="L37" s="96"/>
      <c r="M37" s="96"/>
      <c r="N37" s="121">
        <f t="shared" si="0"/>
        <v>1449</v>
      </c>
      <c r="O37" s="84"/>
      <c r="P37" s="84"/>
      <c r="Q37" s="98"/>
    </row>
    <row r="38" spans="1:28" s="83" customFormat="1">
      <c r="A38" s="94">
        <v>0.72916666666666696</v>
      </c>
      <c r="B38" s="95">
        <v>121</v>
      </c>
      <c r="C38" s="96">
        <v>908</v>
      </c>
      <c r="D38" s="96"/>
      <c r="E38" s="96"/>
      <c r="F38" s="96">
        <v>349</v>
      </c>
      <c r="G38" s="96">
        <v>140</v>
      </c>
      <c r="H38" s="96">
        <v>93</v>
      </c>
      <c r="I38" s="96"/>
      <c r="J38" s="96">
        <v>101</v>
      </c>
      <c r="K38" s="96"/>
      <c r="L38" s="96"/>
      <c r="M38" s="96"/>
      <c r="N38" s="121">
        <f t="shared" si="0"/>
        <v>1712</v>
      </c>
      <c r="O38" s="84"/>
      <c r="P38" s="84"/>
      <c r="Q38" s="98"/>
    </row>
    <row r="39" spans="1:28" s="83" customFormat="1">
      <c r="A39" s="94">
        <v>0.73958333333333304</v>
      </c>
      <c r="B39" s="95">
        <v>139</v>
      </c>
      <c r="C39" s="96">
        <v>1037</v>
      </c>
      <c r="D39" s="96"/>
      <c r="E39" s="96"/>
      <c r="F39" s="96">
        <v>393</v>
      </c>
      <c r="G39" s="96">
        <v>158</v>
      </c>
      <c r="H39" s="96">
        <v>117</v>
      </c>
      <c r="I39" s="96"/>
      <c r="J39" s="96">
        <v>127</v>
      </c>
      <c r="K39" s="96"/>
      <c r="L39" s="96"/>
      <c r="M39" s="96"/>
      <c r="N39" s="121">
        <f t="shared" si="0"/>
        <v>1971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155</v>
      </c>
      <c r="C40" s="125">
        <v>1151</v>
      </c>
      <c r="D40" s="125"/>
      <c r="E40" s="125"/>
      <c r="F40" s="125">
        <v>442</v>
      </c>
      <c r="G40" s="125">
        <v>175</v>
      </c>
      <c r="H40" s="125">
        <v>135</v>
      </c>
      <c r="I40" s="125"/>
      <c r="J40" s="125">
        <v>140</v>
      </c>
      <c r="K40" s="125"/>
      <c r="L40" s="125"/>
      <c r="M40" s="125"/>
      <c r="N40" s="121">
        <f t="shared" si="0"/>
        <v>2198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24</v>
      </c>
      <c r="C48" s="43">
        <f>IF(C33="","",C33)</f>
        <v>160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69</v>
      </c>
      <c r="G48" s="43">
        <f t="shared" si="1"/>
        <v>21</v>
      </c>
      <c r="H48" s="99">
        <f t="shared" si="1"/>
        <v>16</v>
      </c>
      <c r="I48" s="43" t="str">
        <f t="shared" si="1"/>
        <v/>
      </c>
      <c r="J48" s="43">
        <f t="shared" si="1"/>
        <v>20</v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310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184</v>
      </c>
      <c r="S48" s="106">
        <f t="shared" ref="S48:S59" si="5">SUM(E48:G48)</f>
        <v>90</v>
      </c>
      <c r="T48" s="106">
        <f t="shared" ref="T48:T59" si="6">SUM(H48:J48)</f>
        <v>36</v>
      </c>
      <c r="U48" s="106">
        <f t="shared" ref="U48:U59" si="7">SUM(K48:M48)</f>
        <v>0</v>
      </c>
      <c r="V48" s="106">
        <f t="shared" ref="V48:V59" si="8">SUM(R48:U48)</f>
        <v>310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15</v>
      </c>
      <c r="C49" s="43">
        <f t="shared" si="10"/>
        <v>148</v>
      </c>
      <c r="D49" s="43" t="str">
        <f t="shared" si="10"/>
        <v/>
      </c>
      <c r="E49" s="99" t="str">
        <f t="shared" si="10"/>
        <v/>
      </c>
      <c r="F49" s="43">
        <f t="shared" si="10"/>
        <v>66</v>
      </c>
      <c r="G49" s="43">
        <f t="shared" si="10"/>
        <v>22</v>
      </c>
      <c r="H49" s="99">
        <f t="shared" si="10"/>
        <v>20</v>
      </c>
      <c r="I49" s="43" t="str">
        <f t="shared" si="10"/>
        <v/>
      </c>
      <c r="J49" s="43">
        <f t="shared" si="10"/>
        <v>16</v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287</v>
      </c>
      <c r="O49" s="84"/>
      <c r="P49" s="84"/>
      <c r="Q49" s="98">
        <f t="shared" si="3"/>
        <v>0.6875</v>
      </c>
      <c r="R49" s="106">
        <f t="shared" si="4"/>
        <v>163</v>
      </c>
      <c r="S49" s="106">
        <f t="shared" si="5"/>
        <v>88</v>
      </c>
      <c r="T49" s="106">
        <f t="shared" si="6"/>
        <v>36</v>
      </c>
      <c r="U49" s="106">
        <f t="shared" si="7"/>
        <v>0</v>
      </c>
      <c r="V49" s="106">
        <f t="shared" si="8"/>
        <v>287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>
        <f t="shared" si="10"/>
        <v>27</v>
      </c>
      <c r="C50" s="43">
        <f t="shared" si="10"/>
        <v>131</v>
      </c>
      <c r="D50" s="43" t="str">
        <f t="shared" si="10"/>
        <v/>
      </c>
      <c r="E50" s="99" t="str">
        <f t="shared" si="10"/>
        <v/>
      </c>
      <c r="F50" s="43">
        <f t="shared" si="10"/>
        <v>47</v>
      </c>
      <c r="G50" s="43">
        <f t="shared" si="10"/>
        <v>23</v>
      </c>
      <c r="H50" s="99">
        <f t="shared" si="10"/>
        <v>11</v>
      </c>
      <c r="I50" s="43" t="str">
        <f t="shared" si="10"/>
        <v/>
      </c>
      <c r="J50" s="43">
        <f t="shared" si="10"/>
        <v>19</v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>
        <f t="shared" si="2"/>
        <v>258</v>
      </c>
      <c r="O50" s="84"/>
      <c r="P50" s="84"/>
      <c r="Q50" s="98">
        <f t="shared" si="3"/>
        <v>0.69791666666666663</v>
      </c>
      <c r="R50" s="106">
        <f t="shared" si="4"/>
        <v>158</v>
      </c>
      <c r="S50" s="106">
        <f t="shared" si="5"/>
        <v>70</v>
      </c>
      <c r="T50" s="106">
        <f t="shared" si="6"/>
        <v>30</v>
      </c>
      <c r="U50" s="106">
        <f t="shared" si="7"/>
        <v>0</v>
      </c>
      <c r="V50" s="106">
        <f t="shared" si="8"/>
        <v>258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>
        <f t="shared" si="10"/>
        <v>20</v>
      </c>
      <c r="C51" s="43">
        <f t="shared" si="10"/>
        <v>173</v>
      </c>
      <c r="D51" s="43" t="str">
        <f t="shared" si="10"/>
        <v/>
      </c>
      <c r="E51" s="99" t="str">
        <f t="shared" si="10"/>
        <v/>
      </c>
      <c r="F51" s="43">
        <f t="shared" si="10"/>
        <v>57</v>
      </c>
      <c r="G51" s="43">
        <f t="shared" si="10"/>
        <v>23</v>
      </c>
      <c r="H51" s="99">
        <f t="shared" si="10"/>
        <v>14</v>
      </c>
      <c r="I51" s="43" t="str">
        <f t="shared" si="10"/>
        <v/>
      </c>
      <c r="J51" s="43">
        <f t="shared" si="10"/>
        <v>23</v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>
        <f t="shared" si="2"/>
        <v>310</v>
      </c>
      <c r="O51" s="84"/>
      <c r="P51" s="84"/>
      <c r="Q51" s="98">
        <f t="shared" si="3"/>
        <v>0.70833333333333326</v>
      </c>
      <c r="R51" s="106">
        <f t="shared" si="4"/>
        <v>193</v>
      </c>
      <c r="S51" s="106">
        <f t="shared" si="5"/>
        <v>80</v>
      </c>
      <c r="T51" s="106">
        <f t="shared" si="6"/>
        <v>37</v>
      </c>
      <c r="U51" s="106">
        <f t="shared" si="7"/>
        <v>0</v>
      </c>
      <c r="V51" s="106">
        <f t="shared" si="8"/>
        <v>310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>
        <f t="shared" si="10"/>
        <v>17</v>
      </c>
      <c r="C52" s="43">
        <f t="shared" si="10"/>
        <v>168</v>
      </c>
      <c r="D52" s="43" t="str">
        <f t="shared" si="10"/>
        <v/>
      </c>
      <c r="E52" s="99" t="str">
        <f t="shared" si="10"/>
        <v/>
      </c>
      <c r="F52" s="43">
        <f t="shared" si="10"/>
        <v>45</v>
      </c>
      <c r="G52" s="43">
        <f t="shared" si="10"/>
        <v>23</v>
      </c>
      <c r="H52" s="99">
        <f t="shared" si="10"/>
        <v>20</v>
      </c>
      <c r="I52" s="43" t="str">
        <f t="shared" si="10"/>
        <v/>
      </c>
      <c r="J52" s="43">
        <f t="shared" si="10"/>
        <v>11</v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>
        <f t="shared" si="2"/>
        <v>284</v>
      </c>
      <c r="O52" s="84"/>
      <c r="P52" s="84"/>
      <c r="Q52" s="98">
        <f t="shared" si="3"/>
        <v>0.71874999999999989</v>
      </c>
      <c r="R52" s="106">
        <f t="shared" si="4"/>
        <v>185</v>
      </c>
      <c r="S52" s="106">
        <f t="shared" si="5"/>
        <v>68</v>
      </c>
      <c r="T52" s="106">
        <f t="shared" si="6"/>
        <v>31</v>
      </c>
      <c r="U52" s="106">
        <f t="shared" si="7"/>
        <v>0</v>
      </c>
      <c r="V52" s="106">
        <f t="shared" si="8"/>
        <v>284</v>
      </c>
    </row>
    <row r="53" spans="1:23" s="83" customFormat="1">
      <c r="A53" s="94">
        <f t="shared" si="9"/>
        <v>0.72916666666666652</v>
      </c>
      <c r="B53" s="99">
        <f t="shared" si="10"/>
        <v>18</v>
      </c>
      <c r="C53" s="43">
        <f t="shared" si="10"/>
        <v>128</v>
      </c>
      <c r="D53" s="43" t="str">
        <f t="shared" si="10"/>
        <v/>
      </c>
      <c r="E53" s="99" t="str">
        <f t="shared" si="10"/>
        <v/>
      </c>
      <c r="F53" s="43">
        <f t="shared" si="10"/>
        <v>65</v>
      </c>
      <c r="G53" s="43">
        <f t="shared" si="10"/>
        <v>28</v>
      </c>
      <c r="H53" s="99">
        <f t="shared" si="10"/>
        <v>12</v>
      </c>
      <c r="I53" s="43" t="str">
        <f t="shared" si="10"/>
        <v/>
      </c>
      <c r="J53" s="43">
        <f t="shared" si="10"/>
        <v>12</v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263</v>
      </c>
      <c r="O53" s="84"/>
      <c r="P53" s="84"/>
      <c r="Q53" s="98">
        <f t="shared" si="3"/>
        <v>0.72916666666666652</v>
      </c>
      <c r="R53" s="106">
        <f t="shared" si="4"/>
        <v>146</v>
      </c>
      <c r="S53" s="106">
        <f t="shared" si="5"/>
        <v>93</v>
      </c>
      <c r="T53" s="106">
        <f t="shared" si="6"/>
        <v>24</v>
      </c>
      <c r="U53" s="106">
        <f t="shared" si="7"/>
        <v>0</v>
      </c>
      <c r="V53" s="106">
        <f t="shared" si="8"/>
        <v>263</v>
      </c>
    </row>
    <row r="54" spans="1:23" s="83" customFormat="1">
      <c r="A54" s="94">
        <f t="shared" si="9"/>
        <v>0.73958333333333315</v>
      </c>
      <c r="B54" s="99">
        <f t="shared" si="10"/>
        <v>18</v>
      </c>
      <c r="C54" s="43">
        <f t="shared" si="10"/>
        <v>129</v>
      </c>
      <c r="D54" s="43" t="str">
        <f t="shared" si="10"/>
        <v/>
      </c>
      <c r="E54" s="99" t="str">
        <f t="shared" si="10"/>
        <v/>
      </c>
      <c r="F54" s="43">
        <f t="shared" si="10"/>
        <v>44</v>
      </c>
      <c r="G54" s="43">
        <f t="shared" si="10"/>
        <v>18</v>
      </c>
      <c r="H54" s="99">
        <f t="shared" si="10"/>
        <v>24</v>
      </c>
      <c r="I54" s="43" t="str">
        <f t="shared" si="10"/>
        <v/>
      </c>
      <c r="J54" s="43">
        <f t="shared" si="10"/>
        <v>26</v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259</v>
      </c>
      <c r="O54" s="84"/>
      <c r="P54" s="84"/>
      <c r="Q54" s="98">
        <f t="shared" si="3"/>
        <v>0.73958333333333315</v>
      </c>
      <c r="R54" s="106">
        <f t="shared" si="4"/>
        <v>147</v>
      </c>
      <c r="S54" s="106">
        <f t="shared" si="5"/>
        <v>62</v>
      </c>
      <c r="T54" s="106">
        <f t="shared" si="6"/>
        <v>50</v>
      </c>
      <c r="U54" s="106">
        <f t="shared" si="7"/>
        <v>0</v>
      </c>
      <c r="V54" s="106">
        <f t="shared" si="8"/>
        <v>259</v>
      </c>
    </row>
    <row r="55" spans="1:23" s="83" customFormat="1">
      <c r="A55" s="94">
        <f t="shared" si="9"/>
        <v>0.74999999999999978</v>
      </c>
      <c r="B55" s="99">
        <f t="shared" si="10"/>
        <v>16</v>
      </c>
      <c r="C55" s="43">
        <f t="shared" si="10"/>
        <v>114</v>
      </c>
      <c r="D55" s="43" t="str">
        <f t="shared" si="10"/>
        <v/>
      </c>
      <c r="E55" s="99" t="str">
        <f t="shared" si="10"/>
        <v/>
      </c>
      <c r="F55" s="43">
        <f t="shared" si="10"/>
        <v>49</v>
      </c>
      <c r="G55" s="43">
        <f t="shared" si="10"/>
        <v>17</v>
      </c>
      <c r="H55" s="99">
        <f t="shared" si="10"/>
        <v>18</v>
      </c>
      <c r="I55" s="43" t="str">
        <f t="shared" si="10"/>
        <v/>
      </c>
      <c r="J55" s="43">
        <f t="shared" si="10"/>
        <v>13</v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227</v>
      </c>
      <c r="O55" s="84"/>
      <c r="P55" s="84"/>
      <c r="Q55" s="98">
        <f t="shared" si="3"/>
        <v>0.74999999999999978</v>
      </c>
      <c r="R55" s="106">
        <f t="shared" si="4"/>
        <v>130</v>
      </c>
      <c r="S55" s="106">
        <f t="shared" si="5"/>
        <v>66</v>
      </c>
      <c r="T55" s="106">
        <f t="shared" si="6"/>
        <v>31</v>
      </c>
      <c r="U55" s="106">
        <f t="shared" si="7"/>
        <v>0</v>
      </c>
      <c r="V55" s="106">
        <f t="shared" si="8"/>
        <v>227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193</v>
      </c>
      <c r="S61" s="106">
        <f>MAX(INDEX(R48:V59,W48,2),INDEX(R48:V59,W49,2),INDEX(R48:V59,W50,2),INDEX(R48:V59,W51,2))</f>
        <v>90</v>
      </c>
      <c r="T61" s="106">
        <f>MAX(INDEX(R48:V59,W48,3),INDEX(R48:V59,W49,3),INDEX(R48:V59,W50,3),INDEX(R48:V59,W51,3))</f>
        <v>37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310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86</v>
      </c>
      <c r="C63" s="43">
        <f t="shared" si="11"/>
        <v>612</v>
      </c>
      <c r="D63" s="43" t="str">
        <f t="shared" si="11"/>
        <v/>
      </c>
      <c r="E63" s="99" t="str">
        <f t="shared" si="11"/>
        <v/>
      </c>
      <c r="F63" s="43">
        <f t="shared" si="11"/>
        <v>239</v>
      </c>
      <c r="G63" s="43">
        <f t="shared" si="11"/>
        <v>89</v>
      </c>
      <c r="H63" s="99">
        <f t="shared" si="11"/>
        <v>61</v>
      </c>
      <c r="I63" s="43" t="str">
        <f t="shared" si="11"/>
        <v/>
      </c>
      <c r="J63" s="43">
        <f t="shared" si="11"/>
        <v>78</v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1165</v>
      </c>
      <c r="O63" s="84"/>
      <c r="P63" s="84"/>
      <c r="Q63" s="98">
        <f t="shared" ref="Q63:Q71" si="13">$A63</f>
        <v>0.66666666666666674</v>
      </c>
      <c r="R63" s="83">
        <f>MAX(N63:N71)</f>
        <v>1165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79</v>
      </c>
      <c r="C64" s="43">
        <f>IF($A$64="","",IF(C52&lt;&gt;"",SUM(C49:C52),""))</f>
        <v>620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215</v>
      </c>
      <c r="G64" s="43">
        <f t="shared" si="15"/>
        <v>91</v>
      </c>
      <c r="H64" s="99">
        <f t="shared" si="15"/>
        <v>65</v>
      </c>
      <c r="I64" s="43" t="str">
        <f t="shared" si="15"/>
        <v/>
      </c>
      <c r="J64" s="43">
        <f t="shared" si="15"/>
        <v>69</v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1139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82</v>
      </c>
      <c r="C65" s="43">
        <f>IF($A$65="","",IF(C53&lt;&gt;"",SUM(C50:C53),""))</f>
        <v>600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214</v>
      </c>
      <c r="G65" s="43">
        <f t="shared" si="16"/>
        <v>97</v>
      </c>
      <c r="H65" s="99">
        <f t="shared" si="16"/>
        <v>57</v>
      </c>
      <c r="I65" s="43" t="str">
        <f t="shared" si="16"/>
        <v/>
      </c>
      <c r="J65" s="43">
        <f t="shared" si="16"/>
        <v>65</v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1115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73</v>
      </c>
      <c r="C66" s="43">
        <f>IF($A$64="","",IF(C54&lt;&gt;"",SUM(C51:C54),""))</f>
        <v>598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211</v>
      </c>
      <c r="G66" s="43">
        <f t="shared" si="17"/>
        <v>92</v>
      </c>
      <c r="H66" s="99">
        <f t="shared" si="17"/>
        <v>70</v>
      </c>
      <c r="I66" s="43" t="str">
        <f t="shared" si="17"/>
        <v/>
      </c>
      <c r="J66" s="43">
        <f t="shared" si="17"/>
        <v>72</v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1116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69</v>
      </c>
      <c r="C67" s="43">
        <f>IF($A$65="","",IF(C55&lt;&gt;"",SUM(C52:C55),""))</f>
        <v>539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203</v>
      </c>
      <c r="G67" s="43">
        <f t="shared" si="18"/>
        <v>86</v>
      </c>
      <c r="H67" s="99">
        <f t="shared" si="18"/>
        <v>74</v>
      </c>
      <c r="I67" s="43" t="str">
        <f t="shared" si="18"/>
        <v/>
      </c>
      <c r="J67" s="43">
        <f t="shared" si="18"/>
        <v>62</v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1033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300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698</v>
      </c>
      <c r="F77" s="56">
        <f>IF(E33="",0,INDEX($B$63:$M$71,$R$64,4))+IF(F33="",0,INDEX($B$63:$M$71,$R$64,5))+IF(G33="",0,INDEX($B$63:$M$71,$R$64,6))</f>
        <v>328</v>
      </c>
      <c r="I77" s="56">
        <f>IF(H33="",0,INDEX($B$63:$M$71,$R$64,7))+IF(I33="",0,INDEX($B$63:$M$71,$R$64,8))+IF(J33="",0,INDEX($B$63:$M$71,$R$64,9))</f>
        <v>139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690</v>
      </c>
      <c r="L78" s="56">
        <f>IF(B33="",0,INDEX($B$63:$M$71,$R$64,1))+IF(G33="",0,INDEX($B$63:$M$71,$R$64,6))+IF(I33="",0,INDEX($B$63:$M$71,$R$64,8))</f>
        <v>175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6" workbookViewId="0">
      <selection activeCell="G35" sqref="G3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80 WB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 t="s">
        <v>52</v>
      </c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55</v>
      </c>
      <c r="J29" s="73"/>
      <c r="K29" s="71"/>
      <c r="L29" s="72" t="s">
        <v>17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2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/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/>
      <c r="M34" s="96"/>
      <c r="N34" s="121">
        <f t="shared" si="0"/>
        <v>2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2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/>
      <c r="M35" s="96"/>
      <c r="N35" s="121">
        <f t="shared" si="0"/>
        <v>2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/>
      <c r="M36" s="96"/>
      <c r="N36" s="121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/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</v>
      </c>
      <c r="D38" s="96"/>
      <c r="E38" s="96"/>
      <c r="F38" s="96">
        <v>1</v>
      </c>
      <c r="G38" s="96"/>
      <c r="H38" s="96"/>
      <c r="I38" s="96">
        <v>0</v>
      </c>
      <c r="J38" s="96"/>
      <c r="K38" s="96"/>
      <c r="L38" s="96"/>
      <c r="M38" s="96"/>
      <c r="N38" s="121">
        <f t="shared" si="0"/>
        <v>3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4</v>
      </c>
      <c r="D39" s="96"/>
      <c r="E39" s="96"/>
      <c r="F39" s="96">
        <v>1</v>
      </c>
      <c r="G39" s="96"/>
      <c r="H39" s="96"/>
      <c r="I39" s="96">
        <v>0</v>
      </c>
      <c r="J39" s="96"/>
      <c r="K39" s="96"/>
      <c r="L39" s="96"/>
      <c r="M39" s="96"/>
      <c r="N39" s="121">
        <f t="shared" si="0"/>
        <v>5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5</v>
      </c>
      <c r="D40" s="125"/>
      <c r="E40" s="125"/>
      <c r="F40" s="125">
        <v>1</v>
      </c>
      <c r="G40" s="125"/>
      <c r="H40" s="125"/>
      <c r="I40" s="125">
        <v>0</v>
      </c>
      <c r="J40" s="125"/>
      <c r="K40" s="125"/>
      <c r="L40" s="125"/>
      <c r="M40" s="125"/>
      <c r="N40" s="121">
        <f t="shared" si="0"/>
        <v>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0.73958333333333315</v>
      </c>
      <c r="R54" s="106">
        <f t="shared" si="4"/>
        <v>2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0.74999999999999978</v>
      </c>
      <c r="R55" s="106">
        <f t="shared" si="4"/>
        <v>1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0.66666666666666674</v>
      </c>
      <c r="R63" s="83">
        <f>MAX(N63:N71)</f>
        <v>4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2011-04-26T16:14:00Z</dcterms:modified>
</cp:coreProperties>
</file>