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J63" i="2" s="1"/>
  <c r="I48" i="2"/>
  <c r="I63" i="2" s="1"/>
  <c r="H48" i="2"/>
  <c r="G48" i="2"/>
  <c r="F48" i="2"/>
  <c r="E48" i="2"/>
  <c r="S48" i="2" s="1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49" i="2" l="1"/>
  <c r="R57" i="2"/>
  <c r="T57" i="2"/>
  <c r="S58" i="2"/>
  <c r="R59" i="2"/>
  <c r="V59" i="2" s="1"/>
  <c r="T59" i="2"/>
  <c r="F63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V49" i="2" s="1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N55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C68" i="1" s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N68" i="2"/>
  <c r="V58" i="2"/>
  <c r="V57" i="2"/>
  <c r="R57" i="1"/>
  <c r="T57" i="1"/>
  <c r="S58" i="1"/>
  <c r="V53" i="2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T58" i="1"/>
  <c r="N59" i="1"/>
  <c r="C63" i="1"/>
  <c r="I63" i="1"/>
  <c r="Q63" i="1"/>
  <c r="E70" i="1"/>
  <c r="K70" i="1"/>
  <c r="F63" i="1"/>
  <c r="V58" i="1" l="1"/>
  <c r="Q50" i="2"/>
  <c r="A51" i="2"/>
  <c r="V56" i="1"/>
  <c r="V49" i="1"/>
  <c r="V55" i="1"/>
  <c r="V51" i="1"/>
  <c r="V53" i="1"/>
  <c r="V54" i="1"/>
  <c r="Q49" i="1"/>
  <c r="A51" i="1"/>
  <c r="A52" i="1" s="1"/>
  <c r="V48" i="1"/>
  <c r="V52" i="1"/>
  <c r="V50" i="1"/>
  <c r="N70" i="1"/>
  <c r="N63" i="1"/>
  <c r="N68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" i="2" s="1"/>
  <c r="F7" i="2" s="1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<sst xmlns="http://schemas.openxmlformats.org/spreadsheetml/2006/main" count="213" uniqueCount="55">
  <si>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</si>
  <si>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</si>
  <si>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</si>
  <si>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</si>
  <si>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</si>
  <si>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</si>
  <si>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</si>
  <si>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</si>
  <si>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</si>
  <si>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</si>
  <si>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</si>
  <si>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</si>
  <si>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</si>
  <si>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</si>
  <si>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</si>
  <si>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</si>
  <si>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</si>
  <si>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</si>
  <si>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</si>
  <si>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</si>
  <si>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</si>
  <si>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</si>
  <si>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</si>
  <si>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</si>
  <si>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</si>
  <si>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</si>
  <si>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</si>
  <si>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</si>
  <si>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</si>
  <si>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</si>
  <si>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</si>
  <si>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</si>
  <si>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</si>
  <si>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</si>
  <si>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</si>
  <si>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</si>
  <si>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</si>
  <si>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</si>
  <si>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</si>
  <si>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</si>
  <si>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</si>
  <si>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</si>
  <si>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</si>
  <si>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</si>
  <si>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</si>
  <si>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</si>
  <si>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</si>
  <si>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</si>
  <si>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</si>
  <si>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</si>
  <si>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</si>
  <si>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Wells &amp; E. 9th</t>
  </si>
  <si>
    <t>Tue 1/4/2011</t>
  </si>
  <si>
    <t>E. 9th</t>
  </si>
  <si>
    <t>N.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</si>
</sst>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30" sqref="C3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433</v>
      </c>
      <c r="E11" s="51">
        <f>IF(L29="N/A","N/A",IF(F29="N/A","N/A",INDEX($B$63:$M$71,$R$64,10)))</f>
        <v>22</v>
      </c>
      <c r="F11" s="37"/>
      <c r="G11" s="37"/>
      <c r="H11" s="37"/>
      <c r="I11" s="15"/>
      <c r="J11" s="52">
        <f>IF(L29="N/A","N/A",L77)</f>
        <v>455</v>
      </c>
      <c r="K11" s="52">
        <f>IF(L29="N/A","N/A",L78)</f>
        <v>586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9th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34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267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1447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233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195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9th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552</v>
      </c>
      <c r="E23" s="51">
        <f>IF(I29="N/A","N/A",IF(F29="N/A","N/A",INDEX($B$63:$M$71,$R$64,9)))</f>
        <v>173</v>
      </c>
      <c r="F23" s="15"/>
      <c r="G23" s="65"/>
      <c r="H23" s="37"/>
      <c r="I23" s="37"/>
      <c r="J23" s="66">
        <f>IF(I29="N/A","N/A",I76)</f>
        <v>666</v>
      </c>
      <c r="K23" s="66">
        <f>IF(I29="N/A","N/A",I77)</f>
        <v>725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0.93427835051546393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0.89764267990074442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0</v>
      </c>
      <c r="C33" s="96">
        <v>0</v>
      </c>
      <c r="D33" s="96">
        <v>0</v>
      </c>
      <c r="E33" s="95">
        <v>84</v>
      </c>
      <c r="F33" s="96">
        <v>0</v>
      </c>
      <c r="G33" s="96">
        <v>5</v>
      </c>
      <c r="H33" s="95">
        <v>0</v>
      </c>
      <c r="I33" s="96">
        <v>131</v>
      </c>
      <c r="J33" s="96">
        <v>53</v>
      </c>
      <c r="K33" s="95">
        <v>8</v>
      </c>
      <c r="L33" s="96">
        <v>122</v>
      </c>
      <c r="M33" s="96">
        <v>0</v>
      </c>
      <c r="N33" s="97">
        <f t="shared" ref="N33:N40" si="0">IF(SUM(B33:M33)&lt;=0,"",SUM(B33:M33))</f>
        <v>403</v>
      </c>
      <c r="O33" s="84"/>
      <c r="P33" s="84"/>
      <c r="Q33" s="98"/>
    </row>
    <row r="34" spans="1:28" s="83" customFormat="1">
      <c r="A34" s="94">
        <v>0.6875</v>
      </c>
      <c r="B34" s="95">
        <v>0</v>
      </c>
      <c r="C34" s="96">
        <v>0</v>
      </c>
      <c r="D34" s="96">
        <v>0</v>
      </c>
      <c r="E34" s="95">
        <v>134</v>
      </c>
      <c r="F34" s="96">
        <v>0</v>
      </c>
      <c r="G34" s="96">
        <v>14</v>
      </c>
      <c r="H34" s="95">
        <v>0</v>
      </c>
      <c r="I34" s="96">
        <v>274</v>
      </c>
      <c r="J34" s="96">
        <v>104</v>
      </c>
      <c r="K34" s="95">
        <v>15</v>
      </c>
      <c r="L34" s="96">
        <v>219</v>
      </c>
      <c r="M34" s="96">
        <v>0</v>
      </c>
      <c r="N34" s="97">
        <f t="shared" si="0"/>
        <v>760</v>
      </c>
      <c r="O34" s="84"/>
      <c r="P34" s="84"/>
      <c r="Q34" s="98"/>
    </row>
    <row r="35" spans="1:28" s="83" customFormat="1">
      <c r="A35" s="94">
        <v>0.69791666666666663</v>
      </c>
      <c r="B35" s="95">
        <v>0</v>
      </c>
      <c r="C35" s="96">
        <v>0</v>
      </c>
      <c r="D35" s="96">
        <v>0</v>
      </c>
      <c r="E35" s="95">
        <v>186</v>
      </c>
      <c r="F35" s="96">
        <v>0</v>
      </c>
      <c r="G35" s="96">
        <v>28</v>
      </c>
      <c r="H35" s="95">
        <v>0</v>
      </c>
      <c r="I35" s="96">
        <v>412</v>
      </c>
      <c r="J35" s="96">
        <v>144</v>
      </c>
      <c r="K35" s="95">
        <v>20</v>
      </c>
      <c r="L35" s="96">
        <v>331</v>
      </c>
      <c r="M35" s="96">
        <v>0</v>
      </c>
      <c r="N35" s="97">
        <f t="shared" si="0"/>
        <v>1121</v>
      </c>
      <c r="O35" s="84"/>
      <c r="P35" s="84"/>
      <c r="Q35" s="98"/>
    </row>
    <row r="36" spans="1:28" s="76" customFormat="1">
      <c r="A36" s="94">
        <v>0.70833333333333304</v>
      </c>
      <c r="B36" s="95">
        <v>0</v>
      </c>
      <c r="C36" s="96">
        <v>0</v>
      </c>
      <c r="D36" s="96">
        <v>0</v>
      </c>
      <c r="E36" s="95">
        <v>233</v>
      </c>
      <c r="F36" s="96">
        <v>0</v>
      </c>
      <c r="G36" s="96">
        <v>34</v>
      </c>
      <c r="H36" s="95">
        <v>0</v>
      </c>
      <c r="I36" s="96">
        <v>552</v>
      </c>
      <c r="J36" s="96">
        <v>173</v>
      </c>
      <c r="K36" s="95">
        <v>22</v>
      </c>
      <c r="L36" s="96">
        <v>433</v>
      </c>
      <c r="M36" s="96">
        <v>0</v>
      </c>
      <c r="N36" s="97">
        <f t="shared" si="0"/>
        <v>1447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0</v>
      </c>
      <c r="C37" s="96">
        <v>0</v>
      </c>
      <c r="D37" s="96">
        <v>0</v>
      </c>
      <c r="E37" s="95">
        <v>292</v>
      </c>
      <c r="F37" s="96">
        <v>0</v>
      </c>
      <c r="G37" s="96">
        <v>51</v>
      </c>
      <c r="H37" s="95">
        <v>0</v>
      </c>
      <c r="I37" s="96">
        <v>687</v>
      </c>
      <c r="J37" s="96">
        <v>226</v>
      </c>
      <c r="K37" s="95">
        <v>27</v>
      </c>
      <c r="L37" s="96">
        <v>553</v>
      </c>
      <c r="M37" s="96">
        <v>0</v>
      </c>
      <c r="N37" s="97">
        <f t="shared" si="0"/>
        <v>1836</v>
      </c>
      <c r="O37" s="84"/>
      <c r="P37" s="84"/>
      <c r="Q37" s="98"/>
    </row>
    <row r="38" spans="1:28" s="83" customFormat="1">
      <c r="A38" s="94">
        <v>0.72916666666666696</v>
      </c>
      <c r="B38" s="95">
        <v>0</v>
      </c>
      <c r="C38" s="96">
        <v>0</v>
      </c>
      <c r="D38" s="96">
        <v>0</v>
      </c>
      <c r="E38" s="95">
        <v>330</v>
      </c>
      <c r="F38" s="96">
        <v>0</v>
      </c>
      <c r="G38" s="96">
        <v>62</v>
      </c>
      <c r="H38" s="95">
        <v>0</v>
      </c>
      <c r="I38" s="96">
        <v>838</v>
      </c>
      <c r="J38" s="96">
        <v>264</v>
      </c>
      <c r="K38" s="95">
        <v>29</v>
      </c>
      <c r="L38" s="96">
        <v>620</v>
      </c>
      <c r="M38" s="96">
        <v>0</v>
      </c>
      <c r="N38" s="97">
        <f t="shared" si="0"/>
        <v>2143</v>
      </c>
      <c r="O38" s="84"/>
      <c r="P38" s="84"/>
      <c r="Q38" s="98"/>
    </row>
    <row r="39" spans="1:28" s="83" customFormat="1">
      <c r="A39" s="94">
        <v>0.73958333333333304</v>
      </c>
      <c r="B39" s="95">
        <v>0</v>
      </c>
      <c r="C39" s="96">
        <v>0</v>
      </c>
      <c r="D39" s="96">
        <v>0</v>
      </c>
      <c r="E39" s="95">
        <v>369</v>
      </c>
      <c r="F39" s="96">
        <v>0</v>
      </c>
      <c r="G39" s="96">
        <v>68</v>
      </c>
      <c r="H39" s="95">
        <v>0</v>
      </c>
      <c r="I39" s="96">
        <v>951</v>
      </c>
      <c r="J39" s="96">
        <v>300</v>
      </c>
      <c r="K39" s="95">
        <v>37</v>
      </c>
      <c r="L39" s="96">
        <v>713</v>
      </c>
      <c r="M39" s="96">
        <v>0</v>
      </c>
      <c r="N39" s="97">
        <f t="shared" si="0"/>
        <v>2438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0</v>
      </c>
      <c r="C40" s="96">
        <v>0</v>
      </c>
      <c r="D40" s="96">
        <v>0</v>
      </c>
      <c r="E40" s="95">
        <v>404</v>
      </c>
      <c r="F40" s="96">
        <v>0</v>
      </c>
      <c r="G40" s="96">
        <v>72</v>
      </c>
      <c r="H40" s="95">
        <v>0</v>
      </c>
      <c r="I40" s="96">
        <v>1055</v>
      </c>
      <c r="J40" s="96">
        <v>316</v>
      </c>
      <c r="K40" s="95">
        <v>40</v>
      </c>
      <c r="L40" s="96">
        <v>785</v>
      </c>
      <c r="M40" s="96">
        <v>0</v>
      </c>
      <c r="N40" s="97">
        <f t="shared" si="0"/>
        <v>2672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 t="s">
        <v>17</v>
      </c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84</v>
      </c>
      <c r="F48" s="43">
        <f t="shared" si="1"/>
        <v>0</v>
      </c>
      <c r="G48" s="43">
        <f t="shared" si="1"/>
        <v>5</v>
      </c>
      <c r="H48" s="99">
        <f t="shared" si="1"/>
        <v>0</v>
      </c>
      <c r="I48" s="43">
        <f t="shared" si="1"/>
        <v>131</v>
      </c>
      <c r="J48" s="43">
        <f t="shared" si="1"/>
        <v>53</v>
      </c>
      <c r="K48" s="99">
        <f t="shared" si="1"/>
        <v>8</v>
      </c>
      <c r="L48" s="43">
        <f t="shared" si="1"/>
        <v>122</v>
      </c>
      <c r="M48" s="43">
        <f t="shared" si="1"/>
        <v>0</v>
      </c>
      <c r="N48" s="97">
        <f t="shared" ref="N48:N58" si="2">IF(SUM(B48:M48)&lt;=0,"",SUM(B48:M48))</f>
        <v>403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89</v>
      </c>
      <c r="T48" s="106">
        <f t="shared" ref="T48:T59" si="6">SUM(H48:J48)</f>
        <v>184</v>
      </c>
      <c r="U48" s="106">
        <f t="shared" ref="U48:U59" si="7">SUM(K48:M48)</f>
        <v>130</v>
      </c>
      <c r="V48" s="106">
        <f t="shared" ref="V48:V59" si="8">SUM(R48:U48)</f>
        <v>403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50</v>
      </c>
      <c r="F49" s="43">
        <f t="shared" si="10"/>
        <v>0</v>
      </c>
      <c r="G49" s="43">
        <f t="shared" si="10"/>
        <v>9</v>
      </c>
      <c r="H49" s="99">
        <f t="shared" si="10"/>
        <v>0</v>
      </c>
      <c r="I49" s="43">
        <f t="shared" si="10"/>
        <v>143</v>
      </c>
      <c r="J49" s="43">
        <f t="shared" si="10"/>
        <v>51</v>
      </c>
      <c r="K49" s="99">
        <f t="shared" si="10"/>
        <v>7</v>
      </c>
      <c r="L49" s="43">
        <f t="shared" si="10"/>
        <v>97</v>
      </c>
      <c r="M49" s="43">
        <f t="shared" si="10"/>
        <v>0</v>
      </c>
      <c r="N49" s="97">
        <f t="shared" si="2"/>
        <v>357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59</v>
      </c>
      <c r="T49" s="106">
        <f t="shared" si="6"/>
        <v>194</v>
      </c>
      <c r="U49" s="106">
        <f t="shared" si="7"/>
        <v>104</v>
      </c>
      <c r="V49" s="106">
        <f t="shared" si="8"/>
        <v>357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52</v>
      </c>
      <c r="F50" s="43">
        <f t="shared" si="10"/>
        <v>0</v>
      </c>
      <c r="G50" s="43">
        <f t="shared" si="10"/>
        <v>14</v>
      </c>
      <c r="H50" s="99">
        <f t="shared" si="10"/>
        <v>0</v>
      </c>
      <c r="I50" s="43">
        <f t="shared" si="10"/>
        <v>138</v>
      </c>
      <c r="J50" s="43">
        <f t="shared" si="10"/>
        <v>40</v>
      </c>
      <c r="K50" s="99">
        <f t="shared" si="10"/>
        <v>5</v>
      </c>
      <c r="L50" s="43">
        <f t="shared" si="10"/>
        <v>112</v>
      </c>
      <c r="M50" s="43">
        <f t="shared" si="10"/>
        <v>0</v>
      </c>
      <c r="N50" s="97">
        <f t="shared" si="2"/>
        <v>361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66</v>
      </c>
      <c r="T50" s="106">
        <f t="shared" si="6"/>
        <v>178</v>
      </c>
      <c r="U50" s="106">
        <f t="shared" si="7"/>
        <v>117</v>
      </c>
      <c r="V50" s="106">
        <f t="shared" si="8"/>
        <v>361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47</v>
      </c>
      <c r="F51" s="43">
        <f t="shared" si="10"/>
        <v>0</v>
      </c>
      <c r="G51" s="43">
        <f t="shared" si="10"/>
        <v>6</v>
      </c>
      <c r="H51" s="99">
        <f t="shared" si="10"/>
        <v>0</v>
      </c>
      <c r="I51" s="43">
        <f t="shared" si="10"/>
        <v>140</v>
      </c>
      <c r="J51" s="43">
        <f t="shared" si="10"/>
        <v>29</v>
      </c>
      <c r="K51" s="99">
        <f t="shared" si="10"/>
        <v>2</v>
      </c>
      <c r="L51" s="43">
        <f t="shared" si="10"/>
        <v>102</v>
      </c>
      <c r="M51" s="43">
        <f t="shared" si="10"/>
        <v>0</v>
      </c>
      <c r="N51" s="97">
        <f t="shared" si="2"/>
        <v>326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53</v>
      </c>
      <c r="T51" s="106">
        <f t="shared" si="6"/>
        <v>169</v>
      </c>
      <c r="U51" s="106">
        <f t="shared" si="7"/>
        <v>104</v>
      </c>
      <c r="V51" s="106">
        <f t="shared" si="8"/>
        <v>326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59</v>
      </c>
      <c r="F52" s="43">
        <f t="shared" si="10"/>
        <v>0</v>
      </c>
      <c r="G52" s="43">
        <f t="shared" si="10"/>
        <v>17</v>
      </c>
      <c r="H52" s="99">
        <f t="shared" si="10"/>
        <v>0</v>
      </c>
      <c r="I52" s="43">
        <f t="shared" si="10"/>
        <v>135</v>
      </c>
      <c r="J52" s="43">
        <f t="shared" si="10"/>
        <v>53</v>
      </c>
      <c r="K52" s="99">
        <f t="shared" si="10"/>
        <v>5</v>
      </c>
      <c r="L52" s="43">
        <f t="shared" si="10"/>
        <v>120</v>
      </c>
      <c r="M52" s="43">
        <f t="shared" si="10"/>
        <v>0</v>
      </c>
      <c r="N52" s="97">
        <f t="shared" si="2"/>
        <v>389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76</v>
      </c>
      <c r="T52" s="106">
        <f t="shared" si="6"/>
        <v>188</v>
      </c>
      <c r="U52" s="106">
        <f t="shared" si="7"/>
        <v>125</v>
      </c>
      <c r="V52" s="106">
        <f t="shared" si="8"/>
        <v>389</v>
      </c>
    </row>
    <row r="53" spans="1:23" s="83" customFormat="1">
      <c r="A53" s="94">
        <f t="shared" si="9"/>
        <v>0.72916666666666652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38</v>
      </c>
      <c r="F53" s="43">
        <f t="shared" si="10"/>
        <v>0</v>
      </c>
      <c r="G53" s="43">
        <f t="shared" si="10"/>
        <v>11</v>
      </c>
      <c r="H53" s="99">
        <f t="shared" si="10"/>
        <v>0</v>
      </c>
      <c r="I53" s="43">
        <f t="shared" si="10"/>
        <v>151</v>
      </c>
      <c r="J53" s="43">
        <f t="shared" si="10"/>
        <v>38</v>
      </c>
      <c r="K53" s="99">
        <f t="shared" si="10"/>
        <v>2</v>
      </c>
      <c r="L53" s="43">
        <f t="shared" si="10"/>
        <v>67</v>
      </c>
      <c r="M53" s="43">
        <f t="shared" si="10"/>
        <v>0</v>
      </c>
      <c r="N53" s="97">
        <f t="shared" si="2"/>
        <v>307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49</v>
      </c>
      <c r="T53" s="106">
        <f t="shared" si="6"/>
        <v>189</v>
      </c>
      <c r="U53" s="106">
        <f t="shared" si="7"/>
        <v>69</v>
      </c>
      <c r="V53" s="106">
        <f t="shared" si="8"/>
        <v>307</v>
      </c>
    </row>
    <row r="54" spans="1:23" s="83" customFormat="1">
      <c r="A54" s="94">
        <f t="shared" si="9"/>
        <v>0.73958333333333315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39</v>
      </c>
      <c r="F54" s="43">
        <f t="shared" si="10"/>
        <v>0</v>
      </c>
      <c r="G54" s="43">
        <f t="shared" si="10"/>
        <v>6</v>
      </c>
      <c r="H54" s="99">
        <f t="shared" si="10"/>
        <v>0</v>
      </c>
      <c r="I54" s="43">
        <f t="shared" si="10"/>
        <v>113</v>
      </c>
      <c r="J54" s="43">
        <f t="shared" si="10"/>
        <v>36</v>
      </c>
      <c r="K54" s="99">
        <f t="shared" si="10"/>
        <v>8</v>
      </c>
      <c r="L54" s="43">
        <f t="shared" si="10"/>
        <v>93</v>
      </c>
      <c r="M54" s="43">
        <f t="shared" si="10"/>
        <v>0</v>
      </c>
      <c r="N54" s="97">
        <f t="shared" si="2"/>
        <v>295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45</v>
      </c>
      <c r="T54" s="106">
        <f t="shared" si="6"/>
        <v>149</v>
      </c>
      <c r="U54" s="106">
        <f t="shared" si="7"/>
        <v>101</v>
      </c>
      <c r="V54" s="106">
        <f t="shared" si="8"/>
        <v>295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35</v>
      </c>
      <c r="F55" s="43">
        <f t="shared" si="10"/>
        <v>0</v>
      </c>
      <c r="G55" s="43">
        <f t="shared" si="10"/>
        <v>4</v>
      </c>
      <c r="H55" s="99">
        <f t="shared" si="10"/>
        <v>0</v>
      </c>
      <c r="I55" s="43">
        <f t="shared" si="10"/>
        <v>104</v>
      </c>
      <c r="J55" s="43">
        <f t="shared" si="10"/>
        <v>16</v>
      </c>
      <c r="K55" s="99">
        <f t="shared" si="10"/>
        <v>3</v>
      </c>
      <c r="L55" s="43">
        <f t="shared" si="10"/>
        <v>72</v>
      </c>
      <c r="M55" s="43">
        <f t="shared" si="10"/>
        <v>0</v>
      </c>
      <c r="N55" s="97">
        <f t="shared" si="2"/>
        <v>234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39</v>
      </c>
      <c r="T55" s="106">
        <f t="shared" si="6"/>
        <v>120</v>
      </c>
      <c r="U55" s="106">
        <f t="shared" si="7"/>
        <v>75</v>
      </c>
      <c r="V55" s="106">
        <f t="shared" si="8"/>
        <v>234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">
        <v>17</v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89</v>
      </c>
      <c r="T61" s="106">
        <f>MAX(INDEX(R48:V59,W48,3),INDEX(R48:V59,W49,3),INDEX(R48:V59,W50,3),INDEX(R48:V59,W51,3))</f>
        <v>194</v>
      </c>
      <c r="U61" s="106">
        <f>MAX(INDEX(R48:V59,W48,4),INDEX(R48:V59,W49,4),INDEX(R48:V59,W50,4),INDEX(R48:V59,W51,4))</f>
        <v>130</v>
      </c>
      <c r="V61" s="106">
        <f>MAX(INDEX(V48:V59,W48,1),INDEX(V48:V59,W49,1),INDEX(V48:V59,W50,1),INDEX(V48:V59,W51,1))</f>
        <v>403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233</v>
      </c>
      <c r="F63" s="43">
        <f t="shared" si="11"/>
        <v>0</v>
      </c>
      <c r="G63" s="43">
        <f t="shared" si="11"/>
        <v>34</v>
      </c>
      <c r="H63" s="99">
        <f t="shared" si="11"/>
        <v>0</v>
      </c>
      <c r="I63" s="43">
        <f t="shared" si="11"/>
        <v>552</v>
      </c>
      <c r="J63" s="43">
        <f t="shared" si="11"/>
        <v>173</v>
      </c>
      <c r="K63" s="99">
        <f t="shared" si="11"/>
        <v>22</v>
      </c>
      <c r="L63" s="43">
        <f t="shared" si="11"/>
        <v>433</v>
      </c>
      <c r="M63" s="43">
        <f t="shared" si="11"/>
        <v>0</v>
      </c>
      <c r="N63" s="97">
        <f t="shared" ref="N63:N71" si="12">IF(SUM(B63:M63)&lt;=0,"",SUM(B63:M63))</f>
        <v>1447</v>
      </c>
      <c r="O63" s="84"/>
      <c r="P63" s="84"/>
      <c r="Q63" s="98">
        <f t="shared" ref="Q63:Q71" si="13">$A63</f>
        <v>0.66666666666666674</v>
      </c>
      <c r="R63" s="83">
        <f>MAX(N63:N71)</f>
        <v>1447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208</v>
      </c>
      <c r="F64" s="43">
        <f t="shared" si="15"/>
        <v>0</v>
      </c>
      <c r="G64" s="43">
        <f t="shared" si="15"/>
        <v>46</v>
      </c>
      <c r="H64" s="99">
        <f t="shared" si="15"/>
        <v>0</v>
      </c>
      <c r="I64" s="43">
        <f t="shared" si="15"/>
        <v>556</v>
      </c>
      <c r="J64" s="43">
        <f t="shared" si="15"/>
        <v>173</v>
      </c>
      <c r="K64" s="99">
        <f t="shared" si="15"/>
        <v>19</v>
      </c>
      <c r="L64" s="43">
        <f t="shared" si="15"/>
        <v>431</v>
      </c>
      <c r="M64" s="43">
        <f t="shared" si="15"/>
        <v>0</v>
      </c>
      <c r="N64" s="97">
        <f t="shared" si="12"/>
        <v>1433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196</v>
      </c>
      <c r="F65" s="43">
        <f t="shared" si="16"/>
        <v>0</v>
      </c>
      <c r="G65" s="43">
        <f t="shared" si="16"/>
        <v>48</v>
      </c>
      <c r="H65" s="99">
        <f t="shared" si="16"/>
        <v>0</v>
      </c>
      <c r="I65" s="43">
        <f t="shared" si="16"/>
        <v>564</v>
      </c>
      <c r="J65" s="43">
        <f t="shared" si="16"/>
        <v>160</v>
      </c>
      <c r="K65" s="99">
        <f t="shared" si="16"/>
        <v>14</v>
      </c>
      <c r="L65" s="43">
        <f t="shared" si="16"/>
        <v>401</v>
      </c>
      <c r="M65" s="43">
        <f t="shared" si="16"/>
        <v>0</v>
      </c>
      <c r="N65" s="97">
        <f t="shared" si="12"/>
        <v>1383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183</v>
      </c>
      <c r="F66" s="43">
        <f t="shared" si="17"/>
        <v>0</v>
      </c>
      <c r="G66" s="43">
        <f t="shared" si="17"/>
        <v>40</v>
      </c>
      <c r="H66" s="99">
        <f t="shared" si="17"/>
        <v>0</v>
      </c>
      <c r="I66" s="43">
        <f t="shared" si="17"/>
        <v>539</v>
      </c>
      <c r="J66" s="43">
        <f t="shared" si="17"/>
        <v>156</v>
      </c>
      <c r="K66" s="99">
        <f t="shared" si="17"/>
        <v>17</v>
      </c>
      <c r="L66" s="43">
        <f t="shared" si="17"/>
        <v>382</v>
      </c>
      <c r="M66" s="43">
        <f t="shared" si="17"/>
        <v>0</v>
      </c>
      <c r="N66" s="97">
        <f>IF(SUM(B66:M66)&lt;=0,"",SUM(B66:M66))</f>
        <v>1317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171</v>
      </c>
      <c r="F67" s="43">
        <f t="shared" si="18"/>
        <v>0</v>
      </c>
      <c r="G67" s="43">
        <f t="shared" si="18"/>
        <v>38</v>
      </c>
      <c r="H67" s="99">
        <f t="shared" si="18"/>
        <v>0</v>
      </c>
      <c r="I67" s="43">
        <f t="shared" si="18"/>
        <v>503</v>
      </c>
      <c r="J67" s="43">
        <f t="shared" si="18"/>
        <v>143</v>
      </c>
      <c r="K67" s="99">
        <f t="shared" si="18"/>
        <v>18</v>
      </c>
      <c r="L67" s="43">
        <f t="shared" si="18"/>
        <v>352</v>
      </c>
      <c r="M67" s="43">
        <f t="shared" si="18"/>
        <v>0</v>
      </c>
      <c r="N67" s="97">
        <f>IF(SUM(B67:M67)&lt;=0,"",SUM(B67:M67))</f>
        <v>1225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>
        <f t="shared" si="19"/>
        <v>0</v>
      </c>
      <c r="D68" s="43" t="str">
        <f t="shared" si="19"/>
        <v/>
      </c>
      <c r="E68" s="99" t="str">
        <f t="shared" si="19"/>
        <v/>
      </c>
      <c r="F68" s="43" t="s">
        <v>17</v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666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267</v>
      </c>
      <c r="I77" s="56">
        <f>IF(H33="",0,INDEX($B$63:$M$71,$R$64,7))+IF(I33="",0,INDEX($B$63:$M$71,$R$64,8))+IF(J33="",0,INDEX($B$63:$M$71,$R$64,9))</f>
        <v>725</v>
      </c>
      <c r="L77" s="56">
        <f>IF(K33="",0,INDEX($B$63:$M$71,$R$64,10))+IF(L33="",0,INDEX($B$63:$M$71,$R$64,11))+IF(M33="",0,INDEX($B$63:$M$71,$R$64,12))</f>
        <v>455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195</v>
      </c>
      <c r="L78" s="56">
        <f>IF(B33="",0,INDEX($B$63:$M$71,$R$64,1))+IF(G33="",0,INDEX($B$63:$M$71,$R$64,6))+IF(I33="",0,INDEX($B$63:$M$71,$R$64,8))</f>
        <v>586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1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9th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9th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0.41666666666666669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2</v>
      </c>
      <c r="D33" s="96"/>
      <c r="E33" s="95"/>
      <c r="F33" s="96">
        <v>0</v>
      </c>
      <c r="G33" s="96"/>
      <c r="H33" s="95"/>
      <c r="I33" s="96">
        <v>1</v>
      </c>
      <c r="J33" s="96"/>
      <c r="K33" s="95"/>
      <c r="L33" s="96">
        <v>0</v>
      </c>
      <c r="M33" s="96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5"/>
      <c r="F34" s="96">
        <v>1</v>
      </c>
      <c r="G34" s="96"/>
      <c r="H34" s="95"/>
      <c r="I34" s="96">
        <v>1</v>
      </c>
      <c r="J34" s="96"/>
      <c r="K34" s="95"/>
      <c r="L34" s="96">
        <v>0</v>
      </c>
      <c r="M34" s="96"/>
      <c r="N34" s="97">
        <f t="shared" si="0"/>
        <v>4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</v>
      </c>
      <c r="D35" s="96"/>
      <c r="E35" s="95"/>
      <c r="F35" s="96">
        <v>1</v>
      </c>
      <c r="G35" s="96"/>
      <c r="H35" s="95"/>
      <c r="I35" s="96">
        <v>1</v>
      </c>
      <c r="J35" s="96"/>
      <c r="K35" s="95"/>
      <c r="L35" s="96">
        <v>0</v>
      </c>
      <c r="M35" s="96"/>
      <c r="N35" s="97">
        <f t="shared" si="0"/>
        <v>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5"/>
      <c r="F36" s="96">
        <v>1</v>
      </c>
      <c r="G36" s="96"/>
      <c r="H36" s="95"/>
      <c r="I36" s="96">
        <v>1</v>
      </c>
      <c r="J36" s="96"/>
      <c r="K36" s="95"/>
      <c r="L36" s="96">
        <v>1</v>
      </c>
      <c r="M36" s="96"/>
      <c r="N36" s="97">
        <f t="shared" si="0"/>
        <v>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5"/>
      <c r="F37" s="96">
        <v>1</v>
      </c>
      <c r="G37" s="96"/>
      <c r="H37" s="95"/>
      <c r="I37" s="96">
        <v>1</v>
      </c>
      <c r="J37" s="96"/>
      <c r="K37" s="95"/>
      <c r="L37" s="96">
        <v>1</v>
      </c>
      <c r="M37" s="96"/>
      <c r="N37" s="97">
        <f t="shared" si="0"/>
        <v>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</v>
      </c>
      <c r="D38" s="96"/>
      <c r="E38" s="95"/>
      <c r="F38" s="96">
        <v>1</v>
      </c>
      <c r="G38" s="96"/>
      <c r="H38" s="95"/>
      <c r="I38" s="96">
        <v>1</v>
      </c>
      <c r="J38" s="96"/>
      <c r="K38" s="95"/>
      <c r="L38" s="96">
        <v>1</v>
      </c>
      <c r="M38" s="96"/>
      <c r="N38" s="97">
        <f t="shared" si="0"/>
        <v>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</v>
      </c>
      <c r="D39" s="96"/>
      <c r="E39" s="95"/>
      <c r="F39" s="96">
        <v>1</v>
      </c>
      <c r="G39" s="96"/>
      <c r="H39" s="95"/>
      <c r="I39" s="96">
        <v>1</v>
      </c>
      <c r="J39" s="96"/>
      <c r="K39" s="95"/>
      <c r="L39" s="96">
        <v>1</v>
      </c>
      <c r="M39" s="96"/>
      <c r="N39" s="97">
        <f t="shared" si="0"/>
        <v>5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2</v>
      </c>
      <c r="D40" s="96"/>
      <c r="E40" s="95"/>
      <c r="F40" s="96">
        <v>1</v>
      </c>
      <c r="G40" s="96"/>
      <c r="H40" s="95"/>
      <c r="I40" s="96">
        <v>1</v>
      </c>
      <c r="J40" s="96"/>
      <c r="K40" s="95"/>
      <c r="L40" s="96">
        <v>1</v>
      </c>
      <c r="M40" s="96"/>
      <c r="N40" s="97">
        <f t="shared" si="0"/>
        <v>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5</v>
      </c>
      <c r="O63" s="84"/>
      <c r="P63" s="84"/>
      <c r="Q63" s="98">
        <f t="shared" ref="Q63:Q71" si="13">$A63</f>
        <v>0.66666666666666674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2011-02-03T17:55:40Z</dcterms:modified>
</cp:coreProperties>
</file>