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1B7B2BD9-B995-404B-B18D-F932A298BB0A}" xr6:coauthVersionLast="47" xr6:coauthVersionMax="47" xr10:uidLastSave="{00000000-0000-0000-0000-000000000000}"/>
  <bookViews>
    <workbookView xWindow="2268" yWindow="2256" windowWidth="11496" windowHeight="8976" firstSheet="24" activeTab="24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<sst xmlns="http://schemas.openxmlformats.org/spreadsheetml/2006/main" count="3537" uniqueCount="794">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</sst>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18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3" fillId="0" borderId="2" xfId="0" applyFont="1" applyBorder="1"/>
    <xf numFmtId="0" fontId="13" fillId="0" borderId="3" xfId="0" applyFont="1" applyBorder="1"/>
    <xf numFmtId="0" fontId="14" fillId="0" borderId="0" xfId="0" applyFont="1" applyAlignment="1">
      <alignment horizontal="left"/>
    </xf>
    <xf numFmtId="0" fontId="13" fillId="0" borderId="5" xfId="0" applyFont="1" applyBorder="1"/>
    <xf numFmtId="0" fontId="14" fillId="0" borderId="7" xfId="0" applyFont="1" applyBorder="1" applyAlignment="1">
      <alignment horizontal="left"/>
    </xf>
    <xf numFmtId="0" fontId="13" fillId="0" borderId="7" xfId="0" applyFont="1" applyBorder="1"/>
    <xf numFmtId="0" fontId="13" fillId="0" borderId="8" xfId="0" applyFont="1" applyBorder="1"/>
    <xf numFmtId="0" fontId="19" fillId="0" borderId="15" xfId="0" applyFont="1" applyBorder="1" applyAlignment="1">
      <alignment horizontal="center" vertical="center"/>
    </xf>
    <xf numFmtId="0" fontId="13" fillId="0" borderId="16" xfId="0" applyFont="1" applyBorder="1"/>
    <xf numFmtId="0" fontId="13" fillId="0" borderId="17" xfId="0" applyFont="1" applyBorder="1"/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3" fillId="0" borderId="11" xfId="0" applyFont="1" applyBorder="1"/>
    <xf numFmtId="0" fontId="13" fillId="0" borderId="12" xfId="0" applyFont="1" applyBorder="1"/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4" xfId="0" applyFont="1" applyBorder="1"/>
    <xf numFmtId="0" fontId="13" fillId="0" borderId="6" xfId="0" applyFont="1" applyBorder="1"/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0" borderId="16" xfId="0" applyFont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49" fontId="24" fillId="0" borderId="0" xfId="0" applyNumberFormat="1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16" fontId="11" fillId="0" borderId="1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0" fontId="14" fillId="3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1" fillId="9" borderId="19" xfId="0" applyFont="1" applyFill="1" applyBorder="1" applyAlignment="1">
      <alignment horizontal="center" vertical="center" wrapText="1"/>
    </xf>
    <xf numFmtId="0" fontId="13" fillId="9" borderId="20" xfId="0" applyFont="1" applyFill="1" applyBorder="1"/>
    <xf numFmtId="0" fontId="13" fillId="9" borderId="21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7" fillId="0" borderId="10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4" borderId="1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3" fillId="0" borderId="37" xfId="0" applyFont="1" applyBorder="1"/>
    <xf numFmtId="0" fontId="13" fillId="4" borderId="21" xfId="0" applyFont="1" applyFill="1" applyBorder="1"/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0" fontId="13" fillId="0" borderId="0" xfId="0" applyFont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3" fillId="0" borderId="47" xfId="0" applyFont="1" applyBorder="1"/>
    <xf numFmtId="0" fontId="14" fillId="0" borderId="4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0" fillId="2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3" fillId="0" borderId="55" xfId="0" applyFont="1" applyBorder="1"/>
    <xf numFmtId="0" fontId="14" fillId="0" borderId="0" xfId="0" applyFont="1" applyAlignment="1">
      <alignment horizontal="center" wrapText="1"/>
    </xf>
    <xf numFmtId="0" fontId="38" fillId="4" borderId="29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4.4" x14ac:dyDescent="0.3"/>
  <sheetData>
    <row r="1" spans="1:2" x14ac:dyDescent="0.3">
      <c r="A1" t="s">
        <v>524</v>
      </c>
      <c r="B1" t="s">
        <v>525</v>
      </c>
    </row>
    <row r="2" spans="1:2" ht="172.8" x14ac:dyDescent="0.3">
      <c r="A2" t="s">
        <v>3</v>
      </c>
      <c r="B2" s="54" t="s">
        <v>526</v>
      </c>
    </row>
    <row r="3" spans="1:2" ht="244.8" x14ac:dyDescent="0.3">
      <c r="A3" t="s">
        <v>44</v>
      </c>
      <c r="B3" s="54" t="s">
        <v>527</v>
      </c>
    </row>
    <row r="4" spans="1:2" ht="72" x14ac:dyDescent="0.3">
      <c r="A4" t="s">
        <v>49</v>
      </c>
      <c r="B4" s="54" t="s">
        <v>528</v>
      </c>
    </row>
    <row r="5" spans="1:2" x14ac:dyDescent="0.3">
      <c r="A5" t="s">
        <v>510</v>
      </c>
    </row>
    <row r="6" spans="1:2" ht="129.6" x14ac:dyDescent="0.3">
      <c r="A6" t="s">
        <v>52</v>
      </c>
      <c r="B6" s="54" t="s">
        <v>529</v>
      </c>
    </row>
    <row r="7" spans="1:2" ht="187.2" x14ac:dyDescent="0.3">
      <c r="A7" t="s">
        <v>54</v>
      </c>
      <c r="B7" s="54" t="s">
        <v>530</v>
      </c>
    </row>
    <row r="8" spans="1:2" ht="273.60000000000002" x14ac:dyDescent="0.3">
      <c r="A8" t="s">
        <v>57</v>
      </c>
      <c r="B8" s="54" t="s">
        <v>531</v>
      </c>
    </row>
    <row r="9" spans="1:2" ht="230.4" x14ac:dyDescent="0.3">
      <c r="A9" t="s">
        <v>62</v>
      </c>
      <c r="B9" s="54" t="s">
        <v>532</v>
      </c>
    </row>
    <row r="10" spans="1:2" ht="273.60000000000002" x14ac:dyDescent="0.3">
      <c r="A10" t="s">
        <v>64</v>
      </c>
      <c r="B10" s="54" t="s">
        <v>533</v>
      </c>
    </row>
    <row r="11" spans="1:2" ht="216" x14ac:dyDescent="0.3">
      <c r="A11" t="s">
        <v>66</v>
      </c>
      <c r="B11" s="54" t="s">
        <v>534</v>
      </c>
    </row>
    <row r="12" spans="1:2" ht="409.6" x14ac:dyDescent="0.3">
      <c r="A12" t="s">
        <v>69</v>
      </c>
      <c r="B12" s="54" t="s">
        <v>535</v>
      </c>
    </row>
    <row r="13" spans="1:2" ht="144" x14ac:dyDescent="0.3">
      <c r="A13" t="s">
        <v>73</v>
      </c>
      <c r="B13" s="54" t="s">
        <v>536</v>
      </c>
    </row>
    <row r="14" spans="1:2" ht="288" x14ac:dyDescent="0.3">
      <c r="A14" t="s">
        <v>76</v>
      </c>
      <c r="B14" s="54" t="s">
        <v>537</v>
      </c>
    </row>
    <row r="15" spans="1:2" ht="187.2" x14ac:dyDescent="0.3">
      <c r="A15" t="s">
        <v>81</v>
      </c>
      <c r="B15" s="54" t="s">
        <v>538</v>
      </c>
    </row>
    <row r="16" spans="1:2" ht="144" x14ac:dyDescent="0.3">
      <c r="A16" t="s">
        <v>84</v>
      </c>
      <c r="B16" s="54" t="s">
        <v>539</v>
      </c>
    </row>
    <row r="17" spans="1:2" ht="216" x14ac:dyDescent="0.3">
      <c r="A17" t="s">
        <v>86</v>
      </c>
      <c r="B17" s="54" t="s">
        <v>540</v>
      </c>
    </row>
    <row r="18" spans="1:2" ht="187.2" x14ac:dyDescent="0.3">
      <c r="A18" t="s">
        <v>91</v>
      </c>
      <c r="B18" s="54" t="s">
        <v>541</v>
      </c>
    </row>
    <row r="19" spans="1:2" ht="409.6" x14ac:dyDescent="0.3">
      <c r="A19" t="s">
        <v>93</v>
      </c>
      <c r="B19" s="54" t="s">
        <v>542</v>
      </c>
    </row>
    <row r="20" spans="1:2" ht="288" x14ac:dyDescent="0.3">
      <c r="A20" t="s">
        <v>96</v>
      </c>
      <c r="B20" s="54" t="s">
        <v>543</v>
      </c>
    </row>
    <row r="21" spans="1:2" ht="244.8" x14ac:dyDescent="0.3">
      <c r="A21" t="s">
        <v>100</v>
      </c>
      <c r="B21" s="54" t="s">
        <v>544</v>
      </c>
    </row>
    <row r="22" spans="1:2" ht="409.6" x14ac:dyDescent="0.3">
      <c r="A22" t="s">
        <v>105</v>
      </c>
      <c r="B22" s="54" t="s">
        <v>545</v>
      </c>
    </row>
    <row r="23" spans="1:2" ht="158.4" x14ac:dyDescent="0.3">
      <c r="A23" t="s">
        <v>109</v>
      </c>
      <c r="B23" s="54" t="s">
        <v>546</v>
      </c>
    </row>
    <row r="24" spans="1:2" ht="230.4" x14ac:dyDescent="0.3">
      <c r="A24" t="s">
        <v>112</v>
      </c>
      <c r="B24" s="54" t="s">
        <v>547</v>
      </c>
    </row>
    <row r="25" spans="1:2" ht="388.8" x14ac:dyDescent="0.3">
      <c r="A25" t="s">
        <v>114</v>
      </c>
      <c r="B25" s="54" t="s">
        <v>548</v>
      </c>
    </row>
    <row r="26" spans="1:2" ht="100.8" x14ac:dyDescent="0.3">
      <c r="A26" t="s">
        <v>116</v>
      </c>
      <c r="B26" s="54" t="s">
        <v>549</v>
      </c>
    </row>
    <row r="27" spans="1:2" ht="244.8" x14ac:dyDescent="0.3">
      <c r="A27" t="s">
        <v>117</v>
      </c>
      <c r="B27" s="54" t="s">
        <v>550</v>
      </c>
    </row>
    <row r="28" spans="1:2" ht="288" x14ac:dyDescent="0.3">
      <c r="A28" t="s">
        <v>119</v>
      </c>
      <c r="B28" s="54" t="s">
        <v>551</v>
      </c>
    </row>
    <row r="29" spans="1:2" ht="129.6" x14ac:dyDescent="0.3">
      <c r="A29" t="s">
        <v>121</v>
      </c>
      <c r="B29" s="54" t="s">
        <v>552</v>
      </c>
    </row>
    <row r="30" spans="1:2" ht="187.2" x14ac:dyDescent="0.3">
      <c r="A30" t="s">
        <v>123</v>
      </c>
      <c r="B30" s="54" t="s">
        <v>553</v>
      </c>
    </row>
    <row r="31" spans="1:2" ht="129.6" x14ac:dyDescent="0.3">
      <c r="A31" t="s">
        <v>124</v>
      </c>
      <c r="B31" s="54" t="s">
        <v>554</v>
      </c>
    </row>
    <row r="32" spans="1:2" ht="201.6" x14ac:dyDescent="0.3">
      <c r="A32" t="s">
        <v>128</v>
      </c>
      <c r="B32" s="54" t="s">
        <v>555</v>
      </c>
    </row>
    <row r="33" spans="1:2" ht="129.6" x14ac:dyDescent="0.3">
      <c r="A33" t="s">
        <v>131</v>
      </c>
      <c r="B33" s="54" t="s">
        <v>556</v>
      </c>
    </row>
    <row r="34" spans="1:2" ht="230.4" x14ac:dyDescent="0.3">
      <c r="A34" t="s">
        <v>134</v>
      </c>
      <c r="B34" s="54" t="s">
        <v>557</v>
      </c>
    </row>
    <row r="35" spans="1:2" ht="360" x14ac:dyDescent="0.3">
      <c r="A35" t="s">
        <v>135</v>
      </c>
      <c r="B35" s="54" t="s">
        <v>558</v>
      </c>
    </row>
    <row r="36" spans="1:2" x14ac:dyDescent="0.3">
      <c r="A36" t="s">
        <v>17</v>
      </c>
    </row>
    <row r="37" spans="1:2" x14ac:dyDescent="0.3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E32" zoomScale="50" zoomScaleNormal="50" zoomScaleSheetLayoutView="50" workbookViewId="0">
      <selection activeCell="P40" sqref="P40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16</v>
      </c>
      <c r="I15" s="75"/>
      <c r="J15" s="75"/>
      <c r="K15" s="76"/>
      <c r="L15" s="11" t="str">
        <f t="array" ref="L15">INDEX(z_3_Materias!B2:B508, MATCH(H15, z_3_Materias!A2:A508, 0))</f>
        <v>20IRIC009</v>
      </c>
      <c r="M15" s="12" t="s">
        <v>622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13</v>
      </c>
      <c r="S15" s="70"/>
      <c r="T15" s="13" t="str">
        <f t="shared" ref="T15:T23" si="0">H15&amp;" "&amp;M15</f>
        <v>Cómputo en la Nube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489</v>
      </c>
      <c r="I16" s="78"/>
      <c r="J16" s="78"/>
      <c r="K16" s="79"/>
      <c r="L16" s="14" t="str">
        <f t="array" ref="L16">INDEX(z_3_Materias!B2:B508, MATCH(H16, z_3_Materias!A2:A508, 0))</f>
        <v>20IRIC014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Automatización de Infraestructura Digital I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489</v>
      </c>
      <c r="I17" s="78"/>
      <c r="J17" s="78"/>
      <c r="K17" s="79"/>
      <c r="L17" s="14" t="str">
        <f t="array" ref="L17">INDEX(z_3_Materias!B2:B508, MATCH(H17, z_3_Materias!A2:A508, 0))</f>
        <v>20IRIC014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Automatización de Infraestructura Digital I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26"/>
      <c r="M27" s="103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126"/>
      <c r="M28" s="103"/>
      <c r="N28" s="85"/>
      <c r="O28" s="87"/>
      <c r="P28" s="85"/>
      <c r="Q28" s="87"/>
      <c r="R28" s="100"/>
      <c r="S28" s="101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126"/>
      <c r="M29" s="103"/>
      <c r="N29" s="85"/>
      <c r="O29" s="87"/>
      <c r="P29" s="85"/>
      <c r="Q29" s="87"/>
      <c r="R29" s="100"/>
      <c r="S29" s="101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2"/>
      <c r="S32" s="103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2"/>
      <c r="S33" s="103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27" t="s">
        <v>780</v>
      </c>
      <c r="I35" s="128"/>
      <c r="J35" s="127" t="s">
        <v>628</v>
      </c>
      <c r="K35" s="128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26"/>
      <c r="I36" s="103"/>
      <c r="J36" s="127" t="s">
        <v>628</v>
      </c>
      <c r="K36" s="128"/>
      <c r="L36" s="126"/>
      <c r="M36" s="103"/>
      <c r="N36" s="102"/>
      <c r="O36" s="103"/>
      <c r="P36" s="107" t="s">
        <v>627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26"/>
      <c r="I37" s="103"/>
      <c r="J37" s="127" t="s">
        <v>780</v>
      </c>
      <c r="K37" s="128"/>
      <c r="L37" s="126"/>
      <c r="M37" s="103"/>
      <c r="N37" s="102"/>
      <c r="O37" s="103"/>
      <c r="P37" s="107" t="s">
        <v>627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26"/>
      <c r="I38" s="103"/>
      <c r="J38" s="126"/>
      <c r="K38" s="103"/>
      <c r="L38" s="126"/>
      <c r="M38" s="103"/>
      <c r="N38" s="126"/>
      <c r="O38" s="103"/>
      <c r="P38" s="107" t="s">
        <v>623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26"/>
      <c r="I39" s="103"/>
      <c r="J39" s="126"/>
      <c r="K39" s="103"/>
      <c r="L39" s="126"/>
      <c r="M39" s="103"/>
      <c r="N39" s="105" t="s">
        <v>757</v>
      </c>
      <c r="O39" s="106"/>
      <c r="P39" s="107" t="s">
        <v>623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26"/>
      <c r="K40" s="103"/>
      <c r="L40" s="100"/>
      <c r="M40" s="101"/>
      <c r="N40" s="105" t="s">
        <v>757</v>
      </c>
      <c r="O40" s="106"/>
      <c r="P40" s="107" t="s">
        <v>628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5" t="s">
        <v>757</v>
      </c>
      <c r="O41" s="106"/>
      <c r="P41" s="107" t="s">
        <v>628</v>
      </c>
      <c r="Q41" s="108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ALFARO LINARES SANDRA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11" zoomScale="50" zoomScaleNormal="50" zoomScaleSheetLayoutView="50" workbookViewId="0">
      <selection activeCell="H19" sqref="H19:M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44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592</v>
      </c>
      <c r="I15" s="130"/>
      <c r="J15" s="130"/>
      <c r="K15" s="131"/>
      <c r="L15" s="11" t="str">
        <f t="array" ref="L15">INDEX(z_3_Materias!B2:B508, MATCH(H15, z_3_Materias!A2:A508, 0))</f>
        <v>24DAD018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Ilustración para Animación**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592</v>
      </c>
      <c r="I16" s="130"/>
      <c r="J16" s="130"/>
      <c r="K16" s="131"/>
      <c r="L16" s="14" t="str">
        <f t="array" ref="L16">INDEX(z_3_Materias!B2:B508, MATCH(H16, z_3_Materias!A2:A508, 0))</f>
        <v>24DAD018</v>
      </c>
      <c r="M16" s="15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592</v>
      </c>
      <c r="I17" s="130"/>
      <c r="J17" s="130"/>
      <c r="K17" s="131"/>
      <c r="L17" s="14" t="str">
        <f t="array" ref="L17">INDEX(z_3_Materias!B2:B508, MATCH(H17, z_3_Materias!A2:A508, 0))</f>
        <v>24DAD018</v>
      </c>
      <c r="M17" s="15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137</v>
      </c>
      <c r="I18" s="78"/>
      <c r="J18" s="78"/>
      <c r="K18" s="79"/>
      <c r="L18" s="14" t="str">
        <f t="array" ref="L18">INDEX(z_3_Materias!B2:B508, MATCH(H18, z_3_Materias!A2:A508, 0))</f>
        <v>20LDDPA004</v>
      </c>
      <c r="M18" s="15" t="s">
        <v>679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Metodología de Diseño DAD304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132">
        <f t="array" ref="N19">INDEX(z_3_Materias!D2:D508, MATCH(H19, z_3_Materias!A2:A508, 0))</f>
        <v>0</v>
      </c>
      <c r="O19" s="133"/>
      <c r="P19" s="133"/>
      <c r="Q19" s="134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132">
        <f t="array" ref="N20">INDEX(z_3_Materias!D2:D508, MATCH(H20, z_3_Materias!A2:A508, 0))</f>
        <v>0</v>
      </c>
      <c r="O20" s="133"/>
      <c r="P20" s="133"/>
      <c r="Q20" s="134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644</v>
      </c>
      <c r="I27" s="108"/>
      <c r="J27" s="107" t="s">
        <v>645</v>
      </c>
      <c r="K27" s="108"/>
      <c r="L27" s="107" t="s">
        <v>645</v>
      </c>
      <c r="M27" s="108"/>
      <c r="N27" s="107" t="s">
        <v>645</v>
      </c>
      <c r="O27" s="108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644</v>
      </c>
      <c r="I28" s="108"/>
      <c r="J28" s="107" t="s">
        <v>644</v>
      </c>
      <c r="K28" s="108"/>
      <c r="L28" s="107" t="s">
        <v>645</v>
      </c>
      <c r="M28" s="108"/>
      <c r="N28" s="107" t="s">
        <v>645</v>
      </c>
      <c r="O28" s="108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644</v>
      </c>
      <c r="I29" s="108"/>
      <c r="J29" s="107" t="s">
        <v>644</v>
      </c>
      <c r="K29" s="108"/>
      <c r="L29" s="107" t="s">
        <v>644</v>
      </c>
      <c r="M29" s="108"/>
      <c r="N29" s="107" t="s">
        <v>645</v>
      </c>
      <c r="O29" s="108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648</v>
      </c>
      <c r="K31" s="108"/>
      <c r="L31" s="107" t="s">
        <v>648</v>
      </c>
      <c r="M31" s="108"/>
      <c r="N31" s="107" t="s">
        <v>648</v>
      </c>
      <c r="O31" s="108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648</v>
      </c>
      <c r="K32" s="108"/>
      <c r="L32" s="107" t="s">
        <v>648</v>
      </c>
      <c r="M32" s="108"/>
      <c r="N32" s="107" t="s">
        <v>648</v>
      </c>
      <c r="O32" s="108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35"/>
      <c r="K33" s="101"/>
      <c r="L33" s="135"/>
      <c r="M33" s="101"/>
      <c r="N33" s="100"/>
      <c r="O33" s="101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705</v>
      </c>
      <c r="K34" s="108"/>
      <c r="L34" s="100"/>
      <c r="M34" s="101"/>
      <c r="N34" s="107" t="s">
        <v>705</v>
      </c>
      <c r="O34" s="108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7" t="s">
        <v>705</v>
      </c>
      <c r="K35" s="108"/>
      <c r="L35" s="100"/>
      <c r="M35" s="101"/>
      <c r="N35" s="107" t="s">
        <v>705</v>
      </c>
      <c r="O35" s="10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BAEZA FLORES MARIA DEL CARMEN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G16" zoomScale="50" zoomScaleNormal="50" zoomScaleSheetLayoutView="50" workbookViewId="0">
      <selection activeCell="R27" sqref="R27:S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3" t="s">
        <v>510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578</v>
      </c>
      <c r="I15" s="130"/>
      <c r="J15" s="130"/>
      <c r="K15" s="131"/>
      <c r="L15" s="11" t="str">
        <f t="array" ref="L15">INDEX(z_3_Materias!B2:B508, MATCH(H15, z_3_Materias!A2:A508, 0))</f>
        <v>24CD020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Modelos Estadísticos*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487</v>
      </c>
      <c r="I16" s="138"/>
      <c r="J16" s="138"/>
      <c r="K16" s="139"/>
      <c r="L16" s="14" t="str">
        <f t="array" ref="L16">INDEX(z_3_Materias!B2:B508, MATCH(H16, z_3_Materias!A2:A508, 0))</f>
        <v>20IRIC013</v>
      </c>
      <c r="M16" s="15" t="s">
        <v>625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Hacking Ético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487</v>
      </c>
      <c r="I17" s="138"/>
      <c r="J17" s="138"/>
      <c r="K17" s="139"/>
      <c r="L17" s="14" t="str">
        <f t="array" ref="L17">INDEX(z_3_Materias!B2:B508, MATCH(H17, z_3_Materias!A2:A508, 0))</f>
        <v>20IRIC013</v>
      </c>
      <c r="M17" s="15" t="s">
        <v>626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Hacking Ético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101</v>
      </c>
      <c r="I18" s="138"/>
      <c r="J18" s="138"/>
      <c r="K18" s="139"/>
      <c r="L18" s="14" t="str">
        <f t="array" ref="L18">INDEX(z_3_Materias!B2:B508, MATCH(H18, z_3_Materias!A2:A508, 0))</f>
        <v>20LDDPA009</v>
      </c>
      <c r="M18" s="15" t="s">
        <v>637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Diseño de Interfaz Web LDDPA801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101</v>
      </c>
      <c r="I19" s="138"/>
      <c r="J19" s="138"/>
      <c r="K19" s="139"/>
      <c r="L19" s="14" t="str">
        <f t="array" ref="L19">INDEX(z_3_Materias!B2:B508, MATCH(H19, z_3_Materias!A2:A508, 0))</f>
        <v>20LDDPA009</v>
      </c>
      <c r="M19" s="15" t="s">
        <v>638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de Interfaz Web LDDPA802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138"/>
      <c r="J20" s="138"/>
      <c r="K20" s="13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107" t="s">
        <v>786</v>
      </c>
      <c r="S27" s="108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786</v>
      </c>
      <c r="S28" s="108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107" t="s">
        <v>786</v>
      </c>
      <c r="S29" s="108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 t="s">
        <v>787</v>
      </c>
      <c r="S31" s="108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7" t="s">
        <v>787</v>
      </c>
      <c r="S32" s="108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107" t="s">
        <v>760</v>
      </c>
      <c r="M33" s="108"/>
      <c r="N33" s="107" t="s">
        <v>760</v>
      </c>
      <c r="O33" s="108"/>
      <c r="P33" s="107" t="s">
        <v>760</v>
      </c>
      <c r="Q33" s="108"/>
      <c r="R33" s="107" t="s">
        <v>787</v>
      </c>
      <c r="S33" s="108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107" t="s">
        <v>760</v>
      </c>
      <c r="M34" s="108"/>
      <c r="N34" s="107" t="s">
        <v>760</v>
      </c>
      <c r="O34" s="108"/>
      <c r="P34" s="107" t="s">
        <v>760</v>
      </c>
      <c r="Q34" s="108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127" t="s">
        <v>782</v>
      </c>
      <c r="M35" s="128"/>
      <c r="N35" s="127" t="s">
        <v>781</v>
      </c>
      <c r="O35" s="128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27" t="s">
        <v>782</v>
      </c>
      <c r="M36" s="128"/>
      <c r="N36" s="127" t="s">
        <v>781</v>
      </c>
      <c r="O36" s="128"/>
      <c r="P36" s="107" t="s">
        <v>762</v>
      </c>
      <c r="Q36" s="108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7" t="s">
        <v>762</v>
      </c>
      <c r="M37" s="108"/>
      <c r="N37" s="107" t="s">
        <v>761</v>
      </c>
      <c r="O37" s="108"/>
      <c r="P37" s="107" t="s">
        <v>762</v>
      </c>
      <c r="Q37" s="108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7" t="s">
        <v>762</v>
      </c>
      <c r="M38" s="108"/>
      <c r="N38" s="107" t="s">
        <v>761</v>
      </c>
      <c r="O38" s="108"/>
      <c r="P38" s="107" t="s">
        <v>761</v>
      </c>
      <c r="Q38" s="108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7" t="s">
        <v>761</v>
      </c>
      <c r="Q39" s="108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CRUZ GARCIA MISAEL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G33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53</v>
      </c>
      <c r="I15" s="130"/>
      <c r="J15" s="130"/>
      <c r="K15" s="131"/>
      <c r="L15" s="11" t="str">
        <f t="array" ref="L15">INDEX(z_3_Materias!B2:B508, MATCH(H15, z_3_Materias!A2:A508, 0))</f>
        <v>20IRIC007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4</v>
      </c>
      <c r="S15" s="70"/>
      <c r="T15" s="13" t="str">
        <f t="shared" ref="T15:T23" si="0">H15&amp;" "&amp;M15</f>
        <v>Matemáticas para Ingeniería I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127" t="s">
        <v>756</v>
      </c>
      <c r="K37" s="128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127" t="s">
        <v>756</v>
      </c>
      <c r="K38" s="128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7" t="s">
        <v>624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7" t="s">
        <v>624</v>
      </c>
      <c r="Q41" s="108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GARCIA TRINIDAD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29" zoomScale="50" zoomScaleNormal="100" zoomScaleSheetLayoutView="50" workbookViewId="0">
      <selection activeCell="J35" sqref="J35:K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2" t="s">
        <v>681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16</v>
      </c>
      <c r="S15" s="70"/>
      <c r="T15" s="13" t="str">
        <f t="shared" ref="T15:T23" si="0">H15&amp;" "&amp;M15</f>
        <v>Prototipos y Software 3D** DAD308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2" t="s">
        <v>667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DAD309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56</v>
      </c>
      <c r="I17" s="75"/>
      <c r="J17" s="75"/>
      <c r="K17" s="76"/>
      <c r="L17" s="14" t="str">
        <f t="array" ref="L17">INDEX(z_3_Materias!B2:B508, MATCH(H17, z_3_Materias!A2:A508, 0))</f>
        <v>18DDA025</v>
      </c>
      <c r="M17" s="12" t="s">
        <v>685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Física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42" t="s">
        <v>772</v>
      </c>
      <c r="K28" s="108"/>
      <c r="L28" s="144"/>
      <c r="M28" s="101"/>
      <c r="N28" s="142" t="s">
        <v>772</v>
      </c>
      <c r="O28" s="108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42" t="s">
        <v>772</v>
      </c>
      <c r="K29" s="108"/>
      <c r="L29" s="144"/>
      <c r="M29" s="101"/>
      <c r="N29" s="142" t="s">
        <v>772</v>
      </c>
      <c r="O29" s="108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4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4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42" t="s">
        <v>748</v>
      </c>
      <c r="K32" s="108"/>
      <c r="L32" s="144"/>
      <c r="M32" s="101"/>
      <c r="N32" s="142" t="s">
        <v>591</v>
      </c>
      <c r="O32" s="143"/>
      <c r="P32" s="100"/>
      <c r="Q32" s="14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42" t="s">
        <v>748</v>
      </c>
      <c r="K33" s="108"/>
      <c r="L33" s="144"/>
      <c r="M33" s="101"/>
      <c r="N33" s="142" t="s">
        <v>591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42" t="s">
        <v>748</v>
      </c>
      <c r="K34" s="108"/>
      <c r="L34" s="144"/>
      <c r="M34" s="101"/>
      <c r="N34" s="142" t="s">
        <v>591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44"/>
      <c r="K35" s="101"/>
      <c r="L35" s="144"/>
      <c r="M35" s="101"/>
      <c r="N35" s="144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45"/>
      <c r="K36" s="137"/>
      <c r="L36" s="145"/>
      <c r="M36" s="137"/>
      <c r="N36" s="145"/>
      <c r="O36" s="137"/>
      <c r="P36" s="136"/>
      <c r="Q36" s="13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42" t="s">
        <v>769</v>
      </c>
      <c r="K37" s="108"/>
      <c r="L37" s="144"/>
      <c r="M37" s="101"/>
      <c r="N37" s="142" t="s">
        <v>769</v>
      </c>
      <c r="O37" s="108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42" t="s">
        <v>769</v>
      </c>
      <c r="K38" s="108"/>
      <c r="L38" s="144"/>
      <c r="M38" s="101"/>
      <c r="N38" s="142" t="s">
        <v>769</v>
      </c>
      <c r="O38" s="108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146" t="s">
        <v>769</v>
      </c>
      <c r="K39" s="147"/>
      <c r="L39" s="148"/>
      <c r="M39" s="87"/>
      <c r="N39" s="146" t="s">
        <v>769</v>
      </c>
      <c r="O39" s="14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GOMEZ GONZALEZ JORGE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H33" sqref="H33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17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5">
      <c r="B15" s="90"/>
      <c r="C15" s="70"/>
      <c r="D15" s="90"/>
      <c r="E15" s="63"/>
      <c r="F15" s="63"/>
      <c r="G15" s="96"/>
      <c r="H15" s="149" t="s">
        <v>594</v>
      </c>
      <c r="I15" s="150"/>
      <c r="J15" s="150"/>
      <c r="K15" s="151"/>
      <c r="L15" s="11" t="str">
        <f t="array" ref="L15">INDEX(z_3_Materias!B2:B508, MATCH(H15, z_3_Materias!A2:A508, 0))</f>
        <v>24DAD020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26</v>
      </c>
      <c r="S15" s="70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90"/>
      <c r="C16" s="70"/>
      <c r="D16" s="90"/>
      <c r="E16" s="63"/>
      <c r="F16" s="63"/>
      <c r="G16" s="96"/>
      <c r="H16" s="149" t="s">
        <v>594</v>
      </c>
      <c r="I16" s="150"/>
      <c r="J16" s="150"/>
      <c r="K16" s="151"/>
      <c r="L16" s="14" t="str">
        <f t="array" ref="L16">INDEX(z_3_Materias!B2:B508, MATCH(H16, z_3_Materias!A2:A508, 0))</f>
        <v>24DAD020</v>
      </c>
      <c r="M16" s="15" t="s">
        <v>662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DAD305</v>
      </c>
    </row>
    <row r="17" spans="2:20" ht="21" customHeight="1" thickBot="1" x14ac:dyDescent="0.35">
      <c r="B17" s="90"/>
      <c r="C17" s="70"/>
      <c r="D17" s="90"/>
      <c r="E17" s="63"/>
      <c r="F17" s="63"/>
      <c r="G17" s="96"/>
      <c r="H17" s="149" t="s">
        <v>594</v>
      </c>
      <c r="I17" s="150"/>
      <c r="J17" s="150"/>
      <c r="K17" s="151"/>
      <c r="L17" s="14" t="str">
        <f t="array" ref="L17">INDEX(z_3_Materias!B2:B508, MATCH(H17, z_3_Materias!A2:A508, 0))</f>
        <v>24DAD020</v>
      </c>
      <c r="M17" s="15" t="s">
        <v>659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DAD306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49" t="s">
        <v>594</v>
      </c>
      <c r="I18" s="150"/>
      <c r="J18" s="150"/>
      <c r="K18" s="151"/>
      <c r="L18" s="14" t="str">
        <f t="array" ref="L18">INDEX(z_3_Materias!B2:B508, MATCH(H18, z_3_Materias!A2:A508, 0))</f>
        <v>24DAD020</v>
      </c>
      <c r="M18" s="15" t="s">
        <v>667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688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LDDPAE904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725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LDDPAE903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724</v>
      </c>
      <c r="I33" s="152"/>
      <c r="J33" s="100"/>
      <c r="K33" s="101"/>
      <c r="L33" s="107" t="s">
        <v>724</v>
      </c>
      <c r="M33" s="152"/>
      <c r="N33" s="107" t="s">
        <v>654</v>
      </c>
      <c r="O33" s="108"/>
      <c r="P33" s="107" t="s">
        <v>654</v>
      </c>
      <c r="Q33" s="152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724</v>
      </c>
      <c r="I34" s="152"/>
      <c r="J34" s="107" t="s">
        <v>654</v>
      </c>
      <c r="K34" s="108"/>
      <c r="L34" s="107" t="s">
        <v>724</v>
      </c>
      <c r="M34" s="152"/>
      <c r="N34" s="107" t="s">
        <v>654</v>
      </c>
      <c r="O34" s="108"/>
      <c r="P34" s="107" t="s">
        <v>654</v>
      </c>
      <c r="Q34" s="108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724</v>
      </c>
      <c r="I35" s="152"/>
      <c r="J35" s="107" t="s">
        <v>792</v>
      </c>
      <c r="K35" s="108"/>
      <c r="L35" s="107" t="s">
        <v>722</v>
      </c>
      <c r="M35" s="152"/>
      <c r="N35" s="107" t="s">
        <v>722</v>
      </c>
      <c r="O35" s="108"/>
      <c r="P35" s="107" t="s">
        <v>722</v>
      </c>
      <c r="Q35" s="108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722</v>
      </c>
      <c r="I37" s="108"/>
      <c r="J37" s="100"/>
      <c r="K37" s="101"/>
      <c r="L37" s="100"/>
      <c r="M37" s="101"/>
      <c r="N37" s="107" t="s">
        <v>723</v>
      </c>
      <c r="O37" s="108"/>
      <c r="P37" s="153"/>
      <c r="Q37" s="147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722</v>
      </c>
      <c r="I38" s="108"/>
      <c r="J38" s="100"/>
      <c r="K38" s="101"/>
      <c r="L38" s="100"/>
      <c r="M38" s="101"/>
      <c r="N38" s="107" t="s">
        <v>723</v>
      </c>
      <c r="O38" s="108"/>
      <c r="P38" s="153"/>
      <c r="Q38" s="147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723</v>
      </c>
      <c r="I39" s="108"/>
      <c r="J39" s="100"/>
      <c r="K39" s="101"/>
      <c r="L39" s="127" t="s">
        <v>744</v>
      </c>
      <c r="M39" s="128"/>
      <c r="N39" s="127" t="s">
        <v>744</v>
      </c>
      <c r="O39" s="128"/>
      <c r="P39" s="107" t="s">
        <v>723</v>
      </c>
      <c r="Q39" s="108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107" t="s">
        <v>723</v>
      </c>
      <c r="I40" s="108"/>
      <c r="J40" s="100"/>
      <c r="K40" s="101"/>
      <c r="L40" s="100"/>
      <c r="M40" s="101"/>
      <c r="N40" s="107" t="s">
        <v>792</v>
      </c>
      <c r="O40" s="108"/>
      <c r="P40" s="107" t="s">
        <v>743</v>
      </c>
      <c r="Q40" s="108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7" t="s">
        <v>792</v>
      </c>
      <c r="O41" s="108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GONZALEZ GARCIA VERONICA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H34" sqref="H34:I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60</v>
      </c>
      <c r="I15" s="130"/>
      <c r="J15" s="130"/>
      <c r="K15" s="131"/>
      <c r="L15" s="11" t="str">
        <f t="array" ref="L15">INDEX(z_3_Materias!B2:B508, MATCH(H15, z_3_Materias!A2:A508, 0))</f>
        <v>24DAD012</v>
      </c>
      <c r="M15" s="12" t="s">
        <v>629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Modelado Manual.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5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5" t="s">
        <v>662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DAD305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4" t="s">
        <v>83</v>
      </c>
      <c r="I18" s="75"/>
      <c r="J18" s="75"/>
      <c r="K18" s="76"/>
      <c r="L18" s="14" t="str">
        <f t="array" ref="L18">INDEX(z_3_Materias!B2:B508, MATCH(H18, z_3_Materias!A2:A508, 0))</f>
        <v>18DDA028</v>
      </c>
      <c r="M18" s="15" t="s">
        <v>685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Prototipos DDA401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709</v>
      </c>
      <c r="I27" s="108"/>
      <c r="J27" s="107" t="s">
        <v>631</v>
      </c>
      <c r="K27" s="108"/>
      <c r="L27" s="107" t="s">
        <v>712</v>
      </c>
      <c r="M27" s="108"/>
      <c r="N27" s="100"/>
      <c r="O27" s="101"/>
      <c r="P27" s="153"/>
      <c r="Q27" s="14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709</v>
      </c>
      <c r="I28" s="108"/>
      <c r="J28" s="107" t="s">
        <v>631</v>
      </c>
      <c r="K28" s="108"/>
      <c r="L28" s="107" t="s">
        <v>712</v>
      </c>
      <c r="M28" s="108"/>
      <c r="N28" s="100"/>
      <c r="O28" s="101"/>
      <c r="P28" s="153"/>
      <c r="Q28" s="14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709</v>
      </c>
      <c r="I29" s="108"/>
      <c r="J29" s="107" t="s">
        <v>631</v>
      </c>
      <c r="K29" s="108"/>
      <c r="L29" s="107" t="s">
        <v>712</v>
      </c>
      <c r="M29" s="108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712</v>
      </c>
      <c r="I31" s="108"/>
      <c r="J31" s="107" t="s">
        <v>709</v>
      </c>
      <c r="K31" s="108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712</v>
      </c>
      <c r="I32" s="108"/>
      <c r="J32" s="107" t="s">
        <v>709</v>
      </c>
      <c r="K32" s="108"/>
      <c r="L32" s="107" t="s">
        <v>710</v>
      </c>
      <c r="M32" s="108"/>
      <c r="N32" s="107" t="s">
        <v>710</v>
      </c>
      <c r="O32" s="108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631</v>
      </c>
      <c r="I33" s="108"/>
      <c r="J33" s="107" t="s">
        <v>709</v>
      </c>
      <c r="K33" s="108"/>
      <c r="L33" s="107" t="s">
        <v>710</v>
      </c>
      <c r="M33" s="108"/>
      <c r="N33" s="107" t="s">
        <v>710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631</v>
      </c>
      <c r="I34" s="108"/>
      <c r="J34" s="100"/>
      <c r="K34" s="101"/>
      <c r="L34" s="107" t="s">
        <v>710</v>
      </c>
      <c r="M34" s="108"/>
      <c r="N34" s="107" t="s">
        <v>710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IBARRA VAZQUEZ JESSICA DANIELA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/>
      <c r="M15" s="12"/>
      <c r="N15" s="80"/>
      <c r="O15" s="75"/>
      <c r="P15" s="75"/>
      <c r="Q15" s="76"/>
      <c r="R15" s="110"/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/>
      <c r="M16" s="15"/>
      <c r="N16" s="81"/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/>
      <c r="M17" s="15"/>
      <c r="N17" s="81"/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154"/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4" t="s">
        <v>17</v>
      </c>
      <c r="I19" s="75"/>
      <c r="J19" s="75"/>
      <c r="K19" s="76"/>
      <c r="L19" s="14">
        <f t="array" ref="L19">INDEX(z_3_Materias!B2:B508, MATCH(H19, z_3_Materias!A2:A508, 0))</f>
        <v>0</v>
      </c>
      <c r="M19" s="12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126"/>
      <c r="I27" s="103"/>
      <c r="J27" s="126"/>
      <c r="K27" s="156"/>
      <c r="L27" s="126"/>
      <c r="M27" s="103"/>
      <c r="N27" s="126"/>
      <c r="O27" s="156"/>
      <c r="P27" s="100"/>
      <c r="Q27" s="101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126"/>
      <c r="I28" s="103"/>
      <c r="J28" s="126"/>
      <c r="K28" s="156"/>
      <c r="L28" s="100"/>
      <c r="M28" s="101"/>
      <c r="N28" s="126"/>
      <c r="O28" s="156"/>
      <c r="P28" s="100"/>
      <c r="Q28" s="101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26"/>
      <c r="I29" s="103"/>
      <c r="J29" s="126"/>
      <c r="K29" s="103"/>
      <c r="L29" s="100"/>
      <c r="M29" s="101"/>
      <c r="N29" s="85"/>
      <c r="O29" s="87"/>
      <c r="P29" s="100"/>
      <c r="Q29" s="101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155"/>
      <c r="Q30" s="103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/>
      <c r="Q31" s="103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04" t="s">
        <v>514</v>
      </c>
      <c r="D44" s="75"/>
      <c r="E44" s="75"/>
      <c r="F44" s="75"/>
      <c r="G44" s="75"/>
      <c r="H44" s="75"/>
      <c r="I44" s="75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123" t="s">
        <v>42</v>
      </c>
      <c r="D45" s="63"/>
      <c r="E45" s="63"/>
      <c r="F45" s="63"/>
      <c r="G45" s="63"/>
      <c r="H45" s="63"/>
      <c r="I45" s="63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104" t="str">
        <f>B10</f>
        <v>INFANTE DE LA FUENTE JUAN GABRIEL</v>
      </c>
      <c r="O46" s="75"/>
      <c r="P46" s="75"/>
      <c r="Q46" s="75"/>
      <c r="R46" s="75"/>
      <c r="S46" s="25"/>
    </row>
    <row r="47" spans="2:19" ht="14.25" customHeight="1" x14ac:dyDescent="0.35">
      <c r="C47" s="104" t="s">
        <v>41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123" t="s">
        <v>42</v>
      </c>
      <c r="D48" s="63"/>
      <c r="E48" s="63"/>
      <c r="F48" s="63"/>
      <c r="G48" s="63"/>
      <c r="H48" s="63"/>
      <c r="I48" s="63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407</v>
      </c>
      <c r="I17" s="78"/>
      <c r="J17" s="78"/>
      <c r="K17" s="79"/>
      <c r="L17" s="14" t="str">
        <f t="array" ref="L17">INDEX(z_3_Materias!B2:B508, MATCH(H17, z_3_Materias!A2:A508, 0))</f>
        <v>20LDDPA016</v>
      </c>
      <c r="M17" s="15" t="s">
        <v>727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Modelado y Espacios Virtuales LDDPAE901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407</v>
      </c>
      <c r="I18" s="78"/>
      <c r="J18" s="78"/>
      <c r="K18" s="79"/>
      <c r="L18" s="14" t="str">
        <f t="array" ref="L18">INDEX(z_3_Materias!B2:B508, MATCH(H18, z_3_Materias!A2:A508, 0))</f>
        <v>20LDDPA016</v>
      </c>
      <c r="M18" s="15" t="s">
        <v>726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Modelado y Espacios Virtuales LDDPAE902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407</v>
      </c>
      <c r="I19" s="78"/>
      <c r="J19" s="78"/>
      <c r="K19" s="79"/>
      <c r="L19" s="14" t="str">
        <f t="array" ref="L19">INDEX(z_3_Materias!B2:B508, MATCH(H19, z_3_Materias!A2:A508, 0))</f>
        <v>20LDDPA016</v>
      </c>
      <c r="M19" s="15" t="s">
        <v>725</v>
      </c>
      <c r="N19" s="81">
        <f t="array" ref="N19">INDEX(z_3_Materias!D2:D508, MATCH(H19, z_3_Materias!A2:A508, 0))</f>
        <v>6</v>
      </c>
      <c r="O19" s="78"/>
      <c r="P19" s="78"/>
      <c r="Q19" s="79"/>
      <c r="R19" s="90"/>
      <c r="S19" s="70"/>
      <c r="T19" s="13" t="str">
        <f t="shared" si="0"/>
        <v>Modelado y Espacios Virtuales LDDPAE903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407</v>
      </c>
      <c r="I20" s="78"/>
      <c r="J20" s="78"/>
      <c r="K20" s="79"/>
      <c r="L20" s="14" t="str">
        <f t="array" ref="L20">INDEX(z_3_Materias!B2:B508, MATCH(H20, z_3_Materias!A2:A508, 0))</f>
        <v>20LDDPA016</v>
      </c>
      <c r="M20" s="15" t="s">
        <v>688</v>
      </c>
      <c r="N20" s="81">
        <f t="array" ref="N20">INDEX(z_3_Materias!D2:D508, MATCH(H20, z_3_Materias!A2:A508, 0))</f>
        <v>6</v>
      </c>
      <c r="O20" s="78"/>
      <c r="P20" s="78"/>
      <c r="Q20" s="79"/>
      <c r="R20" s="90"/>
      <c r="S20" s="70"/>
      <c r="T20" s="13" t="str">
        <f t="shared" si="0"/>
        <v>Modelado y Espacios Virtuales LDDPAE904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85"/>
      <c r="O27" s="87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732</v>
      </c>
      <c r="I33" s="108"/>
      <c r="J33" s="107" t="s">
        <v>731</v>
      </c>
      <c r="K33" s="108"/>
      <c r="L33" s="107" t="s">
        <v>732</v>
      </c>
      <c r="M33" s="108"/>
      <c r="N33" s="107" t="s">
        <v>731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732</v>
      </c>
      <c r="I34" s="108"/>
      <c r="J34" s="107" t="s">
        <v>731</v>
      </c>
      <c r="K34" s="108"/>
      <c r="L34" s="107" t="s">
        <v>732</v>
      </c>
      <c r="M34" s="108"/>
      <c r="N34" s="107" t="s">
        <v>731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732</v>
      </c>
      <c r="I35" s="108"/>
      <c r="J35" s="107" t="s">
        <v>731</v>
      </c>
      <c r="K35" s="108"/>
      <c r="L35" s="107" t="s">
        <v>732</v>
      </c>
      <c r="M35" s="108"/>
      <c r="N35" s="107" t="s">
        <v>731</v>
      </c>
      <c r="O35" s="108"/>
      <c r="P35" s="107" t="s">
        <v>730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7" t="s">
        <v>730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107" t="s">
        <v>730</v>
      </c>
      <c r="K37" s="108"/>
      <c r="L37" s="105" t="s">
        <v>729</v>
      </c>
      <c r="M37" s="106"/>
      <c r="N37" s="105" t="s">
        <v>729</v>
      </c>
      <c r="O37" s="106"/>
      <c r="P37" s="107" t="s">
        <v>730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730</v>
      </c>
      <c r="K38" s="108"/>
      <c r="L38" s="105" t="s">
        <v>729</v>
      </c>
      <c r="M38" s="106"/>
      <c r="N38" s="105" t="s">
        <v>729</v>
      </c>
      <c r="O38" s="106"/>
      <c r="P38" s="107" t="s">
        <v>728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107" t="s">
        <v>730</v>
      </c>
      <c r="K39" s="108"/>
      <c r="L39" s="85"/>
      <c r="M39" s="87"/>
      <c r="N39" s="85"/>
      <c r="O39" s="87"/>
      <c r="P39" s="107" t="s">
        <v>728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ISLAS GONZALEZ YUNUEN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J14" zoomScale="50" zoomScaleNormal="50" zoomScaleSheetLayoutView="50" workbookViewId="0">
      <selection activeCell="N21" sqref="N21:Q2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5">
      <c r="B15" s="90"/>
      <c r="C15" s="70"/>
      <c r="D15" s="90"/>
      <c r="E15" s="63"/>
      <c r="F15" s="63"/>
      <c r="G15" s="96"/>
      <c r="H15" s="157" t="s">
        <v>85</v>
      </c>
      <c r="I15" s="158"/>
      <c r="J15" s="158"/>
      <c r="K15" s="159"/>
      <c r="L15" s="11" t="str">
        <f t="array" ref="L15">INDEX(z_3_Materias!B2:B508, MATCH(H15, z_3_Materias!A2:A508, 0))</f>
        <v>24DAD011</v>
      </c>
      <c r="M15" s="15" t="s">
        <v>629</v>
      </c>
      <c r="N15" s="163">
        <f t="array" ref="N15">INDEX(z_3_Materias!D2:D508, MATCH(H15, z_3_Materias!A2:A508, 0))</f>
        <v>6</v>
      </c>
      <c r="O15" s="150"/>
      <c r="P15" s="150"/>
      <c r="Q15" s="151"/>
      <c r="R15" s="110">
        <f>SUM(N15:Q23)</f>
        <v>30</v>
      </c>
      <c r="S15" s="70"/>
      <c r="T15" s="13" t="str">
        <f t="shared" ref="T15:T23" si="0">H15&amp;" "&amp;M15</f>
        <v>Ilustración Digital.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60" t="s">
        <v>650</v>
      </c>
      <c r="I16" s="161"/>
      <c r="J16" s="161"/>
      <c r="K16" s="162"/>
      <c r="L16" s="14" t="str">
        <f t="array" ref="L16">INDEX(z_3_Materias!B2:B508, MATCH(H16, z_3_Materias!A2:A508, 0))</f>
        <v>24DAD021</v>
      </c>
      <c r="M16" s="12" t="s">
        <v>679</v>
      </c>
      <c r="N16" s="81">
        <f t="array" ref="N16">INDEX(z_3_Materias!D2:D508, MATCH(H16, z_3_Materias!A2:A508, 0))</f>
        <v>4</v>
      </c>
      <c r="O16" s="78"/>
      <c r="P16" s="78"/>
      <c r="Q16" s="164"/>
      <c r="R16" s="90"/>
      <c r="S16" s="70"/>
      <c r="T16" s="13" t="str">
        <f t="shared" si="0"/>
        <v>Proyecto Integrador I*_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593</v>
      </c>
      <c r="I17" s="78"/>
      <c r="J17" s="78"/>
      <c r="K17" s="164"/>
      <c r="L17" s="14" t="str">
        <f t="array" ref="L17">INDEX(z_3_Materias!B2:B508, MATCH(H17, z_3_Materias!A2:A508, 0))</f>
        <v>24DAD019</v>
      </c>
      <c r="M17" s="12" t="s">
        <v>681</v>
      </c>
      <c r="N17" s="81">
        <f t="array" ref="N17">INDEX(z_3_Materias!D2:D508, MATCH(H17, z_3_Materias!A2:A508, 0))</f>
        <v>5</v>
      </c>
      <c r="O17" s="78"/>
      <c r="P17" s="78"/>
      <c r="Q17" s="164"/>
      <c r="R17" s="90"/>
      <c r="S17" s="70"/>
      <c r="T17" s="13" t="str">
        <f t="shared" si="0"/>
        <v>Proceso de Diseño** DAD308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593</v>
      </c>
      <c r="I18" s="78"/>
      <c r="J18" s="78"/>
      <c r="K18" s="164"/>
      <c r="L18" s="14" t="str">
        <f t="array" ref="L18">INDEX(z_3_Materias!B2:B508, MATCH(H18, z_3_Materias!A2:A508, 0))</f>
        <v>24DAD019</v>
      </c>
      <c r="M18" s="12" t="s">
        <v>667</v>
      </c>
      <c r="N18" s="81">
        <f t="array" ref="N18">INDEX(z_3_Materias!D2:D508, MATCH(H18, z_3_Materias!A2:A508, 0))</f>
        <v>5</v>
      </c>
      <c r="O18" s="78"/>
      <c r="P18" s="78"/>
      <c r="Q18" s="164"/>
      <c r="R18" s="90"/>
      <c r="S18" s="70"/>
      <c r="T18" s="13" t="str">
        <f t="shared" si="0"/>
        <v>Proceso de Diseño**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70</v>
      </c>
      <c r="I19" s="78"/>
      <c r="J19" s="78"/>
      <c r="K19" s="164"/>
      <c r="L19" s="14" t="str">
        <f t="array" ref="L19">INDEX(z_3_Materias!B2:B508, MATCH(H19, z_3_Materias!A2:A508, 0))</f>
        <v>18DDA027</v>
      </c>
      <c r="M19" s="15" t="s">
        <v>685</v>
      </c>
      <c r="N19" s="81">
        <f t="array" ref="N19">INDEX(z_3_Materias!D2:D508, MATCH(H19, z_3_Materias!A2:A508, 0))</f>
        <v>4</v>
      </c>
      <c r="O19" s="78"/>
      <c r="P19" s="78"/>
      <c r="Q19" s="164"/>
      <c r="R19" s="90"/>
      <c r="S19" s="70"/>
      <c r="T19" s="13" t="str">
        <f t="shared" si="0"/>
        <v>Guionismo y Storyboard DDA401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157" t="s">
        <v>115</v>
      </c>
      <c r="I20" s="158"/>
      <c r="J20" s="158"/>
      <c r="K20" s="165"/>
      <c r="L20" s="14" t="str">
        <f t="array" ref="L20">INDEX(z_3_Materias!B2:B508, MATCH(H20, z_3_Materias!A2:A508, 0))</f>
        <v>20LDDPA015</v>
      </c>
      <c r="M20" s="15" t="s">
        <v>694</v>
      </c>
      <c r="N20" s="81">
        <f t="array" ref="N20">INDEX(z_3_Materias!D2:D508, MATCH(H20, z_3_Materias!A2:A508, 0))</f>
        <v>3</v>
      </c>
      <c r="O20" s="78"/>
      <c r="P20" s="78"/>
      <c r="Q20" s="164"/>
      <c r="R20" s="90"/>
      <c r="S20" s="70"/>
      <c r="T20" s="13" t="str">
        <f t="shared" si="0"/>
        <v>Diseño Gráfico Experimental LDDPA901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157" t="s">
        <v>115</v>
      </c>
      <c r="I21" s="158"/>
      <c r="J21" s="158"/>
      <c r="K21" s="165"/>
      <c r="L21" s="14" t="str">
        <f t="array" ref="L21">INDEX(z_3_Materias!B2:B508, MATCH(H21, z_3_Materias!A2:A508, 0))</f>
        <v>20LDDPA015</v>
      </c>
      <c r="M21" s="15" t="s">
        <v>695</v>
      </c>
      <c r="N21" s="81">
        <f t="array" ref="N21">INDEX(z_3_Materias!D2:D508, MATCH(H21, z_3_Materias!A2:A508, 0))</f>
        <v>3</v>
      </c>
      <c r="O21" s="78"/>
      <c r="P21" s="78"/>
      <c r="Q21" s="164"/>
      <c r="R21" s="90"/>
      <c r="S21" s="70"/>
      <c r="T21" s="13" t="str">
        <f t="shared" si="0"/>
        <v>Diseño Gráfico Experimental LDDPA902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164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164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168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07" t="s">
        <v>736</v>
      </c>
      <c r="I29" s="108"/>
      <c r="J29" s="100"/>
      <c r="K29" s="101"/>
      <c r="L29" s="100"/>
      <c r="M29" s="101"/>
      <c r="N29" s="100"/>
      <c r="O29" s="101"/>
      <c r="P29" s="107" t="s">
        <v>733</v>
      </c>
      <c r="Q29" s="152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69"/>
      <c r="L30" s="136"/>
      <c r="M30" s="169"/>
      <c r="N30" s="136"/>
      <c r="O30" s="137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7" t="s">
        <v>633</v>
      </c>
      <c r="I31" s="152"/>
      <c r="J31" s="100"/>
      <c r="K31" s="141"/>
      <c r="L31" s="107" t="s">
        <v>633</v>
      </c>
      <c r="M31" s="152"/>
      <c r="N31" s="107" t="s">
        <v>736</v>
      </c>
      <c r="O31" s="108"/>
      <c r="P31" s="107" t="s">
        <v>633</v>
      </c>
      <c r="Q31" s="152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7" t="s">
        <v>633</v>
      </c>
      <c r="I32" s="152"/>
      <c r="J32" s="100"/>
      <c r="K32" s="141"/>
      <c r="L32" s="107" t="s">
        <v>633</v>
      </c>
      <c r="M32" s="152"/>
      <c r="N32" s="107" t="s">
        <v>736</v>
      </c>
      <c r="O32" s="108"/>
      <c r="P32" s="107" t="s">
        <v>633</v>
      </c>
      <c r="Q32" s="152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734</v>
      </c>
      <c r="I33" s="108"/>
      <c r="J33" s="107" t="s">
        <v>735</v>
      </c>
      <c r="K33" s="152"/>
      <c r="L33" s="107" t="s">
        <v>736</v>
      </c>
      <c r="M33" s="152"/>
      <c r="N33" s="107" t="s">
        <v>735</v>
      </c>
      <c r="O33" s="152"/>
      <c r="P33" s="107" t="s">
        <v>735</v>
      </c>
      <c r="Q33" s="152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734</v>
      </c>
      <c r="I34" s="108"/>
      <c r="J34" s="107" t="s">
        <v>733</v>
      </c>
      <c r="K34" s="108"/>
      <c r="L34" s="107" t="s">
        <v>733</v>
      </c>
      <c r="M34" s="108"/>
      <c r="N34" s="107" t="s">
        <v>733</v>
      </c>
      <c r="O34" s="108"/>
      <c r="P34" s="107" t="s">
        <v>735</v>
      </c>
      <c r="Q34" s="152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734</v>
      </c>
      <c r="I35" s="108"/>
      <c r="J35" s="107" t="s">
        <v>789</v>
      </c>
      <c r="K35" s="108"/>
      <c r="L35" s="107" t="s">
        <v>734</v>
      </c>
      <c r="M35" s="108"/>
      <c r="N35" s="107" t="s">
        <v>734</v>
      </c>
      <c r="O35" s="108"/>
      <c r="P35" s="107" t="s">
        <v>735</v>
      </c>
      <c r="Q35" s="152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66"/>
      <c r="I37" s="167"/>
      <c r="J37" s="107" t="s">
        <v>790</v>
      </c>
      <c r="K37" s="108"/>
      <c r="L37" s="107" t="s">
        <v>790</v>
      </c>
      <c r="M37" s="108"/>
      <c r="N37" s="107" t="s">
        <v>789</v>
      </c>
      <c r="O37" s="108"/>
      <c r="P37" s="166"/>
      <c r="Q37" s="167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790</v>
      </c>
      <c r="K38" s="108"/>
      <c r="L38" s="85"/>
      <c r="M38" s="87"/>
      <c r="N38" s="107" t="s">
        <v>789</v>
      </c>
      <c r="O38" s="108"/>
      <c r="P38" s="85"/>
      <c r="Q38" s="168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LANDIN HERREJON JOSE LUIS GUSTAVO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F11" zoomScale="50" zoomScaleNormal="50" zoomScaleSheetLayoutView="50" workbookViewId="0">
      <selection activeCell="N29" sqref="N29:O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73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577</v>
      </c>
      <c r="I15" s="130"/>
      <c r="J15" s="130"/>
      <c r="K15" s="131"/>
      <c r="L15" s="11" t="str">
        <f t="array" ref="L15">INDEX(z_3_Materias!B2:B508, MATCH(H15, z_3_Materias!A2:A508, 0))</f>
        <v>24CD019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20</v>
      </c>
      <c r="S15" s="70"/>
      <c r="T15" s="13" t="str">
        <f t="shared" ref="T15:T23" si="0">H15&amp;" "&amp;M15</f>
        <v>Procesamiento de Datos*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609</v>
      </c>
      <c r="I16" s="78"/>
      <c r="J16" s="78"/>
      <c r="K16" s="79"/>
      <c r="L16" s="14" t="str">
        <f t="array" ref="L16">INDEX(z_3_Materias!B2:B508, MATCH(H16, z_3_Materias!A2:A508, 0))</f>
        <v>24IRD020</v>
      </c>
      <c r="M16" s="15" t="s">
        <v>614</v>
      </c>
      <c r="N16" s="81">
        <f t="array" ref="N16">INDEX(z_3_Materias!D2:D508, MATCH(H16, z_3_Materias!A2:A508, 0))</f>
        <v>7</v>
      </c>
      <c r="O16" s="78"/>
      <c r="P16" s="78"/>
      <c r="Q16" s="79"/>
      <c r="R16" s="90"/>
      <c r="S16" s="70"/>
      <c r="T16" s="13" t="str">
        <f t="shared" si="0"/>
        <v>Programación Orientada a Objetos_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609</v>
      </c>
      <c r="I17" s="78"/>
      <c r="J17" s="78"/>
      <c r="K17" s="79"/>
      <c r="L17" s="14" t="str">
        <f t="array" ref="L17">INDEX(z_3_Materias!B2:B508, MATCH(H17, z_3_Materias!A2:A508, 0))</f>
        <v>24IRD020</v>
      </c>
      <c r="M17" s="15" t="s">
        <v>615</v>
      </c>
      <c r="N17" s="81">
        <f t="array" ref="N17">INDEX(z_3_Materias!D2:D508, MATCH(H17, z_3_Materias!A2:A508, 0))</f>
        <v>7</v>
      </c>
      <c r="O17" s="78"/>
      <c r="P17" s="78"/>
      <c r="Q17" s="79"/>
      <c r="R17" s="90"/>
      <c r="S17" s="70"/>
      <c r="T17" s="13" t="str">
        <f t="shared" si="0"/>
        <v>Programación Orientada a Objetos_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617</v>
      </c>
      <c r="I27" s="108"/>
      <c r="J27" s="107" t="s">
        <v>616</v>
      </c>
      <c r="K27" s="108"/>
      <c r="L27" s="107" t="s">
        <v>617</v>
      </c>
      <c r="M27" s="108"/>
      <c r="N27" s="100"/>
      <c r="O27" s="101"/>
      <c r="P27" s="153"/>
      <c r="Q27" s="14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617</v>
      </c>
      <c r="I28" s="108"/>
      <c r="J28" s="107" t="s">
        <v>616</v>
      </c>
      <c r="K28" s="108"/>
      <c r="L28" s="107" t="s">
        <v>617</v>
      </c>
      <c r="M28" s="108"/>
      <c r="N28" s="100"/>
      <c r="O28" s="101"/>
      <c r="P28" s="153"/>
      <c r="Q28" s="14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616</v>
      </c>
      <c r="I29" s="108"/>
      <c r="J29" s="107" t="s">
        <v>616</v>
      </c>
      <c r="K29" s="108"/>
      <c r="L29" s="107" t="s">
        <v>617</v>
      </c>
      <c r="M29" s="108"/>
      <c r="N29" s="107" t="s">
        <v>617</v>
      </c>
      <c r="O29" s="108"/>
      <c r="P29" s="107" t="s">
        <v>616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7" t="s">
        <v>616</v>
      </c>
      <c r="I30" s="108"/>
      <c r="J30" s="100"/>
      <c r="K30" s="101"/>
      <c r="L30" s="100"/>
      <c r="M30" s="101"/>
      <c r="N30" s="107" t="s">
        <v>617</v>
      </c>
      <c r="O30" s="108"/>
      <c r="P30" s="107" t="s">
        <v>616</v>
      </c>
      <c r="Q30" s="108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7" t="s">
        <v>618</v>
      </c>
      <c r="M31" s="108"/>
      <c r="N31" s="107" t="s">
        <v>618</v>
      </c>
      <c r="O31" s="108"/>
      <c r="P31" s="107" t="s">
        <v>618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618</v>
      </c>
      <c r="M32" s="108"/>
      <c r="N32" s="107" t="s">
        <v>618</v>
      </c>
      <c r="O32" s="108"/>
      <c r="P32" s="107" t="s">
        <v>618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LIMA ARRONA FERNANDO 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C29" zoomScale="50" zoomScaleNormal="50" zoomScaleSheetLayoutView="50" workbookViewId="0">
      <selection activeCell="L41" sqref="L41:M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3" t="s">
        <v>76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25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78</v>
      </c>
      <c r="I16" s="130"/>
      <c r="J16" s="130"/>
      <c r="K16" s="131"/>
      <c r="L16" s="14" t="str">
        <f t="array" ref="L16">INDEX(z_3_Materias!B2:B508, MATCH(H16, z_3_Materias!A2:A508, 0))</f>
        <v>20LDDPA013</v>
      </c>
      <c r="M16" s="12" t="s">
        <v>694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Proceso de Producción Audiovisual LDDPA901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78</v>
      </c>
      <c r="I17" s="130"/>
      <c r="J17" s="130"/>
      <c r="K17" s="131"/>
      <c r="L17" s="14" t="str">
        <f t="array" ref="L17">INDEX(z_3_Materias!B2:B508, MATCH(H17, z_3_Materias!A2:A508, 0))</f>
        <v>20LDDPA013</v>
      </c>
      <c r="M17" s="15" t="s">
        <v>695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Proceso de Producción Audiovisual LDDPA902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78</v>
      </c>
      <c r="I18" s="130"/>
      <c r="J18" s="130"/>
      <c r="K18" s="131"/>
      <c r="L18" s="14" t="str">
        <f t="array" ref="L18">INDEX(z_3_Materias!B2:B508, MATCH(H18, z_3_Materias!A2:A508, 0))</f>
        <v>20LDDPA013</v>
      </c>
      <c r="M18" s="15" t="s">
        <v>696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Proceso de Producción Audiovisual LDDPA903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87</v>
      </c>
      <c r="I19" s="78"/>
      <c r="J19" s="78"/>
      <c r="K19" s="79"/>
      <c r="L19" s="14" t="str">
        <f t="array" ref="L19">INDEX(z_3_Materias!B2:B508, MATCH(H19, z_3_Materias!A2:A508, 0))</f>
        <v>20LDDPA020</v>
      </c>
      <c r="M19" s="15" t="s">
        <v>690</v>
      </c>
      <c r="N19" s="81">
        <f t="array" ref="N19">INDEX(z_3_Materias!D2:D508, MATCH(H19, z_3_Materias!A2:A508, 0))</f>
        <v>7</v>
      </c>
      <c r="O19" s="78"/>
      <c r="P19" s="78"/>
      <c r="Q19" s="79"/>
      <c r="R19" s="90"/>
      <c r="S19" s="70"/>
      <c r="T19" s="13" t="str">
        <f t="shared" si="0"/>
        <v>Postproducción Audiovisual LDDPA1001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85"/>
      <c r="Q31" s="87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85"/>
      <c r="Q32" s="87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791</v>
      </c>
      <c r="I33" s="108"/>
      <c r="J33" s="100"/>
      <c r="K33" s="101"/>
      <c r="L33" s="100"/>
      <c r="M33" s="101"/>
      <c r="N33" s="107" t="s">
        <v>791</v>
      </c>
      <c r="O33" s="108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791</v>
      </c>
      <c r="I34" s="108"/>
      <c r="J34" s="107" t="s">
        <v>791</v>
      </c>
      <c r="K34" s="108"/>
      <c r="L34" s="107" t="s">
        <v>698</v>
      </c>
      <c r="M34" s="108"/>
      <c r="N34" s="107" t="s">
        <v>791</v>
      </c>
      <c r="O34" s="108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791</v>
      </c>
      <c r="I35" s="108"/>
      <c r="J35" s="107" t="s">
        <v>791</v>
      </c>
      <c r="K35" s="108"/>
      <c r="L35" s="107" t="s">
        <v>698</v>
      </c>
      <c r="M35" s="108"/>
      <c r="N35" s="107" t="s">
        <v>697</v>
      </c>
      <c r="O35" s="108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698</v>
      </c>
      <c r="I37" s="108"/>
      <c r="J37" s="107" t="s">
        <v>697</v>
      </c>
      <c r="K37" s="108"/>
      <c r="L37" s="107" t="s">
        <v>699</v>
      </c>
      <c r="M37" s="108"/>
      <c r="N37" s="107" t="s">
        <v>699</v>
      </c>
      <c r="O37" s="108"/>
      <c r="P37" s="85"/>
      <c r="Q37" s="87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698</v>
      </c>
      <c r="I38" s="108"/>
      <c r="J38" s="107" t="s">
        <v>697</v>
      </c>
      <c r="K38" s="108"/>
      <c r="L38" s="107" t="s">
        <v>699</v>
      </c>
      <c r="M38" s="108"/>
      <c r="N38" s="107" t="s">
        <v>699</v>
      </c>
      <c r="O38" s="108"/>
      <c r="P38" s="85"/>
      <c r="Q38" s="87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697</v>
      </c>
      <c r="I39" s="108"/>
      <c r="J39" s="107" t="s">
        <v>698</v>
      </c>
      <c r="K39" s="108"/>
      <c r="L39" s="107" t="s">
        <v>699</v>
      </c>
      <c r="M39" s="108"/>
      <c r="N39" s="107" t="s">
        <v>699</v>
      </c>
      <c r="O39" s="108"/>
      <c r="P39" s="85"/>
      <c r="Q39" s="87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107" t="s">
        <v>697</v>
      </c>
      <c r="I40" s="108"/>
      <c r="J40" s="107" t="s">
        <v>698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107" t="s">
        <v>697</v>
      </c>
      <c r="I41" s="108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MALDONADO GUERRERO ALHAN GERARD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E22" zoomScale="50" zoomScaleNormal="50" zoomScaleSheetLayoutView="50" workbookViewId="0">
      <selection activeCell="R30" sqref="R30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591</v>
      </c>
      <c r="I15" s="75"/>
      <c r="J15" s="75"/>
      <c r="K15" s="76"/>
      <c r="L15" s="11" t="str">
        <f t="array" ref="L15">INDEX(z_3_Materias!B2:B508, MATCH(H15, z_3_Materias!A2:A508, 0))</f>
        <v>24DAD017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Prototipos y Software 3D**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2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2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661</v>
      </c>
      <c r="I27" s="108"/>
      <c r="J27" s="85"/>
      <c r="K27" s="87"/>
      <c r="L27" s="107" t="s">
        <v>661</v>
      </c>
      <c r="M27" s="108"/>
      <c r="N27" s="85"/>
      <c r="O27" s="87"/>
      <c r="P27" s="153"/>
      <c r="Q27" s="14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661</v>
      </c>
      <c r="I28" s="108"/>
      <c r="J28" s="85"/>
      <c r="K28" s="87"/>
      <c r="L28" s="107" t="s">
        <v>661</v>
      </c>
      <c r="M28" s="108"/>
      <c r="N28" s="85"/>
      <c r="O28" s="87"/>
      <c r="P28" s="153"/>
      <c r="Q28" s="14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661</v>
      </c>
      <c r="I29" s="108"/>
      <c r="J29" s="85"/>
      <c r="K29" s="87"/>
      <c r="L29" s="107" t="s">
        <v>661</v>
      </c>
      <c r="M29" s="108"/>
      <c r="N29" s="85"/>
      <c r="O29" s="87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655</v>
      </c>
      <c r="I31" s="108"/>
      <c r="J31" s="85"/>
      <c r="K31" s="87"/>
      <c r="L31" s="107" t="s">
        <v>655</v>
      </c>
      <c r="M31" s="108"/>
      <c r="N31" s="85"/>
      <c r="O31" s="168"/>
      <c r="P31" s="107" t="s">
        <v>643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655</v>
      </c>
      <c r="I32" s="108"/>
      <c r="J32" s="85"/>
      <c r="K32" s="168"/>
      <c r="L32" s="107" t="s">
        <v>655</v>
      </c>
      <c r="M32" s="108"/>
      <c r="N32" s="85"/>
      <c r="O32" s="87"/>
      <c r="P32" s="107" t="s">
        <v>643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643</v>
      </c>
      <c r="I33" s="108"/>
      <c r="J33" s="85"/>
      <c r="K33" s="87"/>
      <c r="L33" s="107" t="s">
        <v>643</v>
      </c>
      <c r="M33" s="108"/>
      <c r="N33" s="85"/>
      <c r="O33" s="87"/>
      <c r="P33" s="107" t="s">
        <v>655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643</v>
      </c>
      <c r="I34" s="108"/>
      <c r="J34" s="85"/>
      <c r="K34" s="87"/>
      <c r="L34" s="107" t="s">
        <v>643</v>
      </c>
      <c r="M34" s="108"/>
      <c r="N34" s="85"/>
      <c r="O34" s="87"/>
      <c r="P34" s="107" t="s">
        <v>655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01"/>
      <c r="N37" s="85"/>
      <c r="O37" s="87"/>
      <c r="P37" s="153"/>
      <c r="Q37" s="14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85"/>
      <c r="K38" s="87"/>
      <c r="L38" s="100"/>
      <c r="M38" s="101"/>
      <c r="N38" s="85"/>
      <c r="O38" s="87"/>
      <c r="P38" s="153"/>
      <c r="Q38" s="14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MARTINEZ VEGA FERMIN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639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DDA301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650</v>
      </c>
      <c r="I17" s="78"/>
      <c r="J17" s="78"/>
      <c r="K17" s="79"/>
      <c r="L17" s="14" t="str">
        <f t="array" ref="L17">INDEX(z_3_Materias!B2:B508, MATCH(H17, z_3_Materias!A2:A508, 0))</f>
        <v>24DAD021</v>
      </c>
      <c r="M17" s="15" t="s">
        <v>640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Proyecto Integrador I*_ DDA302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41"/>
      <c r="J28" s="107" t="s">
        <v>652</v>
      </c>
      <c r="K28" s="152"/>
      <c r="L28" s="107" t="s">
        <v>651</v>
      </c>
      <c r="M28" s="152"/>
      <c r="N28" s="107" t="s">
        <v>651</v>
      </c>
      <c r="O28" s="152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652</v>
      </c>
      <c r="I29" s="152"/>
      <c r="J29" s="107" t="s">
        <v>652</v>
      </c>
      <c r="K29" s="152"/>
      <c r="L29" s="107" t="s">
        <v>652</v>
      </c>
      <c r="M29" s="152"/>
      <c r="N29" s="107" t="s">
        <v>651</v>
      </c>
      <c r="O29" s="152"/>
      <c r="P29" s="107" t="s">
        <v>651</v>
      </c>
      <c r="Q29" s="152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69"/>
      <c r="J30" s="136"/>
      <c r="K30" s="169"/>
      <c r="L30" s="136"/>
      <c r="M30" s="169"/>
      <c r="N30" s="136"/>
      <c r="O30" s="169"/>
      <c r="P30" s="136"/>
      <c r="Q30" s="169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41"/>
      <c r="L31" s="100"/>
      <c r="M31" s="101"/>
      <c r="N31" s="100"/>
      <c r="O31" s="14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41"/>
      <c r="L32" s="100"/>
      <c r="M32" s="101"/>
      <c r="N32" s="100"/>
      <c r="O32" s="14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41"/>
      <c r="N33" s="100"/>
      <c r="O33" s="101"/>
      <c r="P33" s="100"/>
      <c r="Q33" s="14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41"/>
      <c r="N34" s="100"/>
      <c r="O34" s="141"/>
      <c r="P34" s="100"/>
      <c r="Q34" s="14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41"/>
      <c r="J35" s="100"/>
      <c r="K35" s="101"/>
      <c r="L35" s="100"/>
      <c r="M35" s="141"/>
      <c r="N35" s="100"/>
      <c r="O35" s="141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MENDOZA CALVA HECTOR RAUL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31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70" t="s">
        <v>592</v>
      </c>
      <c r="I15" s="171"/>
      <c r="J15" s="171"/>
      <c r="K15" s="172"/>
      <c r="L15" s="11" t="str">
        <f t="array" ref="L15">INDEX(z_3_Materias!B2:B508, MATCH(H15, z_3_Materias!A2:A508, 0))</f>
        <v>24DAD018</v>
      </c>
      <c r="M15" s="12" t="s">
        <v>662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Ilustración para Animación** DAD305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70" t="s">
        <v>592</v>
      </c>
      <c r="I16" s="171"/>
      <c r="J16" s="171"/>
      <c r="K16" s="172"/>
      <c r="L16" s="14" t="str">
        <f t="array" ref="L16">INDEX(z_3_Materias!B2:B508, MATCH(H16, z_3_Materias!A2:A508, 0))</f>
        <v>24DAD018</v>
      </c>
      <c r="M16" s="12" t="s">
        <v>659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DAD306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70" t="s">
        <v>592</v>
      </c>
      <c r="I17" s="171"/>
      <c r="J17" s="171"/>
      <c r="K17" s="172"/>
      <c r="L17" s="14" t="str">
        <f t="array" ref="L17">INDEX(z_3_Materias!B2:B508, MATCH(H17, z_3_Materias!A2:A508, 0))</f>
        <v>24DAD018</v>
      </c>
      <c r="M17" s="12" t="s">
        <v>665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DAD307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70" t="s">
        <v>592</v>
      </c>
      <c r="I18" s="171"/>
      <c r="J18" s="171"/>
      <c r="K18" s="172"/>
      <c r="L18" s="14" t="str">
        <f t="array" ref="L18">INDEX(z_3_Materias!B2:B508, MATCH(H18, z_3_Materias!A2:A508, 0))</f>
        <v>24DAD018</v>
      </c>
      <c r="M18" s="15" t="s">
        <v>667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Ilustración para Animación**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664</v>
      </c>
      <c r="I34" s="108"/>
      <c r="J34" s="107" t="s">
        <v>664</v>
      </c>
      <c r="K34" s="108"/>
      <c r="L34" s="107" t="s">
        <v>664</v>
      </c>
      <c r="M34" s="152"/>
      <c r="N34" s="107" t="s">
        <v>666</v>
      </c>
      <c r="O34" s="108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664</v>
      </c>
      <c r="I35" s="108"/>
      <c r="J35" s="107" t="s">
        <v>664</v>
      </c>
      <c r="K35" s="108"/>
      <c r="L35" s="107" t="s">
        <v>664</v>
      </c>
      <c r="M35" s="108"/>
      <c r="N35" s="107" t="s">
        <v>666</v>
      </c>
      <c r="O35" s="10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666</v>
      </c>
      <c r="I37" s="108"/>
      <c r="J37" s="107" t="s">
        <v>663</v>
      </c>
      <c r="K37" s="108"/>
      <c r="L37" s="107" t="s">
        <v>666</v>
      </c>
      <c r="M37" s="108"/>
      <c r="N37" s="107" t="s">
        <v>663</v>
      </c>
      <c r="O37" s="108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666</v>
      </c>
      <c r="I38" s="108"/>
      <c r="J38" s="107" t="s">
        <v>663</v>
      </c>
      <c r="K38" s="108"/>
      <c r="L38" s="107" t="s">
        <v>666</v>
      </c>
      <c r="M38" s="108"/>
      <c r="N38" s="107" t="s">
        <v>663</v>
      </c>
      <c r="O38" s="108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668</v>
      </c>
      <c r="I39" s="152"/>
      <c r="J39" s="107" t="s">
        <v>663</v>
      </c>
      <c r="K39" s="108"/>
      <c r="L39" s="107" t="s">
        <v>668</v>
      </c>
      <c r="M39" s="152"/>
      <c r="N39" s="107" t="s">
        <v>663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668</v>
      </c>
      <c r="I40" s="152"/>
      <c r="J40" s="107" t="s">
        <v>668</v>
      </c>
      <c r="K40" s="152"/>
      <c r="L40" s="107" t="s">
        <v>668</v>
      </c>
      <c r="M40" s="152"/>
      <c r="N40" s="107" t="s">
        <v>668</v>
      </c>
      <c r="O40" s="152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MONROY TREJO ALEJANDRO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04" t="s">
        <v>104</v>
      </c>
      <c r="D50" s="75"/>
      <c r="E50" s="75"/>
      <c r="F50" s="75"/>
      <c r="G50" s="75"/>
      <c r="H50" s="75"/>
      <c r="I50" s="75"/>
    </row>
    <row r="51" spans="3:9" ht="14.25" customHeight="1" x14ac:dyDescent="0.3">
      <c r="C51" s="123" t="s">
        <v>42</v>
      </c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125</v>
      </c>
      <c r="I15" s="75"/>
      <c r="J15" s="75"/>
      <c r="K15" s="76"/>
      <c r="L15" s="11" t="str">
        <f t="array" ref="L15">INDEX(z_3_Materias!B2:B508, MATCH(H15, z_3_Materias!A2:A508, 0))</f>
        <v>20LDDPA018</v>
      </c>
      <c r="M15" s="12" t="s">
        <v>695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125</v>
      </c>
      <c r="I16" s="75"/>
      <c r="J16" s="75"/>
      <c r="K16" s="76"/>
      <c r="L16" s="14" t="str">
        <f t="array" ref="L16">INDEX(z_3_Materias!B2:B508, MATCH(H16, z_3_Materias!A2:A508, 0))</f>
        <v>20LDDPA018</v>
      </c>
      <c r="M16" s="15" t="s">
        <v>696</v>
      </c>
      <c r="N16" s="81">
        <f t="array" ref="N16">INDEX(z_3_Materias!D2:D508, MATCH(H16, z_3_Materias!A2:A508, 0))</f>
        <v>2</v>
      </c>
      <c r="O16" s="78"/>
      <c r="P16" s="78"/>
      <c r="Q16" s="79"/>
      <c r="R16" s="90"/>
      <c r="S16" s="70"/>
      <c r="T16" s="13" t="str">
        <f t="shared" si="0"/>
        <v>Dirección de Equipos de Alto Rendimiento LDDPA903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126</v>
      </c>
      <c r="I17" s="78"/>
      <c r="J17" s="78"/>
      <c r="K17" s="79"/>
      <c r="L17" s="14" t="str">
        <f t="array" ref="L17">INDEX(z_3_Materias!B2:B508, MATCH(H17, z_3_Materias!A2:A508, 0))</f>
        <v>20LDDPA024</v>
      </c>
      <c r="M17" s="15" t="s">
        <v>690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Negociación Empresarial LDDPA1001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73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738</v>
      </c>
      <c r="I34" s="108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738</v>
      </c>
      <c r="I35" s="108"/>
      <c r="J35" s="85"/>
      <c r="K35" s="87"/>
      <c r="L35" s="85"/>
      <c r="M35" s="87"/>
      <c r="N35" s="85"/>
      <c r="O35" s="87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740</v>
      </c>
      <c r="I37" s="108"/>
      <c r="J37" s="85"/>
      <c r="K37" s="87"/>
      <c r="L37" s="100"/>
      <c r="M37" s="101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740</v>
      </c>
      <c r="I38" s="108"/>
      <c r="J38" s="85"/>
      <c r="K38" s="87"/>
      <c r="L38" s="100"/>
      <c r="M38" s="101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739</v>
      </c>
      <c r="I39" s="108"/>
      <c r="J39" s="85"/>
      <c r="K39" s="87"/>
      <c r="L39" s="100"/>
      <c r="M39" s="101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739</v>
      </c>
      <c r="I40" s="108"/>
      <c r="J40" s="85"/>
      <c r="K40" s="87"/>
      <c r="L40" s="100"/>
      <c r="M40" s="101"/>
      <c r="N40" s="85"/>
      <c r="O40" s="87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MURGUIA GONZALEZ CYNTHIA BEATRIZ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15" zoomScale="50" zoomScaleNormal="50" zoomScaleSheetLayoutView="50" workbookViewId="0">
      <selection activeCell="L25" sqref="L25:M2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574</v>
      </c>
      <c r="I15" s="78"/>
      <c r="J15" s="78"/>
      <c r="K15" s="79"/>
      <c r="L15" s="11" t="str">
        <f t="array" ref="L15">INDEX(z_3_Materias!B2:B508, MATCH(H15, z_3_Materias!A2:A508, 0))</f>
        <v>24CD016</v>
      </c>
      <c r="M15" s="12" t="s">
        <v>613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605</v>
      </c>
      <c r="I16" s="78"/>
      <c r="J16" s="78"/>
      <c r="K16" s="79"/>
      <c r="L16" s="14" t="str">
        <f t="array" ref="L16">INDEX(z_3_Materias!B2:B508, MATCH(H16, z_3_Materias!A2:A508, 0))</f>
        <v>24IRD016</v>
      </c>
      <c r="M16" s="15" t="s">
        <v>614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605</v>
      </c>
      <c r="I17" s="78"/>
      <c r="J17" s="78"/>
      <c r="K17" s="79"/>
      <c r="L17" s="14" t="str">
        <f t="array" ref="L17">INDEX(z_3_Materias!B2:B508, MATCH(H17, z_3_Materias!A2:A508, 0))</f>
        <v>24IRD016</v>
      </c>
      <c r="M17" s="15" t="s">
        <v>615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590</v>
      </c>
      <c r="I18" s="78"/>
      <c r="J18" s="78"/>
      <c r="K18" s="79"/>
      <c r="L18" s="14" t="str">
        <f t="array" ref="L18">INDEX(z_3_Materias!B2:B508, MATCH(H18, z_3_Materias!A2:A508, 0))</f>
        <v>24CD016</v>
      </c>
      <c r="M18" s="15" t="s">
        <v>640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Desarrollo del Pensamiento y Toma de Decisiones** DDA302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590</v>
      </c>
      <c r="I19" s="78"/>
      <c r="J19" s="78"/>
      <c r="K19" s="79"/>
      <c r="L19" s="14" t="str">
        <f t="array" ref="L19">INDEX(z_3_Materias!B2:B508, MATCH(H19, z_3_Materias!A2:A508, 0))</f>
        <v>24CD016</v>
      </c>
      <c r="M19" s="15" t="s">
        <v>646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Desarrollo del Pensamiento y Toma de Decisiones** DDA305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590</v>
      </c>
      <c r="I20" s="78"/>
      <c r="J20" s="78"/>
      <c r="K20" s="79"/>
      <c r="L20" s="14" t="str">
        <f t="array" ref="L20">INDEX(z_3_Materias!B2:B508, MATCH(H20, z_3_Materias!A2:A508, 0))</f>
        <v>24CD016</v>
      </c>
      <c r="M20" s="15" t="s">
        <v>764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Desarrollo del Pensamiento y Toma de Decisiones** DDA309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619</v>
      </c>
      <c r="I27" s="108"/>
      <c r="J27" s="107" t="s">
        <v>620</v>
      </c>
      <c r="K27" s="108"/>
      <c r="L27" s="107" t="s">
        <v>619</v>
      </c>
      <c r="M27" s="108"/>
      <c r="N27" s="107" t="s">
        <v>620</v>
      </c>
      <c r="O27" s="108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619</v>
      </c>
      <c r="I28" s="108"/>
      <c r="J28" s="107" t="s">
        <v>620</v>
      </c>
      <c r="K28" s="108"/>
      <c r="L28" s="107" t="s">
        <v>619</v>
      </c>
      <c r="M28" s="108"/>
      <c r="N28" s="107" t="s">
        <v>620</v>
      </c>
      <c r="O28" s="108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621</v>
      </c>
      <c r="I29" s="108"/>
      <c r="J29" s="107" t="s">
        <v>621</v>
      </c>
      <c r="K29" s="108"/>
      <c r="L29" s="107" t="s">
        <v>621</v>
      </c>
      <c r="M29" s="108"/>
      <c r="N29" s="107" t="s">
        <v>621</v>
      </c>
      <c r="O29" s="108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85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85"/>
      <c r="K31" s="87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85"/>
      <c r="K32" s="87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 t="s">
        <v>641</v>
      </c>
      <c r="I33" s="87"/>
      <c r="J33" s="85"/>
      <c r="K33" s="87"/>
      <c r="L33" s="85" t="s">
        <v>641</v>
      </c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 t="s">
        <v>641</v>
      </c>
      <c r="I34" s="87"/>
      <c r="J34" s="85"/>
      <c r="K34" s="87"/>
      <c r="L34" s="85" t="s">
        <v>641</v>
      </c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85"/>
      <c r="K36" s="87"/>
      <c r="L36" s="100"/>
      <c r="M36" s="101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 t="s">
        <v>765</v>
      </c>
      <c r="I37" s="87"/>
      <c r="J37" s="85"/>
      <c r="K37" s="87"/>
      <c r="L37" s="85" t="s">
        <v>765</v>
      </c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 t="s">
        <v>765</v>
      </c>
      <c r="I38" s="87"/>
      <c r="J38" s="85"/>
      <c r="K38" s="87"/>
      <c r="L38" s="85" t="s">
        <v>765</v>
      </c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 t="s">
        <v>647</v>
      </c>
      <c r="I39" s="87"/>
      <c r="J39" s="85"/>
      <c r="K39" s="87"/>
      <c r="L39" s="85" t="s">
        <v>647</v>
      </c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 t="s">
        <v>647</v>
      </c>
      <c r="I40" s="87"/>
      <c r="J40" s="85"/>
      <c r="K40" s="87"/>
      <c r="L40" s="85" t="s">
        <v>647</v>
      </c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OLMOS OLALDE VICTOR HUGO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662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23</v>
      </c>
      <c r="S15" s="70"/>
      <c r="T15" s="13" t="str">
        <f t="shared" ref="T15:T23" si="0">H15&amp;" "&amp;M15</f>
        <v>Proceso de Diseño** DAD305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659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DAD306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665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DAD307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98</v>
      </c>
      <c r="I18" s="78"/>
      <c r="J18" s="78"/>
      <c r="K18" s="79"/>
      <c r="L18" s="14" t="str">
        <f t="array" ref="L18">INDEX(z_3_Materias!B2:B508, MATCH(H18, z_3_Materias!A2:A508, 0))</f>
        <v>20LDDPA002</v>
      </c>
      <c r="M18" s="15" t="s">
        <v>660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Semiótica y Hermenéutica LDDPA701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694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LDDPA901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700</v>
      </c>
      <c r="I33" s="108"/>
      <c r="J33" s="107" t="s">
        <v>701</v>
      </c>
      <c r="K33" s="108"/>
      <c r="L33" s="107" t="s">
        <v>701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700</v>
      </c>
      <c r="I34" s="108"/>
      <c r="J34" s="107" t="s">
        <v>700</v>
      </c>
      <c r="K34" s="108"/>
      <c r="L34" s="107" t="s">
        <v>701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700</v>
      </c>
      <c r="I35" s="108"/>
      <c r="J35" s="107" t="s">
        <v>700</v>
      </c>
      <c r="K35" s="108"/>
      <c r="L35" s="107" t="s">
        <v>701</v>
      </c>
      <c r="M35" s="108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704</v>
      </c>
      <c r="I37" s="108"/>
      <c r="J37" s="107" t="s">
        <v>702</v>
      </c>
      <c r="K37" s="108"/>
      <c r="L37" s="107" t="s">
        <v>702</v>
      </c>
      <c r="M37" s="108"/>
      <c r="N37" s="107" t="s">
        <v>703</v>
      </c>
      <c r="O37" s="108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704</v>
      </c>
      <c r="I38" s="108"/>
      <c r="J38" s="107" t="s">
        <v>702</v>
      </c>
      <c r="K38" s="108"/>
      <c r="L38" s="107" t="s">
        <v>702</v>
      </c>
      <c r="M38" s="108"/>
      <c r="N38" s="107" t="s">
        <v>703</v>
      </c>
      <c r="O38" s="108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703</v>
      </c>
      <c r="I39" s="108"/>
      <c r="J39" s="107" t="s">
        <v>704</v>
      </c>
      <c r="K39" s="108"/>
      <c r="L39" s="107" t="s">
        <v>702</v>
      </c>
      <c r="M39" s="108"/>
      <c r="N39" s="107" t="s">
        <v>703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703</v>
      </c>
      <c r="I40" s="108"/>
      <c r="J40" s="107" t="s">
        <v>704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ORDOÑEZ MORALES LUIS MARTIN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E26" zoomScale="50" zoomScaleNormal="30" zoomScaleSheetLayoutView="50" workbookViewId="0">
      <selection activeCell="R29" sqref="R29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495</v>
      </c>
      <c r="I15" s="130"/>
      <c r="J15" s="130"/>
      <c r="K15" s="131"/>
      <c r="L15" s="47" t="str">
        <f t="array" ref="L15">INDEX(z_3_Materias!B2:B508, MATCH(H15, z_3_Materias!A2:A508, 0))</f>
        <v>20IRIC017</v>
      </c>
      <c r="M15" s="48" t="s">
        <v>625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495</v>
      </c>
      <c r="I16" s="130"/>
      <c r="J16" s="130"/>
      <c r="K16" s="131"/>
      <c r="L16" s="49" t="str">
        <f t="array" ref="L16">INDEX(z_3_Materias!B2:B508, MATCH(H16, z_3_Materias!A2:A508, 0))</f>
        <v>20IRIC017</v>
      </c>
      <c r="M16" s="48" t="s">
        <v>626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Optativa: Inteligencia de Negocios IRICE902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74"/>
      <c r="M25" s="72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 t="e" cm="1" vm="1">
        <f t="array" aca="1" ref="H27" ca="1">+Q27:HH40</f>
        <v>#VALUE!</v>
      </c>
      <c r="I27" s="87"/>
      <c r="J27" s="126" t="s">
        <v>750</v>
      </c>
      <c r="K27" s="103"/>
      <c r="L27" s="85"/>
      <c r="M27" s="87"/>
      <c r="N27" s="85"/>
      <c r="O27" s="87"/>
      <c r="P27" s="85"/>
      <c r="Q27" s="87"/>
      <c r="R27" s="100"/>
      <c r="S27" s="141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126" t="s">
        <v>750</v>
      </c>
      <c r="K28" s="103"/>
      <c r="L28" s="85"/>
      <c r="M28" s="87"/>
      <c r="N28" s="85"/>
      <c r="O28" s="87"/>
      <c r="P28" s="85"/>
      <c r="Q28" s="87"/>
      <c r="R28" s="100"/>
      <c r="S28" s="141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126" t="s">
        <v>750</v>
      </c>
      <c r="K29" s="103"/>
      <c r="L29" s="85"/>
      <c r="M29" s="87"/>
      <c r="N29" s="85"/>
      <c r="O29" s="87"/>
      <c r="P29" s="85"/>
      <c r="Q29" s="87"/>
      <c r="R29" s="107" t="s">
        <v>785</v>
      </c>
      <c r="S29" s="152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55" t="s">
        <v>750</v>
      </c>
      <c r="Q30" s="103"/>
      <c r="R30" s="107" t="s">
        <v>785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 t="s">
        <v>750</v>
      </c>
      <c r="Q31" s="103"/>
      <c r="R31" s="107" t="s">
        <v>776</v>
      </c>
      <c r="S31" s="152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7" t="s">
        <v>776</v>
      </c>
      <c r="S32" s="108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26" t="s">
        <v>750</v>
      </c>
      <c r="I33" s="103"/>
      <c r="J33" s="100"/>
      <c r="K33" s="101"/>
      <c r="L33" s="126" t="s">
        <v>750</v>
      </c>
      <c r="M33" s="103"/>
      <c r="N33" s="100"/>
      <c r="O33" s="101"/>
      <c r="P33" s="100"/>
      <c r="Q33" s="101"/>
      <c r="R33" s="100"/>
      <c r="S33" s="101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26" t="s">
        <v>750</v>
      </c>
      <c r="I34" s="103"/>
      <c r="J34" s="100"/>
      <c r="K34" s="101"/>
      <c r="L34" s="126" t="s">
        <v>750</v>
      </c>
      <c r="M34" s="103"/>
      <c r="N34" s="126" t="s">
        <v>750</v>
      </c>
      <c r="O34" s="103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5" t="s">
        <v>777</v>
      </c>
      <c r="K35" s="106"/>
      <c r="L35" s="100"/>
      <c r="M35" s="101"/>
      <c r="N35" s="105" t="s">
        <v>785</v>
      </c>
      <c r="O35" s="106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26" t="s">
        <v>750</v>
      </c>
      <c r="I36" s="103"/>
      <c r="J36" s="126" t="s">
        <v>750</v>
      </c>
      <c r="K36" s="103"/>
      <c r="L36" s="126" t="s">
        <v>750</v>
      </c>
      <c r="M36" s="103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26" t="s">
        <v>750</v>
      </c>
      <c r="I37" s="103"/>
      <c r="J37" s="126" t="s">
        <v>750</v>
      </c>
      <c r="K37" s="103"/>
      <c r="L37" s="126" t="s">
        <v>750</v>
      </c>
      <c r="M37" s="103"/>
      <c r="N37" s="126" t="s">
        <v>750</v>
      </c>
      <c r="O37" s="103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26" t="s">
        <v>750</v>
      </c>
      <c r="I38" s="103"/>
      <c r="J38" s="126" t="s">
        <v>750</v>
      </c>
      <c r="K38" s="103"/>
      <c r="L38" s="126" t="s">
        <v>750</v>
      </c>
      <c r="M38" s="103"/>
      <c r="N38" s="126" t="s">
        <v>750</v>
      </c>
      <c r="O38" s="103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26" t="s">
        <v>750</v>
      </c>
      <c r="I39" s="103"/>
      <c r="J39" s="126" t="s">
        <v>750</v>
      </c>
      <c r="K39" s="103"/>
      <c r="L39" s="126" t="s">
        <v>750</v>
      </c>
      <c r="M39" s="103"/>
      <c r="N39" s="126" t="s">
        <v>750</v>
      </c>
      <c r="O39" s="103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26" t="s">
        <v>750</v>
      </c>
      <c r="K40" s="103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PEREZ SANCHEZ RAFAEL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04" t="s">
        <v>104</v>
      </c>
      <c r="D49" s="75"/>
      <c r="E49" s="75"/>
      <c r="F49" s="75"/>
      <c r="G49" s="75"/>
      <c r="H49" s="75"/>
      <c r="I49" s="75"/>
    </row>
    <row r="50" spans="3:9" ht="14.25" customHeight="1" x14ac:dyDescent="0.3">
      <c r="C50" s="123" t="s">
        <v>42</v>
      </c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G33" zoomScale="50" zoomScaleNormal="50" zoomScaleSheetLayoutView="50" workbookViewId="0">
      <selection activeCell="H42" sqref="H42:I4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7"/>
      <c r="D14" s="185" t="s">
        <v>9</v>
      </c>
      <c r="E14" s="180"/>
      <c r="F14" s="180"/>
      <c r="G14" s="180"/>
      <c r="H14" s="189" t="s">
        <v>10</v>
      </c>
      <c r="I14" s="180"/>
      <c r="J14" s="180"/>
      <c r="K14" s="181"/>
      <c r="L14" s="56" t="s">
        <v>11</v>
      </c>
      <c r="M14" s="56" t="s">
        <v>12</v>
      </c>
      <c r="N14" s="179" t="s">
        <v>13</v>
      </c>
      <c r="O14" s="180"/>
      <c r="P14" s="180"/>
      <c r="Q14" s="181"/>
      <c r="R14" s="182" t="s">
        <v>14</v>
      </c>
      <c r="S14" s="183"/>
    </row>
    <row r="15" spans="2:20" ht="21" customHeight="1" x14ac:dyDescent="0.3">
      <c r="B15" s="90"/>
      <c r="C15" s="184"/>
      <c r="D15" s="186"/>
      <c r="E15" s="63"/>
      <c r="F15" s="63"/>
      <c r="G15" s="184"/>
      <c r="H15" s="175" t="s">
        <v>17</v>
      </c>
      <c r="I15" s="176"/>
      <c r="J15" s="176"/>
      <c r="K15" s="177"/>
      <c r="L15" s="45">
        <f t="array" ref="L15">INDEX(z_3_Materias!B2:B508, MATCH(H15, z_3_Materias!A2:A508, 0))</f>
        <v>0</v>
      </c>
      <c r="M15" s="46"/>
      <c r="N15" s="178">
        <f t="array" ref="N15">INDEX(z_3_Materias!D2:D508, MATCH(H15, z_3_Materias!A2:A508, 0))</f>
        <v>0</v>
      </c>
      <c r="O15" s="176"/>
      <c r="P15" s="176"/>
      <c r="Q15" s="177"/>
      <c r="R15" s="190">
        <f>SUM(N15:Q25)</f>
        <v>21</v>
      </c>
      <c r="S15" s="191"/>
      <c r="T15" s="13" t="str">
        <f t="shared" ref="T15:T25" si="0">H15&amp;" "&amp;M15</f>
        <v xml:space="preserve">  </v>
      </c>
    </row>
    <row r="16" spans="2:20" ht="21" customHeight="1" x14ac:dyDescent="0.3">
      <c r="B16" s="90"/>
      <c r="C16" s="184"/>
      <c r="D16" s="186"/>
      <c r="E16" s="63"/>
      <c r="F16" s="63"/>
      <c r="G16" s="184"/>
      <c r="H16" s="175" t="s">
        <v>650</v>
      </c>
      <c r="I16" s="176"/>
      <c r="J16" s="176"/>
      <c r="K16" s="177"/>
      <c r="L16" s="45" t="str">
        <f t="array" ref="L16">INDEX(z_3_Materias!B2:B508, MATCH(H16, z_3_Materias!A2:A508, 0))</f>
        <v>24DAD021</v>
      </c>
      <c r="M16" s="46" t="s">
        <v>662</v>
      </c>
      <c r="N16" s="178">
        <f t="array" ref="N16">INDEX(z_3_Materias!D2:D508, MATCH(H16, z_3_Materias!A2:A508, 0))</f>
        <v>4</v>
      </c>
      <c r="O16" s="176"/>
      <c r="P16" s="176"/>
      <c r="Q16" s="177"/>
      <c r="R16" s="184"/>
      <c r="S16" s="191"/>
      <c r="T16" s="13" t="str">
        <f t="shared" si="0"/>
        <v>Proyecto Integrador I*_ DAD305</v>
      </c>
    </row>
    <row r="17" spans="2:20" ht="21" customHeight="1" x14ac:dyDescent="0.3">
      <c r="B17" s="90"/>
      <c r="C17" s="184"/>
      <c r="D17" s="186"/>
      <c r="E17" s="63"/>
      <c r="F17" s="63"/>
      <c r="G17" s="184"/>
      <c r="H17" s="175" t="s">
        <v>108</v>
      </c>
      <c r="I17" s="176"/>
      <c r="J17" s="176"/>
      <c r="K17" s="177"/>
      <c r="L17" s="45" t="str">
        <f t="array" ref="L17">INDEX(z_3_Materias!B2:B508, MATCH(H17, z_3_Materias!A2:A508, 0))</f>
        <v>20LDDPA003</v>
      </c>
      <c r="M17" s="46" t="s">
        <v>660</v>
      </c>
      <c r="N17" s="178">
        <f t="array" ref="N17">INDEX(z_3_Materias!D2:D508, MATCH(H17, z_3_Materias!A2:A508, 0))</f>
        <v>3</v>
      </c>
      <c r="O17" s="176"/>
      <c r="P17" s="176"/>
      <c r="Q17" s="177"/>
      <c r="R17" s="184"/>
      <c r="S17" s="191"/>
      <c r="T17" s="13" t="str">
        <f t="shared" si="0"/>
        <v>Mercadotecnia Digital LDDPA701</v>
      </c>
    </row>
    <row r="18" spans="2:20" ht="21" customHeight="1" x14ac:dyDescent="0.3">
      <c r="B18" s="90"/>
      <c r="C18" s="184"/>
      <c r="D18" s="186"/>
      <c r="E18" s="63"/>
      <c r="F18" s="63"/>
      <c r="G18" s="184"/>
      <c r="H18" s="175" t="s">
        <v>106</v>
      </c>
      <c r="I18" s="176"/>
      <c r="J18" s="176"/>
      <c r="K18" s="177"/>
      <c r="L18" s="45" t="str">
        <f t="array" ref="L18">INDEX(z_3_Materias!B2:B508, MATCH(H18, z_3_Materias!A2:A508, 0))</f>
        <v>20LDDPA014</v>
      </c>
      <c r="M18" s="46" t="s">
        <v>695</v>
      </c>
      <c r="N18" s="178">
        <f t="array" ref="N18">INDEX(z_3_Materias!D2:D508, MATCH(H18, z_3_Materias!A2:A508, 0))</f>
        <v>4</v>
      </c>
      <c r="O18" s="176"/>
      <c r="P18" s="176"/>
      <c r="Q18" s="177"/>
      <c r="R18" s="184"/>
      <c r="S18" s="191"/>
      <c r="T18" s="13" t="str">
        <f t="shared" si="0"/>
        <v>Diseño Publicitario y Medios Digitales LDDPA902</v>
      </c>
    </row>
    <row r="19" spans="2:20" ht="21" customHeight="1" x14ac:dyDescent="0.3">
      <c r="B19" s="90"/>
      <c r="C19" s="184"/>
      <c r="D19" s="186"/>
      <c r="E19" s="63"/>
      <c r="F19" s="63"/>
      <c r="G19" s="184"/>
      <c r="H19" s="175" t="s">
        <v>106</v>
      </c>
      <c r="I19" s="176"/>
      <c r="J19" s="176"/>
      <c r="K19" s="177"/>
      <c r="L19" s="45" t="str">
        <f t="array" ref="L19">INDEX(z_3_Materias!B2:B508, MATCH(H19, z_3_Materias!A2:A508, 0))</f>
        <v>20LDDPA014</v>
      </c>
      <c r="M19" s="46" t="s">
        <v>696</v>
      </c>
      <c r="N19" s="178">
        <f t="array" ref="N19">INDEX(z_3_Materias!D2:D508, MATCH(H19, z_3_Materias!A2:A508, 0))</f>
        <v>4</v>
      </c>
      <c r="O19" s="176"/>
      <c r="P19" s="176"/>
      <c r="Q19" s="177"/>
      <c r="R19" s="184"/>
      <c r="S19" s="191"/>
      <c r="T19" s="13" t="str">
        <f t="shared" si="0"/>
        <v>Diseño Publicitario y Medios Digitales LDDPA903</v>
      </c>
    </row>
    <row r="20" spans="2:20" ht="21" customHeight="1" x14ac:dyDescent="0.3">
      <c r="B20" s="90"/>
      <c r="C20" s="184"/>
      <c r="D20" s="186"/>
      <c r="E20" s="63"/>
      <c r="F20" s="63"/>
      <c r="G20" s="184"/>
      <c r="H20" s="175" t="s">
        <v>59</v>
      </c>
      <c r="I20" s="176"/>
      <c r="J20" s="176"/>
      <c r="K20" s="177"/>
      <c r="L20" s="45" t="str">
        <f t="array" ref="L20">INDEX(z_3_Materias!B2:B508, MATCH(H20, z_3_Materias!A2:A508, 0))</f>
        <v>20LDDPA019</v>
      </c>
      <c r="M20" s="46" t="s">
        <v>690</v>
      </c>
      <c r="N20" s="178">
        <f t="array" ref="N20">INDEX(z_3_Materias!D2:D508, MATCH(H20, z_3_Materias!A2:A508, 0))</f>
        <v>4</v>
      </c>
      <c r="O20" s="176"/>
      <c r="P20" s="176"/>
      <c r="Q20" s="177"/>
      <c r="R20" s="184"/>
      <c r="S20" s="191"/>
      <c r="T20" s="13" t="str">
        <f t="shared" si="0"/>
        <v>Gestión de Proyectos LDDPA1001</v>
      </c>
    </row>
    <row r="21" spans="2:20" ht="21" customHeight="1" x14ac:dyDescent="0.3">
      <c r="B21" s="90"/>
      <c r="C21" s="184"/>
      <c r="D21" s="186"/>
      <c r="E21" s="63"/>
      <c r="F21" s="63"/>
      <c r="G21" s="184"/>
      <c r="H21" s="175" t="s">
        <v>689</v>
      </c>
      <c r="I21" s="176"/>
      <c r="J21" s="176"/>
      <c r="K21" s="177"/>
      <c r="L21" s="45" t="str">
        <f t="array" ref="L21">INDEX(z_3_Materias!B2:B508, MATCH(H21, z_3_Materias!A2:A508, 0))</f>
        <v>20LDDPA022</v>
      </c>
      <c r="M21" s="46" t="s">
        <v>690</v>
      </c>
      <c r="N21" s="178">
        <f t="array" ref="N21">INDEX(z_3_Materias!D2:D508, MATCH(H21, z_3_Materias!A2:A508, 0))</f>
        <v>2</v>
      </c>
      <c r="O21" s="176"/>
      <c r="P21" s="176"/>
      <c r="Q21" s="177"/>
      <c r="R21" s="184"/>
      <c r="S21" s="191"/>
      <c r="T21" s="13" t="str">
        <f t="shared" si="0"/>
        <v>Integradora I_ LDDPA1001</v>
      </c>
    </row>
    <row r="22" spans="2:20" ht="21" customHeight="1" x14ac:dyDescent="0.3">
      <c r="B22" s="90"/>
      <c r="C22" s="184"/>
      <c r="D22" s="186"/>
      <c r="E22" s="63"/>
      <c r="F22" s="63"/>
      <c r="G22" s="184"/>
      <c r="H22" s="175" t="s">
        <v>17</v>
      </c>
      <c r="I22" s="176"/>
      <c r="J22" s="176"/>
      <c r="K22" s="177"/>
      <c r="L22" s="45">
        <f t="array" ref="L22">INDEX(z_3_Materias!B2:B508, MATCH(H22, z_3_Materias!A2:A508, 0))</f>
        <v>0</v>
      </c>
      <c r="M22" s="46"/>
      <c r="N22" s="178">
        <f t="array" ref="N22">INDEX(z_3_Materias!D2:D508, MATCH(H22, z_3_Materias!A2:A508, 0))</f>
        <v>0</v>
      </c>
      <c r="O22" s="176"/>
      <c r="P22" s="176"/>
      <c r="Q22" s="177"/>
      <c r="R22" s="184"/>
      <c r="S22" s="191"/>
      <c r="T22" s="13" t="str">
        <f t="shared" si="0"/>
        <v xml:space="preserve">  </v>
      </c>
    </row>
    <row r="23" spans="2:20" ht="21" customHeight="1" x14ac:dyDescent="0.3">
      <c r="B23" s="90"/>
      <c r="C23" s="184"/>
      <c r="D23" s="186"/>
      <c r="E23" s="63"/>
      <c r="F23" s="63"/>
      <c r="G23" s="184"/>
      <c r="H23" s="175" t="s">
        <v>17</v>
      </c>
      <c r="I23" s="176"/>
      <c r="J23" s="176"/>
      <c r="K23" s="177"/>
      <c r="L23" s="45">
        <f t="array" ref="L23">INDEX(z_3_Materias!B1:B507, MATCH(H23, z_3_Materias!A1:A507, 0))</f>
        <v>0</v>
      </c>
      <c r="M23" s="46"/>
      <c r="N23" s="178">
        <f t="array" ref="N23">INDEX(z_3_Materias!D1:D507, MATCH(H23, z_3_Materias!A1:A507, 0))</f>
        <v>0</v>
      </c>
      <c r="O23" s="176"/>
      <c r="P23" s="176"/>
      <c r="Q23" s="177"/>
      <c r="R23" s="184"/>
      <c r="S23" s="191"/>
      <c r="T23" s="13" t="str">
        <f t="shared" si="0"/>
        <v xml:space="preserve">  </v>
      </c>
    </row>
    <row r="24" spans="2:20" ht="21" customHeight="1" x14ac:dyDescent="0.3">
      <c r="B24" s="90"/>
      <c r="C24" s="184"/>
      <c r="D24" s="186"/>
      <c r="E24" s="63"/>
      <c r="F24" s="63"/>
      <c r="G24" s="184"/>
      <c r="H24" s="175" t="s">
        <v>17</v>
      </c>
      <c r="I24" s="176"/>
      <c r="J24" s="176"/>
      <c r="K24" s="177"/>
      <c r="L24" s="45">
        <f t="array" ref="L24">INDEX(z_3_Materias!B1:B507, MATCH(H24, z_3_Materias!A1:A507, 0))</f>
        <v>0</v>
      </c>
      <c r="M24" s="46"/>
      <c r="N24" s="178">
        <f t="array" ref="N24">INDEX(z_3_Materias!D1:D507, MATCH(H24, z_3_Materias!A1:A507, 0))</f>
        <v>0</v>
      </c>
      <c r="O24" s="176"/>
      <c r="P24" s="176"/>
      <c r="Q24" s="177"/>
      <c r="R24" s="184"/>
      <c r="S24" s="191"/>
      <c r="T24" s="13"/>
    </row>
    <row r="25" spans="2:20" ht="21" customHeight="1" thickBot="1" x14ac:dyDescent="0.35">
      <c r="B25" s="91"/>
      <c r="C25" s="72"/>
      <c r="D25" s="187"/>
      <c r="E25" s="188"/>
      <c r="F25" s="188"/>
      <c r="G25" s="188"/>
      <c r="H25" s="196" t="s">
        <v>17</v>
      </c>
      <c r="I25" s="194"/>
      <c r="J25" s="194"/>
      <c r="K25" s="195"/>
      <c r="L25" s="57">
        <f t="array" ref="L25">INDEX(z_3_Materias!B2:B508, MATCH(H25, z_3_Materias!A2:A508, 0))</f>
        <v>0</v>
      </c>
      <c r="M25" s="58"/>
      <c r="N25" s="193"/>
      <c r="O25" s="194"/>
      <c r="P25" s="194"/>
      <c r="Q25" s="195"/>
      <c r="R25" s="188"/>
      <c r="S25" s="192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118" t="s">
        <v>18</v>
      </c>
      <c r="C27" s="72"/>
      <c r="D27" s="72"/>
      <c r="E27" s="72"/>
      <c r="F27" s="72"/>
      <c r="G27" s="72"/>
      <c r="H27" s="20"/>
      <c r="I27" s="20"/>
      <c r="J27" s="20"/>
      <c r="K27" s="20"/>
      <c r="L27" s="119"/>
      <c r="M27" s="63"/>
      <c r="N27" s="20"/>
      <c r="O27" s="20"/>
      <c r="P27" s="20"/>
      <c r="Q27" s="20"/>
      <c r="R27" s="20"/>
      <c r="S27" s="20"/>
    </row>
    <row r="28" spans="2:20" ht="21.75" customHeight="1" x14ac:dyDescent="0.3">
      <c r="B28" s="114" t="s">
        <v>19</v>
      </c>
      <c r="C28" s="67"/>
      <c r="D28" s="67"/>
      <c r="E28" s="67"/>
      <c r="F28" s="67"/>
      <c r="G28" s="68"/>
      <c r="H28" s="120" t="s">
        <v>20</v>
      </c>
      <c r="I28" s="68"/>
      <c r="J28" s="114" t="s">
        <v>21</v>
      </c>
      <c r="K28" s="68"/>
      <c r="L28" s="121" t="s">
        <v>22</v>
      </c>
      <c r="M28" s="87"/>
      <c r="N28" s="114" t="s">
        <v>23</v>
      </c>
      <c r="O28" s="67"/>
      <c r="P28" s="114" t="s">
        <v>24</v>
      </c>
      <c r="Q28" s="68"/>
      <c r="R28" s="115" t="s">
        <v>25</v>
      </c>
      <c r="S28" s="87"/>
    </row>
    <row r="29" spans="2:20" ht="73.5" customHeight="1" thickBot="1" x14ac:dyDescent="0.35">
      <c r="B29" s="122" t="s">
        <v>26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5">
      <c r="B30" s="122" t="s">
        <v>27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85"/>
      <c r="Q30" s="87"/>
      <c r="R30" s="85"/>
      <c r="S30" s="87"/>
    </row>
    <row r="31" spans="2:20" ht="73.5" customHeight="1" thickBot="1" x14ac:dyDescent="0.35">
      <c r="B31" s="122" t="s">
        <v>28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00"/>
      <c r="Q31" s="101"/>
      <c r="R31" s="85"/>
      <c r="S31" s="87"/>
    </row>
    <row r="32" spans="2:20" ht="73.5" customHeight="1" x14ac:dyDescent="0.3">
      <c r="B32" s="122" t="s">
        <v>29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97"/>
      <c r="Q32" s="101"/>
      <c r="R32" s="85"/>
      <c r="S32" s="87"/>
    </row>
    <row r="33" spans="2:19" ht="73.5" customHeight="1" x14ac:dyDescent="0.3">
      <c r="B33" s="122" t="s">
        <v>30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100"/>
      <c r="Q33" s="101"/>
      <c r="R33" s="85"/>
      <c r="S33" s="87"/>
    </row>
    <row r="34" spans="2:19" ht="73.5" customHeight="1" thickBot="1" x14ac:dyDescent="0.35">
      <c r="B34" s="122" t="s">
        <v>31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100"/>
      <c r="Q34" s="101"/>
      <c r="R34" s="85"/>
      <c r="S34" s="87"/>
    </row>
    <row r="35" spans="2:19" ht="73.5" customHeight="1" thickBot="1" x14ac:dyDescent="0.35">
      <c r="B35" s="122" t="s">
        <v>32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107" t="s">
        <v>716</v>
      </c>
      <c r="Q35" s="108"/>
      <c r="R35" s="85"/>
      <c r="S35" s="87"/>
    </row>
    <row r="36" spans="2:19" ht="73.5" customHeight="1" thickBot="1" x14ac:dyDescent="0.35">
      <c r="B36" s="122" t="s">
        <v>33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107" t="s">
        <v>716</v>
      </c>
      <c r="Q36" s="108"/>
      <c r="R36" s="85"/>
      <c r="S36" s="87"/>
    </row>
    <row r="37" spans="2:19" ht="73.5" customHeight="1" thickBot="1" x14ac:dyDescent="0.35">
      <c r="B37" s="122" t="s">
        <v>34</v>
      </c>
      <c r="C37" s="86"/>
      <c r="D37" s="86"/>
      <c r="E37" s="86"/>
      <c r="F37" s="86"/>
      <c r="G37" s="87"/>
      <c r="H37" s="100"/>
      <c r="I37" s="101"/>
      <c r="J37" s="100"/>
      <c r="K37" s="101"/>
      <c r="L37" s="107" t="s">
        <v>715</v>
      </c>
      <c r="M37" s="108"/>
      <c r="N37" s="107" t="s">
        <v>692</v>
      </c>
      <c r="O37" s="108"/>
      <c r="P37" s="107" t="s">
        <v>692</v>
      </c>
      <c r="Q37" s="108"/>
      <c r="R37" s="85"/>
      <c r="S37" s="87"/>
    </row>
    <row r="38" spans="2:19" ht="73.5" customHeight="1" thickBot="1" x14ac:dyDescent="0.35">
      <c r="B38" s="122" t="s">
        <v>35</v>
      </c>
      <c r="C38" s="86"/>
      <c r="D38" s="86"/>
      <c r="E38" s="86"/>
      <c r="F38" s="86"/>
      <c r="G38" s="87"/>
      <c r="H38" s="136"/>
      <c r="I38" s="137"/>
      <c r="J38" s="136"/>
      <c r="K38" s="137"/>
      <c r="L38" s="136"/>
      <c r="M38" s="137"/>
      <c r="N38" s="136"/>
      <c r="O38" s="137"/>
      <c r="P38" s="107" t="s">
        <v>714</v>
      </c>
      <c r="Q38" s="108"/>
      <c r="R38" s="85"/>
      <c r="S38" s="87"/>
    </row>
    <row r="39" spans="2:19" ht="73.5" customHeight="1" thickBot="1" x14ac:dyDescent="0.35">
      <c r="B39" s="122" t="s">
        <v>36</v>
      </c>
      <c r="C39" s="86"/>
      <c r="D39" s="86"/>
      <c r="E39" s="86"/>
      <c r="F39" s="86"/>
      <c r="G39" s="87"/>
      <c r="H39" s="107" t="s">
        <v>715</v>
      </c>
      <c r="I39" s="108"/>
      <c r="J39" s="107" t="s">
        <v>713</v>
      </c>
      <c r="K39" s="108"/>
      <c r="L39" s="107" t="s">
        <v>717</v>
      </c>
      <c r="M39" s="108"/>
      <c r="N39" s="107" t="s">
        <v>716</v>
      </c>
      <c r="O39" s="108"/>
      <c r="P39" s="107" t="s">
        <v>714</v>
      </c>
      <c r="Q39" s="108"/>
      <c r="R39" s="85"/>
      <c r="S39" s="87"/>
    </row>
    <row r="40" spans="2:19" ht="73.5" customHeight="1" thickBot="1" x14ac:dyDescent="0.35">
      <c r="B40" s="122" t="s">
        <v>37</v>
      </c>
      <c r="C40" s="86"/>
      <c r="D40" s="86"/>
      <c r="E40" s="86"/>
      <c r="F40" s="86"/>
      <c r="G40" s="87"/>
      <c r="H40" s="107" t="s">
        <v>715</v>
      </c>
      <c r="I40" s="108"/>
      <c r="J40" s="107" t="s">
        <v>713</v>
      </c>
      <c r="K40" s="108"/>
      <c r="L40" s="107" t="s">
        <v>717</v>
      </c>
      <c r="M40" s="108"/>
      <c r="N40" s="107" t="s">
        <v>716</v>
      </c>
      <c r="O40" s="108"/>
      <c r="P40" s="107" t="s">
        <v>715</v>
      </c>
      <c r="Q40" s="108"/>
      <c r="R40" s="85"/>
      <c r="S40" s="87"/>
    </row>
    <row r="41" spans="2:19" ht="73.5" customHeight="1" thickBot="1" x14ac:dyDescent="0.35">
      <c r="B41" s="122" t="s">
        <v>38</v>
      </c>
      <c r="C41" s="86"/>
      <c r="D41" s="86"/>
      <c r="E41" s="86"/>
      <c r="F41" s="86"/>
      <c r="G41" s="87"/>
      <c r="H41" s="107" t="s">
        <v>714</v>
      </c>
      <c r="I41" s="152"/>
      <c r="J41" s="107" t="s">
        <v>713</v>
      </c>
      <c r="K41" s="152"/>
      <c r="L41" s="100"/>
      <c r="M41" s="101"/>
      <c r="N41" s="100"/>
      <c r="O41" s="101"/>
      <c r="P41" s="107" t="s">
        <v>717</v>
      </c>
      <c r="Q41" s="108"/>
      <c r="R41" s="85"/>
      <c r="S41" s="87"/>
    </row>
    <row r="42" spans="2:19" ht="73.5" customHeight="1" thickBot="1" x14ac:dyDescent="0.35">
      <c r="B42" s="122" t="s">
        <v>39</v>
      </c>
      <c r="C42" s="86"/>
      <c r="D42" s="86"/>
      <c r="E42" s="86"/>
      <c r="F42" s="86"/>
      <c r="G42" s="87"/>
      <c r="H42" s="107" t="s">
        <v>714</v>
      </c>
      <c r="I42" s="152"/>
      <c r="J42" s="100"/>
      <c r="K42" s="141"/>
      <c r="L42" s="100"/>
      <c r="M42" s="101"/>
      <c r="N42" s="100"/>
      <c r="O42" s="101"/>
      <c r="P42" s="107" t="s">
        <v>717</v>
      </c>
      <c r="Q42" s="108"/>
      <c r="R42" s="85"/>
      <c r="S42" s="87"/>
    </row>
    <row r="43" spans="2:19" ht="73.5" customHeight="1" thickBot="1" x14ac:dyDescent="0.35">
      <c r="B43" s="122" t="s">
        <v>40</v>
      </c>
      <c r="C43" s="86"/>
      <c r="D43" s="86"/>
      <c r="E43" s="86"/>
      <c r="F43" s="86"/>
      <c r="G43" s="87"/>
      <c r="H43" s="100"/>
      <c r="I43" s="101"/>
      <c r="J43" s="100"/>
      <c r="K43" s="101"/>
      <c r="L43" s="100"/>
      <c r="M43" s="101"/>
      <c r="N43" s="100"/>
      <c r="O43" s="101"/>
      <c r="P43" s="100"/>
      <c r="Q43" s="101"/>
      <c r="R43" s="85"/>
      <c r="S43" s="87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09"/>
      <c r="M44" s="63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99"/>
      <c r="D46" s="63"/>
      <c r="E46" s="63"/>
      <c r="F46" s="63"/>
      <c r="G46" s="63"/>
      <c r="H46" s="63"/>
      <c r="I46" s="7"/>
      <c r="J46" s="7"/>
      <c r="K46" s="7"/>
      <c r="L46" s="7"/>
      <c r="M46" s="7"/>
      <c r="N46" s="99"/>
      <c r="O46" s="63"/>
      <c r="P46" s="63"/>
      <c r="Q46" s="63"/>
      <c r="R46" s="63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104" t="s">
        <v>41</v>
      </c>
      <c r="D48" s="75"/>
      <c r="E48" s="75"/>
      <c r="F48" s="75"/>
      <c r="G48" s="75"/>
      <c r="H48" s="75"/>
      <c r="I48" s="75"/>
      <c r="J48" s="7"/>
      <c r="K48" s="7"/>
      <c r="L48" s="7"/>
      <c r="M48" s="7"/>
      <c r="N48" s="104" t="str">
        <f>B10</f>
        <v>RAMOS GAMA JOSELYN KAREN</v>
      </c>
      <c r="O48" s="75"/>
      <c r="P48" s="75"/>
      <c r="Q48" s="75"/>
      <c r="R48" s="75"/>
      <c r="S48" s="25"/>
    </row>
    <row r="49" spans="3:19" ht="14.25" customHeight="1" x14ac:dyDescent="0.35">
      <c r="C49" s="123" t="s">
        <v>42</v>
      </c>
      <c r="D49" s="63"/>
      <c r="E49" s="63"/>
      <c r="F49" s="63"/>
      <c r="G49" s="63"/>
      <c r="H49" s="63"/>
      <c r="I49" s="63"/>
      <c r="J49" s="7"/>
      <c r="K49" s="7"/>
      <c r="L49" s="7"/>
      <c r="M49" s="7"/>
      <c r="N49" s="124" t="s">
        <v>43</v>
      </c>
      <c r="O49" s="125"/>
      <c r="P49" s="125"/>
      <c r="Q49" s="125"/>
      <c r="R49" s="125"/>
      <c r="S49" s="26"/>
    </row>
    <row r="50" spans="3:19" ht="14.25" customHeight="1" x14ac:dyDescent="0.35">
      <c r="C50" s="99"/>
      <c r="D50" s="63"/>
      <c r="E50" s="63"/>
      <c r="F50" s="63"/>
      <c r="G50" s="63"/>
      <c r="H50" s="63"/>
      <c r="I50" s="7"/>
      <c r="J50" s="28"/>
      <c r="K50" s="28"/>
      <c r="L50" s="28"/>
      <c r="M50" s="28"/>
      <c r="N50" s="63"/>
      <c r="O50" s="63"/>
      <c r="P50" s="63"/>
      <c r="Q50" s="63"/>
      <c r="R50" s="63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104" t="s">
        <v>562</v>
      </c>
      <c r="D52" s="75"/>
      <c r="E52" s="75"/>
      <c r="F52" s="75"/>
      <c r="G52" s="75"/>
      <c r="H52" s="75"/>
      <c r="I52" s="75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123" t="s">
        <v>561</v>
      </c>
      <c r="D53" s="63"/>
      <c r="E53" s="63"/>
      <c r="F53" s="63"/>
      <c r="G53" s="63"/>
      <c r="H53" s="63"/>
      <c r="I53" s="63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I27" zoomScale="50" zoomScaleNormal="50" zoomScaleSheetLayoutView="50" workbookViewId="0">
      <selection activeCell="L32" sqref="L32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71</v>
      </c>
      <c r="I15" s="130"/>
      <c r="J15" s="130"/>
      <c r="K15" s="131"/>
      <c r="L15" s="11" t="str">
        <f t="array" ref="L15">INDEX(z_3_Materias!B2:B508, MATCH(H15, z_3_Materias!A2:A508, 0))</f>
        <v>24DAD014</v>
      </c>
      <c r="M15" s="12" t="s">
        <v>629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7</v>
      </c>
      <c r="S15" s="70"/>
      <c r="T15" s="13" t="str">
        <f t="shared" ref="T15:T23" si="0">H15&amp;" "&amp;M15</f>
        <v>Mercadotecnia.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681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DAD308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85"/>
      <c r="K29" s="87"/>
      <c r="L29" s="100"/>
      <c r="M29" s="101"/>
      <c r="N29" s="85"/>
      <c r="O29" s="87"/>
      <c r="P29" s="142" t="s">
        <v>632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44"/>
      <c r="I31" s="101"/>
      <c r="J31" s="148"/>
      <c r="K31" s="87"/>
      <c r="L31" s="100"/>
      <c r="M31" s="101"/>
      <c r="N31" s="85"/>
      <c r="O31" s="87"/>
      <c r="P31" s="144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44"/>
      <c r="I32" s="101"/>
      <c r="J32" s="148"/>
      <c r="K32" s="87"/>
      <c r="L32" s="142" t="s">
        <v>770</v>
      </c>
      <c r="M32" s="108"/>
      <c r="N32" s="85"/>
      <c r="O32" s="87"/>
      <c r="P32" s="144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44"/>
      <c r="I33" s="101"/>
      <c r="J33" s="148"/>
      <c r="K33" s="87"/>
      <c r="L33" s="142" t="s">
        <v>632</v>
      </c>
      <c r="M33" s="108"/>
      <c r="N33" s="85"/>
      <c r="O33" s="87"/>
      <c r="P33" s="142" t="s">
        <v>770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44"/>
      <c r="I34" s="101"/>
      <c r="J34" s="148"/>
      <c r="K34" s="87"/>
      <c r="L34" s="142" t="s">
        <v>632</v>
      </c>
      <c r="M34" s="108"/>
      <c r="N34" s="85"/>
      <c r="O34" s="87"/>
      <c r="P34" s="142" t="s">
        <v>770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98"/>
      <c r="J35" s="148"/>
      <c r="K35" s="87"/>
      <c r="L35" s="100"/>
      <c r="M35" s="198"/>
      <c r="N35" s="85"/>
      <c r="O35" s="87"/>
      <c r="P35" s="142" t="s">
        <v>770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99"/>
      <c r="I36" s="200"/>
      <c r="J36" s="199"/>
      <c r="K36" s="200"/>
      <c r="L36" s="201"/>
      <c r="M36" s="137"/>
      <c r="N36" s="199"/>
      <c r="O36" s="137"/>
      <c r="P36" s="199"/>
      <c r="Q36" s="200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41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168"/>
      <c r="L38" s="85"/>
      <c r="M38" s="168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168"/>
      <c r="L39" s="85"/>
      <c r="M39" s="168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168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RIVERA NAYELI BERENICE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23"/>
      <c r="D49" s="63"/>
      <c r="E49" s="63"/>
      <c r="F49" s="63"/>
      <c r="G49" s="63"/>
      <c r="H49" s="63"/>
      <c r="I49" s="63"/>
    </row>
    <row r="50" spans="3:9" ht="14.25" customHeight="1" x14ac:dyDescent="0.3">
      <c r="C50" s="202" t="s">
        <v>560</v>
      </c>
      <c r="D50" s="203"/>
      <c r="E50" s="203"/>
      <c r="F50" s="203"/>
      <c r="G50" s="203"/>
      <c r="H50" s="203"/>
      <c r="I50" s="203"/>
    </row>
    <row r="51" spans="3:9" ht="14.25" customHeight="1" x14ac:dyDescent="0.3">
      <c r="C51" s="123" t="s">
        <v>561</v>
      </c>
      <c r="D51" s="63"/>
      <c r="E51" s="63"/>
      <c r="F51" s="63"/>
      <c r="G51" s="63"/>
      <c r="H51" s="63"/>
      <c r="I51" s="63"/>
    </row>
    <row r="52" spans="3:9" ht="15" customHeight="1" x14ac:dyDescent="0.3">
      <c r="C52" s="123"/>
      <c r="D52" s="63"/>
      <c r="E52" s="63"/>
      <c r="F52" s="63"/>
      <c r="G52" s="63"/>
      <c r="H52" s="63"/>
      <c r="I52" s="63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1" zoomScale="50" zoomScaleNormal="30" zoomScaleSheetLayoutView="50" workbookViewId="0">
      <selection activeCell="P32" sqref="P32:Q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1:20" ht="20.25" customHeight="1" x14ac:dyDescent="0.4">
      <c r="A2" s="1"/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1:20" ht="20.25" customHeight="1" x14ac:dyDescent="0.4">
      <c r="A3" s="1"/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1:20" ht="20.25" customHeight="1" x14ac:dyDescent="0.3">
      <c r="A4" s="1"/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1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1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1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1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83" t="s">
        <v>112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1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1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1:20" ht="21" customHeight="1" x14ac:dyDescent="0.3">
      <c r="B15" s="90"/>
      <c r="C15" s="70"/>
      <c r="D15" s="90"/>
      <c r="E15" s="63"/>
      <c r="F15" s="63"/>
      <c r="G15" s="96"/>
      <c r="H15" s="129" t="s">
        <v>576</v>
      </c>
      <c r="I15" s="130"/>
      <c r="J15" s="130"/>
      <c r="K15" s="131"/>
      <c r="L15" s="11" t="str">
        <f t="array" ref="L15">INDEX(z_3_Materias!B2:B508, MATCH(H15, z_3_Materias!A2:A508, 0))</f>
        <v>24CD018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Estructura de Datos* CD301</v>
      </c>
    </row>
    <row r="16" spans="1:20" ht="21" customHeight="1" x14ac:dyDescent="0.3">
      <c r="B16" s="90"/>
      <c r="C16" s="70"/>
      <c r="D16" s="90"/>
      <c r="E16" s="63"/>
      <c r="F16" s="63"/>
      <c r="G16" s="96"/>
      <c r="H16" s="77" t="s">
        <v>607</v>
      </c>
      <c r="I16" s="78"/>
      <c r="J16" s="78"/>
      <c r="K16" s="79"/>
      <c r="L16" s="14" t="str">
        <f t="array" ref="L16">INDEX(z_3_Materias!B2:B508, MATCH(H16, z_3_Materias!A2:A508, 0))</f>
        <v>24IRD018</v>
      </c>
      <c r="M16" s="15" t="s">
        <v>614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Tópicos de Calidad para el Diseño de Software_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607</v>
      </c>
      <c r="I17" s="78"/>
      <c r="J17" s="78"/>
      <c r="K17" s="79"/>
      <c r="L17" s="14" t="str">
        <f t="array" ref="L17">INDEX(z_3_Materias!B2:B508, MATCH(H17, z_3_Materias!A2:A508, 0))</f>
        <v>24IRD018</v>
      </c>
      <c r="M17" s="15" t="s">
        <v>615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Tópicos de Calidad para el Diseño de Software_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634</v>
      </c>
      <c r="K29" s="108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07" t="s">
        <v>634</v>
      </c>
      <c r="K30" s="108"/>
      <c r="L30" s="136"/>
      <c r="M30" s="137"/>
      <c r="N30" s="136"/>
      <c r="O30" s="137"/>
      <c r="P30" s="205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635</v>
      </c>
      <c r="I31" s="108"/>
      <c r="J31" s="107" t="s">
        <v>635</v>
      </c>
      <c r="K31" s="108"/>
      <c r="L31" s="100"/>
      <c r="M31" s="101"/>
      <c r="N31" s="100"/>
      <c r="O31" s="101"/>
      <c r="P31" s="204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635</v>
      </c>
      <c r="I32" s="108"/>
      <c r="J32" s="107" t="s">
        <v>635</v>
      </c>
      <c r="K32" s="108"/>
      <c r="L32" s="107" t="s">
        <v>636</v>
      </c>
      <c r="M32" s="108"/>
      <c r="N32" s="107" t="s">
        <v>636</v>
      </c>
      <c r="O32" s="108"/>
      <c r="P32" s="107" t="s">
        <v>634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635</v>
      </c>
      <c r="I33" s="108"/>
      <c r="J33" s="107" t="s">
        <v>635</v>
      </c>
      <c r="K33" s="108"/>
      <c r="L33" s="107" t="s">
        <v>636</v>
      </c>
      <c r="M33" s="108"/>
      <c r="N33" s="107" t="s">
        <v>636</v>
      </c>
      <c r="O33" s="108"/>
      <c r="P33" s="107" t="s">
        <v>634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634</v>
      </c>
      <c r="I34" s="108"/>
      <c r="J34" s="100"/>
      <c r="K34" s="101"/>
      <c r="L34" s="107" t="s">
        <v>636</v>
      </c>
      <c r="M34" s="108"/>
      <c r="N34" s="107" t="s">
        <v>636</v>
      </c>
      <c r="O34" s="108"/>
      <c r="P34" s="107" t="s">
        <v>634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SANCHEZ LUIS FERNANDO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123"/>
      <c r="D50" s="63"/>
      <c r="E50" s="63"/>
      <c r="F50" s="63"/>
      <c r="G50" s="63"/>
      <c r="H50" s="63"/>
      <c r="I50" s="63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123"/>
      <c r="D51" s="63"/>
      <c r="E51" s="63"/>
      <c r="F51" s="63"/>
      <c r="G51" s="63"/>
      <c r="H51" s="63"/>
      <c r="I51" s="63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G28" zoomScale="50" zoomScaleNormal="50" zoomScaleSheetLayoutView="50" workbookViewId="0">
      <selection activeCell="J40" sqref="J40:K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10" t="s">
        <v>11</v>
      </c>
      <c r="M14" s="10" t="s">
        <v>12</v>
      </c>
      <c r="N14" s="88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594</v>
      </c>
      <c r="I15" s="130"/>
      <c r="J15" s="130"/>
      <c r="K15" s="131"/>
      <c r="L15" s="11" t="str">
        <f t="array" ref="L15">INDEX(z_3_Materias!B2:B508, MATCH(H15, z_3_Materias!A2:A508, 0))</f>
        <v>24DAD020</v>
      </c>
      <c r="M15" s="12" t="s">
        <v>640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39</v>
      </c>
      <c r="S15" s="70"/>
      <c r="T15" s="13" t="str">
        <f t="shared" ref="T15:T23" si="0">H15&amp;" "&amp;M15</f>
        <v>Guionismo y Storyboard** DDA302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594</v>
      </c>
      <c r="I16" s="130"/>
      <c r="J16" s="130"/>
      <c r="K16" s="131"/>
      <c r="L16" s="14" t="str">
        <f t="array" ref="L16">INDEX(z_3_Materias!B2:B508, MATCH(H16, z_3_Materias!A2:A508, 0))</f>
        <v>24DAD020</v>
      </c>
      <c r="M16" s="12" t="s">
        <v>642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DDA303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594</v>
      </c>
      <c r="I17" s="130"/>
      <c r="J17" s="130"/>
      <c r="K17" s="131"/>
      <c r="L17" s="14" t="str">
        <f t="array" ref="L17">INDEX(z_3_Materias!B2:B508, MATCH(H17, z_3_Materias!A2:A508, 0))</f>
        <v>24DAD020</v>
      </c>
      <c r="M17" s="12" t="s">
        <v>658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DDA304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594</v>
      </c>
      <c r="I18" s="130"/>
      <c r="J18" s="130"/>
      <c r="K18" s="131"/>
      <c r="L18" s="14" t="str">
        <f t="array" ref="L18">INDEX(z_3_Materias!B2:B508, MATCH(H18, z_3_Materias!A2:A508, 0))</f>
        <v>24DAD020</v>
      </c>
      <c r="M18" s="12" t="s">
        <v>675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DDA307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129" t="s">
        <v>594</v>
      </c>
      <c r="I19" s="130"/>
      <c r="J19" s="130"/>
      <c r="K19" s="131"/>
      <c r="L19" s="14" t="str">
        <f t="array" ref="L19">INDEX(z_3_Materias!B2:B508, MATCH(H19, z_3_Materias!A2:A508, 0))</f>
        <v>24DAD020</v>
      </c>
      <c r="M19" s="12" t="s">
        <v>677</v>
      </c>
      <c r="N19" s="81">
        <f t="array" ref="N19">INDEX(z_3_Materias!D2:D508, MATCH(H19, z_3_Materias!A2:A508, 0))</f>
        <v>5</v>
      </c>
      <c r="O19" s="78"/>
      <c r="P19" s="78"/>
      <c r="Q19" s="79"/>
      <c r="R19" s="90"/>
      <c r="S19" s="70"/>
      <c r="T19" s="13" t="str">
        <f t="shared" si="0"/>
        <v>Guionismo y Storyboard** DDA308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58</v>
      </c>
      <c r="I20" s="78"/>
      <c r="J20" s="78"/>
      <c r="K20" s="79"/>
      <c r="L20" s="14" t="str">
        <f t="array" ref="L20">INDEX(z_3_Materias!B2:B508, MATCH(H20, z_3_Materias!A2:A508, 0))</f>
        <v>18DDA037</v>
      </c>
      <c r="M20" s="15" t="s">
        <v>673</v>
      </c>
      <c r="N20" s="81">
        <f t="array" ref="N20">INDEX(z_3_Materias!D2:D508, MATCH(H20, z_3_Materias!A2:A508, 0))</f>
        <v>2</v>
      </c>
      <c r="O20" s="78"/>
      <c r="P20" s="78"/>
      <c r="Q20" s="79"/>
      <c r="R20" s="90"/>
      <c r="S20" s="70"/>
      <c r="T20" s="13" t="str">
        <f t="shared" si="0"/>
        <v>Integradora II DDA501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45</v>
      </c>
      <c r="I21" s="78"/>
      <c r="J21" s="78"/>
      <c r="K21" s="79"/>
      <c r="L21" s="14" t="str">
        <f t="array" ref="L21">INDEX(z_3_Materias!B2:B508, MATCH(H21, z_3_Materias!A2:A508, 0))</f>
        <v>20LDDPA008</v>
      </c>
      <c r="M21" s="15" t="s">
        <v>637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Imagen Corporativa LDDPA801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45</v>
      </c>
      <c r="I22" s="78"/>
      <c r="J22" s="78"/>
      <c r="K22" s="79"/>
      <c r="L22" s="14" t="str">
        <f t="array" ref="L22">INDEX(z_3_Materias!B2:B508, MATCH(H22, z_3_Materias!A2:A508, 0))</f>
        <v>20LDDPA008</v>
      </c>
      <c r="M22" s="15" t="s">
        <v>638</v>
      </c>
      <c r="N22" s="81">
        <f t="array" ref="N22">INDEX(z_3_Materias!D2:D508, MATCH(H22, z_3_Materias!A2:A508, 0))</f>
        <v>6</v>
      </c>
      <c r="O22" s="78"/>
      <c r="P22" s="78"/>
      <c r="Q22" s="79"/>
      <c r="R22" s="90"/>
      <c r="S22" s="70"/>
      <c r="T22" s="13" t="str">
        <f t="shared" si="0"/>
        <v>Imagen Corporativa LDDPA802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73.5" customHeight="1" x14ac:dyDescent="0.3">
      <c r="B26" s="114" t="s">
        <v>19</v>
      </c>
      <c r="C26" s="67"/>
      <c r="D26" s="67"/>
      <c r="E26" s="67"/>
      <c r="F26" s="67"/>
      <c r="G26" s="68"/>
      <c r="H26" s="208" t="s">
        <v>20</v>
      </c>
      <c r="I26" s="68"/>
      <c r="J26" s="206" t="s">
        <v>21</v>
      </c>
      <c r="K26" s="68"/>
      <c r="L26" s="209" t="s">
        <v>22</v>
      </c>
      <c r="M26" s="87"/>
      <c r="N26" s="206" t="s">
        <v>23</v>
      </c>
      <c r="O26" s="67"/>
      <c r="P26" s="206" t="s">
        <v>24</v>
      </c>
      <c r="Q26" s="68"/>
      <c r="R26" s="8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207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669</v>
      </c>
      <c r="I31" s="108"/>
      <c r="J31" s="107" t="s">
        <v>656</v>
      </c>
      <c r="K31" s="108"/>
      <c r="L31" s="107" t="s">
        <v>670</v>
      </c>
      <c r="M31" s="108"/>
      <c r="N31" s="107" t="s">
        <v>657</v>
      </c>
      <c r="O31" s="152"/>
      <c r="P31" s="107" t="s">
        <v>669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669</v>
      </c>
      <c r="I32" s="108"/>
      <c r="J32" s="107" t="s">
        <v>656</v>
      </c>
      <c r="K32" s="152"/>
      <c r="L32" s="107" t="s">
        <v>670</v>
      </c>
      <c r="M32" s="108"/>
      <c r="N32" s="107" t="s">
        <v>657</v>
      </c>
      <c r="O32" s="152"/>
      <c r="P32" s="107" t="s">
        <v>669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670</v>
      </c>
      <c r="I33" s="108"/>
      <c r="J33" s="107" t="s">
        <v>656</v>
      </c>
      <c r="K33" s="152"/>
      <c r="L33" s="107" t="s">
        <v>670</v>
      </c>
      <c r="M33" s="108"/>
      <c r="N33" s="107" t="s">
        <v>670</v>
      </c>
      <c r="O33" s="108"/>
      <c r="P33" s="107" t="s">
        <v>669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674</v>
      </c>
      <c r="I34" s="108"/>
      <c r="J34" s="107" t="s">
        <v>674</v>
      </c>
      <c r="K34" s="108"/>
      <c r="L34" s="107" t="s">
        <v>671</v>
      </c>
      <c r="M34" s="108"/>
      <c r="N34" s="107" t="s">
        <v>672</v>
      </c>
      <c r="O34" s="108"/>
      <c r="P34" s="107" t="s">
        <v>671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676</v>
      </c>
      <c r="I35" s="108"/>
      <c r="J35" s="107" t="s">
        <v>678</v>
      </c>
      <c r="K35" s="108"/>
      <c r="L35" s="107" t="s">
        <v>671</v>
      </c>
      <c r="M35" s="108"/>
      <c r="N35" s="107" t="s">
        <v>672</v>
      </c>
      <c r="O35" s="108"/>
      <c r="P35" s="107" t="s">
        <v>671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7" t="s">
        <v>672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678</v>
      </c>
      <c r="I37" s="108"/>
      <c r="J37" s="107" t="s">
        <v>676</v>
      </c>
      <c r="K37" s="108"/>
      <c r="L37" s="107" t="s">
        <v>672</v>
      </c>
      <c r="M37" s="108"/>
      <c r="N37" s="107" t="s">
        <v>671</v>
      </c>
      <c r="O37" s="108"/>
      <c r="P37" s="107" t="s">
        <v>672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678</v>
      </c>
      <c r="I38" s="108"/>
      <c r="J38" s="107" t="s">
        <v>676</v>
      </c>
      <c r="K38" s="108"/>
      <c r="L38" s="107" t="s">
        <v>672</v>
      </c>
      <c r="M38" s="108"/>
      <c r="N38" s="107" t="s">
        <v>671</v>
      </c>
      <c r="O38" s="108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678</v>
      </c>
      <c r="I39" s="108"/>
      <c r="J39" s="107" t="s">
        <v>676</v>
      </c>
      <c r="K39" s="108"/>
      <c r="L39" s="107" t="s">
        <v>676</v>
      </c>
      <c r="M39" s="108"/>
      <c r="N39" s="107" t="s">
        <v>678</v>
      </c>
      <c r="O39" s="108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54.7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ROJAS DIEGO RAUL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tabSelected="1" view="pageBreakPreview" topLeftCell="B24" zoomScale="50" zoomScaleNormal="50" zoomScaleSheetLayoutView="50" workbookViewId="0">
      <selection activeCell="L30" sqref="L30:M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513</v>
      </c>
      <c r="I15" s="75"/>
      <c r="J15" s="75"/>
      <c r="K15" s="76"/>
      <c r="L15" s="11" t="str">
        <f t="array" ref="L15">INDEX(z_3_Materias!B2:B508, MATCH(H15, z_3_Materias!A2:A508, 0))</f>
        <v>24DAD009</v>
      </c>
      <c r="M15" s="12" t="s">
        <v>629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590</v>
      </c>
      <c r="I16" s="75"/>
      <c r="J16" s="75"/>
      <c r="K16" s="76"/>
      <c r="L16" s="14" t="str">
        <f t="array" ref="L16">INDEX(z_3_Materias!B2:B508, MATCH(H16, z_3_Materias!A2:A508, 0))</f>
        <v>24CD016</v>
      </c>
      <c r="M16" s="12" t="s">
        <v>642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DDA303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590</v>
      </c>
      <c r="I17" s="75"/>
      <c r="J17" s="75"/>
      <c r="K17" s="76"/>
      <c r="L17" s="14" t="str">
        <f t="array" ref="L17">INDEX(z_3_Materias!B2:B508, MATCH(H17, z_3_Materias!A2:A508, 0))</f>
        <v>24CD016</v>
      </c>
      <c r="M17" s="15" t="s">
        <v>658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Decisiones** DDA304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107" t="s">
        <v>708</v>
      </c>
      <c r="K28" s="108"/>
      <c r="L28" s="85"/>
      <c r="M28" s="87"/>
      <c r="N28" s="107" t="s">
        <v>708</v>
      </c>
      <c r="O28" s="108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107" t="s">
        <v>708</v>
      </c>
      <c r="K29" s="108"/>
      <c r="L29" s="85"/>
      <c r="M29" s="87"/>
      <c r="N29" s="107" t="s">
        <v>708</v>
      </c>
      <c r="O29" s="108"/>
      <c r="P29" s="85"/>
      <c r="Q29" s="87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00"/>
      <c r="K30" s="101"/>
      <c r="L30" s="136"/>
      <c r="M30" s="137"/>
      <c r="N30" s="100"/>
      <c r="O30" s="101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85"/>
      <c r="I31" s="87"/>
      <c r="J31" s="107" t="s">
        <v>630</v>
      </c>
      <c r="K31" s="108"/>
      <c r="L31" s="100"/>
      <c r="M31" s="101"/>
      <c r="N31" s="107" t="s">
        <v>630</v>
      </c>
      <c r="O31" s="108"/>
      <c r="P31" s="100"/>
      <c r="Q31" s="141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630</v>
      </c>
      <c r="K32" s="108"/>
      <c r="L32" s="100"/>
      <c r="M32" s="101"/>
      <c r="N32" s="107" t="s">
        <v>630</v>
      </c>
      <c r="O32" s="108"/>
      <c r="P32" s="100"/>
      <c r="Q32" s="101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707</v>
      </c>
      <c r="K33" s="152"/>
      <c r="L33" s="100"/>
      <c r="M33" s="141"/>
      <c r="N33" s="107" t="s">
        <v>707</v>
      </c>
      <c r="O33" s="152"/>
      <c r="P33" s="100"/>
      <c r="Q33" s="101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707</v>
      </c>
      <c r="K34" s="152"/>
      <c r="L34" s="100"/>
      <c r="M34" s="101"/>
      <c r="N34" s="107" t="s">
        <v>707</v>
      </c>
      <c r="O34" s="152"/>
      <c r="P34" s="100"/>
      <c r="Q34" s="101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ROSAS DUARTE ROSA RUTH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I22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650</v>
      </c>
      <c r="I15" s="75"/>
      <c r="J15" s="75"/>
      <c r="K15" s="76"/>
      <c r="L15" s="11" t="str">
        <f t="array" ref="L15">INDEX(z_3_Materias!B2:B508, MATCH(H15, z_3_Materias!A2:A508, 0))</f>
        <v>24DAD021</v>
      </c>
      <c r="M15" s="12" t="s">
        <v>683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38</v>
      </c>
      <c r="S15" s="70"/>
      <c r="T15" s="13" t="str">
        <f t="shared" ref="T15:T23" si="0">H15&amp;" "&amp;M15</f>
        <v>Proyecto Integrador I*_ DAD303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592</v>
      </c>
      <c r="I16" s="75"/>
      <c r="J16" s="75"/>
      <c r="K16" s="76"/>
      <c r="L16" s="14" t="str">
        <f t="array" ref="L16">INDEX(z_3_Materias!B2:B508, MATCH(H16, z_3_Materias!A2:A508, 0))</f>
        <v>24DAD018</v>
      </c>
      <c r="M16" s="12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592</v>
      </c>
      <c r="I17" s="75"/>
      <c r="J17" s="75"/>
      <c r="K17" s="76"/>
      <c r="L17" s="14" t="str">
        <f t="array" ref="L17">INDEX(z_3_Materias!B2:B508, MATCH(H17, z_3_Materias!A2:A508, 0))</f>
        <v>24DAD018</v>
      </c>
      <c r="M17" s="15" t="s">
        <v>681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>H17&amp;" "&amp;M17</f>
        <v>Ilustración para Animación** DAD308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4" t="s">
        <v>120</v>
      </c>
      <c r="I18" s="75"/>
      <c r="J18" s="75"/>
      <c r="K18" s="76"/>
      <c r="L18" s="14" t="str">
        <f t="array" ref="L18">INDEX(z_3_Materias!B2:B508, MATCH(H18, z_3_Materias!A2:A508, 0))</f>
        <v>18DDA030</v>
      </c>
      <c r="M18" s="12" t="s">
        <v>685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>H18&amp;" "&amp;M18</f>
        <v>Proceso de Diseño DDA401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4" t="s">
        <v>46</v>
      </c>
      <c r="I19" s="75"/>
      <c r="J19" s="75"/>
      <c r="K19" s="76"/>
      <c r="L19" s="14" t="str">
        <f t="array" ref="L19">INDEX(z_3_Materias!B2:B508, MATCH(H19, z_3_Materias!A2:A508, 0))</f>
        <v>18DDA036</v>
      </c>
      <c r="M19" s="15" t="s">
        <v>673</v>
      </c>
      <c r="N19" s="81">
        <f t="array" ref="N19">INDEX(z_3_Materias!D2:D508, MATCH(H19, z_3_Materias!A2:A508, 0))</f>
        <v>8</v>
      </c>
      <c r="O19" s="78"/>
      <c r="P19" s="78"/>
      <c r="Q19" s="79"/>
      <c r="R19" s="90"/>
      <c r="S19" s="70"/>
      <c r="T19" s="13" t="str">
        <f t="shared" si="0"/>
        <v>Imagen Digital Animada DDA501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88</v>
      </c>
      <c r="I20" s="78"/>
      <c r="J20" s="78"/>
      <c r="K20" s="79"/>
      <c r="L20" s="14" t="str">
        <f t="array" ref="L20">INDEX(z_3_Materias!B2:B508, MATCH(H20, z_3_Materias!A2:A508, 0))</f>
        <v>20LDDPA005</v>
      </c>
      <c r="M20" s="15" t="s">
        <v>660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Estética Digital LDDPA701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78</v>
      </c>
      <c r="I21" s="78"/>
      <c r="J21" s="78"/>
      <c r="K21" s="79"/>
      <c r="L21" s="14" t="str">
        <f t="array" ref="L21">INDEX(z_3_Materias!B2:B508, MATCH(H21, z_3_Materias!A2:A508, 0))</f>
        <v>20LDDPA013</v>
      </c>
      <c r="M21" s="15" t="s">
        <v>688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Proceso de Producción Audiovisual LDDPAE904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07" t="s">
        <v>687</v>
      </c>
      <c r="M27" s="108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107" t="s">
        <v>687</v>
      </c>
      <c r="I28" s="108"/>
      <c r="J28" s="107" t="s">
        <v>684</v>
      </c>
      <c r="K28" s="108"/>
      <c r="L28" s="107" t="s">
        <v>687</v>
      </c>
      <c r="M28" s="108"/>
      <c r="N28" s="107" t="s">
        <v>684</v>
      </c>
      <c r="O28" s="108"/>
      <c r="P28" s="107" t="s">
        <v>687</v>
      </c>
      <c r="Q28" s="108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07" t="s">
        <v>687</v>
      </c>
      <c r="I29" s="108"/>
      <c r="J29" s="107" t="s">
        <v>684</v>
      </c>
      <c r="K29" s="108"/>
      <c r="L29" s="107" t="s">
        <v>687</v>
      </c>
      <c r="M29" s="108"/>
      <c r="N29" s="107" t="s">
        <v>684</v>
      </c>
      <c r="O29" s="108"/>
      <c r="P29" s="107" t="s">
        <v>687</v>
      </c>
      <c r="Q29" s="108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7" t="s">
        <v>687</v>
      </c>
      <c r="Q30" s="108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7" t="s">
        <v>680</v>
      </c>
      <c r="I31" s="108"/>
      <c r="J31" s="107" t="s">
        <v>686</v>
      </c>
      <c r="K31" s="108"/>
      <c r="L31" s="107" t="s">
        <v>686</v>
      </c>
      <c r="M31" s="108"/>
      <c r="N31" s="107" t="s">
        <v>680</v>
      </c>
      <c r="O31" s="108"/>
      <c r="P31" s="107" t="s">
        <v>680</v>
      </c>
      <c r="Q31" s="108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7" t="s">
        <v>680</v>
      </c>
      <c r="I32" s="108"/>
      <c r="J32" s="107" t="s">
        <v>686</v>
      </c>
      <c r="K32" s="108"/>
      <c r="L32" s="107" t="s">
        <v>686</v>
      </c>
      <c r="M32" s="108"/>
      <c r="N32" s="107" t="s">
        <v>680</v>
      </c>
      <c r="O32" s="108"/>
      <c r="P32" s="107" t="s">
        <v>680</v>
      </c>
      <c r="Q32" s="108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27" t="s">
        <v>693</v>
      </c>
      <c r="M35" s="128"/>
      <c r="N35" s="100"/>
      <c r="O35" s="101"/>
      <c r="P35" s="107" t="s">
        <v>737</v>
      </c>
      <c r="Q35" s="152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00"/>
      <c r="I36" s="101"/>
      <c r="J36" s="127" t="s">
        <v>693</v>
      </c>
      <c r="K36" s="128"/>
      <c r="L36" s="127" t="s">
        <v>693</v>
      </c>
      <c r="M36" s="128"/>
      <c r="N36" s="127" t="s">
        <v>693</v>
      </c>
      <c r="O36" s="128"/>
      <c r="P36" s="107" t="s">
        <v>691</v>
      </c>
      <c r="Q36" s="108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737</v>
      </c>
      <c r="I37" s="108"/>
      <c r="J37" s="107" t="s">
        <v>682</v>
      </c>
      <c r="K37" s="108"/>
      <c r="L37" s="107" t="s">
        <v>682</v>
      </c>
      <c r="M37" s="108"/>
      <c r="N37" s="107" t="s">
        <v>682</v>
      </c>
      <c r="O37" s="108"/>
      <c r="P37" s="107" t="s">
        <v>691</v>
      </c>
      <c r="Q37" s="108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737</v>
      </c>
      <c r="I38" s="108"/>
      <c r="J38" s="107" t="s">
        <v>682</v>
      </c>
      <c r="K38" s="108"/>
      <c r="L38" s="107" t="s">
        <v>682</v>
      </c>
      <c r="M38" s="108"/>
      <c r="N38" s="107" t="s">
        <v>682</v>
      </c>
      <c r="O38" s="108"/>
      <c r="P38" s="100"/>
      <c r="Q38" s="141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737</v>
      </c>
      <c r="I39" s="108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SERRANO SILVA IVAN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I29" zoomScale="50" zoomScaleNormal="40" zoomScaleSheetLayoutView="50" workbookViewId="0">
      <selection activeCell="J38" sqref="J38:K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210" t="s">
        <v>10</v>
      </c>
      <c r="I14" s="211"/>
      <c r="J14" s="211"/>
      <c r="K14" s="10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70" t="s">
        <v>125</v>
      </c>
      <c r="I15" s="171"/>
      <c r="J15" s="171"/>
      <c r="K15" s="172"/>
      <c r="L15" s="11" t="str">
        <f t="array" ref="L15">INDEX(z_3_Materias!B2:B508, MATCH(H15, z_3_Materias!A2:A508, 0))</f>
        <v>20LDDPA018</v>
      </c>
      <c r="M15" s="12" t="s">
        <v>688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9</v>
      </c>
      <c r="S15" s="70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57" t="s">
        <v>103</v>
      </c>
      <c r="I16" s="158"/>
      <c r="J16" s="158"/>
      <c r="K16" s="165"/>
      <c r="L16" s="14" t="str">
        <f t="array" ref="L16">INDEX(z_3_Materias!B2:B508, MATCH(H16, z_3_Materias!A2:A508, 0))</f>
        <v>20IRIC012</v>
      </c>
      <c r="M16" s="15" t="s">
        <v>622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Trabajo_* IRICE801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57" t="s">
        <v>125</v>
      </c>
      <c r="I17" s="158"/>
      <c r="J17" s="158"/>
      <c r="K17" s="165"/>
      <c r="L17" s="14" t="str">
        <f t="array" ref="L17">INDEX(z_3_Materias!B2:B508, MATCH(H17, z_3_Materias!A2:A508, 0))</f>
        <v>20LDDPA018</v>
      </c>
      <c r="M17" s="15" t="s">
        <v>625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Dirección de Equipos de Alto Rendimiento IRICE901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57" t="s">
        <v>125</v>
      </c>
      <c r="I18" s="158"/>
      <c r="J18" s="158"/>
      <c r="K18" s="165"/>
      <c r="L18" s="14" t="str">
        <f t="array" ref="L18">INDEX(z_3_Materias!B2:B508, MATCH(H18, z_3_Materias!A2:A508, 0))</f>
        <v>20LDDPA018</v>
      </c>
      <c r="M18" s="15" t="s">
        <v>626</v>
      </c>
      <c r="N18" s="81">
        <f t="array" ref="N18">INDEX(z_3_Materias!D2:D508, MATCH(H18, z_3_Materias!A2:A508, 0))</f>
        <v>2</v>
      </c>
      <c r="O18" s="78"/>
      <c r="P18" s="78"/>
      <c r="Q18" s="79"/>
      <c r="R18" s="90"/>
      <c r="S18" s="70"/>
      <c r="T18" s="13" t="str">
        <f t="shared" si="0"/>
        <v>Dirección de Equipos de Alto Rendimiento IRICE902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14.25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788</v>
      </c>
      <c r="S28" s="108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107" t="s">
        <v>745</v>
      </c>
      <c r="S29" s="108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107" t="s">
        <v>751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100"/>
      <c r="S31" s="101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7" t="s">
        <v>752</v>
      </c>
      <c r="S32" s="152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107" t="s">
        <v>752</v>
      </c>
      <c r="S33" s="152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01"/>
      <c r="N34" s="100"/>
      <c r="O34" s="101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27" t="s">
        <v>746</v>
      </c>
      <c r="K37" s="128"/>
      <c r="L37" s="127" t="s">
        <v>755</v>
      </c>
      <c r="M37" s="128"/>
      <c r="N37" s="100"/>
      <c r="O37" s="101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27" t="s">
        <v>753</v>
      </c>
      <c r="K38" s="128"/>
      <c r="L38" s="127" t="s">
        <v>754</v>
      </c>
      <c r="M38" s="128"/>
      <c r="N38" s="100"/>
      <c r="O38" s="101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TIRADOR GOMEZ DANIELA LIZETH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G28" zoomScale="50" zoomScaleNormal="40" zoomScaleSheetLayoutView="50" workbookViewId="0">
      <selection activeCell="J31" sqref="J31:K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5" t="s">
        <v>659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17</v>
      </c>
      <c r="S15" s="70"/>
      <c r="T15" s="13" t="str">
        <f t="shared" ref="T15:T23" si="0">H15&amp;" "&amp;M15</f>
        <v>Prototipos y Software 3D** DAD306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5" t="s">
        <v>665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DAD307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</v>
      </c>
      <c r="I17" s="78"/>
      <c r="J17" s="78"/>
      <c r="K17" s="79"/>
      <c r="L17" s="14" t="str">
        <f t="array" ref="L17">INDEX(z_3_Materias!B2:B508, MATCH(H17, z_3_Materias!A2:A508, 0))</f>
        <v>18DDA026</v>
      </c>
      <c r="M17" s="15" t="s">
        <v>685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Animación en 2D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7" t="s">
        <v>771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747</v>
      </c>
      <c r="M32" s="152"/>
      <c r="N32" s="100"/>
      <c r="O32" s="101"/>
      <c r="P32" s="107" t="s">
        <v>771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771</v>
      </c>
      <c r="I33" s="108"/>
      <c r="J33" s="100"/>
      <c r="K33" s="101"/>
      <c r="L33" s="107" t="s">
        <v>747</v>
      </c>
      <c r="M33" s="108"/>
      <c r="N33" s="107" t="s">
        <v>741</v>
      </c>
      <c r="O33" s="108"/>
      <c r="P33" s="107" t="s">
        <v>741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771</v>
      </c>
      <c r="I34" s="108"/>
      <c r="J34" s="107" t="s">
        <v>747</v>
      </c>
      <c r="K34" s="108"/>
      <c r="L34" s="107" t="s">
        <v>747</v>
      </c>
      <c r="M34" s="108"/>
      <c r="N34" s="107" t="s">
        <v>741</v>
      </c>
      <c r="O34" s="108"/>
      <c r="P34" s="107" t="s">
        <v>741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771</v>
      </c>
      <c r="I35" s="108"/>
      <c r="J35" s="107" t="s">
        <v>747</v>
      </c>
      <c r="K35" s="108"/>
      <c r="L35" s="107" t="s">
        <v>747</v>
      </c>
      <c r="M35" s="108"/>
      <c r="N35" s="107" t="s">
        <v>741</v>
      </c>
      <c r="O35" s="108"/>
      <c r="P35" s="107" t="s">
        <v>741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HERNANDEZ LUIS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zoomScale="50" zoomScaleNormal="50" zoomScaleSheetLayoutView="50" workbookViewId="0">
      <selection activeCell="H37" sqref="H37:M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125</v>
      </c>
      <c r="I15" s="130"/>
      <c r="J15" s="130"/>
      <c r="K15" s="131"/>
      <c r="L15" s="11" t="str">
        <f t="array" ref="L15">INDEX(z_3_Materias!B2:B508, MATCH(H15, z_3_Materias!A2:A508, 0))</f>
        <v>20LDDPA018</v>
      </c>
      <c r="M15" s="12" t="s">
        <v>694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92</v>
      </c>
      <c r="I16" s="78"/>
      <c r="J16" s="78"/>
      <c r="K16" s="79"/>
      <c r="L16" s="14" t="str">
        <f t="array" ref="L16">INDEX(z_3_Materias!B2:B508, MATCH(H16, z_3_Materias!A2:A508, 0))</f>
        <v>20LDDPA012</v>
      </c>
      <c r="M16" s="15" t="s">
        <v>637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 LDDPA801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92</v>
      </c>
      <c r="I17" s="78"/>
      <c r="J17" s="78"/>
      <c r="K17" s="79"/>
      <c r="L17" s="14" t="str">
        <f t="array" ref="L17">INDEX(z_3_Materias!B2:B508, MATCH(H17, z_3_Materias!A2:A508, 0))</f>
        <v>20LDDPA012</v>
      </c>
      <c r="M17" s="15" t="s">
        <v>638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Planeación y Organización del Trabajo LDDPA802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774</v>
      </c>
      <c r="I37" s="108"/>
      <c r="J37" s="107" t="s">
        <v>774</v>
      </c>
      <c r="K37" s="108"/>
      <c r="L37" s="107" t="s">
        <v>749</v>
      </c>
      <c r="M37" s="108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774</v>
      </c>
      <c r="I38" s="108"/>
      <c r="J38" s="107" t="s">
        <v>775</v>
      </c>
      <c r="K38" s="108"/>
      <c r="L38" s="107" t="s">
        <v>749</v>
      </c>
      <c r="M38" s="108"/>
      <c r="N38" s="100"/>
      <c r="O38" s="101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775</v>
      </c>
      <c r="I39" s="108"/>
      <c r="J39" s="107" t="s">
        <v>775</v>
      </c>
      <c r="K39" s="108"/>
      <c r="L39" s="100"/>
      <c r="M39" s="101"/>
      <c r="N39" s="100"/>
      <c r="O39" s="101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RODRIGUEZ KATHERINNE ARANZA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4" zoomScale="50" zoomScaleNormal="50" zoomScaleSheetLayoutView="50" workbookViewId="0">
      <selection activeCell="B40" sqref="B40:G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128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130</v>
      </c>
      <c r="I15" s="75"/>
      <c r="J15" s="75"/>
      <c r="K15" s="76"/>
      <c r="L15" s="11" t="str">
        <f t="array" ref="L15">INDEX(z_3_Materias!B2:B508, MATCH(H15, z_3_Materias!A2:A508, 0))</f>
        <v>20IRIC010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Dirección de Proyectos I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491</v>
      </c>
      <c r="I16" s="75"/>
      <c r="J16" s="75"/>
      <c r="K16" s="76"/>
      <c r="L16" s="14" t="str">
        <f t="array" ref="L16">INDEX(z_3_Materias!B2:B508, MATCH(H16, z_3_Materias!A2:A508, 0))</f>
        <v>20IRIC015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Dirección de Proyectos II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491</v>
      </c>
      <c r="I17" s="75"/>
      <c r="J17" s="75"/>
      <c r="K17" s="76"/>
      <c r="L17" s="14" t="str">
        <f t="array" ref="L17">INDEX(z_3_Materias!B2:B508, MATCH(H17, z_3_Materias!A2:A508, 0))</f>
        <v>20IRIC015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Dirección de Proyectos II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26" t="s">
        <v>750</v>
      </c>
      <c r="I27" s="103"/>
      <c r="J27" s="85"/>
      <c r="K27" s="87"/>
      <c r="L27" s="85"/>
      <c r="M27" s="87"/>
      <c r="N27" s="85"/>
      <c r="O27" s="87"/>
      <c r="P27" s="85"/>
      <c r="Q27" s="87"/>
      <c r="R27" s="126" t="s">
        <v>750</v>
      </c>
      <c r="S27" s="103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26" t="s">
        <v>750</v>
      </c>
      <c r="I28" s="103"/>
      <c r="J28" s="85"/>
      <c r="K28" s="87"/>
      <c r="L28" s="85"/>
      <c r="M28" s="87"/>
      <c r="N28" s="85"/>
      <c r="O28" s="87"/>
      <c r="P28" s="85"/>
      <c r="Q28" s="87"/>
      <c r="R28" s="126" t="s">
        <v>750</v>
      </c>
      <c r="S28" s="103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26" t="s">
        <v>750</v>
      </c>
      <c r="I29" s="103"/>
      <c r="J29" s="85"/>
      <c r="K29" s="87"/>
      <c r="L29" s="85"/>
      <c r="M29" s="87"/>
      <c r="N29" s="85"/>
      <c r="O29" s="87"/>
      <c r="P29" s="85"/>
      <c r="Q29" s="87"/>
      <c r="R29" s="126" t="s">
        <v>750</v>
      </c>
      <c r="S29" s="103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7" t="s">
        <v>758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 t="s">
        <v>758</v>
      </c>
      <c r="S31" s="108"/>
    </row>
    <row r="32" spans="2:20" ht="93.7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97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0"/>
      <c r="S33" s="101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100"/>
      <c r="S34" s="101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100"/>
      <c r="S35" s="101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212" t="s">
        <v>779</v>
      </c>
      <c r="K36" s="128"/>
      <c r="L36" s="212" t="s">
        <v>779</v>
      </c>
      <c r="M36" s="128"/>
      <c r="N36" s="85"/>
      <c r="O36" s="87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212" t="s">
        <v>784</v>
      </c>
      <c r="K37" s="128"/>
      <c r="L37" s="212" t="s">
        <v>784</v>
      </c>
      <c r="M37" s="128"/>
      <c r="N37" s="127" t="s">
        <v>759</v>
      </c>
      <c r="O37" s="128"/>
      <c r="P37" s="107" t="s">
        <v>783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127" t="s">
        <v>759</v>
      </c>
      <c r="O38" s="128"/>
      <c r="P38" s="107" t="s">
        <v>783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100"/>
      <c r="O39" s="101"/>
      <c r="P39" s="107" t="s">
        <v>778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100"/>
      <c r="O40" s="101"/>
      <c r="P40" s="107" t="s">
        <v>778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100"/>
      <c r="O41" s="101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VALADEZ VARGAS ALEJANDRO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N17" sqref="N17:Q1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82</v>
      </c>
      <c r="I15" s="75"/>
      <c r="J15" s="75"/>
      <c r="K15" s="76"/>
      <c r="L15" s="11" t="str">
        <f t="array" ref="L15">INDEX(z_3_Materias!B2:B508, MATCH(H15, z_3_Materias!A2:A508, 0))</f>
        <v>20LDDPA001</v>
      </c>
      <c r="M15" s="12" t="s">
        <v>720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3</v>
      </c>
      <c r="S15" s="70"/>
      <c r="T15" s="13" t="str">
        <f t="shared" ref="T15:T23" si="0">H15&amp;" "&amp;M15</f>
        <v>Estadística DDA701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721</v>
      </c>
      <c r="I34" s="108"/>
      <c r="J34" s="100"/>
      <c r="K34" s="101"/>
      <c r="L34" s="100"/>
      <c r="M34" s="101"/>
      <c r="N34" s="100"/>
      <c r="O34" s="101"/>
      <c r="P34" s="107" t="s">
        <v>721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721</v>
      </c>
      <c r="I35" s="108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202" t="s">
        <v>521</v>
      </c>
      <c r="D46" s="202"/>
      <c r="E46" s="202"/>
      <c r="F46" s="202"/>
      <c r="G46" s="202"/>
      <c r="H46" s="202"/>
      <c r="I46" s="202"/>
      <c r="J46" s="202"/>
      <c r="K46" s="7"/>
      <c r="L46" s="7"/>
      <c r="M46" s="7"/>
      <c r="N46" s="202" t="str">
        <f>B10</f>
        <v>VARELA OLMOS VIOLETA</v>
      </c>
      <c r="O46" s="213"/>
      <c r="P46" s="213"/>
      <c r="Q46" s="213"/>
      <c r="R46" s="213"/>
      <c r="S46" s="25"/>
    </row>
    <row r="47" spans="2:19" ht="14.25" customHeight="1" x14ac:dyDescent="0.35">
      <c r="C47" s="123" t="s">
        <v>522</v>
      </c>
      <c r="D47" s="123"/>
      <c r="E47" s="123"/>
      <c r="F47" s="123"/>
      <c r="G47" s="123"/>
      <c r="H47" s="123"/>
      <c r="I47" s="123"/>
      <c r="J47" s="123"/>
      <c r="K47" s="7"/>
      <c r="L47" s="7"/>
      <c r="M47" s="7"/>
      <c r="N47" s="214" t="s">
        <v>43</v>
      </c>
      <c r="O47" s="184"/>
      <c r="P47" s="184"/>
      <c r="Q47" s="184"/>
      <c r="R47" s="184"/>
      <c r="S47" s="26"/>
    </row>
    <row r="48" spans="2:19" ht="25.5" customHeight="1" x14ac:dyDescent="0.35">
      <c r="B48" s="27"/>
      <c r="C48" s="123"/>
      <c r="D48" s="123"/>
      <c r="E48" s="123"/>
      <c r="F48" s="123"/>
      <c r="G48" s="123"/>
      <c r="H48" s="123"/>
      <c r="I48" s="123"/>
      <c r="J48" s="123"/>
      <c r="K48" s="28"/>
      <c r="L48" s="28"/>
      <c r="M48" s="28"/>
      <c r="N48" s="63"/>
      <c r="O48" s="63"/>
      <c r="P48" s="63"/>
      <c r="Q48" s="63"/>
      <c r="R48" s="63"/>
      <c r="S48" s="27"/>
    </row>
    <row r="50" spans="3:10" ht="14.25" customHeight="1" x14ac:dyDescent="0.3">
      <c r="C50" s="123" t="s">
        <v>41</v>
      </c>
      <c r="D50" s="123"/>
      <c r="E50" s="123"/>
      <c r="F50" s="123"/>
      <c r="G50" s="123"/>
      <c r="H50" s="123"/>
      <c r="I50" s="123"/>
      <c r="J50" s="123"/>
    </row>
    <row r="51" spans="3:10" ht="14.25" customHeight="1" x14ac:dyDescent="0.3">
      <c r="C51" s="202"/>
      <c r="D51" s="202"/>
      <c r="E51" s="202"/>
      <c r="F51" s="202"/>
      <c r="G51" s="202"/>
      <c r="H51" s="202"/>
      <c r="I51" s="202"/>
      <c r="J51" s="202"/>
    </row>
    <row r="52" spans="3:10" ht="30" customHeight="1" x14ac:dyDescent="0.3">
      <c r="C52" s="123" t="s">
        <v>523</v>
      </c>
      <c r="D52" s="123"/>
      <c r="E52" s="123"/>
      <c r="F52" s="123"/>
      <c r="G52" s="123"/>
      <c r="H52" s="123"/>
      <c r="I52" s="123"/>
      <c r="J52" s="123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G5" zoomScale="50" zoomScaleNormal="50" zoomScaleSheetLayoutView="50" workbookViewId="0">
      <selection activeCell="H19" sqref="H19:K1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70" t="s">
        <v>590</v>
      </c>
      <c r="I15" s="171"/>
      <c r="J15" s="171"/>
      <c r="K15" s="172"/>
      <c r="L15" s="11" t="str">
        <f t="array" ref="L15">INDEX(z_3_Materias!B2:B508, MATCH(H15, z_3_Materias!A2:A508, 0))</f>
        <v>24CD016</v>
      </c>
      <c r="M15" s="12" t="s">
        <v>766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19</v>
      </c>
      <c r="S15" s="70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215" t="s">
        <v>590</v>
      </c>
      <c r="I16" s="171"/>
      <c r="J16" s="171"/>
      <c r="K16" s="172"/>
      <c r="L16" s="14" t="str">
        <f t="array" ref="L16">INDEX(z_3_Materias!B2:B508, MATCH(H16, z_3_Materias!A2:A508, 0))</f>
        <v>24CD016</v>
      </c>
      <c r="M16" s="12" t="s">
        <v>665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DAD307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70" t="s">
        <v>381</v>
      </c>
      <c r="I17" s="171"/>
      <c r="J17" s="171"/>
      <c r="K17" s="172"/>
      <c r="L17" s="14" t="str">
        <f t="array" ref="L17">INDEX(z_3_Materias!B2:B508, MATCH(H17, z_3_Materias!A2:A508, 0))</f>
        <v>18DDA033</v>
      </c>
      <c r="M17" s="12" t="s">
        <v>685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Formación Sociocultural IV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70" t="s">
        <v>79</v>
      </c>
      <c r="I18" s="171"/>
      <c r="J18" s="171"/>
      <c r="K18" s="172"/>
      <c r="L18" s="14" t="str">
        <f t="array" ref="L18">INDEX(z_3_Materias!B2:B508, MATCH(H18, z_3_Materias!A2:A508, 0))</f>
        <v>18DDA039</v>
      </c>
      <c r="M18" s="12" t="s">
        <v>673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Expresión Oral y Escrita II_ DDA501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127</v>
      </c>
      <c r="I19" s="138"/>
      <c r="J19" s="138"/>
      <c r="K19" s="139"/>
      <c r="L19" s="14" t="str">
        <f t="array" ref="L19">INDEX(z_3_Materias!B2:B508, MATCH(H19, z_3_Materias!A2:A508, 0))</f>
        <v>20LDDPA007</v>
      </c>
      <c r="M19" s="12" t="s">
        <v>660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Administración del Tiempo LDDPA701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129" t="s">
        <v>17</v>
      </c>
      <c r="I20" s="130"/>
      <c r="J20" s="130"/>
      <c r="K20" s="131"/>
      <c r="L20" s="14">
        <f t="array" ref="L20">INDEX(z_3_Materias!B2:B508, MATCH(H20, z_3_Materias!A2:A508, 0))</f>
        <v>0</v>
      </c>
      <c r="M20" s="12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129" t="s">
        <v>17</v>
      </c>
      <c r="I21" s="130"/>
      <c r="J21" s="130"/>
      <c r="K21" s="131"/>
      <c r="L21" s="14">
        <f t="array" ref="L21">INDEX(z_3_Materias!B2:B508, MATCH(H21, z_3_Materias!A2:A508, 0))</f>
        <v>0</v>
      </c>
      <c r="M21" s="12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129" t="s">
        <v>17</v>
      </c>
      <c r="I22" s="130"/>
      <c r="J22" s="130"/>
      <c r="K22" s="131"/>
      <c r="L22" s="14">
        <f t="array" ref="L22">INDEX(z_3_Materias!B2:B508, MATCH(H22, z_3_Materias!A2:A508, 0))</f>
        <v>0</v>
      </c>
      <c r="M22" s="12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29" t="s">
        <v>17</v>
      </c>
      <c r="I23" s="130"/>
      <c r="J23" s="130"/>
      <c r="K23" s="131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7" t="s">
        <v>718</v>
      </c>
      <c r="K28" s="108"/>
      <c r="L28" s="100"/>
      <c r="M28" s="101"/>
      <c r="N28" s="107" t="s">
        <v>718</v>
      </c>
      <c r="O28" s="108"/>
      <c r="P28" s="107" t="s">
        <v>719</v>
      </c>
      <c r="Q28" s="108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718</v>
      </c>
      <c r="K29" s="108"/>
      <c r="L29" s="100"/>
      <c r="M29" s="101"/>
      <c r="N29" s="107" t="s">
        <v>718</v>
      </c>
      <c r="O29" s="108"/>
      <c r="P29" s="107" t="s">
        <v>719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7" t="s">
        <v>719</v>
      </c>
      <c r="Q30" s="108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767</v>
      </c>
      <c r="I31" s="108"/>
      <c r="J31" s="100"/>
      <c r="K31" s="101"/>
      <c r="L31" s="107" t="s">
        <v>767</v>
      </c>
      <c r="M31" s="108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767</v>
      </c>
      <c r="I32" s="108"/>
      <c r="J32" s="107" t="s">
        <v>768</v>
      </c>
      <c r="K32" s="108"/>
      <c r="L32" s="107" t="s">
        <v>767</v>
      </c>
      <c r="M32" s="108"/>
      <c r="N32" s="107" t="s">
        <v>768</v>
      </c>
      <c r="O32" s="108"/>
      <c r="P32" s="107" t="s">
        <v>768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773</v>
      </c>
      <c r="I33" s="108"/>
      <c r="J33" s="107" t="s">
        <v>768</v>
      </c>
      <c r="K33" s="108"/>
      <c r="L33" s="107" t="s">
        <v>718</v>
      </c>
      <c r="M33" s="108"/>
      <c r="N33" s="107" t="s">
        <v>773</v>
      </c>
      <c r="O33" s="108"/>
      <c r="P33" s="107" t="s">
        <v>773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36" t="s">
        <v>763</v>
      </c>
      <c r="I34" s="169"/>
      <c r="J34" s="136" t="s">
        <v>763</v>
      </c>
      <c r="K34" s="169"/>
      <c r="L34" s="136" t="s">
        <v>763</v>
      </c>
      <c r="M34" s="169"/>
      <c r="N34" s="136" t="s">
        <v>763</v>
      </c>
      <c r="O34" s="169"/>
      <c r="P34" s="136" t="s">
        <v>763</v>
      </c>
      <c r="Q34" s="169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36" t="s">
        <v>763</v>
      </c>
      <c r="I35" s="169"/>
      <c r="J35" s="136" t="s">
        <v>763</v>
      </c>
      <c r="K35" s="169"/>
      <c r="L35" s="136" t="s">
        <v>763</v>
      </c>
      <c r="M35" s="169"/>
      <c r="N35" s="136" t="s">
        <v>763</v>
      </c>
      <c r="O35" s="169"/>
      <c r="P35" s="136" t="s">
        <v>763</v>
      </c>
      <c r="Q35" s="169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 t="s">
        <v>763</v>
      </c>
      <c r="I36" s="169"/>
      <c r="J36" s="136" t="s">
        <v>763</v>
      </c>
      <c r="K36" s="169"/>
      <c r="L36" s="136" t="s">
        <v>763</v>
      </c>
      <c r="M36" s="169"/>
      <c r="N36" s="136" t="s">
        <v>763</v>
      </c>
      <c r="O36" s="169"/>
      <c r="P36" s="136" t="s">
        <v>763</v>
      </c>
      <c r="Q36" s="169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36" t="s">
        <v>763</v>
      </c>
      <c r="I37" s="169"/>
      <c r="J37" s="136" t="s">
        <v>763</v>
      </c>
      <c r="K37" s="169"/>
      <c r="L37" s="136" t="s">
        <v>763</v>
      </c>
      <c r="M37" s="169"/>
      <c r="N37" s="136" t="s">
        <v>763</v>
      </c>
      <c r="O37" s="169"/>
      <c r="P37" s="136" t="s">
        <v>763</v>
      </c>
      <c r="Q37" s="169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VILLA CUETO MA. ISABEL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23"/>
      <c r="D49" s="63"/>
      <c r="E49" s="63"/>
      <c r="F49" s="63"/>
      <c r="G49" s="63"/>
      <c r="H49" s="63"/>
      <c r="I49" s="63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C5" zoomScale="50" zoomScaleNormal="50" zoomScaleSheetLayoutView="50" workbookViewId="0">
      <selection activeCell="L30" sqref="L30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Proceso de Diseño**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640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642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593</v>
      </c>
      <c r="I18" s="130"/>
      <c r="J18" s="130"/>
      <c r="K18" s="131"/>
      <c r="L18" s="14" t="str">
        <f t="array" ref="L18">INDEX(z_3_Materias!B2:B508, MATCH(H18, z_3_Materias!A2:A508, 0))</f>
        <v>24DAD019</v>
      </c>
      <c r="M18" s="12" t="s">
        <v>658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Proceso de Diseño** DDA304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688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LDDPAE904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53" t="s">
        <v>711</v>
      </c>
      <c r="M27" s="147"/>
      <c r="N27" s="85"/>
      <c r="O27" s="87"/>
      <c r="P27" s="153"/>
      <c r="Q27" s="147"/>
      <c r="R27" s="107" t="s">
        <v>742</v>
      </c>
      <c r="S27" s="108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7" t="s">
        <v>711</v>
      </c>
      <c r="M28" s="108"/>
      <c r="N28" s="100"/>
      <c r="O28" s="101"/>
      <c r="P28" s="153"/>
      <c r="Q28" s="147"/>
      <c r="R28" s="107" t="s">
        <v>742</v>
      </c>
      <c r="S28" s="108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7" t="s">
        <v>711</v>
      </c>
      <c r="M29" s="108"/>
      <c r="N29" s="100"/>
      <c r="O29" s="101"/>
      <c r="P29" s="107" t="s">
        <v>706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653</v>
      </c>
      <c r="K31" s="108"/>
      <c r="L31" s="100"/>
      <c r="M31" s="101"/>
      <c r="N31" s="107" t="s">
        <v>653</v>
      </c>
      <c r="O31" s="108"/>
      <c r="P31" s="107" t="s">
        <v>649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653</v>
      </c>
      <c r="K32" s="108"/>
      <c r="L32" s="100"/>
      <c r="M32" s="101"/>
      <c r="N32" s="107" t="s">
        <v>653</v>
      </c>
      <c r="O32" s="108"/>
      <c r="P32" s="107" t="s">
        <v>649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706</v>
      </c>
      <c r="I33" s="108"/>
      <c r="J33" s="107" t="s">
        <v>653</v>
      </c>
      <c r="K33" s="152"/>
      <c r="L33" s="107" t="s">
        <v>706</v>
      </c>
      <c r="M33" s="108"/>
      <c r="N33" s="107" t="s">
        <v>649</v>
      </c>
      <c r="O33" s="108"/>
      <c r="P33" s="107" t="s">
        <v>711</v>
      </c>
      <c r="Q33" s="152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706</v>
      </c>
      <c r="I34" s="108"/>
      <c r="J34" s="107" t="s">
        <v>649</v>
      </c>
      <c r="K34" s="108"/>
      <c r="L34" s="107" t="s">
        <v>706</v>
      </c>
      <c r="M34" s="108"/>
      <c r="N34" s="107" t="s">
        <v>649</v>
      </c>
      <c r="O34" s="108"/>
      <c r="P34" s="107" t="s">
        <v>711</v>
      </c>
      <c r="Q34" s="152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127" t="s">
        <v>793</v>
      </c>
      <c r="K35" s="128"/>
      <c r="L35" s="100"/>
      <c r="M35" s="101"/>
      <c r="N35" s="127" t="s">
        <v>793</v>
      </c>
      <c r="O35" s="12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100"/>
      <c r="M36" s="101"/>
      <c r="N36" s="100"/>
      <c r="O36" s="101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0"/>
      <c r="M38" s="101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ZAMACONA PRADO NAYELI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216" t="s">
        <v>10</v>
      </c>
      <c r="I14" s="67"/>
      <c r="J14" s="67"/>
      <c r="K14" s="6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17</v>
      </c>
      <c r="I15" s="78"/>
      <c r="J15" s="78"/>
      <c r="K15" s="79"/>
      <c r="L15" s="11">
        <f t="array" ref="L15">INDEX(z_3_Materias!B2:B508, MATCH(H15, z_3_Materias!A2:A508, 0))</f>
        <v>0</v>
      </c>
      <c r="M15" s="12"/>
      <c r="N15" s="163">
        <f t="array" ref="N15">INDEX(z_3_Materias!D2:D508, MATCH(H15, z_3_Materias!A2:A508, 0))</f>
        <v>0</v>
      </c>
      <c r="O15" s="150"/>
      <c r="P15" s="150"/>
      <c r="Q15" s="151"/>
      <c r="R15" s="217">
        <f>SUM(N15:Q23)</f>
        <v>0</v>
      </c>
      <c r="S15" s="68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 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3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3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3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3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3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3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3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3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3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3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3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3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3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3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3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3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3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3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3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3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3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3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3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3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3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2025-03-16T00:46:05Z</cp:lastPrinted>
  <dcterms:created xsi:type="dcterms:W3CDTF">2012-10-01T15:59:21Z</dcterms:created>
  <dcterms:modified xsi:type="dcterms:W3CDTF">2025-03-23T22:56:07Z</dcterms:modified>
</cp:coreProperties>
</file>