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Griselda\"/>
    </mc:Choice>
  </mc:AlternateContent>
  <xr:revisionPtr revIDLastSave="0" documentId="13_ncr:1_{BC1DAE85-0C89-4CAB-BA48-98DC077F5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<sst xmlns="http://schemas.openxmlformats.org/spreadsheetml/2006/main" count="1998" uniqueCount="464">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</sst>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4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6" borderId="44" xfId="0" applyFont="1" applyFill="1" applyBorder="1" applyAlignment="1">
      <alignment horizontal="center" vertical="center" wrapText="1"/>
    </xf>
    <xf numFmtId="0" fontId="35" fillId="6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6" fillId="5" borderId="29" xfId="0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0" fontId="16" fillId="6" borderId="29" xfId="0" applyFont="1" applyFill="1" applyBorder="1" applyAlignment="1">
      <alignment horizontal="center" vertical="center" wrapText="1"/>
    </xf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34" fillId="5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tabSelected="1" view="pageBreakPreview" topLeftCell="A17" zoomScale="40" zoomScaleNormal="40" zoomScaleSheetLayoutView="4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36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37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365</v>
      </c>
      <c r="H14" s="138"/>
      <c r="I14" s="138"/>
      <c r="J14" s="139"/>
      <c r="K14" s="10" t="str">
        <f t="array" ref="K14">INDEX(z_4_Materias2!B9:B141, MATCH(G14, z_4_Materias2!A9:A141, 0))</f>
        <v>24CD017</v>
      </c>
      <c r="L14" s="10" t="s">
        <v>420</v>
      </c>
      <c r="M14" s="140">
        <f t="array" ref="M14">INDEX(z_4_Materias2!D9:D141, MATCH(G14, z_4_Materias2!A9:A141, 0))</f>
        <v>4</v>
      </c>
      <c r="N14" s="73"/>
      <c r="O14" s="73"/>
      <c r="P14" s="74"/>
      <c r="Q14" s="150">
        <f>SUM(M14:P18)</f>
        <v>8</v>
      </c>
      <c r="R14" s="127"/>
      <c r="S14" s="9" t="str">
        <f t="shared" ref="S14:S18" si="0">G14&amp;" "&amp;L14</f>
        <v>Cálculo Integral* CD301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407</v>
      </c>
      <c r="H15" s="73"/>
      <c r="I15" s="73"/>
      <c r="J15" s="74"/>
      <c r="K15" s="10" t="str">
        <f t="array" ref="K15">INDEX(z_4_Materias2!B10:B141, MATCH(G15, z_4_Materias2!A10:A141, 0))</f>
        <v>24IRD017</v>
      </c>
      <c r="L15" s="10" t="s">
        <v>421</v>
      </c>
      <c r="M15" s="140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IRD301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420</v>
      </c>
      <c r="H20" s="57"/>
      <c r="I20" s="57"/>
      <c r="J20" s="57"/>
      <c r="K20" s="77"/>
      <c r="L20" s="156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2"/>
      <c r="H33" s="83"/>
      <c r="I33" s="83"/>
      <c r="J33" s="83"/>
      <c r="K33" s="84"/>
      <c r="L33" s="88"/>
      <c r="M33" s="73"/>
      <c r="N33" s="73"/>
      <c r="O33" s="73"/>
      <c r="P33" s="74"/>
      <c r="Q33" s="88"/>
      <c r="R33" s="74"/>
      <c r="S33" s="9"/>
    </row>
    <row r="34" spans="1:20" ht="21" customHeight="1" thickBot="1" x14ac:dyDescent="0.35">
      <c r="A34" s="98"/>
      <c r="B34" s="99"/>
      <c r="C34" s="99"/>
      <c r="D34" s="99"/>
      <c r="E34" s="99"/>
      <c r="F34" s="99"/>
      <c r="G34" s="102"/>
      <c r="H34" s="103"/>
      <c r="I34" s="103"/>
      <c r="J34" s="103"/>
      <c r="K34" s="104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4"/>
      <c r="H42" s="65"/>
      <c r="I42" s="70" t="s">
        <v>423</v>
      </c>
      <c r="J42" s="71"/>
      <c r="K42" s="70" t="s">
        <v>423</v>
      </c>
      <c r="L42" s="71"/>
      <c r="M42" s="68" t="s">
        <v>425</v>
      </c>
      <c r="N42" s="69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70" t="s">
        <v>423</v>
      </c>
      <c r="J43" s="71"/>
      <c r="K43" s="70" t="s">
        <v>423</v>
      </c>
      <c r="L43" s="71"/>
      <c r="M43" s="68" t="s">
        <v>425</v>
      </c>
      <c r="N43" s="69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117" t="s">
        <v>451</v>
      </c>
      <c r="P44" s="118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8" t="s">
        <v>425</v>
      </c>
      <c r="J45" s="69"/>
      <c r="K45" s="70" t="s">
        <v>425</v>
      </c>
      <c r="L45" s="71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9" zoomScale="40" zoomScaleNormal="30" zoomScaleSheetLayoutView="4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36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37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56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415</v>
      </c>
      <c r="H14" s="73"/>
      <c r="I14" s="73"/>
      <c r="J14" s="74"/>
      <c r="K14" s="10" t="str">
        <f t="array" ref="K14">INDEX(z_4_Materias2!B9:B141, MATCH(G14, z_4_Materias2!A9:A141, 0))</f>
        <v>24IRD021</v>
      </c>
      <c r="L14" s="10" t="s">
        <v>421</v>
      </c>
      <c r="M14" s="140">
        <f t="array" ref="M14">INDEX(z_4_Materias2!D9:D141, MATCH(G14, z_4_Materias2!A9:A141, 0))</f>
        <v>4</v>
      </c>
      <c r="N14" s="73"/>
      <c r="O14" s="73"/>
      <c r="P14" s="74"/>
      <c r="Q14" s="150">
        <f>SUM(M14:P18)</f>
        <v>8</v>
      </c>
      <c r="R14" s="127"/>
      <c r="S14" s="9" t="str">
        <f t="shared" ref="S14:S18" si="0">G14&amp;" "&amp;L14</f>
        <v>Proyecto Integrador I_ IRD301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407</v>
      </c>
      <c r="H15" s="73"/>
      <c r="I15" s="73"/>
      <c r="J15" s="74"/>
      <c r="K15" s="10" t="str">
        <f t="array" ref="K15">INDEX(z_4_Materias2!B10:B141, MATCH(G15, z_4_Materias2!A10:A141, 0))</f>
        <v>24IRD017</v>
      </c>
      <c r="L15" s="10" t="s">
        <v>422</v>
      </c>
      <c r="M15" s="140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IRD302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17</v>
      </c>
      <c r="H20" s="57"/>
      <c r="I20" s="57"/>
      <c r="J20" s="57"/>
      <c r="K20" s="77"/>
      <c r="L20" s="156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82" t="s">
        <v>340</v>
      </c>
      <c r="H31" s="83"/>
      <c r="I31" s="83"/>
      <c r="J31" s="83"/>
      <c r="K31" s="159"/>
      <c r="L31" s="108"/>
      <c r="M31" s="109"/>
      <c r="N31" s="109"/>
      <c r="O31" s="109"/>
      <c r="P31" s="110"/>
      <c r="Q31" s="111">
        <v>4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82" t="s">
        <v>341</v>
      </c>
      <c r="H32" s="83"/>
      <c r="I32" s="83"/>
      <c r="J32" s="83"/>
      <c r="K32" s="159"/>
      <c r="L32" s="88"/>
      <c r="M32" s="73"/>
      <c r="N32" s="73"/>
      <c r="O32" s="73"/>
      <c r="P32" s="74"/>
      <c r="Q32" s="116">
        <v>4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2" t="s">
        <v>342</v>
      </c>
      <c r="H33" s="83"/>
      <c r="I33" s="83"/>
      <c r="J33" s="83"/>
      <c r="K33" s="159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26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70" t="s">
        <v>424</v>
      </c>
      <c r="P44" s="71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70" t="s">
        <v>424</v>
      </c>
      <c r="P45" s="71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70" t="s">
        <v>426</v>
      </c>
      <c r="J47" s="71"/>
      <c r="K47" s="66"/>
      <c r="L47" s="67"/>
      <c r="M47" s="70" t="s">
        <v>424</v>
      </c>
      <c r="N47" s="71"/>
      <c r="O47" s="68" t="s">
        <v>426</v>
      </c>
      <c r="P47" s="69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70" t="s">
        <v>426</v>
      </c>
      <c r="J48" s="71"/>
      <c r="K48" s="66"/>
      <c r="L48" s="67"/>
      <c r="M48" s="70" t="s">
        <v>424</v>
      </c>
      <c r="N48" s="71"/>
      <c r="O48" s="68" t="s">
        <v>426</v>
      </c>
      <c r="P48" s="69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" zoomScale="50" zoomScaleNormal="30" zoomScaleSheetLayoutView="5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36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37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58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387</v>
      </c>
      <c r="H14" s="73"/>
      <c r="I14" s="73"/>
      <c r="J14" s="74"/>
      <c r="K14" s="10" t="str">
        <f t="array" ref="K14">INDEX(z_4_Materias2!B9:B141, MATCH(G14, z_4_Materias2!A9:A141, 0))</f>
        <v>24CD016</v>
      </c>
      <c r="L14" s="10" t="s">
        <v>444</v>
      </c>
      <c r="M14" s="140">
        <f t="array" ref="M14">INDEX(z_4_Materias2!D9:D141, MATCH(G14, z_4_Materias2!A9:A141, 0))</f>
        <v>4</v>
      </c>
      <c r="N14" s="73"/>
      <c r="O14" s="73"/>
      <c r="P14" s="74"/>
      <c r="Q14" s="150">
        <f>SUM(M14:P18)</f>
        <v>8</v>
      </c>
      <c r="R14" s="127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397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445</v>
      </c>
      <c r="M15" s="140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DAD307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18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6" t="s">
        <v>445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27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5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5">
      <c r="A47" s="60" t="s">
        <v>42</v>
      </c>
      <c r="B47" s="61"/>
      <c r="C47" s="61"/>
      <c r="D47" s="61"/>
      <c r="E47" s="61"/>
      <c r="F47" s="62"/>
      <c r="G47" s="64"/>
      <c r="H47" s="65"/>
      <c r="I47" s="64" t="s">
        <v>446</v>
      </c>
      <c r="J47" s="65"/>
      <c r="K47" s="66" t="s">
        <v>446</v>
      </c>
      <c r="L47" s="67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5">
      <c r="A48" s="60" t="s">
        <v>43</v>
      </c>
      <c r="B48" s="61"/>
      <c r="C48" s="61"/>
      <c r="D48" s="61"/>
      <c r="E48" s="61"/>
      <c r="F48" s="62"/>
      <c r="G48" s="64"/>
      <c r="H48" s="65"/>
      <c r="I48" s="64" t="s">
        <v>446</v>
      </c>
      <c r="J48" s="65"/>
      <c r="K48" s="64" t="s">
        <v>446</v>
      </c>
      <c r="L48" s="65"/>
      <c r="M48" s="64" t="s">
        <v>449</v>
      </c>
      <c r="N48" s="65"/>
      <c r="O48" s="64" t="s">
        <v>449</v>
      </c>
      <c r="P48" s="65"/>
      <c r="Q48" s="63"/>
      <c r="R48" s="62"/>
      <c r="S48" s="9"/>
    </row>
    <row r="49" spans="1:19" ht="85.5" customHeight="1" thickBot="1" x14ac:dyDescent="0.35">
      <c r="A49" s="60" t="s">
        <v>44</v>
      </c>
      <c r="B49" s="61"/>
      <c r="C49" s="61"/>
      <c r="D49" s="61"/>
      <c r="E49" s="61"/>
      <c r="F49" s="62"/>
      <c r="G49" s="64" t="s">
        <v>452</v>
      </c>
      <c r="H49" s="65"/>
      <c r="I49" s="64"/>
      <c r="J49" s="65"/>
      <c r="K49" s="64"/>
      <c r="L49" s="65"/>
      <c r="M49" s="64"/>
      <c r="N49" s="65"/>
      <c r="O49" s="64" t="s">
        <v>449</v>
      </c>
      <c r="P49" s="65"/>
      <c r="Q49" s="63"/>
      <c r="R49" s="62"/>
      <c r="S49" s="9"/>
    </row>
    <row r="50" spans="1:19" ht="97.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 t="s">
        <v>449</v>
      </c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A6" zoomScale="50" zoomScaleNormal="30" zoomScaleSheetLayoutView="50" workbookViewId="0">
      <selection activeCell="G47" sqref="G47:P5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7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397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444</v>
      </c>
      <c r="M14" s="140">
        <f t="array" ref="M14">INDEX(z_4_Materias2!D9:D141, MATCH(G14, z_4_Materias2!A9:A141, 0))</f>
        <v>4</v>
      </c>
      <c r="N14" s="73"/>
      <c r="O14" s="73"/>
      <c r="P14" s="74"/>
      <c r="Q14" s="150">
        <f>SUM(M14:P18)</f>
        <v>8</v>
      </c>
      <c r="R14" s="127"/>
      <c r="S14" s="9" t="str">
        <f t="shared" ref="S14:S18" si="0">G14&amp;" "&amp;L14</f>
        <v>Proyecto Integrador I** DAD306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397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443</v>
      </c>
      <c r="M15" s="140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DAD309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6" t="s">
        <v>444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6" t="s">
        <v>443</v>
      </c>
      <c r="H22" s="57"/>
      <c r="I22" s="57"/>
      <c r="J22" s="57"/>
      <c r="K22" s="77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5">
      <c r="A24" s="96"/>
      <c r="B24" s="106"/>
      <c r="C24" s="96"/>
      <c r="D24" s="55"/>
      <c r="E24" s="55"/>
      <c r="F24" s="106"/>
      <c r="G24" s="163"/>
      <c r="H24" s="73"/>
      <c r="I24" s="73"/>
      <c r="J24" s="73"/>
      <c r="K24" s="74"/>
      <c r="L24" s="115"/>
      <c r="M24" s="86"/>
      <c r="N24" s="86"/>
      <c r="O24" s="86"/>
      <c r="P24" s="87"/>
      <c r="Q24" s="116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164" t="s">
        <v>25</v>
      </c>
      <c r="M30" s="142"/>
      <c r="N30" s="142"/>
      <c r="O30" s="142"/>
      <c r="P30" s="16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27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01" t="s">
        <v>30</v>
      </c>
      <c r="B41" s="94"/>
      <c r="C41" s="94"/>
      <c r="D41" s="94"/>
      <c r="E41" s="94"/>
      <c r="F41" s="105"/>
      <c r="G41" s="166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3">
      <c r="A42" s="161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1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1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1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61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5">
      <c r="A47" s="161" t="s">
        <v>42</v>
      </c>
      <c r="B47" s="61"/>
      <c r="C47" s="61"/>
      <c r="D47" s="61"/>
      <c r="E47" s="61"/>
      <c r="F47" s="62"/>
      <c r="G47" s="64" t="s">
        <v>447</v>
      </c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69.75" customHeight="1" thickBot="1" x14ac:dyDescent="0.35">
      <c r="A48" s="161" t="s">
        <v>43</v>
      </c>
      <c r="B48" s="61"/>
      <c r="C48" s="61"/>
      <c r="D48" s="61"/>
      <c r="E48" s="61"/>
      <c r="F48" s="62"/>
      <c r="G48" s="64" t="s">
        <v>447</v>
      </c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69.75" customHeight="1" thickBot="1" x14ac:dyDescent="0.35">
      <c r="A49" s="161" t="s">
        <v>44</v>
      </c>
      <c r="B49" s="61"/>
      <c r="C49" s="61"/>
      <c r="D49" s="61"/>
      <c r="E49" s="61"/>
      <c r="F49" s="62"/>
      <c r="G49" s="64"/>
      <c r="H49" s="65"/>
      <c r="I49" s="64" t="s">
        <v>453</v>
      </c>
      <c r="J49" s="65"/>
      <c r="K49" s="64"/>
      <c r="L49" s="65"/>
      <c r="M49" s="64" t="s">
        <v>453</v>
      </c>
      <c r="N49" s="65"/>
      <c r="O49" s="64"/>
      <c r="P49" s="65"/>
      <c r="Q49" s="63"/>
      <c r="R49" s="62"/>
      <c r="S49" s="9"/>
    </row>
    <row r="50" spans="1:19" ht="69.75" customHeight="1" thickBot="1" x14ac:dyDescent="0.35">
      <c r="A50" s="161" t="s">
        <v>45</v>
      </c>
      <c r="B50" s="61"/>
      <c r="C50" s="61"/>
      <c r="D50" s="61"/>
      <c r="E50" s="61"/>
      <c r="F50" s="62"/>
      <c r="G50" s="64"/>
      <c r="H50" s="65"/>
      <c r="I50" s="64" t="s">
        <v>453</v>
      </c>
      <c r="J50" s="65"/>
      <c r="K50" s="64" t="s">
        <v>454</v>
      </c>
      <c r="L50" s="65"/>
      <c r="M50" s="64" t="s">
        <v>453</v>
      </c>
      <c r="N50" s="65"/>
      <c r="O50" s="64"/>
      <c r="P50" s="65"/>
      <c r="Q50" s="63"/>
      <c r="R50" s="62"/>
      <c r="S50" s="9"/>
    </row>
    <row r="51" spans="1:19" ht="54.75" customHeight="1" thickBot="1" x14ac:dyDescent="0.35">
      <c r="A51" s="161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5">
      <c r="A52" s="161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5">
      <c r="A53" s="161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5">
      <c r="A54" s="161" t="s">
        <v>49</v>
      </c>
      <c r="B54" s="61"/>
      <c r="C54" s="61"/>
      <c r="D54" s="61"/>
      <c r="E54" s="61"/>
      <c r="F54" s="62"/>
      <c r="G54" s="162" t="s">
        <v>448</v>
      </c>
      <c r="H54" s="65"/>
      <c r="I54" s="64" t="s">
        <v>447</v>
      </c>
      <c r="J54" s="65"/>
      <c r="K54" s="64"/>
      <c r="L54" s="65"/>
      <c r="M54" s="64" t="s">
        <v>447</v>
      </c>
      <c r="N54" s="65"/>
      <c r="O54" s="64"/>
      <c r="P54" s="65"/>
      <c r="Q54" s="63"/>
      <c r="R54" s="62"/>
      <c r="S54" s="9"/>
    </row>
    <row r="55" spans="1:19" ht="54.75" customHeight="1" thickBot="1" x14ac:dyDescent="0.35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5" zoomScale="50" zoomScaleNormal="20" zoomScaleSheetLayoutView="5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65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385</v>
      </c>
      <c r="H14" s="73"/>
      <c r="I14" s="73"/>
      <c r="J14" s="74"/>
      <c r="K14" s="10" t="str">
        <f t="array" ref="K14">INDEX(z_4_Materias2!B9:B141, MATCH(G14, z_4_Materias2!A9:A141, 0))</f>
        <v>24DAD013</v>
      </c>
      <c r="L14" s="10" t="s">
        <v>66</v>
      </c>
      <c r="M14" s="140">
        <f t="array" ref="M14">INDEX(z_4_Materias2!D9:D141, MATCH(G14, z_4_Materias2!A9:A141, 0))</f>
        <v>7</v>
      </c>
      <c r="N14" s="73"/>
      <c r="O14" s="73"/>
      <c r="P14" s="74"/>
      <c r="Q14" s="150">
        <f>SUM(M14:P18)</f>
        <v>9</v>
      </c>
      <c r="R14" s="127"/>
      <c r="S14" s="9" t="str">
        <f t="shared" ref="S14:S18" si="0">G14&amp;" "&amp;L14</f>
        <v>Representación Geométrica. DAD201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151</v>
      </c>
      <c r="H15" s="73"/>
      <c r="I15" s="73"/>
      <c r="J15" s="74"/>
      <c r="K15" s="10" t="str">
        <f t="array" ref="K15">INDEX(z_4_Materias2!B10:B141, MATCH(G15, z_4_Materias2!A10:A141, 0))</f>
        <v>18DDA029</v>
      </c>
      <c r="L15" s="10" t="s">
        <v>91</v>
      </c>
      <c r="M15" s="140">
        <f t="array" ref="M15">INDEX(z_4_Materias2!D9:D141, MATCH(G15, z_4_Materias2!A9:A141, 0))</f>
        <v>2</v>
      </c>
      <c r="N15" s="73"/>
      <c r="O15" s="73"/>
      <c r="P15" s="74"/>
      <c r="Q15" s="96"/>
      <c r="R15" s="106"/>
      <c r="S15" s="9" t="str">
        <f t="shared" si="0"/>
        <v>Integradora I DDA401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thickBot="1" x14ac:dyDescent="0.3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1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19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01" t="s">
        <v>30</v>
      </c>
      <c r="B41" s="94"/>
      <c r="C41" s="94"/>
      <c r="D41" s="94"/>
      <c r="E41" s="94"/>
      <c r="F41" s="105"/>
      <c r="G41" s="166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5">
      <c r="A42" s="161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161" t="s">
        <v>38</v>
      </c>
      <c r="B43" s="61"/>
      <c r="C43" s="61"/>
      <c r="D43" s="61"/>
      <c r="E43" s="61"/>
      <c r="F43" s="62"/>
      <c r="G43" s="175"/>
      <c r="H43" s="65"/>
      <c r="I43" s="175"/>
      <c r="J43" s="65"/>
      <c r="K43" s="175"/>
      <c r="L43" s="65"/>
      <c r="M43" s="175" t="s">
        <v>437</v>
      </c>
      <c r="N43" s="65"/>
      <c r="O43" s="175"/>
      <c r="P43" s="65"/>
      <c r="Q43" s="63"/>
      <c r="R43" s="62"/>
      <c r="S43" s="9"/>
    </row>
    <row r="44" spans="1:20" ht="54.75" customHeight="1" thickBot="1" x14ac:dyDescent="0.35">
      <c r="A44" s="161" t="s">
        <v>39</v>
      </c>
      <c r="B44" s="61"/>
      <c r="C44" s="61"/>
      <c r="D44" s="61"/>
      <c r="E44" s="61"/>
      <c r="F44" s="62"/>
      <c r="G44" s="175" t="s">
        <v>437</v>
      </c>
      <c r="H44" s="65"/>
      <c r="I44" s="175"/>
      <c r="J44" s="65"/>
      <c r="K44" s="175" t="s">
        <v>437</v>
      </c>
      <c r="L44" s="65"/>
      <c r="M44" s="175" t="s">
        <v>437</v>
      </c>
      <c r="N44" s="65"/>
      <c r="O44" s="175"/>
      <c r="P44" s="65"/>
      <c r="Q44" s="63"/>
      <c r="R44" s="62"/>
      <c r="S44" s="9"/>
    </row>
    <row r="45" spans="1:20" ht="54.75" customHeight="1" thickBot="1" x14ac:dyDescent="0.35">
      <c r="A45" s="161" t="s">
        <v>40</v>
      </c>
      <c r="B45" s="61"/>
      <c r="C45" s="61"/>
      <c r="D45" s="61"/>
      <c r="E45" s="61"/>
      <c r="F45" s="62"/>
      <c r="G45" s="175"/>
      <c r="H45" s="65"/>
      <c r="I45" s="175"/>
      <c r="J45" s="65"/>
      <c r="K45" s="175"/>
      <c r="L45" s="65"/>
      <c r="M45" s="175"/>
      <c r="N45" s="65"/>
      <c r="O45" s="175"/>
      <c r="P45" s="65"/>
      <c r="Q45" s="63"/>
      <c r="R45" s="62"/>
      <c r="S45" s="9"/>
    </row>
    <row r="46" spans="1:20" ht="54.75" customHeight="1" thickBot="1" x14ac:dyDescent="0.35">
      <c r="A46" s="161" t="s">
        <v>41</v>
      </c>
      <c r="B46" s="61"/>
      <c r="C46" s="61"/>
      <c r="D46" s="61"/>
      <c r="E46" s="61"/>
      <c r="F46" s="62"/>
      <c r="G46" s="175"/>
      <c r="H46" s="65"/>
      <c r="I46" s="175"/>
      <c r="J46" s="65"/>
      <c r="K46" s="175"/>
      <c r="L46" s="65"/>
      <c r="M46" s="175"/>
      <c r="N46" s="65"/>
      <c r="O46" s="175"/>
      <c r="P46" s="65"/>
      <c r="Q46" s="63"/>
      <c r="R46" s="62"/>
      <c r="S46" s="9"/>
    </row>
    <row r="47" spans="1:20" ht="54.75" customHeight="1" thickBot="1" x14ac:dyDescent="0.35">
      <c r="A47" s="161" t="s">
        <v>42</v>
      </c>
      <c r="B47" s="61"/>
      <c r="C47" s="61"/>
      <c r="D47" s="61"/>
      <c r="E47" s="61"/>
      <c r="F47" s="62"/>
      <c r="G47" s="175"/>
      <c r="H47" s="65"/>
      <c r="I47" s="175"/>
      <c r="J47" s="65"/>
      <c r="K47" s="175"/>
      <c r="L47" s="65"/>
      <c r="M47" s="175"/>
      <c r="N47" s="65"/>
      <c r="O47" s="175"/>
      <c r="P47" s="65"/>
      <c r="Q47" s="63"/>
      <c r="R47" s="62"/>
      <c r="S47" s="9"/>
    </row>
    <row r="48" spans="1:20" ht="54.75" customHeight="1" thickBot="1" x14ac:dyDescent="0.35">
      <c r="A48" s="161" t="s">
        <v>43</v>
      </c>
      <c r="B48" s="61"/>
      <c r="C48" s="61"/>
      <c r="D48" s="61"/>
      <c r="E48" s="61"/>
      <c r="F48" s="62"/>
      <c r="G48" s="175"/>
      <c r="H48" s="65"/>
      <c r="I48" s="175" t="s">
        <v>437</v>
      </c>
      <c r="J48" s="65"/>
      <c r="K48" s="175"/>
      <c r="L48" s="65"/>
      <c r="M48" s="175" t="s">
        <v>442</v>
      </c>
      <c r="N48" s="65"/>
      <c r="O48" s="175" t="s">
        <v>437</v>
      </c>
      <c r="P48" s="65"/>
      <c r="Q48" s="63"/>
      <c r="R48" s="62"/>
      <c r="S48" s="9"/>
    </row>
    <row r="49" spans="1:19" ht="54.75" customHeight="1" thickBot="1" x14ac:dyDescent="0.35">
      <c r="A49" s="161" t="s">
        <v>44</v>
      </c>
      <c r="B49" s="61"/>
      <c r="C49" s="61"/>
      <c r="D49" s="61"/>
      <c r="E49" s="61"/>
      <c r="F49" s="62"/>
      <c r="G49" s="175"/>
      <c r="H49" s="65"/>
      <c r="I49" s="175" t="s">
        <v>437</v>
      </c>
      <c r="J49" s="65"/>
      <c r="K49" s="175"/>
      <c r="L49" s="65"/>
      <c r="M49" s="175" t="s">
        <v>442</v>
      </c>
      <c r="N49" s="65"/>
      <c r="O49" s="175"/>
      <c r="P49" s="65"/>
      <c r="Q49" s="63"/>
      <c r="R49" s="62"/>
      <c r="S49" s="9"/>
    </row>
    <row r="50" spans="1:19" ht="54.75" customHeight="1" thickBot="1" x14ac:dyDescent="0.35">
      <c r="A50" s="161" t="s">
        <v>45</v>
      </c>
      <c r="B50" s="61"/>
      <c r="C50" s="61"/>
      <c r="D50" s="61"/>
      <c r="E50" s="61"/>
      <c r="F50" s="62"/>
      <c r="G50" s="175"/>
      <c r="H50" s="65"/>
      <c r="I50" s="175"/>
      <c r="J50" s="65"/>
      <c r="K50" s="175"/>
      <c r="L50" s="65"/>
      <c r="M50" s="175"/>
      <c r="N50" s="65"/>
      <c r="O50" s="175"/>
      <c r="P50" s="65"/>
      <c r="Q50" s="63"/>
      <c r="R50" s="62"/>
      <c r="S50" s="9"/>
    </row>
    <row r="51" spans="1:19" ht="54.75" customHeight="1" thickBot="1" x14ac:dyDescent="0.35">
      <c r="A51" s="161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5">
      <c r="A52" s="161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5">
      <c r="A53" s="161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5">
      <c r="A54" s="161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5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71"/>
      <c r="B64" s="172"/>
      <c r="C64" s="172"/>
      <c r="D64" s="172"/>
      <c r="E64" s="172"/>
      <c r="F64" s="172"/>
      <c r="G64" s="172"/>
      <c r="H64" s="172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73"/>
      <c r="B65" s="174"/>
      <c r="C65" s="174"/>
      <c r="D65" s="174"/>
      <c r="E65" s="174"/>
      <c r="F65" s="174"/>
      <c r="G65" s="174"/>
      <c r="H65" s="174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H45" zoomScale="60" zoomScaleNormal="3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36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37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68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70</v>
      </c>
      <c r="H14" s="73"/>
      <c r="I14" s="73"/>
      <c r="J14" s="74"/>
      <c r="K14" s="10" t="str">
        <f t="array" ref="K14">INDEX(z_4_Materias2!B9:B141, MATCH(G14, z_4_Materias2!A9:A141, 0))</f>
        <v>20IRIC008</v>
      </c>
      <c r="L14" s="10" t="s">
        <v>71</v>
      </c>
      <c r="M14" s="140">
        <f t="array" ref="M14">INDEX(z_4_Materias2!D9:D141, MATCH(G14, z_4_Materias2!A9:A141, 0))</f>
        <v>5</v>
      </c>
      <c r="N14" s="73"/>
      <c r="O14" s="73"/>
      <c r="P14" s="74"/>
      <c r="Q14" s="150">
        <f>SUM(M14:P18)</f>
        <v>11</v>
      </c>
      <c r="R14" s="127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266</v>
      </c>
      <c r="H15" s="73"/>
      <c r="I15" s="73"/>
      <c r="J15" s="74"/>
      <c r="K15" s="10" t="str">
        <f t="array" ref="K15">INDEX(z_4_Materias2!B10:B141, MATCH(G15, z_4_Materias2!A10:A141, 0))</f>
        <v>20IRIC016</v>
      </c>
      <c r="L15" s="10" t="s">
        <v>432</v>
      </c>
      <c r="M15" s="140">
        <f t="array" ref="M15">INDEX(z_4_Materias2!D9:D141, MATCH(G15, z_4_Materias2!A9:A141, 0))</f>
        <v>3</v>
      </c>
      <c r="N15" s="73"/>
      <c r="O15" s="73"/>
      <c r="P15" s="74"/>
      <c r="Q15" s="96"/>
      <c r="R15" s="106"/>
      <c r="S15" s="9" t="str">
        <f t="shared" si="0"/>
        <v>Sistemas de Calidad para TI IRICE901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266</v>
      </c>
      <c r="H16" s="73"/>
      <c r="I16" s="73"/>
      <c r="J16" s="74"/>
      <c r="K16" s="10" t="str">
        <f t="array" ref="K16">INDEX(z_4_Materias2!B11:B141, MATCH(G16, z_4_Materias2!A11:A141, 0))</f>
        <v>20IRIC016</v>
      </c>
      <c r="L16" s="10" t="s">
        <v>434</v>
      </c>
      <c r="M16" s="140">
        <f t="array" ref="M16">INDEX(z_4_Materias2!D9:D141, MATCH(G16, z_4_Materias2!A9:A141, 0))</f>
        <v>3</v>
      </c>
      <c r="N16" s="73"/>
      <c r="O16" s="73"/>
      <c r="P16" s="74"/>
      <c r="Q16" s="96"/>
      <c r="R16" s="106"/>
      <c r="S16" s="9" t="str">
        <f t="shared" si="0"/>
        <v>Sistemas de Calidad para TI IRICE902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6" t="s">
        <v>71</v>
      </c>
      <c r="H21" s="57"/>
      <c r="I21" s="57"/>
      <c r="J21" s="57"/>
      <c r="K21" s="77"/>
      <c r="L21" s="128"/>
      <c r="M21" s="126"/>
      <c r="N21" s="126"/>
      <c r="O21" s="126"/>
      <c r="P21" s="127"/>
      <c r="Q21" s="179">
        <v>1</v>
      </c>
      <c r="R21" s="180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6" t="s">
        <v>432</v>
      </c>
      <c r="H22" s="57"/>
      <c r="I22" s="57"/>
      <c r="J22" s="57"/>
      <c r="K22" s="77"/>
      <c r="L22" s="128"/>
      <c r="M22" s="126"/>
      <c r="N22" s="126"/>
      <c r="O22" s="126"/>
      <c r="P22" s="127"/>
      <c r="Q22" s="179">
        <v>1</v>
      </c>
      <c r="R22" s="180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6" t="s">
        <v>434</v>
      </c>
      <c r="H23" s="57"/>
      <c r="I23" s="57"/>
      <c r="J23" s="57"/>
      <c r="K23" s="77"/>
      <c r="L23" s="128"/>
      <c r="M23" s="126"/>
      <c r="N23" s="126"/>
      <c r="O23" s="126"/>
      <c r="P23" s="127"/>
      <c r="Q23" s="179">
        <v>1</v>
      </c>
      <c r="R23" s="180"/>
      <c r="S23" s="9"/>
    </row>
    <row r="24" spans="1:19" ht="16.5" customHeight="1" thickBot="1" x14ac:dyDescent="0.3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30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175"/>
      <c r="H48" s="65"/>
      <c r="I48" s="175"/>
      <c r="J48" s="65"/>
      <c r="K48" s="175"/>
      <c r="L48" s="65"/>
      <c r="M48" s="175"/>
      <c r="N48" s="65"/>
      <c r="O48" s="175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175"/>
      <c r="H49" s="65"/>
      <c r="I49" s="175"/>
      <c r="J49" s="65"/>
      <c r="K49" s="175"/>
      <c r="L49" s="65"/>
      <c r="M49" s="175"/>
      <c r="N49" s="65"/>
      <c r="O49" s="175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175"/>
      <c r="H50" s="65"/>
      <c r="I50" s="175"/>
      <c r="J50" s="65"/>
      <c r="K50" s="175"/>
      <c r="L50" s="65"/>
      <c r="M50" s="175"/>
      <c r="N50" s="65"/>
      <c r="O50" s="175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175"/>
      <c r="H51" s="65"/>
      <c r="I51" s="176" t="s">
        <v>450</v>
      </c>
      <c r="J51" s="177"/>
      <c r="K51" s="175"/>
      <c r="L51" s="65"/>
      <c r="M51" s="176" t="s">
        <v>450</v>
      </c>
      <c r="N51" s="177"/>
      <c r="O51" s="178" t="s">
        <v>431</v>
      </c>
      <c r="P51" s="71"/>
      <c r="Q51" s="63"/>
      <c r="R51" s="62"/>
      <c r="S51" s="9"/>
    </row>
    <row r="52" spans="1:19" ht="54.75" customHeight="1" thickBot="1" x14ac:dyDescent="0.35">
      <c r="A52" s="60" t="s">
        <v>47</v>
      </c>
      <c r="B52" s="61"/>
      <c r="C52" s="61"/>
      <c r="D52" s="61"/>
      <c r="E52" s="61"/>
      <c r="F52" s="62"/>
      <c r="G52" s="175"/>
      <c r="H52" s="65"/>
      <c r="I52" s="175"/>
      <c r="J52" s="65"/>
      <c r="K52" s="176" t="s">
        <v>462</v>
      </c>
      <c r="L52" s="177"/>
      <c r="M52" s="176" t="s">
        <v>462</v>
      </c>
      <c r="N52" s="177"/>
      <c r="O52" s="178" t="s">
        <v>431</v>
      </c>
      <c r="P52" s="71"/>
      <c r="Q52" s="63"/>
      <c r="R52" s="62"/>
      <c r="S52" s="9"/>
    </row>
    <row r="53" spans="1:19" ht="54.75" customHeight="1" thickBot="1" x14ac:dyDescent="0.35">
      <c r="A53" s="60" t="s">
        <v>48</v>
      </c>
      <c r="B53" s="61"/>
      <c r="C53" s="61"/>
      <c r="D53" s="61"/>
      <c r="E53" s="61"/>
      <c r="F53" s="62"/>
      <c r="G53" s="175"/>
      <c r="H53" s="65"/>
      <c r="I53" s="176" t="s">
        <v>463</v>
      </c>
      <c r="J53" s="177"/>
      <c r="K53" s="176" t="s">
        <v>450</v>
      </c>
      <c r="L53" s="177"/>
      <c r="M53" s="176" t="s">
        <v>463</v>
      </c>
      <c r="N53" s="177"/>
      <c r="O53" s="178" t="s">
        <v>433</v>
      </c>
      <c r="P53" s="71"/>
      <c r="Q53" s="63"/>
      <c r="R53" s="62"/>
      <c r="S53" s="9"/>
    </row>
    <row r="54" spans="1:19" ht="54.75" customHeight="1" thickBot="1" x14ac:dyDescent="0.35">
      <c r="A54" s="60" t="s">
        <v>49</v>
      </c>
      <c r="B54" s="61"/>
      <c r="C54" s="61"/>
      <c r="D54" s="61"/>
      <c r="E54" s="61"/>
      <c r="F54" s="62"/>
      <c r="G54" s="175"/>
      <c r="H54" s="65"/>
      <c r="I54" s="175"/>
      <c r="J54" s="65"/>
      <c r="K54" s="175"/>
      <c r="L54" s="65"/>
      <c r="M54" s="175"/>
      <c r="N54" s="65"/>
      <c r="O54" s="178" t="s">
        <v>435</v>
      </c>
      <c r="P54" s="71"/>
      <c r="Q54" s="63"/>
      <c r="R54" s="62"/>
      <c r="S54" s="9"/>
    </row>
    <row r="55" spans="1:19" ht="54.75" customHeight="1" thickBot="1" x14ac:dyDescent="0.35">
      <c r="A55" s="60" t="s">
        <v>50</v>
      </c>
      <c r="B55" s="61"/>
      <c r="C55" s="61"/>
      <c r="D55" s="61"/>
      <c r="E55" s="61"/>
      <c r="F55" s="62"/>
      <c r="G55" s="175"/>
      <c r="H55" s="65"/>
      <c r="I55" s="175"/>
      <c r="J55" s="65"/>
      <c r="K55" s="175"/>
      <c r="L55" s="65"/>
      <c r="M55" s="175"/>
      <c r="N55" s="65"/>
      <c r="O55" s="175"/>
      <c r="P55" s="65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14" zoomScale="40" zoomScaleNormal="30" zoomScaleSheetLayoutView="40" workbookViewId="0">
      <selection activeCell="G43" sqref="G43:P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36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37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72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411</v>
      </c>
      <c r="H14" s="73"/>
      <c r="I14" s="73"/>
      <c r="J14" s="74"/>
      <c r="K14" s="10" t="str">
        <f t="array" ref="K14">INDEX(z_4_Materias2!B9:B141, MATCH(G14, z_4_Materias2!A9:A141, 0))</f>
        <v>24IRD019</v>
      </c>
      <c r="L14" s="10" t="s">
        <v>421</v>
      </c>
      <c r="M14" s="140">
        <f t="array" ref="M14">INDEX(z_4_Materias2!D9:D141, MATCH(G14, z_4_Materias2!A9:A141, 0))</f>
        <v>5</v>
      </c>
      <c r="N14" s="73"/>
      <c r="O14" s="73"/>
      <c r="P14" s="74"/>
      <c r="Q14" s="150">
        <f>SUM(M14:P18)</f>
        <v>10</v>
      </c>
      <c r="R14" s="127"/>
      <c r="S14" s="9" t="str">
        <f t="shared" ref="S14:S18" si="0">G14&amp;" "&amp;L14</f>
        <v>Bases de Datos_ IRD301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411</v>
      </c>
      <c r="H15" s="73"/>
      <c r="I15" s="73"/>
      <c r="J15" s="74"/>
      <c r="K15" s="10" t="str">
        <f t="array" ref="K15">INDEX(z_4_Materias2!B10:B141, MATCH(G15, z_4_Materias2!A10:A141, 0))</f>
        <v>24IRD019</v>
      </c>
      <c r="L15" s="10" t="s">
        <v>422</v>
      </c>
      <c r="M15" s="140">
        <f t="array" ref="M15">INDEX(z_4_Materias2!D9:D141, MATCH(G15, z_4_Materias2!A9:A141, 0))</f>
        <v>5</v>
      </c>
      <c r="N15" s="73"/>
      <c r="O15" s="73"/>
      <c r="P15" s="74"/>
      <c r="Q15" s="96"/>
      <c r="R15" s="106"/>
      <c r="S15" s="9" t="str">
        <f t="shared" si="0"/>
        <v>Bases de Datos_ IRD302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6" t="s">
        <v>421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82" t="s">
        <v>343</v>
      </c>
      <c r="H31" s="83"/>
      <c r="I31" s="83"/>
      <c r="J31" s="83"/>
      <c r="K31" s="159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82" t="s">
        <v>340</v>
      </c>
      <c r="H32" s="83"/>
      <c r="I32" s="83"/>
      <c r="J32" s="83"/>
      <c r="K32" s="159"/>
      <c r="L32" s="88"/>
      <c r="M32" s="73"/>
      <c r="N32" s="73"/>
      <c r="O32" s="73"/>
      <c r="P32" s="74"/>
      <c r="Q32" s="116">
        <v>2</v>
      </c>
      <c r="R32" s="74"/>
      <c r="S32" s="9"/>
    </row>
    <row r="33" spans="1:20" ht="21" customHeight="1" thickBot="1" x14ac:dyDescent="0.35">
      <c r="A33" s="96"/>
      <c r="B33" s="55"/>
      <c r="C33" s="55"/>
      <c r="D33" s="55"/>
      <c r="E33" s="55"/>
      <c r="F33" s="55"/>
      <c r="G33" s="82" t="s">
        <v>341</v>
      </c>
      <c r="H33" s="83"/>
      <c r="I33" s="83"/>
      <c r="J33" s="83"/>
      <c r="K33" s="159"/>
      <c r="L33" s="88"/>
      <c r="M33" s="73"/>
      <c r="N33" s="73"/>
      <c r="O33" s="73"/>
      <c r="P33" s="74"/>
      <c r="Q33" s="181">
        <v>4</v>
      </c>
      <c r="R33" s="74"/>
      <c r="S33" s="9"/>
    </row>
    <row r="34" spans="1:20" ht="21" customHeight="1" thickBot="1" x14ac:dyDescent="0.35">
      <c r="A34" s="98"/>
      <c r="B34" s="99"/>
      <c r="C34" s="99"/>
      <c r="D34" s="99"/>
      <c r="E34" s="99"/>
      <c r="F34" s="99"/>
      <c r="G34" s="82" t="s">
        <v>342</v>
      </c>
      <c r="H34" s="83"/>
      <c r="I34" s="83"/>
      <c r="J34" s="83"/>
      <c r="K34" s="159"/>
      <c r="L34" s="115"/>
      <c r="M34" s="86"/>
      <c r="N34" s="86"/>
      <c r="O34" s="86"/>
      <c r="P34" s="87"/>
      <c r="Q34" s="182">
        <v>4</v>
      </c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thickBot="1" x14ac:dyDescent="0.3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thickBot="1" x14ac:dyDescent="0.3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83"/>
      <c r="Q38" s="184">
        <f>SUM(Q14,Q20:R24,Q26:R29,Q31:R34,Q35:R37)</f>
        <v>28</v>
      </c>
      <c r="R38" s="185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70" t="s">
        <v>427</v>
      </c>
      <c r="H44" s="71"/>
      <c r="I44" s="64"/>
      <c r="J44" s="65"/>
      <c r="K44" s="70" t="s">
        <v>428</v>
      </c>
      <c r="L44" s="71"/>
      <c r="M44" s="68" t="s">
        <v>428</v>
      </c>
      <c r="N44" s="69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70" t="s">
        <v>427</v>
      </c>
      <c r="H45" s="71"/>
      <c r="I45" s="64"/>
      <c r="J45" s="65"/>
      <c r="K45" s="70" t="s">
        <v>427</v>
      </c>
      <c r="L45" s="71"/>
      <c r="M45" s="68" t="s">
        <v>428</v>
      </c>
      <c r="N45" s="69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70" t="s">
        <v>428</v>
      </c>
      <c r="H47" s="71"/>
      <c r="I47" s="70" t="s">
        <v>427</v>
      </c>
      <c r="J47" s="71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70" t="s">
        <v>428</v>
      </c>
      <c r="H48" s="71"/>
      <c r="I48" s="70" t="s">
        <v>427</v>
      </c>
      <c r="J48" s="71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70" t="s">
        <v>439</v>
      </c>
      <c r="J49" s="71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6" zoomScale="60" zoomScaleNormal="10" workbookViewId="0">
      <selection activeCell="G42" sqref="G42:P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7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75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382</v>
      </c>
      <c r="H14" s="73"/>
      <c r="I14" s="73"/>
      <c r="J14" s="74"/>
      <c r="K14" s="10" t="str">
        <f t="array" ref="K14">INDEX(z_4_Materias2!B9:B141, MATCH(G14, z_4_Materias2!A9:A141, 0))</f>
        <v>24DAD010</v>
      </c>
      <c r="L14" s="10" t="s">
        <v>66</v>
      </c>
      <c r="M14" s="140">
        <f t="array" ref="M14">INDEX(z_4_Materias2!D9:D141, MATCH(G14, z_4_Materias2!A9:A141, 0))</f>
        <v>5</v>
      </c>
      <c r="N14" s="73"/>
      <c r="O14" s="73"/>
      <c r="P14" s="74"/>
      <c r="Q14" s="150">
        <f>SUM(M14:P18)</f>
        <v>9</v>
      </c>
      <c r="R14" s="127"/>
      <c r="S14" s="9" t="str">
        <f t="shared" ref="S14:S18" si="0">G14&amp;" "&amp;L14</f>
        <v>Geometría Descriptiva. DAD201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387</v>
      </c>
      <c r="H15" s="73"/>
      <c r="I15" s="73"/>
      <c r="J15" s="74"/>
      <c r="K15" s="10" t="str">
        <f t="array" ref="K15">INDEX(z_4_Materias2!B10:B141, MATCH(G15, z_4_Materias2!A10:A141, 0))</f>
        <v>24CD016</v>
      </c>
      <c r="L15" s="10" t="s">
        <v>440</v>
      </c>
      <c r="M15" s="140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Desarrollo del Pensamiento y Toma de Decisiones** DAD308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66</v>
      </c>
      <c r="H20" s="57"/>
      <c r="I20" s="57"/>
      <c r="J20" s="57"/>
      <c r="K20" s="77"/>
      <c r="L20" s="156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116"/>
      <c r="H21" s="186"/>
      <c r="I21" s="186"/>
      <c r="J21" s="186"/>
      <c r="K21" s="18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181"/>
      <c r="H22" s="186"/>
      <c r="I22" s="186"/>
      <c r="J22" s="186"/>
      <c r="K22" s="18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81">
        <v>6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01" t="s">
        <v>30</v>
      </c>
      <c r="B41" s="94"/>
      <c r="C41" s="94"/>
      <c r="D41" s="94"/>
      <c r="E41" s="94"/>
      <c r="F41" s="105"/>
      <c r="G41" s="166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5">
      <c r="A42" s="161" t="s">
        <v>37</v>
      </c>
      <c r="B42" s="61"/>
      <c r="C42" s="61"/>
      <c r="D42" s="61"/>
      <c r="E42" s="61"/>
      <c r="F42" s="62"/>
      <c r="G42" s="64" t="s">
        <v>436</v>
      </c>
      <c r="H42" s="65"/>
      <c r="I42" s="64"/>
      <c r="J42" s="65"/>
      <c r="K42" s="64" t="s">
        <v>436</v>
      </c>
      <c r="L42" s="65"/>
      <c r="M42" s="64" t="s">
        <v>436</v>
      </c>
      <c r="N42" s="65"/>
      <c r="O42" s="64"/>
      <c r="P42" s="65"/>
      <c r="Q42" s="63"/>
      <c r="R42" s="62"/>
      <c r="S42" s="9"/>
    </row>
    <row r="43" spans="1:20" ht="54.75" customHeight="1" thickBot="1" x14ac:dyDescent="0.35">
      <c r="A43" s="161" t="s">
        <v>38</v>
      </c>
      <c r="B43" s="61"/>
      <c r="C43" s="61"/>
      <c r="D43" s="61"/>
      <c r="E43" s="61"/>
      <c r="F43" s="62"/>
      <c r="G43" s="64" t="s">
        <v>436</v>
      </c>
      <c r="H43" s="65"/>
      <c r="I43" s="64"/>
      <c r="J43" s="65"/>
      <c r="K43" s="64" t="s">
        <v>436</v>
      </c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61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61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61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161" t="s">
        <v>42</v>
      </c>
      <c r="B47" s="61"/>
      <c r="C47" s="61"/>
      <c r="D47" s="61"/>
      <c r="E47" s="61"/>
      <c r="F47" s="62"/>
      <c r="G47" s="64" t="s">
        <v>441</v>
      </c>
      <c r="H47" s="65"/>
      <c r="I47" s="64"/>
      <c r="J47" s="65"/>
      <c r="K47" s="64"/>
      <c r="L47" s="65"/>
      <c r="M47" s="64"/>
      <c r="N47" s="65"/>
      <c r="O47" s="64" t="s">
        <v>441</v>
      </c>
      <c r="P47" s="65"/>
      <c r="Q47" s="63"/>
      <c r="R47" s="62"/>
      <c r="S47" s="9"/>
    </row>
    <row r="48" spans="1:20" ht="54.75" customHeight="1" thickBot="1" x14ac:dyDescent="0.35">
      <c r="A48" s="161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 t="s">
        <v>441</v>
      </c>
      <c r="L48" s="65"/>
      <c r="M48" s="64" t="s">
        <v>455</v>
      </c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61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64" t="s">
        <v>441</v>
      </c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61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61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61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61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61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7" zoomScale="40" zoomScaleNormal="30" zoomScaleSheetLayoutView="40" workbookViewId="0">
      <selection activeCell="M44" sqref="M44:N4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36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37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77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373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420</v>
      </c>
      <c r="M14" s="140">
        <f t="array" ref="M14">INDEX(z_4_Materias2!D9:D141, MATCH(G14, z_4_Materias2!A9:A141, 0))</f>
        <v>4</v>
      </c>
      <c r="N14" s="73"/>
      <c r="O14" s="73"/>
      <c r="P14" s="74"/>
      <c r="Q14" s="150">
        <f>SUM(M14:P18)</f>
        <v>8</v>
      </c>
      <c r="R14" s="127"/>
      <c r="S14" s="9" t="str">
        <f t="shared" ref="S14:S18" si="0">G14&amp;" "&amp;L14</f>
        <v>Proyecto Integrador I* CD301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415</v>
      </c>
      <c r="H15" s="73"/>
      <c r="I15" s="73"/>
      <c r="J15" s="74"/>
      <c r="K15" s="10" t="str">
        <f t="array" ref="K15">INDEX(z_4_Materias2!B10:B141, MATCH(G15, z_4_Materias2!A10:A141, 0))</f>
        <v>24IRD021</v>
      </c>
      <c r="L15" s="10" t="s">
        <v>422</v>
      </c>
      <c r="M15" s="140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I_ IRD302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422</v>
      </c>
      <c r="H20" s="57"/>
      <c r="I20" s="57"/>
      <c r="J20" s="57"/>
      <c r="K20" s="77"/>
      <c r="L20" s="156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25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5">
      <c r="A42" s="60" t="s">
        <v>37</v>
      </c>
      <c r="B42" s="61"/>
      <c r="C42" s="61"/>
      <c r="D42" s="61"/>
      <c r="E42" s="61"/>
      <c r="F42" s="62"/>
      <c r="G42" s="70" t="s">
        <v>429</v>
      </c>
      <c r="H42" s="71"/>
      <c r="I42" s="64"/>
      <c r="J42" s="65"/>
      <c r="K42" s="64"/>
      <c r="L42" s="65"/>
      <c r="M42" s="68" t="s">
        <v>429</v>
      </c>
      <c r="N42" s="69"/>
      <c r="O42" s="64"/>
      <c r="P42" s="65"/>
      <c r="Q42" s="63"/>
      <c r="R42" s="62"/>
      <c r="S42" s="9"/>
    </row>
    <row r="43" spans="1:20" ht="54.75" customHeight="1" thickBot="1" x14ac:dyDescent="0.35">
      <c r="A43" s="60" t="s">
        <v>38</v>
      </c>
      <c r="B43" s="61"/>
      <c r="C43" s="61"/>
      <c r="D43" s="61"/>
      <c r="E43" s="61"/>
      <c r="F43" s="62"/>
      <c r="G43" s="70" t="s">
        <v>429</v>
      </c>
      <c r="H43" s="71"/>
      <c r="I43" s="64"/>
      <c r="J43" s="65"/>
      <c r="K43" s="64"/>
      <c r="L43" s="65"/>
      <c r="M43" s="68" t="s">
        <v>429</v>
      </c>
      <c r="N43" s="69"/>
      <c r="O43" s="64"/>
      <c r="P43" s="65"/>
      <c r="Q43" s="63"/>
      <c r="R43" s="62"/>
      <c r="S43" s="9"/>
    </row>
    <row r="44" spans="1:20" ht="54.75" customHeight="1" thickBot="1" x14ac:dyDescent="0.35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5">
      <c r="A47" s="60" t="s">
        <v>42</v>
      </c>
      <c r="B47" s="61"/>
      <c r="C47" s="61"/>
      <c r="D47" s="61"/>
      <c r="E47" s="61"/>
      <c r="F47" s="62"/>
      <c r="G47" s="70" t="s">
        <v>430</v>
      </c>
      <c r="H47" s="71"/>
      <c r="I47" s="66"/>
      <c r="J47" s="67"/>
      <c r="K47" s="70" t="s">
        <v>430</v>
      </c>
      <c r="L47" s="71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60" t="s">
        <v>43</v>
      </c>
      <c r="B48" s="61"/>
      <c r="C48" s="61"/>
      <c r="D48" s="61"/>
      <c r="E48" s="61"/>
      <c r="F48" s="62"/>
      <c r="G48" s="70" t="s">
        <v>430</v>
      </c>
      <c r="H48" s="71"/>
      <c r="I48" s="66"/>
      <c r="J48" s="67"/>
      <c r="K48" s="70" t="s">
        <v>430</v>
      </c>
      <c r="L48" s="71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60" t="s">
        <v>44</v>
      </c>
      <c r="B49" s="61"/>
      <c r="C49" s="61"/>
      <c r="D49" s="61"/>
      <c r="E49" s="61"/>
      <c r="F49" s="62"/>
      <c r="G49" s="64"/>
      <c r="H49" s="65"/>
      <c r="I49" s="70" t="s">
        <v>438</v>
      </c>
      <c r="J49" s="71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zoomScale="50" zoomScaleNormal="30" zoomScaleSheetLayoutView="50" workbookViewId="0">
      <selection activeCell="Q22" sqref="Q22:R2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79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344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80</v>
      </c>
      <c r="H14" s="73"/>
      <c r="I14" s="73"/>
      <c r="J14" s="74"/>
      <c r="K14" s="10" t="str">
        <f t="array" ref="K14">INDEX(z_4_Materias2!B9:B141, MATCH(G14, z_4_Materias2!A9:A141, 0))</f>
        <v>20LDDPA010</v>
      </c>
      <c r="L14" s="10" t="s">
        <v>81</v>
      </c>
      <c r="M14" s="140">
        <f t="array" ref="M14">INDEX(z_4_Materias2!D1:D141, MATCH(G14, z_4_Materias2!A1:A141, 0))</f>
        <v>7</v>
      </c>
      <c r="N14" s="73"/>
      <c r="O14" s="73"/>
      <c r="P14" s="74"/>
      <c r="Q14" s="150">
        <f>SUM(M14:P18)</f>
        <v>14</v>
      </c>
      <c r="R14" s="127"/>
      <c r="S14" s="9" t="str">
        <f t="shared" ref="S14:S18" si="0">G14&amp;" "&amp;L14</f>
        <v>Animación 2D Avanzada LDDPA801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80</v>
      </c>
      <c r="H15" s="73"/>
      <c r="I15" s="73"/>
      <c r="J15" s="74"/>
      <c r="K15" s="10" t="str">
        <f t="array" ref="K15">INDEX(z_4_Materias2!B9:B141, MATCH(G15, z_4_Materias2!A9:A141, 0))</f>
        <v>20LDDPA010</v>
      </c>
      <c r="L15" s="10" t="s">
        <v>82</v>
      </c>
      <c r="M15" s="140">
        <f t="array" ref="M15">INDEX(z_4_Materias2!D1:D141, MATCH(G15, z_4_Materias2!A1:A141, 0))</f>
        <v>7</v>
      </c>
      <c r="N15" s="73"/>
      <c r="O15" s="73"/>
      <c r="P15" s="74"/>
      <c r="Q15" s="96"/>
      <c r="R15" s="106"/>
      <c r="S15" s="9" t="str">
        <f t="shared" si="0"/>
        <v>Animación 2D Avanzada LDDPA802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INDEX(z_4_Materias2!B9:B141, MATCH(G16, z_4_Materias2!A9:A141, 0))</f>
        <v>0</v>
      </c>
      <c r="L16" s="10"/>
      <c r="M16" s="140">
        <f t="array" ref="M16">INDEX(z_4_Materias2!D1:D141, MATCH(G16, z_4_Materias2!A1:A141,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INDEX(z_4_Materias2!B9:B141, MATCH(G17, z_4_Materias2!A9:A141, 0))</f>
        <v>0</v>
      </c>
      <c r="L17" s="10"/>
      <c r="M17" s="140">
        <f t="array" ref="M17">INDEX(z_4_Materias2!D1:D141, MATCH(G17, z_4_Materias2!A1:A141,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INDEX(z_4_Materias2!B9:B141, MATCH(G18, z_4_Materias2!A9:A141, 0))</f>
        <v>0</v>
      </c>
      <c r="L18" s="10"/>
      <c r="M18" s="151">
        <f t="array" ref="M18">INDEX(z_4_Materias2!D1:D141, MATCH(G18, z_4_Materias2!A1:A141,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81</v>
      </c>
      <c r="H20" s="57"/>
      <c r="I20" s="57"/>
      <c r="J20" s="57"/>
      <c r="K20" s="77"/>
      <c r="L20" s="156"/>
      <c r="M20" s="55"/>
      <c r="N20" s="55"/>
      <c r="O20" s="55"/>
      <c r="P20" s="106"/>
      <c r="Q20" s="111">
        <v>1</v>
      </c>
      <c r="R20" s="110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116" t="s">
        <v>82</v>
      </c>
      <c r="H21" s="188"/>
      <c r="I21" s="188"/>
      <c r="J21" s="188"/>
      <c r="K21" s="189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116"/>
      <c r="H22" s="188"/>
      <c r="I22" s="188"/>
      <c r="J22" s="188"/>
      <c r="K22" s="189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32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01" t="s">
        <v>30</v>
      </c>
      <c r="B41" s="94"/>
      <c r="C41" s="94"/>
      <c r="D41" s="94"/>
      <c r="E41" s="94"/>
      <c r="F41" s="105"/>
      <c r="G41" s="166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3">
      <c r="A42" s="161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1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1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1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61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61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61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61" t="s">
        <v>44</v>
      </c>
      <c r="B49" s="61"/>
      <c r="C49" s="61"/>
      <c r="D49" s="61"/>
      <c r="E49" s="61"/>
      <c r="F49" s="62"/>
      <c r="G49" s="64" t="s">
        <v>460</v>
      </c>
      <c r="H49" s="65"/>
      <c r="I49" s="64" t="s">
        <v>460</v>
      </c>
      <c r="J49" s="65"/>
      <c r="K49" s="64" t="s">
        <v>461</v>
      </c>
      <c r="L49" s="65"/>
      <c r="M49" s="64" t="s">
        <v>460</v>
      </c>
      <c r="N49" s="65"/>
      <c r="O49" s="64" t="s">
        <v>461</v>
      </c>
      <c r="P49" s="65"/>
      <c r="Q49" s="63"/>
      <c r="R49" s="62"/>
      <c r="S49" s="9"/>
    </row>
    <row r="50" spans="1:19" ht="54.75" customHeight="1" thickBot="1" x14ac:dyDescent="0.35">
      <c r="A50" s="161" t="s">
        <v>45</v>
      </c>
      <c r="B50" s="61"/>
      <c r="C50" s="61"/>
      <c r="D50" s="61"/>
      <c r="E50" s="61"/>
      <c r="F50" s="62"/>
      <c r="G50" s="64" t="s">
        <v>460</v>
      </c>
      <c r="H50" s="65"/>
      <c r="I50" s="64" t="s">
        <v>460</v>
      </c>
      <c r="J50" s="65"/>
      <c r="K50" s="64" t="s">
        <v>461</v>
      </c>
      <c r="L50" s="65"/>
      <c r="M50" s="64" t="s">
        <v>460</v>
      </c>
      <c r="N50" s="65"/>
      <c r="O50" s="64" t="s">
        <v>461</v>
      </c>
      <c r="P50" s="65"/>
      <c r="Q50" s="63"/>
      <c r="R50" s="62"/>
      <c r="S50" s="9"/>
    </row>
    <row r="51" spans="1:19" ht="54.75" customHeight="1" thickBot="1" x14ac:dyDescent="0.35">
      <c r="A51" s="161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54.75" customHeight="1" thickBot="1" x14ac:dyDescent="0.35">
      <c r="A52" s="161" t="s">
        <v>47</v>
      </c>
      <c r="B52" s="61"/>
      <c r="C52" s="61"/>
      <c r="D52" s="61"/>
      <c r="E52" s="61"/>
      <c r="F52" s="62"/>
      <c r="G52" s="64" t="s">
        <v>461</v>
      </c>
      <c r="H52" s="65"/>
      <c r="I52" s="64" t="s">
        <v>461</v>
      </c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5">
      <c r="A53" s="161" t="s">
        <v>48</v>
      </c>
      <c r="B53" s="61"/>
      <c r="C53" s="61"/>
      <c r="D53" s="61"/>
      <c r="E53" s="61"/>
      <c r="F53" s="62"/>
      <c r="G53" s="64" t="s">
        <v>461</v>
      </c>
      <c r="H53" s="65"/>
      <c r="I53" s="64"/>
      <c r="J53" s="65"/>
      <c r="K53" s="64"/>
      <c r="L53" s="65"/>
      <c r="M53" s="64"/>
      <c r="N53" s="65"/>
      <c r="O53" s="64" t="s">
        <v>460</v>
      </c>
      <c r="P53" s="65"/>
      <c r="Q53" s="63"/>
      <c r="R53" s="62"/>
      <c r="S53" s="9"/>
    </row>
    <row r="54" spans="1:19" ht="54.75" customHeight="1" thickBot="1" x14ac:dyDescent="0.35">
      <c r="A54" s="161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5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5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E5" zoomScale="50" zoomScaleNormal="30" zoomScaleSheetLayoutView="50" workbookViewId="0">
      <selection activeCell="Q22" sqref="Q22:R2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83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344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57" t="s">
        <v>11</v>
      </c>
      <c r="H13" s="109"/>
      <c r="I13" s="109"/>
      <c r="J13" s="110"/>
      <c r="K13" s="43" t="s">
        <v>12</v>
      </c>
      <c r="L13" s="43" t="s">
        <v>13</v>
      </c>
      <c r="M13" s="149" t="s">
        <v>14</v>
      </c>
      <c r="N13" s="109"/>
      <c r="O13" s="109"/>
      <c r="P13" s="110"/>
      <c r="Q13" s="149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84</v>
      </c>
      <c r="H14" s="73"/>
      <c r="I14" s="73"/>
      <c r="J14" s="74"/>
      <c r="K14" s="10" t="str">
        <f t="array" ref="K14">INDEX(z_4_Materias2!B9:B141, MATCH(G14, z_4_Materias2!A9:A141, 0))</f>
        <v>18DDA034</v>
      </c>
      <c r="L14" s="10" t="s">
        <v>90</v>
      </c>
      <c r="M14" s="140">
        <f t="array" ref="M14">INDEX(z_4_Materias2!D9:D141, MATCH(G14, z_4_Materias2!A9:A141, 0))</f>
        <v>8</v>
      </c>
      <c r="N14" s="73"/>
      <c r="O14" s="73"/>
      <c r="P14" s="74"/>
      <c r="Q14" s="150">
        <f>SUM(M14:P18)</f>
        <v>15</v>
      </c>
      <c r="R14" s="127"/>
      <c r="S14" s="9" t="str">
        <f t="shared" ref="S14:S18" si="0">G14&amp;" "&amp;L14</f>
        <v>Animación en 3D DDA501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86</v>
      </c>
      <c r="H15" s="73"/>
      <c r="I15" s="73"/>
      <c r="J15" s="74"/>
      <c r="K15" s="10" t="str">
        <f t="array" ref="K15">INDEX(z_4_Materias2!B10:B141, MATCH(G15, z_4_Materias2!A10:A141, 0))</f>
        <v>20LDDPA021</v>
      </c>
      <c r="L15" s="10" t="s">
        <v>87</v>
      </c>
      <c r="M15" s="140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Animación de Personajes 3D LDDPA1001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0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0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1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76" t="s">
        <v>62</v>
      </c>
      <c r="H20" s="57"/>
      <c r="I20" s="57"/>
      <c r="J20" s="57"/>
      <c r="K20" s="77"/>
      <c r="L20" s="156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116" t="s">
        <v>87</v>
      </c>
      <c r="H21" s="186"/>
      <c r="I21" s="186"/>
      <c r="J21" s="186"/>
      <c r="K21" s="18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116"/>
      <c r="H22" s="186"/>
      <c r="I22" s="186"/>
      <c r="J22" s="186"/>
      <c r="K22" s="18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82" t="s">
        <v>343</v>
      </c>
      <c r="H31" s="83"/>
      <c r="I31" s="83"/>
      <c r="J31" s="83"/>
      <c r="K31" s="159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82" t="s">
        <v>340</v>
      </c>
      <c r="H32" s="83"/>
      <c r="I32" s="83"/>
      <c r="J32" s="83"/>
      <c r="K32" s="159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2" t="s">
        <v>342</v>
      </c>
      <c r="H33" s="83"/>
      <c r="I33" s="83"/>
      <c r="J33" s="83"/>
      <c r="K33" s="159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91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33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0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3">
      <c r="A42" s="161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1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1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1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5">
      <c r="A46" s="161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5">
      <c r="A47" s="161" t="s">
        <v>42</v>
      </c>
      <c r="B47" s="61"/>
      <c r="C47" s="61"/>
      <c r="D47" s="61"/>
      <c r="E47" s="61"/>
      <c r="F47" s="62"/>
      <c r="G47" s="64" t="s">
        <v>459</v>
      </c>
      <c r="H47" s="65"/>
      <c r="I47" s="64" t="s">
        <v>459</v>
      </c>
      <c r="J47" s="65"/>
      <c r="K47" s="64"/>
      <c r="L47" s="65"/>
      <c r="M47" s="64" t="s">
        <v>459</v>
      </c>
      <c r="N47" s="65"/>
      <c r="O47" s="64"/>
      <c r="P47" s="65"/>
      <c r="Q47" s="63"/>
      <c r="R47" s="62"/>
      <c r="S47" s="9"/>
    </row>
    <row r="48" spans="1:20" ht="54.75" customHeight="1" thickBot="1" x14ac:dyDescent="0.35">
      <c r="A48" s="161" t="s">
        <v>43</v>
      </c>
      <c r="B48" s="61"/>
      <c r="C48" s="61"/>
      <c r="D48" s="61"/>
      <c r="E48" s="61"/>
      <c r="F48" s="62"/>
      <c r="G48" s="64" t="s">
        <v>459</v>
      </c>
      <c r="H48" s="65"/>
      <c r="I48" s="64" t="s">
        <v>459</v>
      </c>
      <c r="J48" s="65"/>
      <c r="K48" s="64"/>
      <c r="L48" s="65"/>
      <c r="M48" s="64" t="s">
        <v>459</v>
      </c>
      <c r="N48" s="65"/>
      <c r="O48" s="64" t="s">
        <v>459</v>
      </c>
      <c r="P48" s="65"/>
      <c r="Q48" s="63"/>
      <c r="R48" s="62"/>
      <c r="S48" s="9"/>
    </row>
    <row r="49" spans="1:19" ht="54.75" customHeight="1" thickBot="1" x14ac:dyDescent="0.35">
      <c r="A49" s="161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190" t="s">
        <v>457</v>
      </c>
      <c r="L49" s="65"/>
      <c r="M49" s="64"/>
      <c r="N49" s="65"/>
      <c r="O49" s="64" t="s">
        <v>459</v>
      </c>
      <c r="P49" s="65"/>
      <c r="Q49" s="63"/>
      <c r="R49" s="62"/>
      <c r="S49" s="9"/>
    </row>
    <row r="50" spans="1:19" ht="54.75" customHeight="1" thickBot="1" x14ac:dyDescent="0.35">
      <c r="A50" s="161" t="s">
        <v>45</v>
      </c>
      <c r="B50" s="61"/>
      <c r="C50" s="61"/>
      <c r="D50" s="61"/>
      <c r="E50" s="61"/>
      <c r="F50" s="62"/>
      <c r="G50" s="190"/>
      <c r="H50" s="65"/>
      <c r="I50" s="64"/>
      <c r="J50" s="65"/>
      <c r="K50" s="190" t="s">
        <v>457</v>
      </c>
      <c r="L50" s="65"/>
      <c r="M50" s="64"/>
      <c r="N50" s="65"/>
      <c r="O50" s="190"/>
      <c r="P50" s="65"/>
      <c r="Q50" s="63"/>
      <c r="R50" s="62"/>
      <c r="S50" s="9"/>
    </row>
    <row r="51" spans="1:19" ht="54.75" customHeight="1" thickBot="1" x14ac:dyDescent="0.35">
      <c r="A51" s="161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190" t="s">
        <v>457</v>
      </c>
      <c r="P51" s="65"/>
      <c r="Q51" s="63"/>
      <c r="R51" s="62"/>
      <c r="S51" s="9"/>
    </row>
    <row r="52" spans="1:19" ht="54.75" customHeight="1" thickBot="1" x14ac:dyDescent="0.35">
      <c r="A52" s="161" t="s">
        <v>47</v>
      </c>
      <c r="B52" s="61"/>
      <c r="C52" s="61"/>
      <c r="D52" s="61"/>
      <c r="E52" s="61"/>
      <c r="F52" s="62"/>
      <c r="G52" s="64"/>
      <c r="H52" s="65"/>
      <c r="I52" s="190" t="s">
        <v>457</v>
      </c>
      <c r="J52" s="65"/>
      <c r="K52" s="190"/>
      <c r="L52" s="65"/>
      <c r="M52" s="190"/>
      <c r="N52" s="65"/>
      <c r="O52" s="190" t="s">
        <v>457</v>
      </c>
      <c r="P52" s="65"/>
      <c r="Q52" s="63"/>
      <c r="R52" s="62"/>
      <c r="S52" s="9"/>
    </row>
    <row r="53" spans="1:19" ht="54.75" customHeight="1" thickBot="1" x14ac:dyDescent="0.35">
      <c r="A53" s="161" t="s">
        <v>48</v>
      </c>
      <c r="B53" s="61"/>
      <c r="C53" s="61"/>
      <c r="D53" s="61"/>
      <c r="E53" s="61"/>
      <c r="F53" s="62"/>
      <c r="G53" s="64"/>
      <c r="H53" s="65"/>
      <c r="I53" s="190" t="s">
        <v>457</v>
      </c>
      <c r="J53" s="65"/>
      <c r="K53" s="190"/>
      <c r="L53" s="65"/>
      <c r="M53" s="190"/>
      <c r="N53" s="65"/>
      <c r="O53" s="190" t="s">
        <v>457</v>
      </c>
      <c r="P53" s="65"/>
      <c r="Q53" s="63"/>
      <c r="R53" s="62"/>
      <c r="S53" s="9"/>
    </row>
    <row r="54" spans="1:19" ht="54.75" customHeight="1" thickBot="1" x14ac:dyDescent="0.35">
      <c r="A54" s="161" t="s">
        <v>49</v>
      </c>
      <c r="B54" s="61"/>
      <c r="C54" s="61"/>
      <c r="D54" s="61"/>
      <c r="E54" s="61"/>
      <c r="F54" s="62"/>
      <c r="G54" s="190"/>
      <c r="H54" s="65"/>
      <c r="I54" s="190"/>
      <c r="J54" s="65"/>
      <c r="K54" s="190"/>
      <c r="L54" s="65"/>
      <c r="M54" s="190"/>
      <c r="N54" s="65"/>
      <c r="O54" s="190"/>
      <c r="P54" s="65"/>
      <c r="Q54" s="63"/>
      <c r="R54" s="62"/>
      <c r="S54" s="9"/>
    </row>
    <row r="55" spans="1:19" ht="54.75" customHeight="1" x14ac:dyDescent="0.3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topLeftCell="A6" zoomScale="50" zoomScaleNormal="30" zoomScaleSheetLayoutView="50" workbookViewId="0">
      <selection activeCell="G23" sqref="G23:K2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 t="s">
        <v>88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93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72" t="s">
        <v>18</v>
      </c>
      <c r="H14" s="73"/>
      <c r="I14" s="73"/>
      <c r="J14" s="74"/>
      <c r="K14" s="10">
        <f t="array" ref="K14">INDEX(z_4_Materias2!B9:B141, MATCH(G14, z_4_Materias2!A9:A141, 0))</f>
        <v>0</v>
      </c>
      <c r="L14" s="10"/>
      <c r="M14" s="140">
        <f t="array" ref="M14">INDEX(z_4_Materias2!D9:D141, MATCH(G14, z_4_Materias2!A9:A141, 0))</f>
        <v>0</v>
      </c>
      <c r="N14" s="73"/>
      <c r="O14" s="73"/>
      <c r="P14" s="74"/>
      <c r="Q14" s="150">
        <f>SUM(M14:P18)</f>
        <v>12</v>
      </c>
      <c r="R14" s="127"/>
      <c r="S14" s="9" t="str">
        <f t="shared" ref="S14:S18" si="0">G14&amp;" "&amp;L14</f>
        <v xml:space="preserve">  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72" t="s">
        <v>89</v>
      </c>
      <c r="H15" s="73"/>
      <c r="I15" s="73"/>
      <c r="J15" s="74"/>
      <c r="K15" s="10" t="str">
        <f t="array" ref="K15">INDEX(z_4_Materias2!B10:B141, MATCH(G15, z_4_Materias2!A10:A141, 0))</f>
        <v>18DDA035</v>
      </c>
      <c r="L15" s="10" t="s">
        <v>90</v>
      </c>
      <c r="M15" s="140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Edición de Audio y Video DDA501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72" t="s">
        <v>155</v>
      </c>
      <c r="H16" s="73"/>
      <c r="I16" s="73"/>
      <c r="J16" s="74"/>
      <c r="K16" s="10" t="str">
        <f t="array" ref="K16">INDEX(z_4_Materias2!B11:B141, MATCH(G16, z_4_Materias2!A11:A141, 0))</f>
        <v>18DDA031</v>
      </c>
      <c r="L16" s="10" t="s">
        <v>91</v>
      </c>
      <c r="M16" s="140">
        <f t="array" ref="M16">INDEX(z_4_Materias2!D9:D141, MATCH(G16, z_4_Materias2!A9:A141, 0))</f>
        <v>5</v>
      </c>
      <c r="N16" s="73"/>
      <c r="O16" s="73"/>
      <c r="P16" s="74"/>
      <c r="Q16" s="96"/>
      <c r="R16" s="106"/>
      <c r="S16" s="9" t="str">
        <f t="shared" si="0"/>
        <v>Diseño Editorial Digital DDA401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/>
      <c r="L17" s="10"/>
      <c r="M17" s="140"/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1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116"/>
      <c r="H20" s="186"/>
      <c r="I20" s="186"/>
      <c r="J20" s="186"/>
      <c r="K20" s="18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181"/>
      <c r="H21" s="186"/>
      <c r="I21" s="186"/>
      <c r="J21" s="186"/>
      <c r="K21" s="18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181"/>
      <c r="H22" s="186"/>
      <c r="I22" s="186"/>
      <c r="J22" s="186"/>
      <c r="K22" s="18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thickBot="1" x14ac:dyDescent="0.35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5">
      <c r="A31" s="101" t="s">
        <v>26</v>
      </c>
      <c r="B31" s="94"/>
      <c r="C31" s="94"/>
      <c r="D31" s="94"/>
      <c r="E31" s="94"/>
      <c r="F31" s="94"/>
      <c r="G31" s="90" t="s">
        <v>340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2</v>
      </c>
      <c r="R31" s="110"/>
      <c r="S31" s="9"/>
    </row>
    <row r="32" spans="1:19" ht="21" customHeight="1" thickBot="1" x14ac:dyDescent="0.35">
      <c r="A32" s="96"/>
      <c r="B32" s="55"/>
      <c r="C32" s="55"/>
      <c r="D32" s="55"/>
      <c r="E32" s="55"/>
      <c r="F32" s="55"/>
      <c r="G32" s="79" t="s">
        <v>342</v>
      </c>
      <c r="H32" s="80"/>
      <c r="I32" s="80"/>
      <c r="J32" s="80"/>
      <c r="K32" s="81"/>
      <c r="L32" s="88"/>
      <c r="M32" s="73"/>
      <c r="N32" s="73"/>
      <c r="O32" s="73"/>
      <c r="P32" s="74"/>
      <c r="Q32" s="111">
        <v>3</v>
      </c>
      <c r="R32" s="110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22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01" t="s">
        <v>30</v>
      </c>
      <c r="B41" s="94"/>
      <c r="C41" s="94"/>
      <c r="D41" s="94"/>
      <c r="E41" s="94"/>
      <c r="F41" s="105"/>
      <c r="G41" s="166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5">
      <c r="A42" s="161" t="s">
        <v>37</v>
      </c>
      <c r="B42" s="61"/>
      <c r="C42" s="61"/>
      <c r="D42" s="61"/>
      <c r="E42" s="61"/>
      <c r="F42" s="62"/>
      <c r="G42" s="64" t="s">
        <v>456</v>
      </c>
      <c r="H42" s="65"/>
      <c r="I42" s="64" t="s">
        <v>456</v>
      </c>
      <c r="J42" s="65"/>
      <c r="K42" s="64"/>
      <c r="L42" s="65"/>
      <c r="M42" s="64" t="s">
        <v>456</v>
      </c>
      <c r="N42" s="65"/>
      <c r="O42" s="64" t="s">
        <v>456</v>
      </c>
      <c r="P42" s="65"/>
      <c r="Q42" s="63"/>
      <c r="R42" s="62"/>
      <c r="S42" s="9"/>
    </row>
    <row r="43" spans="1:20" ht="54.75" customHeight="1" thickBot="1" x14ac:dyDescent="0.35">
      <c r="A43" s="161" t="s">
        <v>38</v>
      </c>
      <c r="B43" s="61"/>
      <c r="C43" s="61"/>
      <c r="D43" s="61"/>
      <c r="E43" s="61"/>
      <c r="F43" s="62"/>
      <c r="G43" s="64" t="s">
        <v>456</v>
      </c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5">
      <c r="A44" s="161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5">
      <c r="A45" s="161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5">
      <c r="A46" s="161" t="s">
        <v>41</v>
      </c>
      <c r="B46" s="61"/>
      <c r="C46" s="61"/>
      <c r="D46" s="61"/>
      <c r="E46" s="61"/>
      <c r="F46" s="62"/>
      <c r="G46" s="64" t="s">
        <v>458</v>
      </c>
      <c r="H46" s="192"/>
      <c r="I46" s="64" t="s">
        <v>458</v>
      </c>
      <c r="J46" s="192"/>
      <c r="K46" s="64" t="s">
        <v>458</v>
      </c>
      <c r="L46" s="192"/>
      <c r="M46" s="64" t="s">
        <v>458</v>
      </c>
      <c r="N46" s="192"/>
      <c r="O46" s="64" t="s">
        <v>458</v>
      </c>
      <c r="P46" s="192"/>
      <c r="Q46" s="63"/>
      <c r="R46" s="62"/>
      <c r="S46" s="9"/>
    </row>
    <row r="47" spans="1:20" ht="54.75" customHeight="1" thickBot="1" x14ac:dyDescent="0.35">
      <c r="A47" s="161" t="s">
        <v>42</v>
      </c>
      <c r="B47" s="61"/>
      <c r="C47" s="61"/>
      <c r="D47" s="61"/>
      <c r="E47" s="61"/>
      <c r="F47" s="62"/>
      <c r="G47" s="64"/>
      <c r="H47" s="192"/>
      <c r="I47" s="64"/>
      <c r="J47" s="192"/>
      <c r="K47" s="64" t="s">
        <v>458</v>
      </c>
      <c r="L47" s="192"/>
      <c r="M47" s="64"/>
      <c r="N47" s="65"/>
      <c r="O47" s="64" t="s">
        <v>458</v>
      </c>
      <c r="P47" s="192"/>
      <c r="Q47" s="63"/>
      <c r="R47" s="62"/>
      <c r="S47" s="9"/>
    </row>
    <row r="48" spans="1:20" ht="54.75" customHeight="1" thickBot="1" x14ac:dyDescent="0.35">
      <c r="A48" s="161" t="s">
        <v>43</v>
      </c>
      <c r="B48" s="61"/>
      <c r="C48" s="61"/>
      <c r="D48" s="61"/>
      <c r="E48" s="61"/>
      <c r="F48" s="62"/>
      <c r="G48" s="64"/>
      <c r="H48" s="192"/>
      <c r="I48" s="64"/>
      <c r="J48" s="192"/>
      <c r="K48" s="64"/>
      <c r="L48" s="192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5">
      <c r="A49" s="161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5">
      <c r="A50" s="161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61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61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61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61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5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71"/>
      <c r="B64" s="172"/>
      <c r="C64" s="172"/>
      <c r="D64" s="172"/>
      <c r="E64" s="172"/>
      <c r="F64" s="172"/>
      <c r="G64" s="172"/>
      <c r="H64" s="172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73"/>
      <c r="B65" s="174"/>
      <c r="C65" s="174"/>
      <c r="D65" s="174"/>
      <c r="E65" s="174"/>
      <c r="F65" s="174"/>
      <c r="G65" s="174"/>
      <c r="H65" s="174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200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200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201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52"/>
      <c r="B5" s="94"/>
      <c r="C5" s="94"/>
      <c r="D5" s="94"/>
      <c r="E5" s="94"/>
      <c r="F5" s="94"/>
      <c r="G5" s="94"/>
      <c r="H5" s="168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3">
      <c r="A6" s="96"/>
      <c r="B6" s="55"/>
      <c r="C6" s="55"/>
      <c r="D6" s="55"/>
      <c r="E6" s="55"/>
      <c r="F6" s="55"/>
      <c r="G6" s="55"/>
      <c r="H6" s="169" t="s">
        <v>349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3">
      <c r="A7" s="98"/>
      <c r="B7" s="99"/>
      <c r="C7" s="99"/>
      <c r="D7" s="99"/>
      <c r="E7" s="99"/>
      <c r="F7" s="99"/>
      <c r="G7" s="99"/>
      <c r="H7" s="170" t="s">
        <v>350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3">
      <c r="A8" s="153"/>
      <c r="B8" s="94"/>
      <c r="C8" s="94"/>
      <c r="D8" s="94"/>
      <c r="E8" s="94"/>
      <c r="F8" s="94"/>
      <c r="G8" s="94"/>
      <c r="H8" s="94"/>
      <c r="I8" s="94"/>
      <c r="J8" s="94"/>
      <c r="K8" s="2"/>
      <c r="L8" s="141"/>
      <c r="M8" s="142"/>
      <c r="N8" s="142"/>
      <c r="O8" s="142"/>
      <c r="P8" s="142"/>
      <c r="Q8" s="142"/>
      <c r="R8" s="143"/>
    </row>
    <row r="9" spans="1:26" ht="19.5" customHeight="1" x14ac:dyDescent="0.3">
      <c r="A9" s="154"/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4" t="s">
        <v>5</v>
      </c>
      <c r="N9" s="145"/>
      <c r="O9" s="145"/>
      <c r="P9" s="145"/>
      <c r="Q9" s="145"/>
      <c r="R9" s="146"/>
      <c r="S9" s="5"/>
    </row>
    <row r="10" spans="1:26" ht="19.5" customHeight="1" x14ac:dyDescent="0.3">
      <c r="A10" s="155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7" t="s">
        <v>7</v>
      </c>
      <c r="N10" s="142"/>
      <c r="O10" s="142"/>
      <c r="P10" s="142"/>
      <c r="Q10" s="142"/>
      <c r="R10" s="143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48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3">
      <c r="A13" s="101" t="s">
        <v>9</v>
      </c>
      <c r="B13" s="105"/>
      <c r="C13" s="93" t="s">
        <v>10</v>
      </c>
      <c r="D13" s="94"/>
      <c r="E13" s="94"/>
      <c r="F13" s="105"/>
      <c r="G13" s="193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3">
      <c r="A14" s="96"/>
      <c r="B14" s="106"/>
      <c r="C14" s="96"/>
      <c r="D14" s="55"/>
      <c r="E14" s="55"/>
      <c r="F14" s="106"/>
      <c r="G14" s="88" t="s">
        <v>18</v>
      </c>
      <c r="H14" s="73"/>
      <c r="I14" s="73"/>
      <c r="J14" s="74"/>
      <c r="K14" s="11" t="e">
        <f t="array" ref="K14">INDEX(z_3_Materias!B2:B51, MATCH(G14, z_3_Materias!A2:A51, 0))</f>
        <v>#N/A</v>
      </c>
      <c r="L14" s="10" t="s">
        <v>91</v>
      </c>
      <c r="M14" s="140" t="e">
        <f t="array" ref="M14">INDEX(z_3_Materias!D2:D51, MATCH(G14, z_3_Materias!A2:A51, 0))</f>
        <v>#N/A</v>
      </c>
      <c r="N14" s="73"/>
      <c r="O14" s="73"/>
      <c r="P14" s="74"/>
      <c r="Q14" s="202" t="e">
        <f>SUM(M14:P18)</f>
        <v>#N/A</v>
      </c>
      <c r="R14" s="127"/>
      <c r="S14" s="9" t="str">
        <f t="shared" ref="S14:S18" si="0">G14&amp;" "&amp;L14</f>
        <v xml:space="preserve">  DDA401</v>
      </c>
    </row>
    <row r="15" spans="1:26" ht="21" customHeight="1" x14ac:dyDescent="0.3">
      <c r="A15" s="96"/>
      <c r="B15" s="106"/>
      <c r="C15" s="96"/>
      <c r="D15" s="55"/>
      <c r="E15" s="55"/>
      <c r="F15" s="106"/>
      <c r="G15" s="88" t="s">
        <v>18</v>
      </c>
      <c r="H15" s="73"/>
      <c r="I15" s="73"/>
      <c r="J15" s="74"/>
      <c r="K15" s="11" t="e">
        <f t="array" ref="K15">INDEX(z_3_Materias!B2:B51, MATCH(G15, z_3_Materias!A2:A51, 0))</f>
        <v>#N/A</v>
      </c>
      <c r="L15" s="10" t="s">
        <v>92</v>
      </c>
      <c r="M15" s="140" t="e">
        <f t="array" ref="M15">INDEX(z_3_Materias!D2:D51, MATCH(G15, z_3_Materias!A2:A51, 0))</f>
        <v>#N/A</v>
      </c>
      <c r="N15" s="73"/>
      <c r="O15" s="73"/>
      <c r="P15" s="74"/>
      <c r="Q15" s="96"/>
      <c r="R15" s="106"/>
      <c r="S15" s="9" t="str">
        <f t="shared" si="0"/>
        <v xml:space="preserve">  DDA402</v>
      </c>
    </row>
    <row r="16" spans="1:26" ht="21" customHeight="1" x14ac:dyDescent="0.3">
      <c r="A16" s="96"/>
      <c r="B16" s="106"/>
      <c r="C16" s="96"/>
      <c r="D16" s="55"/>
      <c r="E16" s="55"/>
      <c r="F16" s="106"/>
      <c r="G16" s="88" t="s">
        <v>18</v>
      </c>
      <c r="H16" s="73"/>
      <c r="I16" s="73"/>
      <c r="J16" s="74"/>
      <c r="K16" s="11" t="e">
        <f t="array" ref="K16">INDEX(z_3_Materias!B3:B52, MATCH(G16, z_3_Materias!A3:A52, 0))</f>
        <v>#N/A</v>
      </c>
      <c r="L16" s="10" t="s">
        <v>93</v>
      </c>
      <c r="M16" s="140" t="e">
        <f t="array" ref="M16">INDEX(z_3_Materias!D2:D51, MATCH(G16, z_3_Materias!A2:A51, 0))</f>
        <v>#N/A</v>
      </c>
      <c r="N16" s="73"/>
      <c r="O16" s="73"/>
      <c r="P16" s="74"/>
      <c r="Q16" s="96"/>
      <c r="R16" s="106"/>
      <c r="S16" s="9" t="str">
        <f t="shared" si="0"/>
        <v xml:space="preserve">  DDA403</v>
      </c>
    </row>
    <row r="17" spans="1:19" ht="21" customHeight="1" x14ac:dyDescent="0.3">
      <c r="A17" s="96"/>
      <c r="B17" s="106"/>
      <c r="C17" s="96"/>
      <c r="D17" s="55"/>
      <c r="E17" s="55"/>
      <c r="F17" s="106"/>
      <c r="G17" s="88" t="s">
        <v>18</v>
      </c>
      <c r="H17" s="73"/>
      <c r="I17" s="73"/>
      <c r="J17" s="74"/>
      <c r="K17" s="11" t="e">
        <f t="array" ref="K17">INDEX(z_3_Materias!B4:B53, MATCH(G17, z_3_Materias!A4:A53, 0))</f>
        <v>#N/A</v>
      </c>
      <c r="L17" s="10"/>
      <c r="M17" s="140" t="e">
        <f t="array" ref="M17">INDEX(z_3_Materias!D2:D51, MATCH(G17, z_3_Materias!A2:A51, 0))</f>
        <v>#N/A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3">
      <c r="A18" s="96"/>
      <c r="B18" s="106"/>
      <c r="C18" s="96"/>
      <c r="D18" s="55"/>
      <c r="E18" s="55"/>
      <c r="F18" s="106"/>
      <c r="G18" s="88" t="s">
        <v>18</v>
      </c>
      <c r="H18" s="73"/>
      <c r="I18" s="73"/>
      <c r="J18" s="74"/>
      <c r="K18" s="11" t="e">
        <f t="array" ref="K18">INDEX(z_3_Materias!B5:B54, MATCH(G18, z_3_Materias!A5:A54, 0))</f>
        <v>#N/A</v>
      </c>
      <c r="L18" s="10"/>
      <c r="M18" s="151" t="e">
        <f t="array" ref="M18">INDEX(z_3_Materias!D2:D51, MATCH(G18, z_3_Materias!A2:A51, 0))</f>
        <v>#N/A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3">
      <c r="A19" s="96"/>
      <c r="B19" s="106"/>
      <c r="C19" s="98"/>
      <c r="D19" s="99"/>
      <c r="E19" s="99"/>
      <c r="F19" s="107"/>
      <c r="G19" s="195" t="s">
        <v>19</v>
      </c>
      <c r="H19" s="61"/>
      <c r="I19" s="61"/>
      <c r="J19" s="61"/>
      <c r="K19" s="62"/>
      <c r="L19" s="195" t="s">
        <v>20</v>
      </c>
      <c r="M19" s="61"/>
      <c r="N19" s="61"/>
      <c r="O19" s="61"/>
      <c r="P19" s="62"/>
      <c r="Q19" s="195" t="s">
        <v>21</v>
      </c>
      <c r="R19" s="62"/>
      <c r="S19" s="9"/>
    </row>
    <row r="20" spans="1:19" ht="16.5" customHeight="1" x14ac:dyDescent="0.3">
      <c r="A20" s="96"/>
      <c r="B20" s="106"/>
      <c r="C20" s="93" t="s">
        <v>22</v>
      </c>
      <c r="D20" s="94"/>
      <c r="E20" s="94"/>
      <c r="F20" s="105"/>
      <c r="G20" s="196"/>
      <c r="H20" s="57"/>
      <c r="I20" s="57"/>
      <c r="J20" s="57"/>
      <c r="K20" s="77"/>
      <c r="L20" s="156"/>
      <c r="M20" s="55"/>
      <c r="N20" s="55"/>
      <c r="O20" s="55"/>
      <c r="P20" s="106"/>
      <c r="Q20" s="76"/>
      <c r="R20" s="77"/>
      <c r="S20" s="9"/>
    </row>
    <row r="21" spans="1:19" ht="16.5" customHeight="1" x14ac:dyDescent="0.3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3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3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3">
      <c r="A25" s="96"/>
      <c r="B25" s="106"/>
      <c r="C25" s="98"/>
      <c r="D25" s="99"/>
      <c r="E25" s="99"/>
      <c r="F25" s="107"/>
      <c r="G25" s="195" t="s">
        <v>23</v>
      </c>
      <c r="H25" s="61"/>
      <c r="I25" s="61"/>
      <c r="J25" s="61"/>
      <c r="K25" s="62"/>
      <c r="L25" s="195" t="s">
        <v>20</v>
      </c>
      <c r="M25" s="61"/>
      <c r="N25" s="61"/>
      <c r="O25" s="61"/>
      <c r="P25" s="62"/>
      <c r="Q25" s="199" t="s">
        <v>21</v>
      </c>
      <c r="R25" s="110"/>
      <c r="S25" s="9"/>
    </row>
    <row r="26" spans="1:19" ht="16.5" customHeight="1" x14ac:dyDescent="0.3">
      <c r="A26" s="96"/>
      <c r="B26" s="106"/>
      <c r="C26" s="93" t="s">
        <v>24</v>
      </c>
      <c r="D26" s="94"/>
      <c r="E26" s="94"/>
      <c r="F26" s="95"/>
      <c r="G26" s="88"/>
      <c r="H26" s="73"/>
      <c r="I26" s="73"/>
      <c r="J26" s="73"/>
      <c r="K26" s="74"/>
      <c r="L26" s="88"/>
      <c r="M26" s="73"/>
      <c r="N26" s="73"/>
      <c r="O26" s="73"/>
      <c r="P26" s="89"/>
      <c r="Q26" s="116"/>
      <c r="R26" s="74"/>
      <c r="S26" s="9"/>
    </row>
    <row r="27" spans="1:19" ht="16.5" customHeight="1" x14ac:dyDescent="0.3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3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3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8"/>
      <c r="Q29" s="115"/>
      <c r="R29" s="87"/>
      <c r="S29" s="9"/>
    </row>
    <row r="30" spans="1:19" ht="16.5" customHeight="1" x14ac:dyDescent="0.3">
      <c r="A30" s="98"/>
      <c r="B30" s="107"/>
      <c r="C30" s="98"/>
      <c r="D30" s="99"/>
      <c r="E30" s="99"/>
      <c r="F30" s="100"/>
      <c r="G30" s="195" t="s">
        <v>23</v>
      </c>
      <c r="H30" s="61"/>
      <c r="I30" s="61"/>
      <c r="J30" s="61"/>
      <c r="K30" s="62"/>
      <c r="L30" s="198" t="s">
        <v>25</v>
      </c>
      <c r="M30" s="142"/>
      <c r="N30" s="142"/>
      <c r="O30" s="142"/>
      <c r="P30" s="165"/>
      <c r="Q30" s="195" t="s">
        <v>21</v>
      </c>
      <c r="R30" s="62"/>
      <c r="S30" s="9"/>
    </row>
    <row r="31" spans="1:19" ht="21" customHeight="1" x14ac:dyDescent="0.3">
      <c r="A31" s="101" t="s">
        <v>26</v>
      </c>
      <c r="B31" s="94"/>
      <c r="C31" s="94"/>
      <c r="D31" s="94"/>
      <c r="E31" s="94"/>
      <c r="F31" s="94"/>
      <c r="G31" s="108"/>
      <c r="H31" s="109"/>
      <c r="I31" s="109"/>
      <c r="J31" s="109"/>
      <c r="K31" s="110"/>
      <c r="L31" s="108"/>
      <c r="M31" s="109"/>
      <c r="N31" s="109"/>
      <c r="O31" s="109"/>
      <c r="P31" s="110"/>
      <c r="Q31" s="111"/>
      <c r="R31" s="110"/>
      <c r="S31" s="9"/>
    </row>
    <row r="32" spans="1:19" ht="21" customHeight="1" x14ac:dyDescent="0.3">
      <c r="A32" s="96"/>
      <c r="B32" s="55"/>
      <c r="C32" s="55"/>
      <c r="D32" s="55"/>
      <c r="E32" s="55"/>
      <c r="F32" s="55"/>
      <c r="G32" s="88"/>
      <c r="H32" s="73"/>
      <c r="I32" s="73"/>
      <c r="J32" s="73"/>
      <c r="K32" s="74"/>
      <c r="L32" s="88"/>
      <c r="M32" s="73"/>
      <c r="N32" s="73"/>
      <c r="O32" s="73"/>
      <c r="P32" s="74"/>
      <c r="Q32" s="88"/>
      <c r="R32" s="74"/>
      <c r="S32" s="9"/>
    </row>
    <row r="33" spans="1:20" ht="21" customHeight="1" x14ac:dyDescent="0.3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3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3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 t="e">
        <f>SUM(Q14,Q20:R24,Q26:R29,Q31:R33,Q35:R37)</f>
        <v>#N/A</v>
      </c>
      <c r="R38" s="62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154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101" t="s">
        <v>30</v>
      </c>
      <c r="B41" s="94"/>
      <c r="C41" s="94"/>
      <c r="D41" s="94"/>
      <c r="E41" s="94"/>
      <c r="F41" s="105"/>
      <c r="G41" s="166" t="s">
        <v>31</v>
      </c>
      <c r="H41" s="105"/>
      <c r="I41" s="101" t="s">
        <v>32</v>
      </c>
      <c r="J41" s="105"/>
      <c r="K41" s="12" t="s">
        <v>33</v>
      </c>
      <c r="L41" s="29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3">
      <c r="A42" s="161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3">
      <c r="A43" s="161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3">
      <c r="A44" s="161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3">
      <c r="A45" s="161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3">
      <c r="A46" s="161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3">
      <c r="A47" s="161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3">
      <c r="A48" s="161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3">
      <c r="A49" s="161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3">
      <c r="A50" s="161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3">
      <c r="A51" s="161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3">
      <c r="A52" s="161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3">
      <c r="A53" s="161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3">
      <c r="A54" s="161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3">
      <c r="A55" s="161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3">
      <c r="A56" s="161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0" t="s">
        <v>52</v>
      </c>
      <c r="B58" s="55"/>
      <c r="C58" s="55"/>
      <c r="D58" s="55"/>
      <c r="E58" s="55"/>
      <c r="F58" s="55"/>
      <c r="G58" s="55"/>
      <c r="H58" s="55"/>
      <c r="L58" s="160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7" t="s">
        <v>53</v>
      </c>
      <c r="B61" s="55"/>
      <c r="C61" s="55"/>
      <c r="D61" s="55"/>
      <c r="E61" s="55"/>
      <c r="F61" s="55"/>
      <c r="G61" s="55"/>
      <c r="H61" s="55"/>
      <c r="L61" s="148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3">
      <c r="A62" s="194" t="s">
        <v>54</v>
      </c>
      <c r="B62" s="55"/>
      <c r="C62" s="55"/>
      <c r="D62" s="55"/>
      <c r="E62" s="55"/>
      <c r="F62" s="55"/>
      <c r="G62" s="55"/>
      <c r="H62" s="55"/>
      <c r="L62" s="194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10"/>
      <c r="C2" s="105"/>
      <c r="D2" s="211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96"/>
      <c r="C3" s="106"/>
      <c r="D3" s="172"/>
      <c r="E3" s="212" t="s">
        <v>283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98"/>
      <c r="C4" s="107"/>
      <c r="D4" s="183"/>
      <c r="E4" s="212" t="s">
        <v>284</v>
      </c>
      <c r="F4" s="62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213" t="s">
        <v>287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209" t="s">
        <v>289</v>
      </c>
      <c r="D7" s="73"/>
      <c r="E7" s="73"/>
      <c r="F7" s="73"/>
      <c r="G7" s="7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203" t="s">
        <v>291</v>
      </c>
      <c r="D8" s="73"/>
      <c r="E8" s="73"/>
      <c r="F8" s="73"/>
      <c r="G8" s="7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203" t="s">
        <v>293</v>
      </c>
      <c r="D9" s="73"/>
      <c r="E9" s="73"/>
      <c r="F9" s="73"/>
      <c r="G9" s="7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203" t="s">
        <v>295</v>
      </c>
      <c r="D10" s="73"/>
      <c r="E10" s="73"/>
      <c r="F10" s="73"/>
      <c r="G10" s="7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203" t="s">
        <v>297</v>
      </c>
      <c r="D11" s="73"/>
      <c r="E11" s="73"/>
      <c r="F11" s="73"/>
      <c r="G11" s="7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203" t="s">
        <v>299</v>
      </c>
      <c r="D12" s="73"/>
      <c r="E12" s="73"/>
      <c r="F12" s="73"/>
      <c r="G12" s="7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203" t="s">
        <v>301</v>
      </c>
      <c r="D13" s="73"/>
      <c r="E13" s="73"/>
      <c r="F13" s="73"/>
      <c r="G13" s="7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203" t="s">
        <v>303</v>
      </c>
      <c r="D14" s="73"/>
      <c r="E14" s="73"/>
      <c r="F14" s="73"/>
      <c r="G14" s="74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203" t="s">
        <v>305</v>
      </c>
      <c r="D15" s="73"/>
      <c r="E15" s="73"/>
      <c r="F15" s="73"/>
      <c r="G15" s="74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203" t="s">
        <v>307</v>
      </c>
      <c r="D16" s="73"/>
      <c r="E16" s="73"/>
      <c r="F16" s="73"/>
      <c r="G16" s="74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203" t="s">
        <v>309</v>
      </c>
      <c r="D17" s="73"/>
      <c r="E17" s="73"/>
      <c r="F17" s="73"/>
      <c r="G17" s="7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203" t="s">
        <v>311</v>
      </c>
      <c r="D18" s="73"/>
      <c r="E18" s="73"/>
      <c r="F18" s="73"/>
      <c r="G18" s="7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203" t="s">
        <v>313</v>
      </c>
      <c r="D19" s="73"/>
      <c r="E19" s="73"/>
      <c r="F19" s="73"/>
      <c r="G19" s="7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203" t="s">
        <v>315</v>
      </c>
      <c r="D20" s="73"/>
      <c r="E20" s="73"/>
      <c r="F20" s="73"/>
      <c r="G20" s="7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203" t="s">
        <v>317</v>
      </c>
      <c r="D21" s="73"/>
      <c r="E21" s="73"/>
      <c r="F21" s="73"/>
      <c r="G21" s="7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203" t="s">
        <v>319</v>
      </c>
      <c r="D22" s="73"/>
      <c r="E22" s="73"/>
      <c r="F22" s="73"/>
      <c r="G22" s="7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203" t="s">
        <v>321</v>
      </c>
      <c r="D23" s="73"/>
      <c r="E23" s="73"/>
      <c r="F23" s="73"/>
      <c r="G23" s="7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07" t="s">
        <v>323</v>
      </c>
      <c r="D24" s="73"/>
      <c r="E24" s="73"/>
      <c r="F24" s="73"/>
      <c r="G24" s="7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08" t="s">
        <v>325</v>
      </c>
      <c r="D25" s="73"/>
      <c r="E25" s="73"/>
      <c r="F25" s="73"/>
      <c r="G25" s="7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07" t="s">
        <v>327</v>
      </c>
      <c r="D26" s="73"/>
      <c r="E26" s="73"/>
      <c r="F26" s="73"/>
      <c r="G26" s="7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07" t="s">
        <v>329</v>
      </c>
      <c r="D27" s="73"/>
      <c r="E27" s="73"/>
      <c r="F27" s="73"/>
      <c r="G27" s="7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07" t="s">
        <v>331</v>
      </c>
      <c r="D28" s="73"/>
      <c r="E28" s="73"/>
      <c r="F28" s="73"/>
      <c r="G28" s="7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203" t="s">
        <v>333</v>
      </c>
      <c r="D29" s="73"/>
      <c r="E29" s="73"/>
      <c r="F29" s="73"/>
      <c r="G29" s="7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203" t="s">
        <v>335</v>
      </c>
      <c r="D30" s="73"/>
      <c r="E30" s="73"/>
      <c r="F30" s="73"/>
      <c r="G30" s="7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204" t="s">
        <v>337</v>
      </c>
      <c r="D31" s="205"/>
      <c r="E31" s="205"/>
      <c r="F31" s="205"/>
      <c r="G31" s="206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07" t="s">
        <v>339</v>
      </c>
      <c r="D32" s="73"/>
      <c r="E32" s="73"/>
      <c r="F32" s="73"/>
      <c r="G32" s="8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2025-03-16T00:35:44Z</cp:lastPrinted>
  <dcterms:created xsi:type="dcterms:W3CDTF">2012-10-01T15:59:21Z</dcterms:created>
  <dcterms:modified xsi:type="dcterms:W3CDTF">2025-03-20T21:35:27Z</dcterms:modified>
</cp:coreProperties>
</file>