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ckvan/Desktop/resuelve_test/"/>
    </mc:Choice>
  </mc:AlternateContent>
  <xr:revisionPtr revIDLastSave="0" documentId="13_ncr:1_{2C890706-EEA4-3F42-83DF-6C633F62C983}" xr6:coauthVersionLast="45" xr6:coauthVersionMax="45" xr10:uidLastSave="{00000000-0000-0000-0000-000000000000}"/>
  <bookViews>
    <workbookView xWindow="1140" yWindow="960" windowWidth="24380" windowHeight="14500" xr2:uid="{86A960A6-9C1A-A441-9D82-1528B458BA70}"/>
  </bookViews>
  <sheets>
    <sheet name="no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2" l="1"/>
  <c r="M35" i="2" s="1"/>
  <c r="M38" i="2" s="1"/>
  <c r="M40" i="2" s="1"/>
  <c r="M27" i="2"/>
  <c r="M39" i="2" s="1"/>
  <c r="G20" i="2" l="1"/>
  <c r="H19" i="2"/>
  <c r="I19" i="2" s="1"/>
  <c r="L19" i="2" s="1"/>
  <c r="H18" i="2"/>
  <c r="H20" i="2" s="1"/>
  <c r="G14" i="2"/>
  <c r="I13" i="2"/>
  <c r="L13" i="2" s="1"/>
  <c r="H13" i="2"/>
  <c r="H12" i="2"/>
  <c r="H14" i="2" s="1"/>
  <c r="I14" i="2" s="1"/>
  <c r="M13" i="2" l="1"/>
  <c r="M12" i="2"/>
  <c r="N13" i="2"/>
  <c r="O13" i="2" s="1"/>
  <c r="I20" i="2"/>
  <c r="I12" i="2"/>
  <c r="L12" i="2" s="1"/>
  <c r="N12" i="2" s="1"/>
  <c r="O12" i="2" s="1"/>
  <c r="I18" i="2"/>
  <c r="L18" i="2" s="1"/>
  <c r="H7" i="2"/>
  <c r="G7" i="2"/>
  <c r="I7" i="2" s="1"/>
  <c r="M6" i="2" s="1"/>
  <c r="I6" i="2"/>
  <c r="L6" i="2" s="1"/>
  <c r="I5" i="2"/>
  <c r="I4" i="2"/>
  <c r="I3" i="2"/>
  <c r="M19" i="2" l="1"/>
  <c r="N19" i="2" s="1"/>
  <c r="O19" i="2" s="1"/>
  <c r="M18" i="2"/>
  <c r="N18" i="2" s="1"/>
  <c r="O18" i="2" s="1"/>
  <c r="N6" i="2"/>
  <c r="O6" i="2" s="1"/>
</calcChain>
</file>

<file path=xl/sharedStrings.xml><?xml version="1.0" encoding="utf-8"?>
<sst xmlns="http://schemas.openxmlformats.org/spreadsheetml/2006/main" count="111" uniqueCount="59">
  <si>
    <t>NIVEL</t>
  </si>
  <si>
    <t>GOLES/MES</t>
  </si>
  <si>
    <t>Jugador</t>
  </si>
  <si>
    <t>Nivel</t>
  </si>
  <si>
    <t>Goles x Mes</t>
  </si>
  <si>
    <t>Goles Minimos</t>
  </si>
  <si>
    <t>Alcance</t>
  </si>
  <si>
    <t>Sueldo</t>
  </si>
  <si>
    <t>Bono</t>
  </si>
  <si>
    <t>Individual</t>
  </si>
  <si>
    <t>Equipo</t>
  </si>
  <si>
    <t>Bono Calculado</t>
  </si>
  <si>
    <t>Total</t>
  </si>
  <si>
    <t>A</t>
  </si>
  <si>
    <t>Juan</t>
  </si>
  <si>
    <t>B</t>
  </si>
  <si>
    <t>Pedro</t>
  </si>
  <si>
    <t>C</t>
  </si>
  <si>
    <t>Martín</t>
  </si>
  <si>
    <t>Cuauh</t>
  </si>
  <si>
    <t>Luis</t>
  </si>
  <si>
    <t>TOTAL</t>
  </si>
  <si>
    <t>Equipo 1</t>
  </si>
  <si>
    <t>rojo</t>
  </si>
  <si>
    <t>Juan Perez</t>
  </si>
  <si>
    <t>Equipo 2</t>
  </si>
  <si>
    <t>azul</t>
  </si>
  <si>
    <t>El Rulo</t>
  </si>
  <si>
    <t>EL Cuauh</t>
  </si>
  <si>
    <t>Cosme Fulanito</t>
  </si>
  <si>
    <t>Etiquetas</t>
  </si>
  <si>
    <t>Parametros</t>
  </si>
  <si>
    <t>Entradas</t>
  </si>
  <si>
    <t>Calculos Ind.</t>
  </si>
  <si>
    <t>Calculos Grupo.</t>
  </si>
  <si>
    <t>equipos</t>
  </si>
  <si>
    <t>{}</t>
  </si>
  <si>
    <t>equipo1</t>
  </si>
  <si>
    <t>total_goles</t>
  </si>
  <si>
    <t>total_minimos</t>
  </si>
  <si>
    <t>jugadores</t>
  </si>
  <si>
    <t>[]</t>
  </si>
  <si>
    <t>equipo2</t>
  </si>
  <si>
    <t>Class Team</t>
  </si>
  <si>
    <t>Class Level</t>
  </si>
  <si>
    <t>name</t>
  </si>
  <si>
    <t>goals_for_months</t>
  </si>
  <si>
    <t>goals_by_month</t>
  </si>
  <si>
    <t>goals_by_levels</t>
  </si>
  <si>
    <t>average</t>
  </si>
  <si>
    <t>Class Player</t>
  </si>
  <si>
    <t>team</t>
  </si>
  <si>
    <t>level</t>
  </si>
  <si>
    <t>goals_by_level</t>
  </si>
  <si>
    <t>salary</t>
  </si>
  <si>
    <t>base_bonus</t>
  </si>
  <si>
    <t>individual_bonus</t>
  </si>
  <si>
    <t>team_bonus</t>
  </si>
  <si>
    <t>total_payment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</si>
</sst>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41" formatCode="_(* #,##0_);_(* \(#,##0\);_(* &quot;-&quot;_);_(@_)"/>
    <numFmt numFmtId="164" formatCode="_([$$-409]* #,##0.00_);_([$$-409]* \(#,##0.00\);_([$$-409]* &quot;-&quot;??_);_(@_)"/>
    <numFmt numFmtId="165" formatCode="_([$$-409]* #,##0_);_([$$-409]* \(#,##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2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0" fontId="0" fillId="0" borderId="1" xfId="2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/>
    <xf numFmtId="10" fontId="0" fillId="0" borderId="0" xfId="2" applyNumberFormat="1" applyFo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9" fontId="0" fillId="2" borderId="1" xfId="0" applyNumberFormat="1" applyFill="1" applyBorder="1"/>
    <xf numFmtId="0" fontId="0" fillId="2" borderId="1" xfId="0" applyFill="1" applyBorder="1"/>
    <xf numFmtId="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49" fontId="0" fillId="4" borderId="1" xfId="0" applyNumberFormat="1" applyFill="1" applyBorder="1"/>
    <xf numFmtId="10" fontId="0" fillId="5" borderId="1" xfId="2" applyNumberFormat="1" applyFont="1" applyFill="1" applyBorder="1"/>
    <xf numFmtId="164" fontId="0" fillId="4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0" fontId="0" fillId="0" borderId="0" xfId="0" applyAlignment="1">
      <alignment horizontal="left" vertical="center"/>
    </xf>
    <xf numFmtId="0" fontId="2" fillId="3" borderId="1" xfId="0" applyFont="1" applyFill="1" applyBorder="1"/>
    <xf numFmtId="10" fontId="2" fillId="3" borderId="1" xfId="2" applyNumberFormat="1" applyFont="1" applyFill="1" applyBorder="1"/>
    <xf numFmtId="164" fontId="0" fillId="0" borderId="0" xfId="1" applyNumberFormat="1" applyFont="1"/>
    <xf numFmtId="164" fontId="0" fillId="0" borderId="0" xfId="0" applyNumberFormat="1"/>
    <xf numFmtId="0" fontId="0" fillId="5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164" fontId="0" fillId="4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41" fontId="0" fillId="3" borderId="0" xfId="3" applyFont="1" applyFill="1" applyAlignment="1">
      <alignment horizontal="right"/>
    </xf>
    <xf numFmtId="9" fontId="0" fillId="3" borderId="0" xfId="2" applyFont="1" applyFill="1" applyAlignment="1">
      <alignment horizontal="right"/>
    </xf>
    <xf numFmtId="49" fontId="0" fillId="4" borderId="0" xfId="0" applyNumberFormat="1" applyFill="1" applyAlignment="1">
      <alignment horizontal="right"/>
    </xf>
    <xf numFmtId="41" fontId="0" fillId="4" borderId="0" xfId="3" applyFont="1" applyFill="1" applyAlignment="1">
      <alignment horizontal="right"/>
    </xf>
    <xf numFmtId="41" fontId="0" fillId="2" borderId="0" xfId="3" applyFont="1" applyFill="1" applyAlignment="1">
      <alignment horizontal="right"/>
    </xf>
    <xf numFmtId="9" fontId="0" fillId="5" borderId="0" xfId="2" applyFont="1" applyFill="1" applyAlignment="1">
      <alignment horizontal="right"/>
    </xf>
    <xf numFmtId="165" fontId="0" fillId="4" borderId="0" xfId="0" applyNumberFormat="1" applyFill="1" applyAlignment="1">
      <alignment horizontal="right"/>
    </xf>
    <xf numFmtId="165" fontId="0" fillId="5" borderId="0" xfId="0" applyNumberFormat="1" applyFill="1" applyAlignment="1">
      <alignment horizontal="right"/>
    </xf>
  </cellXfs>
  <cellStyles count="4">
    <cellStyle name="Comma [0]" xfId="3" builtinId="6"/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D9BB-E4A4-DC4E-9F58-7CDED34911B2}">
  <dimension ref="A1:R40"/>
  <sheetViews>
    <sheetView tabSelected="1" topLeftCell="A14" workbookViewId="0">
      <selection activeCell="O25" sqref="O25"/>
    </sheetView>
  </sheetViews>
  <sheetFormatPr baseColWidth="10" defaultRowHeight="16" x14ac:dyDescent="0.2"/>
  <cols>
    <col min="1" max="1" width="9" bestFit="1" customWidth="1"/>
    <col min="2" max="2" width="7.6640625" bestFit="1" customWidth="1"/>
    <col min="3" max="3" width="7.6640625" customWidth="1"/>
    <col min="4" max="4" width="6.6640625" bestFit="1" customWidth="1"/>
    <col min="5" max="5" width="11.6640625" customWidth="1"/>
    <col min="6" max="6" width="8.5" customWidth="1"/>
    <col min="7" max="7" width="7.5" customWidth="1"/>
    <col min="8" max="8" width="10" customWidth="1"/>
    <col min="10" max="10" width="15.33203125" customWidth="1"/>
    <col min="11" max="11" width="11.33203125" bestFit="1" customWidth="1"/>
    <col min="12" max="12" width="16" bestFit="1" customWidth="1"/>
    <col min="13" max="14" width="11.5" bestFit="1" customWidth="1"/>
    <col min="15" max="15" width="12.5" bestFit="1" customWidth="1"/>
    <col min="16" max="16" width="14.6640625" bestFit="1" customWidth="1"/>
    <col min="17" max="17" width="4" customWidth="1"/>
    <col min="18" max="18" width="13.83203125" bestFit="1" customWidth="1"/>
  </cols>
  <sheetData>
    <row r="1" spans="1:18" x14ac:dyDescent="0.2">
      <c r="L1" s="1">
        <v>0.5</v>
      </c>
      <c r="M1" s="1">
        <v>0.5</v>
      </c>
      <c r="N1" s="1"/>
    </row>
    <row r="2" spans="1:18" s="2" customFormat="1" ht="34" x14ac:dyDescent="0.2">
      <c r="A2" s="13" t="s">
        <v>0</v>
      </c>
      <c r="B2" s="14" t="s">
        <v>1</v>
      </c>
      <c r="C2"/>
      <c r="E2" s="3" t="s">
        <v>2</v>
      </c>
      <c r="F2" s="3" t="s">
        <v>3</v>
      </c>
      <c r="G2" s="4" t="s">
        <v>4</v>
      </c>
      <c r="H2" s="4" t="s">
        <v>5</v>
      </c>
      <c r="I2" s="3" t="s">
        <v>6</v>
      </c>
      <c r="J2" s="3" t="s">
        <v>7</v>
      </c>
      <c r="K2" s="3" t="s">
        <v>8</v>
      </c>
      <c r="L2" s="5" t="s">
        <v>9</v>
      </c>
      <c r="M2" s="5" t="s">
        <v>10</v>
      </c>
      <c r="N2" s="5" t="s">
        <v>11</v>
      </c>
      <c r="O2" s="3" t="s">
        <v>12</v>
      </c>
      <c r="Q2" s="33" t="s">
        <v>30</v>
      </c>
      <c r="R2" s="33"/>
    </row>
    <row r="3" spans="1:18" x14ac:dyDescent="0.2">
      <c r="A3" s="15" t="s">
        <v>13</v>
      </c>
      <c r="B3" s="16">
        <v>5</v>
      </c>
      <c r="E3" s="6" t="s">
        <v>14</v>
      </c>
      <c r="F3" s="6" t="s">
        <v>13</v>
      </c>
      <c r="G3" s="6">
        <v>6</v>
      </c>
      <c r="H3" s="6">
        <v>5</v>
      </c>
      <c r="I3" s="7">
        <f>G3/H3</f>
        <v>1.2</v>
      </c>
      <c r="J3" s="8"/>
      <c r="K3" s="8"/>
      <c r="L3" s="8"/>
      <c r="M3" s="8"/>
      <c r="N3" s="8"/>
      <c r="O3" s="6"/>
      <c r="Q3" s="16"/>
      <c r="R3" s="6" t="s">
        <v>31</v>
      </c>
    </row>
    <row r="4" spans="1:18" x14ac:dyDescent="0.2">
      <c r="A4" s="15" t="s">
        <v>15</v>
      </c>
      <c r="B4" s="16">
        <v>10</v>
      </c>
      <c r="E4" s="6" t="s">
        <v>16</v>
      </c>
      <c r="F4" s="6" t="s">
        <v>15</v>
      </c>
      <c r="G4" s="6">
        <v>7</v>
      </c>
      <c r="H4" s="6">
        <v>10</v>
      </c>
      <c r="I4" s="7">
        <f>G4/H4</f>
        <v>0.7</v>
      </c>
      <c r="J4" s="8"/>
      <c r="K4" s="8"/>
      <c r="L4" s="8"/>
      <c r="M4" s="8"/>
      <c r="N4" s="8"/>
      <c r="O4" s="6"/>
      <c r="Q4" s="20"/>
      <c r="R4" s="6" t="s">
        <v>32</v>
      </c>
    </row>
    <row r="5" spans="1:18" x14ac:dyDescent="0.2">
      <c r="A5" s="15" t="s">
        <v>17</v>
      </c>
      <c r="B5" s="16">
        <v>15</v>
      </c>
      <c r="E5" s="6" t="s">
        <v>18</v>
      </c>
      <c r="F5" s="6" t="s">
        <v>17</v>
      </c>
      <c r="G5" s="6">
        <v>16</v>
      </c>
      <c r="H5" s="6">
        <v>15</v>
      </c>
      <c r="I5" s="7">
        <f>G5/H5</f>
        <v>1.0666666666666667</v>
      </c>
      <c r="J5" s="8"/>
      <c r="K5" s="8"/>
      <c r="L5" s="8"/>
      <c r="M5" s="8"/>
      <c r="N5" s="8"/>
      <c r="O5" s="6"/>
      <c r="Q5" s="31"/>
      <c r="R5" s="6" t="s">
        <v>33</v>
      </c>
    </row>
    <row r="6" spans="1:18" x14ac:dyDescent="0.2">
      <c r="A6" s="15" t="s">
        <v>19</v>
      </c>
      <c r="B6" s="16">
        <v>20</v>
      </c>
      <c r="E6" s="6" t="s">
        <v>20</v>
      </c>
      <c r="F6" s="6" t="s">
        <v>19</v>
      </c>
      <c r="G6" s="6">
        <v>19</v>
      </c>
      <c r="H6" s="6">
        <v>20</v>
      </c>
      <c r="I6" s="7">
        <f>G6/H6</f>
        <v>0.95</v>
      </c>
      <c r="J6" s="8">
        <v>50000</v>
      </c>
      <c r="K6" s="8">
        <v>10000</v>
      </c>
      <c r="L6" s="8">
        <f>(K6*$L$1)*I6</f>
        <v>4750</v>
      </c>
      <c r="M6" s="8">
        <f>(K6*$M$1)*$I$7</f>
        <v>4800</v>
      </c>
      <c r="N6" s="8">
        <f>IF(L6+M6&lt;=K6, L6+M6, K6)</f>
        <v>9550</v>
      </c>
      <c r="O6" s="9">
        <f>J6+N6</f>
        <v>59550</v>
      </c>
      <c r="Q6" s="32"/>
      <c r="R6" s="6" t="s">
        <v>34</v>
      </c>
    </row>
    <row r="7" spans="1:18" x14ac:dyDescent="0.2">
      <c r="E7" s="10" t="s">
        <v>21</v>
      </c>
      <c r="F7" s="6"/>
      <c r="G7" s="6">
        <f>SUM(G3:G6)</f>
        <v>48</v>
      </c>
      <c r="H7" s="6">
        <f>SUM(H3:H6)</f>
        <v>50</v>
      </c>
      <c r="I7" s="7">
        <f>G7/H7</f>
        <v>0.96</v>
      </c>
      <c r="J7" s="8"/>
      <c r="K7" s="8"/>
      <c r="L7" s="8"/>
      <c r="M7" s="8"/>
      <c r="N7" s="8"/>
      <c r="O7" s="6"/>
    </row>
    <row r="8" spans="1:18" x14ac:dyDescent="0.2">
      <c r="A8" s="15" t="s">
        <v>9</v>
      </c>
      <c r="B8" s="17">
        <v>0.5</v>
      </c>
      <c r="I8" s="11"/>
    </row>
    <row r="9" spans="1:18" x14ac:dyDescent="0.2">
      <c r="A9" s="15" t="s">
        <v>10</v>
      </c>
      <c r="B9" s="17">
        <v>0.5</v>
      </c>
      <c r="I9" s="11"/>
    </row>
    <row r="10" spans="1:18" s="12" customFormat="1" x14ac:dyDescent="0.2">
      <c r="C10"/>
      <c r="I10" s="11"/>
    </row>
    <row r="11" spans="1:18" s="12" customFormat="1" ht="34" x14ac:dyDescent="0.2">
      <c r="C11"/>
      <c r="D11" s="3" t="s">
        <v>10</v>
      </c>
      <c r="E11" s="3" t="s">
        <v>2</v>
      </c>
      <c r="F11" s="3" t="s">
        <v>3</v>
      </c>
      <c r="G11" s="5" t="s">
        <v>4</v>
      </c>
      <c r="H11" s="5" t="s">
        <v>5</v>
      </c>
      <c r="I11" s="5" t="s">
        <v>6</v>
      </c>
      <c r="J11" s="3" t="s">
        <v>7</v>
      </c>
      <c r="K11" s="3" t="s">
        <v>8</v>
      </c>
      <c r="L11" s="5" t="s">
        <v>9</v>
      </c>
      <c r="M11" s="5" t="s">
        <v>10</v>
      </c>
      <c r="N11" s="5" t="s">
        <v>11</v>
      </c>
      <c r="O11" s="3" t="s">
        <v>12</v>
      </c>
    </row>
    <row r="12" spans="1:18" s="12" customFormat="1" x14ac:dyDescent="0.2">
      <c r="A12" s="18" t="s">
        <v>22</v>
      </c>
      <c r="B12" s="19" t="s">
        <v>23</v>
      </c>
      <c r="C12"/>
      <c r="D12" s="20" t="s">
        <v>23</v>
      </c>
      <c r="E12" s="20" t="s">
        <v>24</v>
      </c>
      <c r="F12" s="21" t="s">
        <v>17</v>
      </c>
      <c r="G12" s="20">
        <v>10</v>
      </c>
      <c r="H12" s="16">
        <f>VLOOKUP(F12,$A$3:$B$6,2,FALSE)</f>
        <v>15</v>
      </c>
      <c r="I12" s="22">
        <f>G12/H12</f>
        <v>0.66666666666666663</v>
      </c>
      <c r="J12" s="23">
        <v>50000</v>
      </c>
      <c r="K12" s="23">
        <v>25000</v>
      </c>
      <c r="L12" s="24">
        <f>(K12*$B$8)*I12</f>
        <v>8333.3333333333321</v>
      </c>
      <c r="M12" s="24">
        <f>(K12*$B$9)*$I$14</f>
        <v>9500</v>
      </c>
      <c r="N12" s="24">
        <f>IF(L12+M12&lt;=K12, L12+M12, K12)</f>
        <v>17833.333333333332</v>
      </c>
      <c r="O12" s="25">
        <f>J12+N12</f>
        <v>67833.333333333328</v>
      </c>
    </row>
    <row r="13" spans="1:18" s="12" customFormat="1" x14ac:dyDescent="0.2">
      <c r="A13" s="18" t="s">
        <v>25</v>
      </c>
      <c r="B13" s="19" t="s">
        <v>26</v>
      </c>
      <c r="C13" s="26"/>
      <c r="D13" s="20" t="s">
        <v>23</v>
      </c>
      <c r="E13" s="20" t="s">
        <v>27</v>
      </c>
      <c r="F13" s="20" t="s">
        <v>15</v>
      </c>
      <c r="G13" s="20">
        <v>9</v>
      </c>
      <c r="H13" s="16">
        <f>VLOOKUP(F13,$A$3:$B$6,2,FALSE)</f>
        <v>10</v>
      </c>
      <c r="I13" s="22">
        <f>G13/H13</f>
        <v>0.9</v>
      </c>
      <c r="J13" s="23">
        <v>30000</v>
      </c>
      <c r="K13" s="23">
        <v>15000</v>
      </c>
      <c r="L13" s="24">
        <f>(K13*$B$8)*I13</f>
        <v>6750</v>
      </c>
      <c r="M13" s="24">
        <f>(K13*$B$9)*$I$14</f>
        <v>5700</v>
      </c>
      <c r="N13" s="24">
        <f t="shared" ref="N13:N19" si="0">IF(L13+M13&lt;=K13, L13+M13, K13)</f>
        <v>12450</v>
      </c>
      <c r="O13" s="25">
        <f t="shared" ref="O13:O19" si="1">J13+N13</f>
        <v>42450</v>
      </c>
    </row>
    <row r="14" spans="1:18" x14ac:dyDescent="0.2">
      <c r="G14" s="27">
        <f>SUM(G12:G13)</f>
        <v>19</v>
      </c>
      <c r="H14" s="27">
        <f>SUM(H12:H13)</f>
        <v>25</v>
      </c>
      <c r="I14" s="28">
        <f>G14/H14</f>
        <v>0.76</v>
      </c>
      <c r="J14" s="29"/>
      <c r="K14" s="29"/>
      <c r="L14" s="29"/>
      <c r="M14" s="29"/>
      <c r="N14" s="29"/>
      <c r="O14" s="30"/>
    </row>
    <row r="15" spans="1:18" x14ac:dyDescent="0.2">
      <c r="I15" s="11"/>
      <c r="J15" s="29"/>
      <c r="K15" s="29"/>
      <c r="L15" s="29"/>
      <c r="M15" s="29"/>
      <c r="N15" s="29"/>
      <c r="O15" s="30"/>
    </row>
    <row r="16" spans="1:18" x14ac:dyDescent="0.2">
      <c r="D16" s="12"/>
      <c r="E16" s="12"/>
      <c r="F16" s="12"/>
      <c r="G16" s="12"/>
      <c r="H16" s="12"/>
      <c r="I16" s="11"/>
      <c r="J16" s="12"/>
      <c r="K16" s="12"/>
      <c r="N16" s="12"/>
      <c r="O16" s="12"/>
    </row>
    <row r="17" spans="1:17" ht="34" x14ac:dyDescent="0.2">
      <c r="D17" s="3" t="s">
        <v>10</v>
      </c>
      <c r="E17" s="3" t="s">
        <v>2</v>
      </c>
      <c r="F17" s="3" t="s">
        <v>3</v>
      </c>
      <c r="G17" s="5" t="s">
        <v>4</v>
      </c>
      <c r="H17" s="5" t="s">
        <v>5</v>
      </c>
      <c r="I17" s="5" t="s">
        <v>6</v>
      </c>
      <c r="J17" s="3" t="s">
        <v>7</v>
      </c>
      <c r="K17" s="3" t="s">
        <v>8</v>
      </c>
      <c r="L17" s="5" t="s">
        <v>9</v>
      </c>
      <c r="M17" s="5" t="s">
        <v>10</v>
      </c>
      <c r="N17" s="5" t="s">
        <v>11</v>
      </c>
      <c r="O17" s="3" t="s">
        <v>12</v>
      </c>
    </row>
    <row r="18" spans="1:17" x14ac:dyDescent="0.2">
      <c r="D18" s="20" t="s">
        <v>26</v>
      </c>
      <c r="E18" s="20" t="s">
        <v>28</v>
      </c>
      <c r="F18" s="20" t="s">
        <v>19</v>
      </c>
      <c r="G18" s="20">
        <v>30</v>
      </c>
      <c r="H18" s="16">
        <f t="shared" ref="H18:H19" si="2">VLOOKUP(F18,$A$3:$B$6,2,FALSE)</f>
        <v>20</v>
      </c>
      <c r="I18" s="22">
        <f>G18/H18</f>
        <v>1.5</v>
      </c>
      <c r="J18" s="23">
        <v>100000</v>
      </c>
      <c r="K18" s="23">
        <v>30000</v>
      </c>
      <c r="L18" s="24">
        <f>(K18*$B$8)*I18</f>
        <v>22500</v>
      </c>
      <c r="M18" s="24">
        <f>(K18*$B$9)*$I$20</f>
        <v>22200</v>
      </c>
      <c r="N18" s="24">
        <f t="shared" si="0"/>
        <v>30000</v>
      </c>
      <c r="O18" s="25">
        <f t="shared" si="1"/>
        <v>130000</v>
      </c>
    </row>
    <row r="19" spans="1:17" s="12" customFormat="1" x14ac:dyDescent="0.2">
      <c r="D19" s="20" t="s">
        <v>26</v>
      </c>
      <c r="E19" s="20" t="s">
        <v>29</v>
      </c>
      <c r="F19" s="20" t="s">
        <v>13</v>
      </c>
      <c r="G19" s="20">
        <v>7</v>
      </c>
      <c r="H19" s="16">
        <f t="shared" si="2"/>
        <v>5</v>
      </c>
      <c r="I19" s="22">
        <f>G19/H19</f>
        <v>1.4</v>
      </c>
      <c r="J19" s="23">
        <v>20000</v>
      </c>
      <c r="K19" s="23">
        <v>10000</v>
      </c>
      <c r="L19" s="24">
        <f>(K19*$B$8)*I19</f>
        <v>7000</v>
      </c>
      <c r="M19" s="24">
        <f>(K19*$B$9)*$I$20</f>
        <v>7400</v>
      </c>
      <c r="N19" s="24">
        <f t="shared" si="0"/>
        <v>10000</v>
      </c>
      <c r="O19" s="25">
        <f t="shared" si="1"/>
        <v>30000</v>
      </c>
    </row>
    <row r="20" spans="1:17" x14ac:dyDescent="0.2">
      <c r="G20" s="27">
        <f>SUM(G18:G19)</f>
        <v>37</v>
      </c>
      <c r="H20" s="27">
        <f>SUM(H18:H19)</f>
        <v>25</v>
      </c>
      <c r="I20" s="28">
        <f>G20/H20</f>
        <v>1.48</v>
      </c>
      <c r="J20" s="29"/>
      <c r="K20" s="29"/>
      <c r="L20" s="29"/>
      <c r="M20" s="29"/>
      <c r="N20" s="29"/>
      <c r="O20" s="30"/>
    </row>
    <row r="23" spans="1:17" x14ac:dyDescent="0.2">
      <c r="A23" t="s">
        <v>35</v>
      </c>
      <c r="B23" t="s">
        <v>36</v>
      </c>
      <c r="K23" t="s">
        <v>43</v>
      </c>
      <c r="O23" t="s">
        <v>44</v>
      </c>
    </row>
    <row r="24" spans="1:17" x14ac:dyDescent="0.2">
      <c r="B24" t="s">
        <v>37</v>
      </c>
      <c r="C24" t="s">
        <v>36</v>
      </c>
      <c r="L24" t="s">
        <v>45</v>
      </c>
      <c r="M24" s="34" t="s">
        <v>23</v>
      </c>
      <c r="P24" t="s">
        <v>45</v>
      </c>
      <c r="Q24" s="35" t="s">
        <v>13</v>
      </c>
    </row>
    <row r="25" spans="1:17" x14ac:dyDescent="0.2">
      <c r="C25" t="s">
        <v>38</v>
      </c>
      <c r="L25" t="s">
        <v>46</v>
      </c>
      <c r="M25" s="36">
        <v>19</v>
      </c>
      <c r="P25" t="s">
        <v>47</v>
      </c>
      <c r="Q25" s="35">
        <v>5</v>
      </c>
    </row>
    <row r="26" spans="1:17" x14ac:dyDescent="0.2">
      <c r="C26" t="s">
        <v>39</v>
      </c>
      <c r="L26" t="s">
        <v>48</v>
      </c>
      <c r="M26" s="36">
        <v>25</v>
      </c>
    </row>
    <row r="27" spans="1:17" x14ac:dyDescent="0.2">
      <c r="C27" t="s">
        <v>40</v>
      </c>
      <c r="E27" t="s">
        <v>41</v>
      </c>
      <c r="L27" t="s">
        <v>49</v>
      </c>
      <c r="M27" s="37">
        <f>M25/M26</f>
        <v>0.76</v>
      </c>
    </row>
    <row r="28" spans="1:17" x14ac:dyDescent="0.2">
      <c r="B28" t="s">
        <v>42</v>
      </c>
      <c r="C28" t="s">
        <v>36</v>
      </c>
    </row>
    <row r="29" spans="1:17" x14ac:dyDescent="0.2">
      <c r="C29" t="s">
        <v>38</v>
      </c>
      <c r="K29" t="s">
        <v>50</v>
      </c>
    </row>
    <row r="30" spans="1:17" x14ac:dyDescent="0.2">
      <c r="C30" t="s">
        <v>39</v>
      </c>
      <c r="L30" t="s">
        <v>45</v>
      </c>
      <c r="M30" s="38" t="s">
        <v>27</v>
      </c>
    </row>
    <row r="31" spans="1:17" x14ac:dyDescent="0.2">
      <c r="C31" t="s">
        <v>40</v>
      </c>
      <c r="L31" t="s">
        <v>51</v>
      </c>
      <c r="M31" s="38" t="s">
        <v>23</v>
      </c>
    </row>
    <row r="32" spans="1:17" x14ac:dyDescent="0.2">
      <c r="L32" t="s">
        <v>52</v>
      </c>
      <c r="M32" s="38" t="s">
        <v>15</v>
      </c>
    </row>
    <row r="33" spans="12:13" x14ac:dyDescent="0.2">
      <c r="L33" t="s">
        <v>46</v>
      </c>
      <c r="M33" s="39">
        <v>9</v>
      </c>
    </row>
    <row r="34" spans="12:13" x14ac:dyDescent="0.2">
      <c r="L34" t="s">
        <v>53</v>
      </c>
      <c r="M34" s="40">
        <f>VLOOKUP(M32,$A$3:$B$6, 2,FALSE)</f>
        <v>10</v>
      </c>
    </row>
    <row r="35" spans="12:13" x14ac:dyDescent="0.2">
      <c r="L35" t="s">
        <v>49</v>
      </c>
      <c r="M35" s="41">
        <f>M33/M34</f>
        <v>0.9</v>
      </c>
    </row>
    <row r="36" spans="12:13" x14ac:dyDescent="0.2">
      <c r="L36" t="s">
        <v>54</v>
      </c>
      <c r="M36" s="42">
        <v>30000</v>
      </c>
    </row>
    <row r="37" spans="12:13" x14ac:dyDescent="0.2">
      <c r="L37" t="s">
        <v>55</v>
      </c>
      <c r="M37" s="42">
        <v>15000</v>
      </c>
    </row>
    <row r="38" spans="12:13" x14ac:dyDescent="0.2">
      <c r="L38" t="s">
        <v>56</v>
      </c>
      <c r="M38" s="43">
        <f>M37*B8*M35</f>
        <v>6750</v>
      </c>
    </row>
    <row r="39" spans="12:13" x14ac:dyDescent="0.2">
      <c r="L39" t="s">
        <v>57</v>
      </c>
      <c r="M39" s="43">
        <f>M37*$B$9*M27</f>
        <v>5700</v>
      </c>
    </row>
    <row r="40" spans="12:13" x14ac:dyDescent="0.2">
      <c r="L40" t="s">
        <v>58</v>
      </c>
      <c r="M40" s="43">
        <f>M36+M38+M39</f>
        <v>42450</v>
      </c>
    </row>
  </sheetData>
  <mergeCells count="1"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Camacho</dc:creator>
  <cp:lastModifiedBy>Diego Camacho</cp:lastModifiedBy>
  <dcterms:created xsi:type="dcterms:W3CDTF">2020-09-30T01:48:48Z</dcterms:created>
  <dcterms:modified xsi:type="dcterms:W3CDTF">2020-09-30T17:01:51Z</dcterms:modified>
</cp:coreProperties>
</file>