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10" activeTab="2"/>
  </bookViews>
  <sheets>
    <sheet name="User Model" sheetId="2" r:id="rId1"/>
    <sheet name="PROJECT BACKLOG" sheetId="1" r:id="rId2"/>
    <sheet name="SPRINT" sheetId="3" r:id="rId3"/>
  </sheets>
  <externalReferences>
    <externalReference r:id="rId4"/>
  </externalReferences>
  <definedNames>
    <definedName name="DAYOFWEEK">'[1]SYS CALC'!$A$2:$B$8</definedName>
    <definedName name="PBStatus">[1]SETUP!$J$2:$J$4</definedName>
    <definedName name="People">[1]SETUP!$A$20:$A$29</definedName>
    <definedName name="ReferenceID">'[1]PROJECT BACKLOG'!$C$6:$C$36</definedName>
  </definedNames>
  <calcPr calcId="144525"/>
</workbook>
</file>

<file path=xl/sharedStrings.xml><?xml version="1.0" encoding="utf-8"?>
<sst xmlns="http://schemas.openxmlformats.org/spreadsheetml/2006/main" count="426" uniqueCount="154">
  <si>
    <t>User Model</t>
  </si>
  <si>
    <t>类别</t>
  </si>
  <si>
    <t>User DESCRIPTION</t>
  </si>
  <si>
    <t>STATUS</t>
  </si>
  <si>
    <t>SEVERITY</t>
  </si>
  <si>
    <t>NOTES</t>
  </si>
  <si>
    <t>普通用户</t>
  </si>
  <si>
    <t>来这里查看免费的小说，数据，下载想看的书</t>
  </si>
  <si>
    <t>作者</t>
  </si>
  <si>
    <t>发布自己写的书，在网站上显示</t>
  </si>
  <si>
    <t>分享用户</t>
  </si>
  <si>
    <t>来分享自己看到的好书，可分享至主流平台</t>
  </si>
  <si>
    <t>系统管理员</t>
  </si>
  <si>
    <t>管理后端的人员，使得团队的工作效率更高</t>
  </si>
  <si>
    <t>运营商</t>
  </si>
  <si>
    <t xml:space="preserve"> </t>
  </si>
  <si>
    <t>PROJECT BACKLOG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</si>
  <si>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</si>
  <si>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</si>
  <si>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</si>
  <si>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</si>
  <si>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</si>
  <si>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</si>
  <si>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</si>
  <si>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</si>
  <si>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</si>
  <si>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</si>
  <si>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</si>
  <si>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</si>
  <si>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</si>
  <si>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</si>
  <si>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</si>
  <si>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</si>
  <si>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</si>
  <si>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</si>
  <si>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查找电子书</t>
  </si>
  <si>
    <t>作为一个普通用户，我希望通过搜索栏查找指定的图书</t>
  </si>
  <si>
    <t>Initial Feature</t>
  </si>
  <si>
    <t>Not Done</t>
  </si>
  <si>
    <t>3</t>
  </si>
  <si>
    <t>拆分1：作为一个普通用户，我希望通过搜索栏查找我想搜索的图书名，有书的封面</t>
  </si>
  <si>
    <t>1</t>
  </si>
  <si>
    <t>拆分2：作为一个普通用户，我希望通过搜索栏查找我想搜索的图书名，以及书的作者</t>
  </si>
  <si>
    <t>2</t>
  </si>
  <si>
    <t>通过分类查看电子书</t>
  </si>
  <si>
    <t>作为一个普通用户，我希望可以通过正确的分类去查看我想看的图书</t>
  </si>
  <si>
    <t>拆分1：作为一个普通用户，当我点击文学类的时候可以查看文学相关的图书</t>
  </si>
  <si>
    <t>拆分2：作为一个普通用户，当我点击财经类的时候可以查看财经相关的图书</t>
  </si>
  <si>
    <t>拆分3：作为一个普通用户，当我点击科技类的时候可以查看科技相关的图书</t>
  </si>
  <si>
    <t>通过分类查看他人上传</t>
  </si>
  <si>
    <t>作为一个普通用户，我希望可以通过分类去查看他人上传的图书</t>
  </si>
  <si>
    <t>拆分1：作为一个普通用户，当我点击文学类的时候可以查看他人上传的文学相关的图书</t>
  </si>
  <si>
    <t>拆分2：作为一个普通用户，当我点击财经类的时候可以查看他人上传的财经相关的图书</t>
  </si>
  <si>
    <t>拆分3：作为一个普通用户，当我点击少儿类的时候可以查看他人上传的少儿相关的图书</t>
  </si>
  <si>
    <t>通过分类查看他人写的书</t>
  </si>
  <si>
    <t>作为一个普通用户，我希望可以通过分类去查看他人写的书</t>
  </si>
  <si>
    <t>拆分1：作为一个普通用户，当我点击财经类的时候可以查看别人写的财经相关的图书</t>
  </si>
  <si>
    <t>拆分2：作为一个普通用户，当我点击文学类的时候可以查看别人写的文学相关的图书</t>
  </si>
  <si>
    <t>拆分3：作为一个普通用户，当我点击少儿类的时候可以查看别人写的少儿相关的图书</t>
  </si>
  <si>
    <t>上传自己写的书</t>
  </si>
  <si>
    <t>作为一个作者，我希望可以上传自己写的作品，并被正确分类</t>
  </si>
  <si>
    <t>拆分1：作为一个作者，我希望可以通过分类来区别我的作品</t>
  </si>
  <si>
    <t>1.5</t>
  </si>
  <si>
    <t>拆分2：作为一个作者，我希望当我上传自己的作品之后，普通用户可以通过关键字搜索查到我的书</t>
  </si>
  <si>
    <t>评论书籍</t>
  </si>
  <si>
    <t>作为一个普通用户，我希望在我阅读书籍的时候，可以对其进行评论，发表我的看法</t>
  </si>
  <si>
    <t>拆分1：作为一个普通用户，我希望在我阅读书籍的时候，可以通过文字对其进行评论，发表我的看法</t>
  </si>
  <si>
    <t>拆分2：作为一个普通用户，我希望在我阅读书籍的时候，可以通过表情包对其进行评论，发表我的看法</t>
  </si>
  <si>
    <t>拆分3：作为一个普通用户，我希望在我阅读书籍的时候，可以通过图片对其进行评论，发表我的看法</t>
  </si>
  <si>
    <t>点赞书籍</t>
  </si>
  <si>
    <t>作为一个普通用户，我希望在我阅读书籍的时候，能过对其进行点赞，表达我对其的喜爱</t>
  </si>
  <si>
    <t xml:space="preserve">拆分1：作为一个普通用户，我希望在我阅读书籍的时候，可以取消赞
      </t>
  </si>
  <si>
    <t>拆分2：作为一个普通用户，我希望在我阅读书籍的时候，保留我的点赞</t>
  </si>
  <si>
    <t>查看作者信息</t>
  </si>
  <si>
    <t>作为一个普通用户，我希望可以查看作者的详细信息</t>
  </si>
  <si>
    <t xml:space="preserve">拆分1：作为一个普通用户，我希望能通过点击作者头像，查看作者信息
</t>
  </si>
  <si>
    <t>0.5</t>
  </si>
  <si>
    <t>拆分2：作为一个普通用户，我希望能通过点击作者昵称，查看作者信息</t>
  </si>
  <si>
    <t>拆分3：作为一个普通用户，我希望查看作者的基本信息</t>
  </si>
  <si>
    <t>拆分4：作为一个普通用户，我希望查看作者发布过的书籍</t>
  </si>
  <si>
    <t>13</t>
  </si>
  <si>
    <t>设置个人信息</t>
  </si>
  <si>
    <t>作为一个普通用户，我希望自己可以设置个人信息</t>
  </si>
  <si>
    <t>拆分1：作为一个普通用户，我希望可以自己设置昵称</t>
  </si>
  <si>
    <t>拆分2：作为一个普通用户，我希望可以自己设置个性签名</t>
  </si>
  <si>
    <t>拆分3：作为一个普通用户，我希望可以自己设置账号密码</t>
  </si>
  <si>
    <t>拆分4：作为一个普通用户，我希望可以自己设置自己的个性头像</t>
  </si>
  <si>
    <t>查看“我的书籍”</t>
  </si>
  <si>
    <t>作为一个普通用户，我希望能够记录自己保存过的书籍，以便于随时查看</t>
  </si>
  <si>
    <t>拆分1：作为一个普通用户，我希望能够记录自己保存过的书籍的全部内容</t>
  </si>
  <si>
    <t>拆分2：作为一个普通用户，我希望可以删除保存过的书籍</t>
  </si>
  <si>
    <t>查询历史阅读书籍</t>
  </si>
  <si>
    <t>作为一个普通用户,我希望能可以将自己阅读过的书籍自动保存</t>
  </si>
  <si>
    <t>拆分1：作为一个普通用户,我希望能可以将自己阅读过的书籍自动保存，以便忘记收藏书籍，可以在异地登录的时候也能访问到</t>
  </si>
  <si>
    <t>拆分2：作为一个普通用户,我希望能可以将自己阅读过的书籍自动保存，可以手动删除</t>
  </si>
  <si>
    <t>退出登录</t>
  </si>
  <si>
    <t>作为一个普通网友，我希望能够退出登录</t>
  </si>
  <si>
    <t>作品管理</t>
  </si>
  <si>
    <t>作为一个系统管理员，我希望后端有一个作品管理功能，以便管理作者发布的图书</t>
  </si>
  <si>
    <t>拆分1：作为一个系统管理员，我希望后端有一个作品管理功能，以便管理作者发布的图书</t>
  </si>
  <si>
    <t>拆分2：作为一个系统管理员，可以随时删除不符合条件的书籍</t>
  </si>
  <si>
    <t>Total</t>
  </si>
  <si>
    <t>70.5</t>
  </si>
  <si>
    <t>TODAY:</t>
  </si>
  <si>
    <t>Ideal Curve</t>
  </si>
  <si>
    <t>SPRINT NAME:</t>
  </si>
  <si>
    <t># Days / Sprint:</t>
  </si>
  <si>
    <t>Total Baseline  Hours :</t>
  </si>
  <si>
    <t>Remaining :</t>
  </si>
  <si>
    <t>备录编号</t>
  </si>
  <si>
    <t>冲刺备录项</t>
  </si>
  <si>
    <t xml:space="preserve">   </t>
  </si>
  <si>
    <t>责任人</t>
  </si>
  <si>
    <t>状态</t>
  </si>
  <si>
    <t>预期</t>
  </si>
  <si>
    <t>剩余</t>
  </si>
  <si>
    <t>底线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</si>
  <si>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</si>
  <si>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</si>
  <si>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</si>
  <si>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</si>
  <si>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</si>
  <si>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</si>
  <si>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</si>
  <si>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</si>
  <si>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</si>
  <si>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</si>
  <si>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</si>
  <si>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</si>
  <si>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</si>
  <si>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</si>
  <si>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</si>
  <si>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</si>
  <si>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</si>
  <si>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</si>
  <si>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</si>
  <si>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</si>
  <si>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</si>
  <si>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</si>
  <si>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</si>
  <si>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</si>
  <si>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前端页面</t>
  </si>
  <si>
    <t>孔祥宇</t>
  </si>
  <si>
    <t>Done</t>
  </si>
  <si>
    <t>前端功能</t>
  </si>
  <si>
    <t>作为一个普通用户，我希望可以通过分类去查看我想看的图书</t>
  </si>
  <si>
    <t>作为一个作者，我希望可以上传自己写的作品</t>
  </si>
  <si>
    <t>后台管理</t>
  </si>
  <si>
    <t>后台页面</t>
  </si>
  <si>
    <t>数据发送</t>
  </si>
  <si>
    <t>后台</t>
  </si>
  <si>
    <t>作为一个普通网友，我希望能够退出登录，可以保存COOKIE</t>
  </si>
  <si>
    <t>后台页面实现</t>
  </si>
  <si>
    <t>后台接口</t>
  </si>
</sst>
</file>

<file path=xl/styles.xml><?xml version="1.0" encoding="utf-8"?>
<styleSheet xmlns="http://schemas.openxmlformats.org/spreadsheetml/2006/main">
  <numFmts count="11">
    <numFmt numFmtId="176" formatCode="d/mm/yyyy;@"/>
    <numFmt numFmtId="44" formatCode="_ &quot;￥&quot;* #,##0.00_ ;_ &quot;￥&quot;* \-#,##0.00_ ;_ &quot;￥&quot;* &quot;-&quot;??_ ;_ @_ "/>
    <numFmt numFmtId="177" formatCode="&quot;€&quot;\ #,##0.00;[Red]&quot;€&quot;\ #,##0.00"/>
    <numFmt numFmtId="178" formatCode="_ &quot;€&quot;\ * #,##0.00_ ;_ &quot;€&quot;\ * \-#,##0.00_ ;_ &quot;€&quot;\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9" formatCode="_-\ #,##0_-;\-\ #,##0_-;_-\ &quot;-&quot;??_-;_-@_-"/>
    <numFmt numFmtId="43" formatCode="_ * #,##0.00_ ;_ * \-#,##0.00_ ;_ * &quot;-&quot;??_ ;_ @_ "/>
    <numFmt numFmtId="180" formatCode="[$-409]d\-mmm;@"/>
    <numFmt numFmtId="181" formatCode="[$-409]d\-mmm\-yy;@"/>
    <numFmt numFmtId="182" formatCode="000000"/>
  </numFmts>
  <fonts count="35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color indexed="44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indexed="18"/>
      <name val="宋体"/>
      <charset val="134"/>
    </font>
    <font>
      <sz val="36"/>
      <color theme="1"/>
      <name val="黑体"/>
      <charset val="134"/>
    </font>
    <font>
      <b/>
      <sz val="10"/>
      <color rgb="FFFF0000"/>
      <name val="宋体"/>
      <charset val="134"/>
    </font>
    <font>
      <b/>
      <sz val="26"/>
      <color indexed="63"/>
      <name val="宋体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8"/>
      <name val="宋体"/>
      <charset val="134"/>
    </font>
    <font>
      <b/>
      <sz val="10"/>
      <color theme="1"/>
      <name val="宋体"/>
      <charset val="134"/>
    </font>
    <font>
      <sz val="10"/>
      <color theme="5" tint="-0.249977111117893"/>
      <name val="宋体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theme="1"/>
      <name val="等线"/>
      <charset val="134"/>
      <scheme val="minor"/>
    </font>
    <font>
      <sz val="10"/>
      <color theme="0"/>
      <name val="Arial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"/>
      </patternFill>
    </fill>
    <fill>
      <patternFill patternType="solid">
        <fgColor theme="0"/>
        <bgColor theme="4" tint="0.799951170384838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theme="5" tint="0.799981688894314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0" fontId="9" fillId="23" borderId="0">
      <alignment horizontal="center"/>
    </xf>
    <xf numFmtId="42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0" fillId="14" borderId="21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32" fillId="34" borderId="26" applyNumberFormat="0">
      <alignment horizontal="center"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4" fillId="13" borderId="28" applyNumberFormat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22" fillId="17" borderId="23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9" fillId="28" borderId="26" applyNumberFormat="0">
      <alignment horizontal="center"/>
    </xf>
    <xf numFmtId="0" fontId="21" fillId="3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0" borderId="0"/>
    <xf numFmtId="0" fontId="21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0" borderId="0"/>
    <xf numFmtId="0" fontId="21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177" fontId="9" fillId="3" borderId="26">
      <alignment horizontal="center"/>
    </xf>
    <xf numFmtId="0" fontId="9" fillId="0" borderId="0"/>
    <xf numFmtId="178" fontId="9" fillId="0" borderId="0" applyFont="0" applyFill="0" applyBorder="0" applyAlignment="0" applyProtection="0"/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right"/>
    </xf>
    <xf numFmtId="181" fontId="1" fillId="2" borderId="1" xfId="0" applyNumberFormat="1" applyFont="1" applyFill="1" applyBorder="1" applyAlignment="1">
      <alignment horizontal="left"/>
    </xf>
    <xf numFmtId="181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14" fontId="1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182" fontId="4" fillId="0" borderId="1" xfId="56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9" fontId="3" fillId="3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182" fontId="4" fillId="0" borderId="1" xfId="56" applyNumberFormat="1" applyFont="1" applyBorder="1" applyAlignment="1">
      <alignment wrapText="1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>
      <alignment vertical="center"/>
    </xf>
    <xf numFmtId="2" fontId="2" fillId="2" borderId="1" xfId="0" applyNumberFormat="1" applyFont="1" applyFill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Continuous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Continuous" vertical="center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3" xfId="56" applyFont="1" applyFill="1" applyBorder="1" applyAlignment="1">
      <alignment horizontal="center" textRotation="90" wrapText="1"/>
    </xf>
    <xf numFmtId="0" fontId="1" fillId="2" borderId="4" xfId="56" applyFont="1" applyFill="1" applyBorder="1" applyAlignment="1">
      <alignment textRotation="90" wrapText="1"/>
    </xf>
    <xf numFmtId="0" fontId="1" fillId="2" borderId="4" xfId="56" applyFont="1" applyFill="1" applyBorder="1" applyAlignment="1">
      <alignment horizontal="center" textRotation="90" wrapText="1"/>
    </xf>
    <xf numFmtId="0" fontId="1" fillId="2" borderId="4" xfId="56" applyFont="1" applyFill="1" applyBorder="1" applyAlignment="1">
      <alignment wrapText="1"/>
    </xf>
    <xf numFmtId="0" fontId="7" fillId="2" borderId="4" xfId="56" applyFont="1" applyFill="1" applyBorder="1" applyAlignment="1">
      <alignment wrapText="1"/>
    </xf>
    <xf numFmtId="0" fontId="1" fillId="2" borderId="4" xfId="56" applyFont="1" applyFill="1" applyBorder="1"/>
    <xf numFmtId="0" fontId="4" fillId="0" borderId="1" xfId="56" applyFont="1" applyBorder="1" applyAlignment="1">
      <alignment horizontal="center"/>
    </xf>
    <xf numFmtId="49" fontId="4" fillId="0" borderId="1" xfId="56" applyNumberFormat="1" applyFont="1" applyBorder="1" applyAlignment="1">
      <alignment horizontal="center"/>
    </xf>
    <xf numFmtId="182" fontId="4" fillId="0" borderId="1" xfId="56" applyNumberFormat="1" applyFont="1" applyBorder="1" applyAlignment="1">
      <alignment horizontal="center"/>
    </xf>
    <xf numFmtId="182" fontId="4" fillId="0" borderId="1" xfId="56" applyNumberFormat="1" applyFont="1" applyFill="1" applyBorder="1" applyAlignment="1">
      <alignment horizontal="center"/>
    </xf>
    <xf numFmtId="182" fontId="4" fillId="0" borderId="1" xfId="56" applyNumberFormat="1" applyFont="1" applyFill="1" applyBorder="1" applyAlignment="1">
      <alignment horizontal="left" wrapText="1"/>
    </xf>
    <xf numFmtId="0" fontId="4" fillId="6" borderId="5" xfId="56" applyFont="1" applyFill="1" applyBorder="1" applyAlignment="1">
      <alignment horizontal="center"/>
    </xf>
    <xf numFmtId="0" fontId="4" fillId="6" borderId="1" xfId="56" applyFont="1" applyFill="1" applyBorder="1" applyAlignment="1">
      <alignment horizontal="center"/>
    </xf>
    <xf numFmtId="0" fontId="4" fillId="6" borderId="1" xfId="56" applyFont="1" applyFill="1" applyBorder="1" applyAlignment="1">
      <alignment horizontal="left" wrapText="1"/>
    </xf>
    <xf numFmtId="182" fontId="4" fillId="0" borderId="1" xfId="56" applyNumberFormat="1" applyFont="1" applyBorder="1" applyAlignment="1">
      <alignment horizontal="left" wrapText="1"/>
    </xf>
    <xf numFmtId="0" fontId="4" fillId="0" borderId="6" xfId="56" applyFont="1" applyBorder="1" applyAlignment="1">
      <alignment horizontal="center"/>
    </xf>
    <xf numFmtId="182" fontId="4" fillId="6" borderId="6" xfId="56" applyNumberFormat="1" applyFont="1" applyFill="1" applyBorder="1" applyAlignment="1">
      <alignment horizontal="center"/>
    </xf>
    <xf numFmtId="182" fontId="4" fillId="6" borderId="7" xfId="56" applyNumberFormat="1" applyFont="1" applyFill="1" applyBorder="1" applyAlignment="1">
      <alignment horizontal="center"/>
    </xf>
    <xf numFmtId="182" fontId="4" fillId="6" borderId="1" xfId="56" applyNumberFormat="1" applyFont="1" applyFill="1" applyBorder="1" applyAlignment="1">
      <alignment horizontal="center"/>
    </xf>
    <xf numFmtId="182" fontId="4" fillId="6" borderId="1" xfId="56" applyNumberFormat="1" applyFont="1" applyFill="1" applyBorder="1" applyAlignment="1">
      <alignment horizontal="center" wrapText="1"/>
    </xf>
    <xf numFmtId="182" fontId="4" fillId="0" borderId="1" xfId="56" applyNumberFormat="1" applyFont="1" applyBorder="1"/>
    <xf numFmtId="0" fontId="7" fillId="2" borderId="4" xfId="56" applyFont="1" applyFill="1" applyBorder="1" applyAlignment="1">
      <alignment horizontal="center" textRotation="90"/>
    </xf>
    <xf numFmtId="0" fontId="7" fillId="2" borderId="8" xfId="56" applyFont="1" applyFill="1" applyBorder="1" applyAlignment="1">
      <alignment horizontal="center" textRotation="90" wrapText="1"/>
    </xf>
    <xf numFmtId="0" fontId="7" fillId="2" borderId="9" xfId="56" applyFont="1" applyFill="1" applyBorder="1" applyAlignment="1">
      <alignment horizontal="center" textRotation="90" wrapText="1"/>
    </xf>
    <xf numFmtId="0" fontId="1" fillId="2" borderId="10" xfId="56" applyFont="1" applyFill="1" applyBorder="1" applyAlignment="1">
      <alignment horizontal="center" textRotation="90" wrapText="1"/>
    </xf>
    <xf numFmtId="0" fontId="1" fillId="2" borderId="11" xfId="56" applyFont="1" applyFill="1" applyBorder="1" applyAlignment="1">
      <alignment horizontal="center" textRotation="90" wrapText="1"/>
    </xf>
    <xf numFmtId="49" fontId="4" fillId="7" borderId="1" xfId="56" applyNumberFormat="1" applyFont="1" applyFill="1" applyBorder="1" applyAlignment="1">
      <alignment horizontal="center"/>
    </xf>
    <xf numFmtId="0" fontId="4" fillId="4" borderId="7" xfId="56" applyFont="1" applyFill="1" applyBorder="1" applyAlignment="1">
      <alignment horizontal="center"/>
    </xf>
    <xf numFmtId="0" fontId="4" fillId="0" borderId="7" xfId="56" applyFont="1" applyBorder="1" applyAlignment="1">
      <alignment horizontal="center"/>
    </xf>
    <xf numFmtId="0" fontId="4" fillId="7" borderId="1" xfId="56" applyNumberFormat="1" applyFont="1" applyFill="1" applyBorder="1" applyAlignment="1">
      <alignment horizontal="center"/>
    </xf>
    <xf numFmtId="0" fontId="4" fillId="0" borderId="1" xfId="56" applyNumberFormat="1" applyFont="1" applyBorder="1" applyAlignment="1">
      <alignment horizontal="center"/>
    </xf>
    <xf numFmtId="0" fontId="4" fillId="6" borderId="1" xfId="56" applyFont="1" applyFill="1" applyBorder="1" applyAlignment="1">
      <alignment horizontal="center" wrapText="1"/>
    </xf>
    <xf numFmtId="49" fontId="4" fillId="3" borderId="1" xfId="56" applyNumberFormat="1" applyFont="1" applyFill="1" applyBorder="1" applyAlignment="1">
      <alignment horizontal="center"/>
    </xf>
    <xf numFmtId="49" fontId="4" fillId="6" borderId="1" xfId="56" applyNumberFormat="1" applyFont="1" applyFill="1" applyBorder="1" applyAlignment="1">
      <alignment horizontal="center" wrapText="1"/>
    </xf>
    <xf numFmtId="0" fontId="4" fillId="7" borderId="1" xfId="56" applyFont="1" applyFill="1" applyBorder="1" applyAlignment="1">
      <alignment horizontal="center"/>
    </xf>
    <xf numFmtId="0" fontId="4" fillId="5" borderId="7" xfId="56" applyFont="1" applyFill="1" applyBorder="1" applyAlignment="1">
      <alignment horizontal="center"/>
    </xf>
    <xf numFmtId="0" fontId="4" fillId="3" borderId="1" xfId="56" applyFont="1" applyFill="1" applyBorder="1" applyAlignment="1">
      <alignment horizontal="center"/>
    </xf>
    <xf numFmtId="49" fontId="4" fillId="6" borderId="1" xfId="56" applyNumberFormat="1" applyFont="1" applyFill="1" applyBorder="1" applyAlignment="1">
      <alignment horizontal="center"/>
    </xf>
    <xf numFmtId="0" fontId="0" fillId="6" borderId="1" xfId="0" applyFill="1" applyBorder="1">
      <alignment vertical="center"/>
    </xf>
    <xf numFmtId="0" fontId="1" fillId="2" borderId="12" xfId="56" applyFont="1" applyFill="1" applyBorder="1"/>
    <xf numFmtId="0" fontId="8" fillId="0" borderId="0" xfId="49" applyFont="1" applyBorder="1" applyAlignment="1">
      <alignment vertical="center"/>
    </xf>
    <xf numFmtId="0" fontId="9" fillId="0" borderId="0" xfId="56" applyBorder="1" applyAlignment="1"/>
    <xf numFmtId="0" fontId="10" fillId="0" borderId="0" xfId="56" applyFont="1" applyBorder="1" applyAlignment="1">
      <alignment horizontal="center" vertical="center"/>
    </xf>
    <xf numFmtId="0" fontId="10" fillId="0" borderId="0" xfId="56" applyFont="1" applyBorder="1" applyAlignment="1">
      <alignment wrapText="1"/>
    </xf>
    <xf numFmtId="0" fontId="9" fillId="0" borderId="0" xfId="56" applyBorder="1"/>
    <xf numFmtId="0" fontId="11" fillId="0" borderId="0" xfId="56" applyFont="1" applyBorder="1"/>
    <xf numFmtId="0" fontId="12" fillId="8" borderId="13" xfId="56" applyFont="1" applyFill="1" applyBorder="1" applyAlignment="1">
      <alignment horizontal="center" vertical="center" wrapText="1"/>
    </xf>
    <xf numFmtId="0" fontId="12" fillId="8" borderId="14" xfId="56" applyFont="1" applyFill="1" applyBorder="1" applyAlignment="1">
      <alignment wrapText="1"/>
    </xf>
    <xf numFmtId="0" fontId="1" fillId="8" borderId="14" xfId="56" applyFont="1" applyFill="1" applyBorder="1"/>
    <xf numFmtId="0" fontId="1" fillId="8" borderId="14" xfId="56" applyFont="1" applyFill="1" applyBorder="1" applyAlignment="1">
      <alignment horizontal="center"/>
    </xf>
    <xf numFmtId="0" fontId="1" fillId="8" borderId="15" xfId="56" applyFont="1" applyFill="1" applyBorder="1"/>
    <xf numFmtId="0" fontId="4" fillId="9" borderId="5" xfId="56" applyFont="1" applyFill="1" applyBorder="1" applyAlignment="1">
      <alignment horizontal="center" vertical="center" wrapText="1"/>
    </xf>
    <xf numFmtId="0" fontId="4" fillId="9" borderId="1" xfId="56" applyFont="1" applyFill="1" applyBorder="1" applyAlignment="1">
      <alignment wrapText="1"/>
    </xf>
    <xf numFmtId="0" fontId="13" fillId="9" borderId="1" xfId="56" applyFont="1" applyFill="1" applyBorder="1"/>
    <xf numFmtId="0" fontId="13" fillId="9" borderId="1" xfId="56" applyFont="1" applyFill="1" applyBorder="1" applyAlignment="1">
      <alignment horizontal="center"/>
    </xf>
    <xf numFmtId="0" fontId="13" fillId="9" borderId="16" xfId="56" applyFont="1" applyFill="1" applyBorder="1" applyAlignment="1">
      <alignment wrapText="1"/>
    </xf>
    <xf numFmtId="0" fontId="4" fillId="0" borderId="5" xfId="56" applyFont="1" applyBorder="1" applyAlignment="1">
      <alignment horizontal="center" vertical="center"/>
    </xf>
    <xf numFmtId="0" fontId="4" fillId="0" borderId="1" xfId="56" applyFont="1" applyBorder="1" applyAlignment="1">
      <alignment wrapText="1"/>
    </xf>
    <xf numFmtId="0" fontId="13" fillId="0" borderId="1" xfId="56" applyFont="1" applyBorder="1"/>
    <xf numFmtId="0" fontId="13" fillId="0" borderId="1" xfId="56" applyFont="1" applyBorder="1" applyAlignment="1">
      <alignment horizontal="center"/>
    </xf>
    <xf numFmtId="0" fontId="13" fillId="0" borderId="16" xfId="56" applyFont="1" applyBorder="1"/>
    <xf numFmtId="0" fontId="4" fillId="10" borderId="5" xfId="56" applyFont="1" applyFill="1" applyBorder="1" applyAlignment="1">
      <alignment horizontal="center" vertical="center" wrapText="1"/>
    </xf>
    <xf numFmtId="0" fontId="4" fillId="9" borderId="1" xfId="56" applyFont="1" applyFill="1" applyBorder="1" applyAlignment="1">
      <alignment horizontal="center" vertical="center" wrapText="1"/>
    </xf>
    <xf numFmtId="0" fontId="4" fillId="9" borderId="16" xfId="56" applyFont="1" applyFill="1" applyBorder="1" applyAlignment="1">
      <alignment horizontal="center" vertical="center" wrapText="1"/>
    </xf>
    <xf numFmtId="0" fontId="12" fillId="8" borderId="17" xfId="56" applyFont="1" applyFill="1" applyBorder="1" applyAlignment="1">
      <alignment horizontal="center" vertical="center" wrapText="1"/>
    </xf>
    <xf numFmtId="0" fontId="12" fillId="8" borderId="18" xfId="56" applyFont="1" applyFill="1" applyBorder="1" applyAlignment="1">
      <alignment wrapText="1"/>
    </xf>
    <xf numFmtId="0" fontId="12" fillId="8" borderId="18" xfId="56" applyFont="1" applyFill="1" applyBorder="1" applyAlignment="1">
      <alignment horizontal="center" vertical="center" wrapText="1"/>
    </xf>
    <xf numFmtId="0" fontId="12" fillId="8" borderId="19" xfId="56" applyFont="1" applyFill="1" applyBorder="1" applyAlignment="1">
      <alignment horizontal="center" vertical="center" wrapText="1"/>
    </xf>
  </cellXfs>
  <cellStyles count="58">
    <cellStyle name="常规" xfId="0" builtinId="0"/>
    <cellStyle name="Background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MonthHeader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DayNames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Cells" xfId="55"/>
    <cellStyle name="常规 2" xfId="56"/>
    <cellStyle name="货币 2" xfId="57"/>
  </cellStyles>
  <dxfs count="2">
    <dxf>
      <font>
        <strike val="1"/>
      </font>
    </dxf>
    <dxf>
      <font>
        <strike val="0"/>
      </font>
      <fill>
        <patternFill patternType="solid">
          <bgColor theme="9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>
        <row r="25">
          <cell r="G25">
            <v>0</v>
          </cell>
          <cell r="H2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D2" t="str">
            <v/>
          </cell>
          <cell r="E2" t="str">
            <v/>
          </cell>
        </row>
        <row r="2">
          <cell r="G2">
            <v>0</v>
          </cell>
        </row>
        <row r="3">
          <cell r="D3" t="str">
            <v/>
          </cell>
          <cell r="E3" t="str">
            <v/>
          </cell>
        </row>
        <row r="3">
          <cell r="G3">
            <v>0</v>
          </cell>
        </row>
        <row r="4">
          <cell r="D4" t="str">
            <v/>
          </cell>
          <cell r="E4" t="str">
            <v/>
          </cell>
        </row>
        <row r="4">
          <cell r="G4">
            <v>0</v>
          </cell>
        </row>
        <row r="5">
          <cell r="D5" t="str">
            <v/>
          </cell>
          <cell r="E5" t="str">
            <v/>
          </cell>
        </row>
        <row r="5">
          <cell r="G5">
            <v>0</v>
          </cell>
        </row>
        <row r="6">
          <cell r="D6" t="str">
            <v/>
          </cell>
          <cell r="E6" t="str">
            <v/>
          </cell>
        </row>
        <row r="6">
          <cell r="G6">
            <v>0</v>
          </cell>
        </row>
        <row r="7">
          <cell r="D7" t="str">
            <v/>
          </cell>
          <cell r="E7" t="str">
            <v/>
          </cell>
        </row>
        <row r="7">
          <cell r="G7">
            <v>0</v>
          </cell>
        </row>
        <row r="8">
          <cell r="D8" t="str">
            <v/>
          </cell>
          <cell r="E8" t="str">
            <v/>
          </cell>
        </row>
        <row r="8">
          <cell r="G8">
            <v>0</v>
          </cell>
        </row>
      </sheetData>
      <sheetData sheetId="15"/>
      <sheetData sheetId="16"/>
      <sheetData sheetId="17"/>
      <sheetData sheetId="18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8" sqref="B8"/>
    </sheetView>
  </sheetViews>
  <sheetFormatPr defaultColWidth="9" defaultRowHeight="14.25" outlineLevelCol="4"/>
  <cols>
    <col min="1" max="1" width="16.5583333333333" customWidth="1"/>
    <col min="2" max="2" width="79.4416666666667" customWidth="1"/>
  </cols>
  <sheetData>
    <row r="1" ht="33.75" spans="1:5">
      <c r="A1" s="74" t="s">
        <v>0</v>
      </c>
      <c r="B1" s="75"/>
      <c r="C1" s="75"/>
      <c r="D1" s="75"/>
      <c r="E1" s="75"/>
    </row>
    <row r="2" spans="1:5">
      <c r="A2" s="76"/>
      <c r="B2" s="77"/>
      <c r="C2" s="78"/>
      <c r="D2" s="78"/>
      <c r="E2" s="78"/>
    </row>
    <row r="3" ht="15" spans="1:5">
      <c r="A3" s="76"/>
      <c r="B3" s="77"/>
      <c r="C3" s="79"/>
      <c r="D3" s="79"/>
      <c r="E3" s="78"/>
    </row>
    <row r="4" spans="1:5">
      <c r="A4" s="80" t="s">
        <v>1</v>
      </c>
      <c r="B4" s="81" t="s">
        <v>2</v>
      </c>
      <c r="C4" s="82" t="s">
        <v>3</v>
      </c>
      <c r="D4" s="83" t="s">
        <v>4</v>
      </c>
      <c r="E4" s="84" t="s">
        <v>5</v>
      </c>
    </row>
    <row r="5" ht="22.8" customHeight="1" spans="1:5">
      <c r="A5" s="85" t="s">
        <v>6</v>
      </c>
      <c r="B5" s="86" t="s">
        <v>7</v>
      </c>
      <c r="C5" s="87"/>
      <c r="D5" s="88"/>
      <c r="E5" s="89"/>
    </row>
    <row r="6" ht="20.4" customHeight="1" spans="1:5">
      <c r="A6" s="90" t="s">
        <v>8</v>
      </c>
      <c r="B6" s="91" t="s">
        <v>9</v>
      </c>
      <c r="C6" s="92"/>
      <c r="D6" s="93"/>
      <c r="E6" s="94"/>
    </row>
    <row r="7" ht="23.4" customHeight="1" spans="1:5">
      <c r="A7" s="85" t="s">
        <v>10</v>
      </c>
      <c r="B7" s="86" t="s">
        <v>11</v>
      </c>
      <c r="C7" s="87"/>
      <c r="D7" s="88"/>
      <c r="E7" s="89"/>
    </row>
    <row r="8" ht="24" customHeight="1" spans="1:5">
      <c r="A8" s="95" t="s">
        <v>12</v>
      </c>
      <c r="B8" s="91" t="s">
        <v>13</v>
      </c>
      <c r="C8" s="92"/>
      <c r="D8" s="93"/>
      <c r="E8" s="94"/>
    </row>
    <row r="9" ht="21" customHeight="1" spans="1:5">
      <c r="A9" s="85" t="s">
        <v>14</v>
      </c>
      <c r="B9" s="86"/>
      <c r="C9" s="96"/>
      <c r="D9" s="86"/>
      <c r="E9" s="97"/>
    </row>
    <row r="10" spans="1:5">
      <c r="A10" s="90"/>
      <c r="B10" s="91"/>
      <c r="C10" s="92"/>
      <c r="D10" s="93"/>
      <c r="E10" s="94"/>
    </row>
    <row r="11" spans="1:5">
      <c r="A11" s="85"/>
      <c r="B11" s="86"/>
      <c r="C11" s="96"/>
      <c r="D11" s="86"/>
      <c r="E11" s="97"/>
    </row>
    <row r="12" spans="1:5">
      <c r="A12" s="90"/>
      <c r="B12" s="91"/>
      <c r="C12" s="92"/>
      <c r="D12" s="93"/>
      <c r="E12" s="94"/>
    </row>
    <row r="13" spans="1:5">
      <c r="A13" s="85"/>
      <c r="B13" s="86"/>
      <c r="C13" s="96"/>
      <c r="D13" s="86"/>
      <c r="E13" s="97"/>
    </row>
    <row r="14" spans="1:5">
      <c r="A14" s="90"/>
      <c r="B14" s="91"/>
      <c r="C14" s="92"/>
      <c r="D14" s="93"/>
      <c r="E14" s="94"/>
    </row>
    <row r="15" spans="1:5">
      <c r="A15" s="85"/>
      <c r="B15" s="86"/>
      <c r="C15" s="96"/>
      <c r="D15" s="86"/>
      <c r="E15" s="97"/>
    </row>
    <row r="16" spans="1:5">
      <c r="A16" s="90"/>
      <c r="B16" s="91"/>
      <c r="C16" s="92"/>
      <c r="D16" s="93"/>
      <c r="E16" s="94"/>
    </row>
    <row r="17" ht="15" spans="1:5">
      <c r="A17" s="98"/>
      <c r="B17" s="99"/>
      <c r="C17" s="100" t="s">
        <v>15</v>
      </c>
      <c r="D17" s="99"/>
      <c r="E17" s="101"/>
    </row>
  </sheetData>
  <mergeCells count="1">
    <mergeCell ref="A1:E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opLeftCell="A33" workbookViewId="0">
      <selection activeCell="F50" sqref="F50"/>
    </sheetView>
  </sheetViews>
  <sheetFormatPr defaultColWidth="9" defaultRowHeight="14.25"/>
  <cols>
    <col min="4" max="4" width="12.775" customWidth="1"/>
    <col min="5" max="5" width="25.3333333333333" customWidth="1"/>
    <col min="6" max="6" width="53.4416666666667" customWidth="1"/>
    <col min="7" max="7" width="19.775" customWidth="1"/>
  </cols>
  <sheetData>
    <row r="1" spans="1:17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ht="35.4" customHeight="1" spans="1:17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ht="72.8" spans="1:17">
      <c r="A3" s="34" t="s">
        <v>17</v>
      </c>
      <c r="B3" s="35" t="s">
        <v>18</v>
      </c>
      <c r="C3" s="36" t="s">
        <v>19</v>
      </c>
      <c r="D3" s="37" t="s">
        <v>20</v>
      </c>
      <c r="E3" s="38" t="s">
        <v>21</v>
      </c>
      <c r="F3" s="38" t="s">
        <v>22</v>
      </c>
      <c r="G3" s="39" t="s">
        <v>23</v>
      </c>
      <c r="H3" s="39" t="s">
        <v>24</v>
      </c>
      <c r="I3" s="55" t="s">
        <v>25</v>
      </c>
      <c r="J3" s="56" t="s">
        <v>26</v>
      </c>
      <c r="K3" s="57" t="s">
        <v>27</v>
      </c>
      <c r="L3" s="58" t="s">
        <v>28</v>
      </c>
      <c r="M3" s="59" t="s">
        <v>29</v>
      </c>
      <c r="N3" s="59" t="s">
        <v>30</v>
      </c>
      <c r="O3" s="59" t="s">
        <v>31</v>
      </c>
      <c r="P3" s="59" t="s">
        <v>32</v>
      </c>
      <c r="Q3" s="73" t="s">
        <v>33</v>
      </c>
    </row>
    <row r="4" spans="1:17">
      <c r="A4" s="40">
        <v>1</v>
      </c>
      <c r="B4" s="40">
        <v>1</v>
      </c>
      <c r="C4" s="41">
        <v>1</v>
      </c>
      <c r="D4" s="42" t="s">
        <v>34</v>
      </c>
      <c r="E4" s="43" t="s">
        <v>35</v>
      </c>
      <c r="F4" s="44" t="s">
        <v>36</v>
      </c>
      <c r="G4" s="42" t="s">
        <v>37</v>
      </c>
      <c r="H4" s="42" t="s">
        <v>38</v>
      </c>
      <c r="I4" s="60" t="s">
        <v>39</v>
      </c>
      <c r="J4" s="61">
        <v>97</v>
      </c>
      <c r="K4" s="41"/>
      <c r="L4" s="41"/>
      <c r="M4" s="41" t="s">
        <v>39</v>
      </c>
      <c r="N4" s="60"/>
      <c r="O4" s="42"/>
      <c r="P4" s="42"/>
      <c r="Q4" s="42"/>
    </row>
    <row r="5" ht="24" spans="1:17">
      <c r="A5" s="40">
        <v>1</v>
      </c>
      <c r="B5" s="40">
        <v>1</v>
      </c>
      <c r="C5" s="41">
        <v>1</v>
      </c>
      <c r="D5" s="42" t="s">
        <v>34</v>
      </c>
      <c r="E5" s="43"/>
      <c r="F5" s="44" t="s">
        <v>40</v>
      </c>
      <c r="G5" s="42" t="s">
        <v>37</v>
      </c>
      <c r="H5" s="42" t="s">
        <v>38</v>
      </c>
      <c r="I5" s="60" t="s">
        <v>41</v>
      </c>
      <c r="J5" s="61">
        <v>97</v>
      </c>
      <c r="K5" s="41"/>
      <c r="L5" s="41"/>
      <c r="M5" s="41" t="s">
        <v>41</v>
      </c>
      <c r="N5" s="60"/>
      <c r="O5" s="42"/>
      <c r="P5" s="42"/>
      <c r="Q5" s="42"/>
    </row>
    <row r="6" ht="24" spans="1:17">
      <c r="A6" s="40">
        <v>1</v>
      </c>
      <c r="B6" s="40">
        <v>1</v>
      </c>
      <c r="C6" s="41">
        <v>1</v>
      </c>
      <c r="D6" s="42" t="s">
        <v>34</v>
      </c>
      <c r="E6" s="43"/>
      <c r="F6" s="44" t="s">
        <v>42</v>
      </c>
      <c r="G6" s="42" t="s">
        <v>37</v>
      </c>
      <c r="H6" s="42" t="s">
        <v>38</v>
      </c>
      <c r="I6" s="60" t="s">
        <v>43</v>
      </c>
      <c r="J6" s="61">
        <v>97</v>
      </c>
      <c r="K6" s="41"/>
      <c r="L6" s="41"/>
      <c r="M6" s="41" t="s">
        <v>43</v>
      </c>
      <c r="N6" s="60"/>
      <c r="O6" s="42"/>
      <c r="P6" s="42"/>
      <c r="Q6" s="42"/>
    </row>
    <row r="7" ht="42" customHeight="1" spans="1:17">
      <c r="A7" s="40">
        <v>2</v>
      </c>
      <c r="B7" s="40">
        <v>1</v>
      </c>
      <c r="C7" s="41">
        <v>1</v>
      </c>
      <c r="D7" s="42" t="s">
        <v>34</v>
      </c>
      <c r="E7" s="43" t="s">
        <v>44</v>
      </c>
      <c r="F7" s="44" t="s">
        <v>45</v>
      </c>
      <c r="G7" s="42" t="s">
        <v>37</v>
      </c>
      <c r="H7" s="42" t="s">
        <v>38</v>
      </c>
      <c r="I7" s="60" t="s">
        <v>39</v>
      </c>
      <c r="J7" s="61">
        <v>95</v>
      </c>
      <c r="K7" s="41"/>
      <c r="L7" s="41"/>
      <c r="M7" s="41" t="s">
        <v>39</v>
      </c>
      <c r="N7" s="60"/>
      <c r="O7" s="42"/>
      <c r="P7" s="42"/>
      <c r="Q7" s="42"/>
    </row>
    <row r="8" ht="42" customHeight="1" spans="1:17">
      <c r="A8" s="40">
        <v>2</v>
      </c>
      <c r="B8" s="40">
        <v>1</v>
      </c>
      <c r="C8" s="41">
        <v>1</v>
      </c>
      <c r="D8" s="42" t="s">
        <v>34</v>
      </c>
      <c r="E8" s="43"/>
      <c r="F8" s="44" t="s">
        <v>46</v>
      </c>
      <c r="G8" s="42" t="s">
        <v>37</v>
      </c>
      <c r="H8" s="42" t="s">
        <v>38</v>
      </c>
      <c r="I8" s="60" t="s">
        <v>41</v>
      </c>
      <c r="J8" s="61">
        <v>95</v>
      </c>
      <c r="K8" s="41"/>
      <c r="L8" s="41"/>
      <c r="M8" s="41" t="s">
        <v>41</v>
      </c>
      <c r="N8" s="60"/>
      <c r="O8" s="42"/>
      <c r="P8" s="42"/>
      <c r="Q8" s="42"/>
    </row>
    <row r="9" ht="42" customHeight="1" spans="1:17">
      <c r="A9" s="40">
        <v>2</v>
      </c>
      <c r="B9" s="40">
        <v>1</v>
      </c>
      <c r="C9" s="41">
        <v>1</v>
      </c>
      <c r="D9" s="42" t="s">
        <v>34</v>
      </c>
      <c r="E9" s="43"/>
      <c r="F9" s="44" t="s">
        <v>47</v>
      </c>
      <c r="G9" s="42" t="s">
        <v>37</v>
      </c>
      <c r="H9" s="42" t="s">
        <v>38</v>
      </c>
      <c r="I9" s="60" t="s">
        <v>41</v>
      </c>
      <c r="J9" s="61">
        <v>95</v>
      </c>
      <c r="K9" s="41"/>
      <c r="L9" s="41"/>
      <c r="M9" s="41" t="s">
        <v>41</v>
      </c>
      <c r="N9" s="60"/>
      <c r="O9" s="42"/>
      <c r="P9" s="42"/>
      <c r="Q9" s="42"/>
    </row>
    <row r="10" ht="42" customHeight="1" spans="1:17">
      <c r="A10" s="40">
        <v>2</v>
      </c>
      <c r="B10" s="40">
        <v>1</v>
      </c>
      <c r="C10" s="41">
        <v>1</v>
      </c>
      <c r="D10" s="42" t="s">
        <v>34</v>
      </c>
      <c r="E10" s="43"/>
      <c r="F10" s="44" t="s">
        <v>48</v>
      </c>
      <c r="G10" s="42" t="s">
        <v>37</v>
      </c>
      <c r="H10" s="42" t="s">
        <v>38</v>
      </c>
      <c r="I10" s="60" t="s">
        <v>41</v>
      </c>
      <c r="J10" s="61">
        <v>95</v>
      </c>
      <c r="K10" s="41"/>
      <c r="L10" s="41"/>
      <c r="M10" s="41" t="s">
        <v>41</v>
      </c>
      <c r="N10" s="60"/>
      <c r="O10" s="42"/>
      <c r="P10" s="42"/>
      <c r="Q10" s="42"/>
    </row>
    <row r="11" spans="1:17">
      <c r="A11" s="40">
        <v>3</v>
      </c>
      <c r="B11" s="40">
        <v>1</v>
      </c>
      <c r="C11" s="41">
        <v>1</v>
      </c>
      <c r="D11" s="42" t="s">
        <v>34</v>
      </c>
      <c r="E11" s="43" t="s">
        <v>49</v>
      </c>
      <c r="F11" s="44" t="s">
        <v>50</v>
      </c>
      <c r="G11" s="42" t="s">
        <v>37</v>
      </c>
      <c r="H11" s="42" t="s">
        <v>38</v>
      </c>
      <c r="I11" s="60">
        <v>2</v>
      </c>
      <c r="J11" s="62">
        <v>96</v>
      </c>
      <c r="K11" s="41"/>
      <c r="L11" s="41"/>
      <c r="M11" s="41">
        <v>2</v>
      </c>
      <c r="N11" s="60"/>
      <c r="O11" s="42"/>
      <c r="P11" s="42"/>
      <c r="Q11" s="42"/>
    </row>
    <row r="12" ht="24" spans="1:17">
      <c r="A12" s="40">
        <v>3</v>
      </c>
      <c r="B12" s="40">
        <v>1</v>
      </c>
      <c r="C12" s="41">
        <v>1</v>
      </c>
      <c r="D12" s="42" t="s">
        <v>34</v>
      </c>
      <c r="E12" s="43"/>
      <c r="F12" s="44" t="s">
        <v>51</v>
      </c>
      <c r="G12" s="42" t="s">
        <v>37</v>
      </c>
      <c r="H12" s="42" t="s">
        <v>38</v>
      </c>
      <c r="I12" s="60" t="s">
        <v>41</v>
      </c>
      <c r="J12" s="62">
        <v>96</v>
      </c>
      <c r="K12" s="41"/>
      <c r="L12" s="41"/>
      <c r="M12" s="41" t="s">
        <v>41</v>
      </c>
      <c r="N12" s="60"/>
      <c r="O12" s="42"/>
      <c r="P12" s="42"/>
      <c r="Q12" s="42"/>
    </row>
    <row r="13" ht="24" spans="1:17">
      <c r="A13" s="40">
        <v>3</v>
      </c>
      <c r="B13" s="40">
        <v>1</v>
      </c>
      <c r="C13" s="41">
        <v>1</v>
      </c>
      <c r="D13" s="42" t="s">
        <v>34</v>
      </c>
      <c r="E13" s="43"/>
      <c r="F13" s="44" t="s">
        <v>52</v>
      </c>
      <c r="G13" s="42" t="s">
        <v>37</v>
      </c>
      <c r="H13" s="42" t="s">
        <v>38</v>
      </c>
      <c r="I13" s="60" t="s">
        <v>43</v>
      </c>
      <c r="J13" s="62">
        <v>96</v>
      </c>
      <c r="K13" s="41"/>
      <c r="L13" s="41"/>
      <c r="M13" s="41" t="s">
        <v>43</v>
      </c>
      <c r="N13" s="60"/>
      <c r="O13" s="42"/>
      <c r="P13" s="42"/>
      <c r="Q13" s="42"/>
    </row>
    <row r="14" ht="24" spans="1:17">
      <c r="A14" s="40">
        <v>3</v>
      </c>
      <c r="B14" s="40">
        <v>1</v>
      </c>
      <c r="C14" s="41">
        <v>1</v>
      </c>
      <c r="D14" s="42" t="s">
        <v>34</v>
      </c>
      <c r="E14" s="43"/>
      <c r="F14" s="44" t="s">
        <v>53</v>
      </c>
      <c r="G14" s="42" t="s">
        <v>37</v>
      </c>
      <c r="H14" s="42" t="s">
        <v>38</v>
      </c>
      <c r="I14" s="60" t="s">
        <v>41</v>
      </c>
      <c r="J14" s="62">
        <v>96</v>
      </c>
      <c r="K14" s="41"/>
      <c r="L14" s="41"/>
      <c r="M14" s="41" t="s">
        <v>41</v>
      </c>
      <c r="N14" s="60"/>
      <c r="O14" s="42"/>
      <c r="P14" s="42"/>
      <c r="Q14" s="42"/>
    </row>
    <row r="15" spans="1:17">
      <c r="A15" s="40">
        <v>4</v>
      </c>
      <c r="B15" s="40">
        <v>1</v>
      </c>
      <c r="C15" s="41">
        <v>1</v>
      </c>
      <c r="D15" s="42" t="s">
        <v>34</v>
      </c>
      <c r="E15" s="43" t="s">
        <v>54</v>
      </c>
      <c r="F15" s="44" t="s">
        <v>55</v>
      </c>
      <c r="G15" s="42" t="s">
        <v>37</v>
      </c>
      <c r="H15" s="42" t="s">
        <v>38</v>
      </c>
      <c r="I15" s="63">
        <v>3</v>
      </c>
      <c r="J15" s="62">
        <v>90</v>
      </c>
      <c r="K15" s="41"/>
      <c r="L15" s="41"/>
      <c r="M15" s="64">
        <v>3</v>
      </c>
      <c r="N15" s="60"/>
      <c r="O15" s="42"/>
      <c r="P15" s="42"/>
      <c r="Q15" s="42"/>
    </row>
    <row r="16" ht="24" spans="1:17">
      <c r="A16" s="40">
        <v>4</v>
      </c>
      <c r="B16" s="40">
        <v>1</v>
      </c>
      <c r="C16" s="41">
        <v>1</v>
      </c>
      <c r="D16" s="42" t="s">
        <v>34</v>
      </c>
      <c r="E16" s="43"/>
      <c r="F16" s="44" t="s">
        <v>56</v>
      </c>
      <c r="G16" s="42" t="s">
        <v>37</v>
      </c>
      <c r="H16" s="42" t="s">
        <v>38</v>
      </c>
      <c r="I16" s="63">
        <v>2</v>
      </c>
      <c r="J16" s="62">
        <v>90</v>
      </c>
      <c r="K16" s="41"/>
      <c r="L16" s="41"/>
      <c r="M16" s="64">
        <v>2</v>
      </c>
      <c r="N16" s="60"/>
      <c r="O16" s="42"/>
      <c r="P16" s="42"/>
      <c r="Q16" s="42"/>
    </row>
    <row r="17" ht="24" spans="1:17">
      <c r="A17" s="40">
        <v>4</v>
      </c>
      <c r="B17" s="40">
        <v>1</v>
      </c>
      <c r="C17" s="41">
        <v>1</v>
      </c>
      <c r="D17" s="42" t="s">
        <v>34</v>
      </c>
      <c r="E17" s="43"/>
      <c r="F17" s="44" t="s">
        <v>57</v>
      </c>
      <c r="G17" s="42" t="s">
        <v>37</v>
      </c>
      <c r="H17" s="42" t="s">
        <v>38</v>
      </c>
      <c r="I17" s="63">
        <v>2</v>
      </c>
      <c r="J17" s="62">
        <v>90</v>
      </c>
      <c r="K17" s="41"/>
      <c r="L17" s="41"/>
      <c r="M17" s="64">
        <v>2</v>
      </c>
      <c r="N17" s="60"/>
      <c r="O17" s="42"/>
      <c r="P17" s="42"/>
      <c r="Q17" s="42"/>
    </row>
    <row r="18" ht="24" spans="1:17">
      <c r="A18" s="40">
        <v>4</v>
      </c>
      <c r="B18" s="40">
        <v>1</v>
      </c>
      <c r="C18" s="41">
        <v>1</v>
      </c>
      <c r="D18" s="42" t="s">
        <v>34</v>
      </c>
      <c r="E18" s="43"/>
      <c r="F18" s="44" t="s">
        <v>58</v>
      </c>
      <c r="G18" s="42" t="s">
        <v>37</v>
      </c>
      <c r="H18" s="42" t="s">
        <v>38</v>
      </c>
      <c r="I18" s="63">
        <v>2</v>
      </c>
      <c r="J18" s="62">
        <v>90</v>
      </c>
      <c r="K18" s="41"/>
      <c r="L18" s="41"/>
      <c r="M18" s="64">
        <v>2</v>
      </c>
      <c r="N18" s="60"/>
      <c r="O18" s="42"/>
      <c r="P18" s="42"/>
      <c r="Q18" s="42"/>
    </row>
    <row r="19" spans="1:17">
      <c r="A19" s="40">
        <v>5</v>
      </c>
      <c r="B19" s="40">
        <v>1</v>
      </c>
      <c r="C19" s="41">
        <v>1</v>
      </c>
      <c r="D19" s="42" t="s">
        <v>34</v>
      </c>
      <c r="E19" s="43" t="s">
        <v>59</v>
      </c>
      <c r="F19" s="44" t="s">
        <v>60</v>
      </c>
      <c r="G19" s="42" t="s">
        <v>37</v>
      </c>
      <c r="H19" s="42" t="s">
        <v>38</v>
      </c>
      <c r="I19" s="60">
        <v>2</v>
      </c>
      <c r="J19" s="62">
        <v>90</v>
      </c>
      <c r="K19" s="41"/>
      <c r="L19" s="41"/>
      <c r="M19" s="41">
        <v>2</v>
      </c>
      <c r="N19" s="60"/>
      <c r="O19" s="42"/>
      <c r="P19" s="42"/>
      <c r="Q19" s="42"/>
    </row>
    <row r="20" spans="1:17">
      <c r="A20" s="40">
        <v>5</v>
      </c>
      <c r="B20" s="40">
        <v>1</v>
      </c>
      <c r="C20" s="41">
        <v>1</v>
      </c>
      <c r="D20" s="42" t="s">
        <v>34</v>
      </c>
      <c r="E20" s="43"/>
      <c r="F20" s="44" t="s">
        <v>61</v>
      </c>
      <c r="G20" s="42" t="s">
        <v>37</v>
      </c>
      <c r="H20" s="42" t="s">
        <v>38</v>
      </c>
      <c r="I20" s="60" t="s">
        <v>62</v>
      </c>
      <c r="J20" s="62">
        <v>90</v>
      </c>
      <c r="K20" s="41"/>
      <c r="L20" s="41"/>
      <c r="M20" s="41" t="s">
        <v>62</v>
      </c>
      <c r="N20" s="60"/>
      <c r="O20" s="42"/>
      <c r="P20" s="42"/>
      <c r="Q20" s="42"/>
    </row>
    <row r="21" ht="24" spans="1:17">
      <c r="A21" s="40">
        <v>5</v>
      </c>
      <c r="B21" s="40">
        <v>1</v>
      </c>
      <c r="C21" s="41">
        <v>1</v>
      </c>
      <c r="D21" s="42" t="s">
        <v>34</v>
      </c>
      <c r="E21" s="43"/>
      <c r="F21" s="44" t="s">
        <v>63</v>
      </c>
      <c r="G21" s="42" t="s">
        <v>37</v>
      </c>
      <c r="H21" s="42" t="s">
        <v>38</v>
      </c>
      <c r="I21" s="60" t="s">
        <v>62</v>
      </c>
      <c r="J21" s="62">
        <v>90</v>
      </c>
      <c r="K21" s="41"/>
      <c r="L21" s="41"/>
      <c r="M21" s="41" t="s">
        <v>62</v>
      </c>
      <c r="N21" s="60"/>
      <c r="O21" s="42"/>
      <c r="P21" s="42"/>
      <c r="Q21" s="42"/>
    </row>
    <row r="22" spans="1:17">
      <c r="A22" s="45"/>
      <c r="B22" s="46"/>
      <c r="C22" s="46"/>
      <c r="D22" s="46"/>
      <c r="E22" s="46"/>
      <c r="F22" s="47"/>
      <c r="G22" s="46"/>
      <c r="H22" s="46"/>
      <c r="I22" s="65">
        <v>32</v>
      </c>
      <c r="J22" s="65"/>
      <c r="K22" s="65"/>
      <c r="L22" s="65"/>
      <c r="M22" s="65"/>
      <c r="N22" s="65"/>
      <c r="O22" s="65"/>
      <c r="P22" s="65"/>
      <c r="Q22" s="65"/>
    </row>
    <row r="23" ht="25.2" customHeight="1" spans="1:17">
      <c r="A23" s="40">
        <v>1</v>
      </c>
      <c r="B23" s="40">
        <v>2</v>
      </c>
      <c r="C23" s="40">
        <v>2</v>
      </c>
      <c r="D23" s="42" t="s">
        <v>34</v>
      </c>
      <c r="E23" s="42" t="s">
        <v>64</v>
      </c>
      <c r="F23" s="48" t="s">
        <v>65</v>
      </c>
      <c r="G23" s="42" t="s">
        <v>37</v>
      </c>
      <c r="H23" s="42" t="s">
        <v>38</v>
      </c>
      <c r="I23" s="60" t="s">
        <v>43</v>
      </c>
      <c r="J23" s="61">
        <v>88</v>
      </c>
      <c r="K23" s="41"/>
      <c r="L23" s="41"/>
      <c r="M23" s="49">
        <v>2</v>
      </c>
      <c r="N23" s="60"/>
      <c r="O23" s="42"/>
      <c r="P23" s="42"/>
      <c r="Q23" s="42"/>
    </row>
    <row r="24" ht="54" customHeight="1" spans="1:17">
      <c r="A24" s="40">
        <v>1</v>
      </c>
      <c r="B24" s="40">
        <v>2</v>
      </c>
      <c r="C24" s="40">
        <v>2</v>
      </c>
      <c r="D24" s="42" t="s">
        <v>34</v>
      </c>
      <c r="E24" s="42"/>
      <c r="F24" s="48" t="s">
        <v>66</v>
      </c>
      <c r="G24" s="42" t="s">
        <v>37</v>
      </c>
      <c r="H24" s="42" t="s">
        <v>38</v>
      </c>
      <c r="I24" s="60" t="s">
        <v>41</v>
      </c>
      <c r="J24" s="61">
        <v>88</v>
      </c>
      <c r="K24" s="41"/>
      <c r="L24" s="41"/>
      <c r="M24" s="49">
        <v>1</v>
      </c>
      <c r="N24" s="60"/>
      <c r="O24" s="42"/>
      <c r="P24" s="42"/>
      <c r="Q24" s="42"/>
    </row>
    <row r="25" ht="37.2" customHeight="1" spans="1:17">
      <c r="A25" s="40">
        <v>1</v>
      </c>
      <c r="B25" s="40">
        <v>2</v>
      </c>
      <c r="C25" s="40">
        <v>2</v>
      </c>
      <c r="D25" s="42" t="s">
        <v>34</v>
      </c>
      <c r="E25" s="42"/>
      <c r="F25" s="48" t="s">
        <v>67</v>
      </c>
      <c r="G25" s="42" t="s">
        <v>37</v>
      </c>
      <c r="H25" s="42" t="s">
        <v>38</v>
      </c>
      <c r="I25" s="60" t="s">
        <v>41</v>
      </c>
      <c r="J25" s="61">
        <v>88</v>
      </c>
      <c r="K25" s="41"/>
      <c r="L25" s="41"/>
      <c r="M25" s="49">
        <v>1</v>
      </c>
      <c r="N25" s="60"/>
      <c r="O25" s="42"/>
      <c r="P25" s="42"/>
      <c r="Q25" s="42"/>
    </row>
    <row r="26" ht="42" customHeight="1" spans="1:17">
      <c r="A26" s="40">
        <v>1</v>
      </c>
      <c r="B26" s="40">
        <v>2</v>
      </c>
      <c r="C26" s="40">
        <v>2</v>
      </c>
      <c r="D26" s="42" t="s">
        <v>34</v>
      </c>
      <c r="E26" s="42"/>
      <c r="F26" s="48" t="s">
        <v>68</v>
      </c>
      <c r="G26" s="42" t="s">
        <v>37</v>
      </c>
      <c r="H26" s="42" t="s">
        <v>38</v>
      </c>
      <c r="I26" s="60" t="s">
        <v>41</v>
      </c>
      <c r="J26" s="61">
        <v>88</v>
      </c>
      <c r="K26" s="41"/>
      <c r="L26" s="41"/>
      <c r="M26" s="49">
        <v>1</v>
      </c>
      <c r="N26" s="60"/>
      <c r="O26" s="42"/>
      <c r="P26" s="42"/>
      <c r="Q26" s="42"/>
    </row>
    <row r="27" ht="24" spans="1:17">
      <c r="A27" s="40">
        <v>2</v>
      </c>
      <c r="B27" s="40">
        <v>2</v>
      </c>
      <c r="C27" s="40">
        <v>2</v>
      </c>
      <c r="D27" s="42" t="s">
        <v>34</v>
      </c>
      <c r="E27" s="42" t="s">
        <v>69</v>
      </c>
      <c r="F27" s="48" t="s">
        <v>70</v>
      </c>
      <c r="G27" s="42" t="s">
        <v>37</v>
      </c>
      <c r="H27" s="42" t="s">
        <v>38</v>
      </c>
      <c r="I27" s="60">
        <v>2</v>
      </c>
      <c r="J27" s="61">
        <v>85</v>
      </c>
      <c r="K27" s="41"/>
      <c r="L27" s="41"/>
      <c r="M27" s="49">
        <v>2</v>
      </c>
      <c r="N27" s="60"/>
      <c r="O27" s="42"/>
      <c r="P27" s="42"/>
      <c r="Q27" s="42"/>
    </row>
    <row r="28" ht="38.4" customHeight="1" spans="1:17">
      <c r="A28" s="40">
        <v>2</v>
      </c>
      <c r="B28" s="40">
        <v>2</v>
      </c>
      <c r="C28" s="40">
        <v>2</v>
      </c>
      <c r="D28" s="42" t="s">
        <v>34</v>
      </c>
      <c r="E28" s="42"/>
      <c r="F28" s="48" t="s">
        <v>71</v>
      </c>
      <c r="G28" s="42" t="s">
        <v>37</v>
      </c>
      <c r="H28" s="42" t="s">
        <v>38</v>
      </c>
      <c r="I28" s="60" t="s">
        <v>41</v>
      </c>
      <c r="J28" s="61">
        <v>85</v>
      </c>
      <c r="K28" s="41"/>
      <c r="L28" s="41"/>
      <c r="M28" s="49">
        <v>1</v>
      </c>
      <c r="N28" s="60"/>
      <c r="O28" s="54"/>
      <c r="P28" s="54"/>
      <c r="Q28" s="54"/>
    </row>
    <row r="29" ht="27.6" customHeight="1" spans="1:17">
      <c r="A29" s="40">
        <v>2</v>
      </c>
      <c r="B29" s="40">
        <v>2</v>
      </c>
      <c r="C29" s="40">
        <v>2</v>
      </c>
      <c r="D29" s="42" t="s">
        <v>34</v>
      </c>
      <c r="E29" s="42"/>
      <c r="F29" s="48" t="s">
        <v>72</v>
      </c>
      <c r="G29" s="42" t="s">
        <v>37</v>
      </c>
      <c r="H29" s="42" t="s">
        <v>38</v>
      </c>
      <c r="I29" s="60" t="s">
        <v>41</v>
      </c>
      <c r="J29" s="61">
        <v>85</v>
      </c>
      <c r="K29" s="41"/>
      <c r="L29" s="41"/>
      <c r="M29" s="49">
        <v>1</v>
      </c>
      <c r="N29" s="60"/>
      <c r="O29" s="54"/>
      <c r="P29" s="54"/>
      <c r="Q29" s="54"/>
    </row>
    <row r="30" spans="1:17">
      <c r="A30" s="40">
        <v>3</v>
      </c>
      <c r="B30" s="40">
        <v>2</v>
      </c>
      <c r="C30" s="40">
        <v>2</v>
      </c>
      <c r="D30" s="42" t="s">
        <v>34</v>
      </c>
      <c r="E30" s="42" t="s">
        <v>73</v>
      </c>
      <c r="F30" s="48" t="s">
        <v>74</v>
      </c>
      <c r="G30" s="42" t="s">
        <v>37</v>
      </c>
      <c r="H30" s="42" t="s">
        <v>38</v>
      </c>
      <c r="I30" s="60">
        <v>2</v>
      </c>
      <c r="J30" s="61">
        <v>80</v>
      </c>
      <c r="K30" s="41"/>
      <c r="L30" s="41"/>
      <c r="M30" s="49">
        <v>2</v>
      </c>
      <c r="N30" s="60"/>
      <c r="O30" s="1"/>
      <c r="P30" s="1"/>
      <c r="Q30" s="1"/>
    </row>
    <row r="31" ht="37.2" customHeight="1" spans="1:17">
      <c r="A31" s="40">
        <v>3</v>
      </c>
      <c r="B31" s="40">
        <v>2</v>
      </c>
      <c r="C31" s="40">
        <v>2</v>
      </c>
      <c r="D31" s="42" t="s">
        <v>34</v>
      </c>
      <c r="E31" s="42"/>
      <c r="F31" s="48" t="s">
        <v>75</v>
      </c>
      <c r="G31" s="42" t="s">
        <v>37</v>
      </c>
      <c r="H31" s="42" t="s">
        <v>38</v>
      </c>
      <c r="I31" s="60" t="s">
        <v>76</v>
      </c>
      <c r="J31" s="61">
        <v>80</v>
      </c>
      <c r="K31" s="41"/>
      <c r="L31" s="41"/>
      <c r="M31" s="66" t="s">
        <v>76</v>
      </c>
      <c r="N31" s="60"/>
      <c r="O31" s="1"/>
      <c r="P31" s="1"/>
      <c r="Q31" s="1"/>
    </row>
    <row r="32" ht="28.8" customHeight="1" spans="1:17">
      <c r="A32" s="40">
        <v>3</v>
      </c>
      <c r="B32" s="40">
        <v>2</v>
      </c>
      <c r="C32" s="40">
        <v>2</v>
      </c>
      <c r="D32" s="42" t="s">
        <v>34</v>
      </c>
      <c r="E32" s="42"/>
      <c r="F32" s="48" t="s">
        <v>77</v>
      </c>
      <c r="G32" s="42" t="s">
        <v>37</v>
      </c>
      <c r="H32" s="42" t="s">
        <v>38</v>
      </c>
      <c r="I32" s="60" t="s">
        <v>76</v>
      </c>
      <c r="J32" s="61">
        <v>80</v>
      </c>
      <c r="K32" s="41"/>
      <c r="L32" s="41"/>
      <c r="M32" s="66" t="s">
        <v>76</v>
      </c>
      <c r="N32" s="60"/>
      <c r="O32" s="1"/>
      <c r="P32" s="1"/>
      <c r="Q32" s="1"/>
    </row>
    <row r="33" ht="27.6" customHeight="1" spans="1:17">
      <c r="A33" s="40">
        <v>3</v>
      </c>
      <c r="B33" s="40">
        <v>2</v>
      </c>
      <c r="C33" s="40">
        <v>2</v>
      </c>
      <c r="D33" s="42" t="s">
        <v>34</v>
      </c>
      <c r="E33" s="42"/>
      <c r="F33" s="48" t="s">
        <v>78</v>
      </c>
      <c r="G33" s="42" t="s">
        <v>37</v>
      </c>
      <c r="H33" s="42" t="s">
        <v>38</v>
      </c>
      <c r="I33" s="60" t="s">
        <v>76</v>
      </c>
      <c r="J33" s="61">
        <v>80</v>
      </c>
      <c r="K33" s="41"/>
      <c r="L33" s="41"/>
      <c r="M33" s="66" t="s">
        <v>76</v>
      </c>
      <c r="N33" s="60"/>
      <c r="O33" s="1"/>
      <c r="P33" s="1"/>
      <c r="Q33" s="1"/>
    </row>
    <row r="34" ht="22.2" customHeight="1" spans="1:17">
      <c r="A34" s="40">
        <v>3</v>
      </c>
      <c r="B34" s="40">
        <v>2</v>
      </c>
      <c r="C34" s="40">
        <v>2</v>
      </c>
      <c r="D34" s="42" t="s">
        <v>34</v>
      </c>
      <c r="E34" s="42"/>
      <c r="F34" s="48" t="s">
        <v>79</v>
      </c>
      <c r="G34" s="42" t="s">
        <v>37</v>
      </c>
      <c r="H34" s="42" t="s">
        <v>38</v>
      </c>
      <c r="I34" s="60" t="s">
        <v>76</v>
      </c>
      <c r="J34" s="61">
        <v>80</v>
      </c>
      <c r="K34" s="41"/>
      <c r="L34" s="41"/>
      <c r="M34" s="66" t="s">
        <v>76</v>
      </c>
      <c r="N34" s="60"/>
      <c r="O34" s="1"/>
      <c r="P34" s="1"/>
      <c r="Q34" s="1"/>
    </row>
    <row r="35" spans="1:17">
      <c r="A35" s="45"/>
      <c r="B35" s="46"/>
      <c r="C35" s="46"/>
      <c r="D35" s="46"/>
      <c r="E35" s="46"/>
      <c r="F35" s="47"/>
      <c r="G35" s="46"/>
      <c r="H35" s="46"/>
      <c r="I35" s="67" t="s">
        <v>80</v>
      </c>
      <c r="J35" s="65"/>
      <c r="K35" s="65"/>
      <c r="L35" s="65"/>
      <c r="M35" s="65"/>
      <c r="N35" s="65"/>
      <c r="O35" s="65"/>
      <c r="P35" s="65"/>
      <c r="Q35" s="72"/>
    </row>
    <row r="36" spans="1:17">
      <c r="A36" s="40">
        <v>1</v>
      </c>
      <c r="B36" s="40">
        <v>3</v>
      </c>
      <c r="C36" s="40">
        <v>3</v>
      </c>
      <c r="D36" s="42" t="s">
        <v>34</v>
      </c>
      <c r="E36" s="42" t="s">
        <v>81</v>
      </c>
      <c r="F36" s="48" t="s">
        <v>82</v>
      </c>
      <c r="G36" s="42" t="s">
        <v>37</v>
      </c>
      <c r="H36" s="42" t="s">
        <v>38</v>
      </c>
      <c r="I36" s="68">
        <v>3</v>
      </c>
      <c r="J36" s="69">
        <v>90</v>
      </c>
      <c r="K36" s="41"/>
      <c r="L36" s="41"/>
      <c r="M36" s="70">
        <v>3</v>
      </c>
      <c r="N36" s="60"/>
      <c r="O36" s="1"/>
      <c r="P36" s="1"/>
      <c r="Q36" s="1"/>
    </row>
    <row r="37" spans="1:17">
      <c r="A37" s="40">
        <v>1</v>
      </c>
      <c r="B37" s="40">
        <v>3</v>
      </c>
      <c r="C37" s="40">
        <v>3</v>
      </c>
      <c r="D37" s="42" t="s">
        <v>34</v>
      </c>
      <c r="E37" s="42"/>
      <c r="F37" s="48" t="s">
        <v>83</v>
      </c>
      <c r="G37" s="42" t="s">
        <v>37</v>
      </c>
      <c r="H37" s="42" t="s">
        <v>38</v>
      </c>
      <c r="I37" s="68">
        <v>0.5</v>
      </c>
      <c r="J37" s="69">
        <v>90</v>
      </c>
      <c r="K37" s="41"/>
      <c r="L37" s="41"/>
      <c r="M37" s="70">
        <v>0.5</v>
      </c>
      <c r="N37" s="60"/>
      <c r="O37" s="1"/>
      <c r="P37" s="1"/>
      <c r="Q37" s="1"/>
    </row>
    <row r="38" spans="1:17">
      <c r="A38" s="40">
        <v>1</v>
      </c>
      <c r="B38" s="40">
        <v>3</v>
      </c>
      <c r="C38" s="40">
        <v>3</v>
      </c>
      <c r="D38" s="42" t="s">
        <v>34</v>
      </c>
      <c r="E38" s="42"/>
      <c r="F38" s="48" t="s">
        <v>84</v>
      </c>
      <c r="G38" s="42" t="s">
        <v>37</v>
      </c>
      <c r="H38" s="42" t="s">
        <v>38</v>
      </c>
      <c r="I38" s="68">
        <v>1</v>
      </c>
      <c r="J38" s="69">
        <v>90</v>
      </c>
      <c r="K38" s="41"/>
      <c r="L38" s="41"/>
      <c r="M38" s="70">
        <v>1</v>
      </c>
      <c r="N38" s="60"/>
      <c r="O38" s="1"/>
      <c r="P38" s="1"/>
      <c r="Q38" s="1"/>
    </row>
    <row r="39" spans="1:17">
      <c r="A39" s="40">
        <v>1</v>
      </c>
      <c r="B39" s="40">
        <v>3</v>
      </c>
      <c r="C39" s="40">
        <v>3</v>
      </c>
      <c r="D39" s="42" t="s">
        <v>34</v>
      </c>
      <c r="E39" s="42"/>
      <c r="F39" s="48" t="s">
        <v>85</v>
      </c>
      <c r="G39" s="42" t="s">
        <v>37</v>
      </c>
      <c r="H39" s="42" t="s">
        <v>38</v>
      </c>
      <c r="I39" s="68">
        <v>2</v>
      </c>
      <c r="J39" s="69">
        <v>90</v>
      </c>
      <c r="K39" s="41"/>
      <c r="L39" s="41"/>
      <c r="M39" s="70">
        <v>2</v>
      </c>
      <c r="N39" s="60"/>
      <c r="O39" s="1"/>
      <c r="P39" s="1"/>
      <c r="Q39" s="1"/>
    </row>
    <row r="40" spans="1:17">
      <c r="A40" s="40">
        <v>1</v>
      </c>
      <c r="B40" s="40">
        <v>3</v>
      </c>
      <c r="C40" s="40">
        <v>3</v>
      </c>
      <c r="D40" s="42" t="s">
        <v>34</v>
      </c>
      <c r="E40" s="42"/>
      <c r="F40" s="48" t="s">
        <v>86</v>
      </c>
      <c r="G40" s="42" t="s">
        <v>37</v>
      </c>
      <c r="H40" s="42" t="s">
        <v>38</v>
      </c>
      <c r="I40" s="68">
        <v>2</v>
      </c>
      <c r="J40" s="69">
        <v>90</v>
      </c>
      <c r="K40" s="41"/>
      <c r="L40" s="41"/>
      <c r="M40" s="70">
        <v>2</v>
      </c>
      <c r="N40" s="60"/>
      <c r="O40" s="1"/>
      <c r="P40" s="1"/>
      <c r="Q40" s="1"/>
    </row>
    <row r="41" spans="1:17">
      <c r="A41" s="40">
        <v>2</v>
      </c>
      <c r="B41" s="40">
        <v>3</v>
      </c>
      <c r="C41" s="40">
        <v>3</v>
      </c>
      <c r="D41" s="42" t="s">
        <v>34</v>
      </c>
      <c r="E41" s="42" t="s">
        <v>87</v>
      </c>
      <c r="F41" s="48" t="s">
        <v>88</v>
      </c>
      <c r="G41" s="42" t="s">
        <v>37</v>
      </c>
      <c r="H41" s="42" t="s">
        <v>38</v>
      </c>
      <c r="I41" s="60">
        <v>3</v>
      </c>
      <c r="J41" s="62">
        <v>95</v>
      </c>
      <c r="K41" s="41"/>
      <c r="L41" s="41"/>
      <c r="M41" s="41" t="s">
        <v>39</v>
      </c>
      <c r="N41" s="60"/>
      <c r="O41" s="1"/>
      <c r="P41" s="1"/>
      <c r="Q41" s="1"/>
    </row>
    <row r="42" ht="24" spans="1:17">
      <c r="A42" s="40">
        <v>2</v>
      </c>
      <c r="B42" s="40">
        <v>3</v>
      </c>
      <c r="C42" s="40">
        <v>3</v>
      </c>
      <c r="D42" s="42" t="s">
        <v>34</v>
      </c>
      <c r="E42" s="42"/>
      <c r="F42" s="48" t="s">
        <v>89</v>
      </c>
      <c r="G42" s="42" t="s">
        <v>37</v>
      </c>
      <c r="H42" s="42" t="s">
        <v>38</v>
      </c>
      <c r="I42" s="60" t="s">
        <v>43</v>
      </c>
      <c r="J42" s="62">
        <v>95</v>
      </c>
      <c r="K42" s="41"/>
      <c r="L42" s="41"/>
      <c r="M42" s="41" t="s">
        <v>43</v>
      </c>
      <c r="N42" s="60"/>
      <c r="O42" s="1"/>
      <c r="P42" s="1"/>
      <c r="Q42" s="1"/>
    </row>
    <row r="43" spans="1:17">
      <c r="A43" s="40">
        <v>2</v>
      </c>
      <c r="B43" s="40">
        <v>3</v>
      </c>
      <c r="C43" s="40">
        <v>3</v>
      </c>
      <c r="D43" s="42" t="s">
        <v>34</v>
      </c>
      <c r="E43" s="42"/>
      <c r="F43" s="48" t="s">
        <v>90</v>
      </c>
      <c r="G43" s="42" t="s">
        <v>37</v>
      </c>
      <c r="H43" s="42" t="s">
        <v>38</v>
      </c>
      <c r="I43" s="60">
        <v>3</v>
      </c>
      <c r="J43" s="62">
        <v>95</v>
      </c>
      <c r="K43" s="41"/>
      <c r="L43" s="41"/>
      <c r="M43" s="41">
        <v>3</v>
      </c>
      <c r="N43" s="60"/>
      <c r="O43" s="1"/>
      <c r="P43" s="1"/>
      <c r="Q43" s="1"/>
    </row>
    <row r="44" spans="1:17">
      <c r="A44" s="40">
        <v>3</v>
      </c>
      <c r="B44" s="40">
        <v>3</v>
      </c>
      <c r="C44" s="40">
        <v>3</v>
      </c>
      <c r="D44" s="42" t="s">
        <v>34</v>
      </c>
      <c r="E44" s="42" t="s">
        <v>91</v>
      </c>
      <c r="F44" s="48" t="s">
        <v>92</v>
      </c>
      <c r="G44" s="42" t="s">
        <v>37</v>
      </c>
      <c r="H44" s="42" t="s">
        <v>38</v>
      </c>
      <c r="I44" s="60">
        <v>2</v>
      </c>
      <c r="J44" s="62">
        <v>88</v>
      </c>
      <c r="K44" s="41"/>
      <c r="L44" s="41"/>
      <c r="M44" s="41">
        <v>2</v>
      </c>
      <c r="N44" s="60"/>
      <c r="O44" s="1"/>
      <c r="P44" s="1"/>
      <c r="Q44" s="1"/>
    </row>
    <row r="45" ht="24" spans="1:17">
      <c r="A45" s="40">
        <v>3</v>
      </c>
      <c r="B45" s="40">
        <v>3</v>
      </c>
      <c r="C45" s="40">
        <v>3</v>
      </c>
      <c r="D45" s="42" t="s">
        <v>34</v>
      </c>
      <c r="E45" s="42"/>
      <c r="F45" s="48" t="s">
        <v>93</v>
      </c>
      <c r="G45" s="42" t="s">
        <v>37</v>
      </c>
      <c r="H45" s="42" t="s">
        <v>38</v>
      </c>
      <c r="I45" s="60" t="s">
        <v>41</v>
      </c>
      <c r="J45" s="62">
        <v>88</v>
      </c>
      <c r="K45" s="41"/>
      <c r="L45" s="41"/>
      <c r="M45" s="41" t="s">
        <v>41</v>
      </c>
      <c r="N45" s="60"/>
      <c r="O45" s="1"/>
      <c r="P45" s="1"/>
      <c r="Q45" s="1"/>
    </row>
    <row r="46" ht="24" spans="1:17">
      <c r="A46" s="40">
        <v>3</v>
      </c>
      <c r="B46" s="40">
        <v>3</v>
      </c>
      <c r="C46" s="40">
        <v>3</v>
      </c>
      <c r="D46" s="42" t="s">
        <v>34</v>
      </c>
      <c r="E46" s="42"/>
      <c r="F46" s="48" t="s">
        <v>94</v>
      </c>
      <c r="G46" s="42" t="s">
        <v>37</v>
      </c>
      <c r="H46" s="42" t="s">
        <v>38</v>
      </c>
      <c r="I46" s="60" t="s">
        <v>41</v>
      </c>
      <c r="J46" s="62">
        <v>88</v>
      </c>
      <c r="K46" s="41"/>
      <c r="L46" s="41"/>
      <c r="M46" s="41" t="s">
        <v>41</v>
      </c>
      <c r="N46" s="60"/>
      <c r="O46" s="1"/>
      <c r="P46" s="1"/>
      <c r="Q46" s="1"/>
    </row>
    <row r="47" spans="1:17">
      <c r="A47" s="40">
        <v>4</v>
      </c>
      <c r="B47" s="40">
        <v>3</v>
      </c>
      <c r="C47" s="40">
        <v>3</v>
      </c>
      <c r="D47" s="42" t="s">
        <v>34</v>
      </c>
      <c r="E47" s="42" t="s">
        <v>95</v>
      </c>
      <c r="F47" s="48" t="s">
        <v>96</v>
      </c>
      <c r="G47" s="42" t="s">
        <v>37</v>
      </c>
      <c r="H47" s="42" t="s">
        <v>38</v>
      </c>
      <c r="I47" s="60">
        <v>1</v>
      </c>
      <c r="J47" s="69">
        <v>90</v>
      </c>
      <c r="K47" s="41"/>
      <c r="L47" s="41"/>
      <c r="M47" s="41">
        <v>1</v>
      </c>
      <c r="N47" s="60"/>
      <c r="O47" s="1"/>
      <c r="P47" s="1"/>
      <c r="Q47" s="1"/>
    </row>
    <row r="48" ht="24" spans="1:17">
      <c r="A48" s="49">
        <v>5</v>
      </c>
      <c r="B48" s="40">
        <v>3</v>
      </c>
      <c r="C48" s="40">
        <v>3</v>
      </c>
      <c r="D48" s="42" t="s">
        <v>34</v>
      </c>
      <c r="E48" s="42" t="s">
        <v>97</v>
      </c>
      <c r="F48" s="48" t="s">
        <v>98</v>
      </c>
      <c r="G48" s="42" t="s">
        <v>37</v>
      </c>
      <c r="H48" s="42" t="s">
        <v>38</v>
      </c>
      <c r="I48" s="60" t="s">
        <v>43</v>
      </c>
      <c r="J48" s="69">
        <v>80</v>
      </c>
      <c r="K48" s="41"/>
      <c r="L48" s="41"/>
      <c r="M48" s="41" t="s">
        <v>43</v>
      </c>
      <c r="N48" s="60"/>
      <c r="O48" s="1"/>
      <c r="P48" s="1"/>
      <c r="Q48" s="1"/>
    </row>
    <row r="49" ht="24" spans="1:17">
      <c r="A49" s="49">
        <v>5</v>
      </c>
      <c r="B49" s="40">
        <v>3</v>
      </c>
      <c r="C49" s="40">
        <v>3</v>
      </c>
      <c r="D49" s="42" t="s">
        <v>34</v>
      </c>
      <c r="E49" s="42"/>
      <c r="F49" s="48" t="s">
        <v>99</v>
      </c>
      <c r="G49" s="42" t="s">
        <v>37</v>
      </c>
      <c r="H49" s="42" t="s">
        <v>38</v>
      </c>
      <c r="I49" s="60" t="s">
        <v>41</v>
      </c>
      <c r="J49" s="69">
        <v>80</v>
      </c>
      <c r="K49" s="41"/>
      <c r="L49" s="41"/>
      <c r="M49" s="41" t="s">
        <v>41</v>
      </c>
      <c r="N49" s="60"/>
      <c r="O49" s="1"/>
      <c r="P49" s="1"/>
      <c r="Q49" s="1"/>
    </row>
    <row r="50" spans="1:17">
      <c r="A50" s="49">
        <v>5</v>
      </c>
      <c r="B50" s="40">
        <v>3</v>
      </c>
      <c r="C50" s="40">
        <v>3</v>
      </c>
      <c r="D50" s="42" t="s">
        <v>34</v>
      </c>
      <c r="E50" s="42"/>
      <c r="F50" s="48" t="s">
        <v>100</v>
      </c>
      <c r="G50" s="42" t="s">
        <v>37</v>
      </c>
      <c r="H50" s="42" t="s">
        <v>38</v>
      </c>
      <c r="I50" s="60" t="s">
        <v>41</v>
      </c>
      <c r="J50" s="69">
        <v>80</v>
      </c>
      <c r="K50" s="41"/>
      <c r="L50" s="41"/>
      <c r="M50" s="41" t="s">
        <v>41</v>
      </c>
      <c r="N50" s="60"/>
      <c r="O50" s="1"/>
      <c r="P50" s="1"/>
      <c r="Q50" s="1"/>
    </row>
    <row r="51" spans="1:17">
      <c r="A51" s="50" t="s">
        <v>101</v>
      </c>
      <c r="B51" s="51"/>
      <c r="C51" s="46"/>
      <c r="D51" s="52"/>
      <c r="E51" s="52"/>
      <c r="F51" s="53"/>
      <c r="G51" s="52"/>
      <c r="H51" s="52"/>
      <c r="I51" s="46">
        <v>25.5</v>
      </c>
      <c r="J51" s="71"/>
      <c r="K51" s="71"/>
      <c r="L51" s="71"/>
      <c r="M51" s="71" t="s">
        <v>102</v>
      </c>
      <c r="N51" s="71"/>
      <c r="O51" s="72"/>
      <c r="P51" s="1"/>
      <c r="Q51" s="1"/>
    </row>
    <row r="52" spans="1:17">
      <c r="A52" s="40"/>
      <c r="B52" s="40"/>
      <c r="C52" s="40"/>
      <c r="D52" s="54"/>
      <c r="E52" s="54"/>
      <c r="F52" s="23"/>
      <c r="G52" s="54"/>
      <c r="H52" s="54"/>
      <c r="I52" s="60"/>
      <c r="J52" s="41"/>
      <c r="K52" s="41"/>
      <c r="L52" s="41"/>
      <c r="M52" s="41"/>
      <c r="N52" s="60"/>
      <c r="O52" s="1"/>
      <c r="P52" s="1"/>
      <c r="Q52" s="1"/>
    </row>
  </sheetData>
  <mergeCells count="2">
    <mergeCell ref="A51:B51"/>
    <mergeCell ref="A1:Q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tabSelected="1" topLeftCell="A13" workbookViewId="0">
      <selection activeCell="B30" sqref="B30"/>
    </sheetView>
  </sheetViews>
  <sheetFormatPr defaultColWidth="9" defaultRowHeight="14.25"/>
  <cols>
    <col min="1" max="1" width="8.89166666666667" style="1"/>
    <col min="2" max="2" width="76" style="1" customWidth="1"/>
    <col min="3" max="3" width="22.225" style="1" customWidth="1"/>
    <col min="4" max="16384" width="8.89166666666667" style="1"/>
  </cols>
  <sheetData>
    <row r="1" spans="1:36">
      <c r="A1" s="2"/>
      <c r="B1" s="2" t="s">
        <v>103</v>
      </c>
      <c r="C1" s="3">
        <f ca="1">TODAY()</f>
        <v>43825</v>
      </c>
      <c r="D1" s="2"/>
      <c r="E1" s="4"/>
      <c r="F1" s="5" t="s">
        <v>104</v>
      </c>
      <c r="G1" s="5"/>
      <c r="H1" s="5">
        <f>'[1]SPRINT 1'!$H$25</f>
        <v>0</v>
      </c>
      <c r="I1" s="26" t="e">
        <f t="shared" ref="I1:AJ1" si="0">IF(H1&lt;=0,NA(),H1-($H$13/$C$16))</f>
        <v>#N/A</v>
      </c>
      <c r="J1" s="26" t="e">
        <f t="shared" si="0"/>
        <v>#N/A</v>
      </c>
      <c r="K1" s="26" t="e">
        <f t="shared" si="0"/>
        <v>#N/A</v>
      </c>
      <c r="L1" s="26" t="e">
        <f t="shared" si="0"/>
        <v>#N/A</v>
      </c>
      <c r="M1" s="26" t="e">
        <f t="shared" si="0"/>
        <v>#N/A</v>
      </c>
      <c r="N1" s="26" t="e">
        <f t="shared" si="0"/>
        <v>#N/A</v>
      </c>
      <c r="O1" s="26" t="e">
        <f t="shared" si="0"/>
        <v>#N/A</v>
      </c>
      <c r="P1" s="26" t="e">
        <f t="shared" si="0"/>
        <v>#N/A</v>
      </c>
      <c r="Q1" s="26" t="e">
        <f t="shared" si="0"/>
        <v>#N/A</v>
      </c>
      <c r="R1" s="26" t="e">
        <f t="shared" si="0"/>
        <v>#N/A</v>
      </c>
      <c r="S1" s="26" t="e">
        <f t="shared" si="0"/>
        <v>#N/A</v>
      </c>
      <c r="T1" s="26" t="e">
        <f t="shared" si="0"/>
        <v>#N/A</v>
      </c>
      <c r="U1" s="26" t="e">
        <f t="shared" si="0"/>
        <v>#N/A</v>
      </c>
      <c r="V1" s="26" t="e">
        <f t="shared" si="0"/>
        <v>#N/A</v>
      </c>
      <c r="W1" s="26" t="e">
        <f t="shared" si="0"/>
        <v>#N/A</v>
      </c>
      <c r="X1" s="26" t="e">
        <f t="shared" si="0"/>
        <v>#N/A</v>
      </c>
      <c r="Y1" s="26" t="e">
        <f t="shared" si="0"/>
        <v>#N/A</v>
      </c>
      <c r="Z1" s="26" t="e">
        <f t="shared" si="0"/>
        <v>#N/A</v>
      </c>
      <c r="AA1" s="26" t="e">
        <f t="shared" si="0"/>
        <v>#N/A</v>
      </c>
      <c r="AB1" s="26" t="e">
        <f t="shared" si="0"/>
        <v>#N/A</v>
      </c>
      <c r="AC1" s="26" t="e">
        <f t="shared" si="0"/>
        <v>#N/A</v>
      </c>
      <c r="AD1" s="26" t="e">
        <f t="shared" si="0"/>
        <v>#N/A</v>
      </c>
      <c r="AE1" s="26" t="e">
        <f t="shared" si="0"/>
        <v>#N/A</v>
      </c>
      <c r="AF1" s="26" t="e">
        <f t="shared" si="0"/>
        <v>#N/A</v>
      </c>
      <c r="AG1" s="26" t="e">
        <f t="shared" si="0"/>
        <v>#N/A</v>
      </c>
      <c r="AH1" s="26" t="e">
        <f t="shared" si="0"/>
        <v>#N/A</v>
      </c>
      <c r="AI1" s="26" t="e">
        <f t="shared" si="0"/>
        <v>#N/A</v>
      </c>
      <c r="AJ1" s="26" t="e">
        <f t="shared" si="0"/>
        <v>#N/A</v>
      </c>
    </row>
    <row r="2" spans="1:36">
      <c r="A2" s="2"/>
      <c r="B2" s="2" t="s">
        <v>105</v>
      </c>
      <c r="C2" s="6" t="str">
        <f ca="1">MID(CELL("filename",C2),FIND("]",CELL("filename"))+1,256)</f>
        <v>SPRINT</v>
      </c>
      <c r="D2" s="2"/>
      <c r="E2" s="7"/>
      <c r="F2" s="7"/>
      <c r="G2" s="8"/>
      <c r="H2" s="8"/>
      <c r="I2" s="27" t="e">
        <f t="shared" ref="I2:AJ2" si="1">IF(I3&lt;&gt;"",VLOOKUP(WEEKDAY(I3),DAYOFWEEK,2),"")</f>
        <v>#N/A</v>
      </c>
      <c r="J2" s="27" t="e">
        <f t="shared" si="1"/>
        <v>#N/A</v>
      </c>
      <c r="K2" s="27" t="e">
        <f t="shared" si="1"/>
        <v>#N/A</v>
      </c>
      <c r="L2" s="27" t="e">
        <f t="shared" si="1"/>
        <v>#N/A</v>
      </c>
      <c r="M2" s="27" t="e">
        <f t="shared" si="1"/>
        <v>#N/A</v>
      </c>
      <c r="N2" s="27" t="e">
        <f t="shared" si="1"/>
        <v>#N/A</v>
      </c>
      <c r="O2" s="27" t="e">
        <f t="shared" si="1"/>
        <v>#N/A</v>
      </c>
      <c r="P2" s="27" t="e">
        <f t="shared" si="1"/>
        <v>#N/A</v>
      </c>
      <c r="Q2" s="27" t="e">
        <f t="shared" si="1"/>
        <v>#N/A</v>
      </c>
      <c r="R2" s="27" t="e">
        <f t="shared" si="1"/>
        <v>#N/A</v>
      </c>
      <c r="S2" s="27" t="e">
        <f t="shared" si="1"/>
        <v>#N/A</v>
      </c>
      <c r="T2" s="27" t="e">
        <f t="shared" si="1"/>
        <v>#N/A</v>
      </c>
      <c r="U2" s="27" t="e">
        <f t="shared" si="1"/>
        <v>#N/A</v>
      </c>
      <c r="V2" s="27" t="e">
        <f t="shared" si="1"/>
        <v>#N/A</v>
      </c>
      <c r="W2" s="27" t="e">
        <f t="shared" si="1"/>
        <v>#N/A</v>
      </c>
      <c r="X2" s="27" t="e">
        <f t="shared" si="1"/>
        <v>#N/A</v>
      </c>
      <c r="Y2" s="27" t="e">
        <f t="shared" si="1"/>
        <v>#N/A</v>
      </c>
      <c r="Z2" s="27" t="e">
        <f t="shared" si="1"/>
        <v>#N/A</v>
      </c>
      <c r="AA2" s="27" t="e">
        <f t="shared" si="1"/>
        <v>#N/A</v>
      </c>
      <c r="AB2" s="27" t="e">
        <f t="shared" si="1"/>
        <v>#N/A</v>
      </c>
      <c r="AC2" s="27" t="e">
        <f t="shared" si="1"/>
        <v>#N/A</v>
      </c>
      <c r="AD2" s="27" t="e">
        <f t="shared" si="1"/>
        <v>#N/A</v>
      </c>
      <c r="AE2" s="27" t="e">
        <f t="shared" si="1"/>
        <v>#N/A</v>
      </c>
      <c r="AF2" s="27" t="e">
        <f t="shared" si="1"/>
        <v>#N/A</v>
      </c>
      <c r="AG2" s="27" t="e">
        <f t="shared" si="1"/>
        <v>#N/A</v>
      </c>
      <c r="AH2" s="27" t="e">
        <f t="shared" si="1"/>
        <v>#N/A</v>
      </c>
      <c r="AI2" s="27" t="e">
        <f t="shared" si="1"/>
        <v>#N/A</v>
      </c>
      <c r="AJ2" s="27" t="e">
        <f t="shared" si="1"/>
        <v>#N/A</v>
      </c>
    </row>
    <row r="3" ht="37.8" customHeight="1" spans="1:36">
      <c r="A3" s="2"/>
      <c r="B3" s="2" t="s">
        <v>106</v>
      </c>
      <c r="C3" s="6" t="e">
        <f>VLOOKUP($C$15,[1]SETUP!$A$2:$H$8,3)</f>
        <v>#N/A</v>
      </c>
      <c r="D3" s="9" t="s">
        <v>107</v>
      </c>
      <c r="E3" s="10"/>
      <c r="F3" s="11">
        <f>'[1]SPRINT 1'!$H$25</f>
        <v>0</v>
      </c>
      <c r="G3" s="12" t="s">
        <v>108</v>
      </c>
      <c r="H3" s="11">
        <f>'[1]SPRINT 1'!$G$25</f>
        <v>0</v>
      </c>
      <c r="I3" s="28" t="e">
        <f>VLOOKUP($C$15,[1]SETUP!$A$2:$H$8,2)</f>
        <v>#N/A</v>
      </c>
      <c r="J3" s="29" t="e">
        <f t="shared" ref="J3:AJ3" si="2">I3+1</f>
        <v>#N/A</v>
      </c>
      <c r="K3" s="29" t="e">
        <f t="shared" si="2"/>
        <v>#N/A</v>
      </c>
      <c r="L3" s="29" t="e">
        <f t="shared" si="2"/>
        <v>#N/A</v>
      </c>
      <c r="M3" s="29" t="e">
        <f t="shared" si="2"/>
        <v>#N/A</v>
      </c>
      <c r="N3" s="29" t="e">
        <f t="shared" si="2"/>
        <v>#N/A</v>
      </c>
      <c r="O3" s="29" t="e">
        <f t="shared" si="2"/>
        <v>#N/A</v>
      </c>
      <c r="P3" s="29" t="e">
        <f t="shared" si="2"/>
        <v>#N/A</v>
      </c>
      <c r="Q3" s="29" t="e">
        <f t="shared" si="2"/>
        <v>#N/A</v>
      </c>
      <c r="R3" s="29" t="e">
        <f t="shared" si="2"/>
        <v>#N/A</v>
      </c>
      <c r="S3" s="29" t="e">
        <f t="shared" si="2"/>
        <v>#N/A</v>
      </c>
      <c r="T3" s="29" t="e">
        <f t="shared" si="2"/>
        <v>#N/A</v>
      </c>
      <c r="U3" s="29" t="e">
        <f t="shared" si="2"/>
        <v>#N/A</v>
      </c>
      <c r="V3" s="29" t="e">
        <f t="shared" si="2"/>
        <v>#N/A</v>
      </c>
      <c r="W3" s="29" t="e">
        <f t="shared" si="2"/>
        <v>#N/A</v>
      </c>
      <c r="X3" s="29" t="e">
        <f t="shared" si="2"/>
        <v>#N/A</v>
      </c>
      <c r="Y3" s="29" t="e">
        <f t="shared" si="2"/>
        <v>#N/A</v>
      </c>
      <c r="Z3" s="29" t="e">
        <f t="shared" si="2"/>
        <v>#N/A</v>
      </c>
      <c r="AA3" s="29" t="e">
        <f t="shared" si="2"/>
        <v>#N/A</v>
      </c>
      <c r="AB3" s="29" t="e">
        <f t="shared" si="2"/>
        <v>#N/A</v>
      </c>
      <c r="AC3" s="29" t="e">
        <f t="shared" si="2"/>
        <v>#N/A</v>
      </c>
      <c r="AD3" s="29" t="e">
        <f t="shared" si="2"/>
        <v>#N/A</v>
      </c>
      <c r="AE3" s="29" t="e">
        <f t="shared" si="2"/>
        <v>#N/A</v>
      </c>
      <c r="AF3" s="29" t="e">
        <f t="shared" si="2"/>
        <v>#N/A</v>
      </c>
      <c r="AG3" s="29" t="e">
        <f t="shared" si="2"/>
        <v>#N/A</v>
      </c>
      <c r="AH3" s="29" t="e">
        <f t="shared" si="2"/>
        <v>#N/A</v>
      </c>
      <c r="AI3" s="29" t="e">
        <f t="shared" si="2"/>
        <v>#N/A</v>
      </c>
      <c r="AJ3" s="29" t="e">
        <f t="shared" si="2"/>
        <v>#N/A</v>
      </c>
    </row>
    <row r="4" ht="24.8" spans="1:36">
      <c r="A4" s="13" t="s">
        <v>109</v>
      </c>
      <c r="B4" s="13" t="s">
        <v>110</v>
      </c>
      <c r="C4" s="13" t="s">
        <v>111</v>
      </c>
      <c r="D4" s="13" t="s">
        <v>112</v>
      </c>
      <c r="E4" s="13" t="s">
        <v>113</v>
      </c>
      <c r="F4" s="14" t="s">
        <v>114</v>
      </c>
      <c r="G4" s="14" t="s">
        <v>115</v>
      </c>
      <c r="H4" s="15" t="s">
        <v>116</v>
      </c>
      <c r="I4" s="27" t="s">
        <v>41</v>
      </c>
      <c r="J4" s="27" t="s">
        <v>43</v>
      </c>
      <c r="K4" s="27" t="s">
        <v>39</v>
      </c>
      <c r="L4" s="27" t="s">
        <v>117</v>
      </c>
      <c r="M4" s="27" t="s">
        <v>118</v>
      </c>
      <c r="N4" s="27" t="s">
        <v>119</v>
      </c>
      <c r="O4" s="27" t="s">
        <v>120</v>
      </c>
      <c r="P4" s="27" t="s">
        <v>121</v>
      </c>
      <c r="Q4" s="27" t="s">
        <v>122</v>
      </c>
      <c r="R4" s="27" t="s">
        <v>123</v>
      </c>
      <c r="S4" s="27" t="s">
        <v>124</v>
      </c>
      <c r="T4" s="27" t="s">
        <v>125</v>
      </c>
      <c r="U4" s="27" t="s">
        <v>80</v>
      </c>
      <c r="V4" s="27" t="s">
        <v>126</v>
      </c>
      <c r="W4" s="27" t="s">
        <v>127</v>
      </c>
      <c r="X4" s="27" t="s">
        <v>128</v>
      </c>
      <c r="Y4" s="27" t="s">
        <v>129</v>
      </c>
      <c r="Z4" s="27" t="s">
        <v>130</v>
      </c>
      <c r="AA4" s="27" t="s">
        <v>131</v>
      </c>
      <c r="AB4" s="27" t="s">
        <v>132</v>
      </c>
      <c r="AC4" s="27" t="s">
        <v>133</v>
      </c>
      <c r="AD4" s="27" t="s">
        <v>134</v>
      </c>
      <c r="AE4" s="27" t="s">
        <v>135</v>
      </c>
      <c r="AF4" s="27" t="s">
        <v>136</v>
      </c>
      <c r="AG4" s="27" t="s">
        <v>137</v>
      </c>
      <c r="AH4" s="27" t="s">
        <v>138</v>
      </c>
      <c r="AI4" s="27" t="s">
        <v>139</v>
      </c>
      <c r="AJ4" s="27" t="s">
        <v>140</v>
      </c>
    </row>
    <row r="5" ht="19.2" customHeight="1" spans="1:36">
      <c r="A5" s="16">
        <v>1</v>
      </c>
      <c r="B5" s="17" t="s">
        <v>36</v>
      </c>
      <c r="C5" s="18" t="s">
        <v>141</v>
      </c>
      <c r="D5" s="19" t="s">
        <v>142</v>
      </c>
      <c r="E5" s="18" t="s">
        <v>143</v>
      </c>
      <c r="F5" s="20"/>
      <c r="G5" s="20"/>
      <c r="H5" s="21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ht="19.2" customHeight="1" spans="1:36">
      <c r="A6" s="16"/>
      <c r="B6" s="17"/>
      <c r="C6" s="18" t="s">
        <v>144</v>
      </c>
      <c r="D6" s="22" t="s">
        <v>142</v>
      </c>
      <c r="E6" s="18" t="s">
        <v>143</v>
      </c>
      <c r="F6" s="20"/>
      <c r="G6" s="20"/>
      <c r="H6" s="2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spans="1:36">
      <c r="A7" s="16">
        <v>2</v>
      </c>
      <c r="B7" s="17" t="s">
        <v>145</v>
      </c>
      <c r="C7" s="22" t="s">
        <v>141</v>
      </c>
      <c r="D7" s="22" t="s">
        <v>142</v>
      </c>
      <c r="E7" s="18" t="s">
        <v>143</v>
      </c>
      <c r="F7" s="20"/>
      <c r="G7" s="20"/>
      <c r="H7" s="21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spans="1:36">
      <c r="A8" s="16"/>
      <c r="B8" s="17"/>
      <c r="C8" s="22" t="s">
        <v>144</v>
      </c>
      <c r="D8" s="22" t="s">
        <v>142</v>
      </c>
      <c r="E8" s="18" t="s">
        <v>143</v>
      </c>
      <c r="F8" s="20"/>
      <c r="G8" s="20"/>
      <c r="H8" s="21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22.8" customHeight="1" spans="1:36">
      <c r="A9" s="16">
        <v>3</v>
      </c>
      <c r="B9" s="17" t="s">
        <v>50</v>
      </c>
      <c r="C9" s="18" t="s">
        <v>144</v>
      </c>
      <c r="D9" s="22" t="s">
        <v>142</v>
      </c>
      <c r="E9" s="18" t="s">
        <v>143</v>
      </c>
      <c r="F9" s="20"/>
      <c r="G9" s="20"/>
      <c r="H9" s="21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22.8" customHeight="1" spans="1:36">
      <c r="A10" s="16"/>
      <c r="B10" s="17"/>
      <c r="C10" s="18" t="s">
        <v>141</v>
      </c>
      <c r="D10" s="22" t="s">
        <v>142</v>
      </c>
      <c r="E10" s="18" t="s">
        <v>143</v>
      </c>
      <c r="F10" s="20"/>
      <c r="G10" s="20"/>
      <c r="H10" s="21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>
      <c r="A11" s="16">
        <v>4</v>
      </c>
      <c r="B11" s="17" t="s">
        <v>55</v>
      </c>
      <c r="C11" s="22" t="s">
        <v>141</v>
      </c>
      <c r="D11" s="22" t="s">
        <v>142</v>
      </c>
      <c r="E11" s="18" t="s">
        <v>143</v>
      </c>
      <c r="F11" s="20"/>
      <c r="G11" s="20"/>
      <c r="H11" s="21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>
      <c r="A12" s="16"/>
      <c r="B12" s="17"/>
      <c r="C12" s="22" t="s">
        <v>144</v>
      </c>
      <c r="D12" s="22" t="s">
        <v>142</v>
      </c>
      <c r="E12" s="18" t="s">
        <v>143</v>
      </c>
      <c r="F12" s="20"/>
      <c r="G12" s="20"/>
      <c r="H12" s="21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>
      <c r="A13" s="16">
        <v>5</v>
      </c>
      <c r="B13" s="17" t="s">
        <v>146</v>
      </c>
      <c r="C13" s="18" t="s">
        <v>141</v>
      </c>
      <c r="D13" s="22" t="s">
        <v>142</v>
      </c>
      <c r="E13" s="18" t="s">
        <v>143</v>
      </c>
      <c r="F13" s="20"/>
      <c r="G13" s="20"/>
      <c r="H13" s="21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>
      <c r="A14" s="16"/>
      <c r="B14" s="17"/>
      <c r="C14" s="18" t="s">
        <v>144</v>
      </c>
      <c r="D14" s="22" t="s">
        <v>142</v>
      </c>
      <c r="E14" s="18" t="s">
        <v>143</v>
      </c>
      <c r="F14" s="20"/>
      <c r="G14" s="20"/>
      <c r="H14" s="21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ht="28.8" customHeight="1" spans="1:36">
      <c r="A15" s="16">
        <v>6</v>
      </c>
      <c r="B15" s="17" t="s">
        <v>65</v>
      </c>
      <c r="C15" s="18" t="s">
        <v>141</v>
      </c>
      <c r="D15" s="22" t="s">
        <v>142</v>
      </c>
      <c r="E15" s="18" t="s">
        <v>143</v>
      </c>
      <c r="F15" s="20"/>
      <c r="G15" s="20"/>
      <c r="H15" s="21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>
      <c r="A16" s="16"/>
      <c r="B16" s="23"/>
      <c r="C16" s="18" t="s">
        <v>144</v>
      </c>
      <c r="D16" s="22" t="s">
        <v>142</v>
      </c>
      <c r="E16" s="18" t="s">
        <v>143</v>
      </c>
      <c r="F16" s="20"/>
      <c r="G16" s="20"/>
      <c r="H16" s="21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>
      <c r="A17" s="16">
        <v>7</v>
      </c>
      <c r="B17" s="23" t="s">
        <v>70</v>
      </c>
      <c r="C17" s="18" t="s">
        <v>147</v>
      </c>
      <c r="D17" s="22" t="s">
        <v>142</v>
      </c>
      <c r="E17" s="18" t="s">
        <v>143</v>
      </c>
      <c r="F17" s="20"/>
      <c r="G17" s="20"/>
      <c r="H17" s="21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>
      <c r="A18" s="16"/>
      <c r="B18" s="23"/>
      <c r="C18" s="18" t="s">
        <v>144</v>
      </c>
      <c r="D18" s="22" t="s">
        <v>142</v>
      </c>
      <c r="E18" s="18" t="s">
        <v>143</v>
      </c>
      <c r="F18" s="20"/>
      <c r="G18" s="20"/>
      <c r="H18" s="21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>
      <c r="A19" s="16">
        <v>8</v>
      </c>
      <c r="B19" s="23" t="s">
        <v>74</v>
      </c>
      <c r="C19" s="24" t="s">
        <v>147</v>
      </c>
      <c r="D19" s="22" t="s">
        <v>142</v>
      </c>
      <c r="E19" s="18" t="s">
        <v>143</v>
      </c>
      <c r="F19" s="20"/>
      <c r="G19" s="20"/>
      <c r="H19" s="21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>
      <c r="A20" s="16"/>
      <c r="B20" s="23"/>
      <c r="C20" s="24" t="s">
        <v>144</v>
      </c>
      <c r="D20" s="22" t="s">
        <v>142</v>
      </c>
      <c r="E20" s="18" t="s">
        <v>143</v>
      </c>
      <c r="F20" s="20"/>
      <c r="G20" s="20"/>
      <c r="H20" s="21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>
      <c r="A21" s="16"/>
      <c r="B21" s="23"/>
      <c r="C21" s="24" t="s">
        <v>141</v>
      </c>
      <c r="D21" s="22" t="s">
        <v>142</v>
      </c>
      <c r="E21" s="18" t="s">
        <v>143</v>
      </c>
      <c r="F21" s="20"/>
      <c r="G21" s="20"/>
      <c r="H21" s="21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5">
      <c r="A22" s="19">
        <v>9</v>
      </c>
      <c r="B22" s="23" t="s">
        <v>82</v>
      </c>
      <c r="C22" s="18" t="s">
        <v>141</v>
      </c>
      <c r="D22" s="22" t="s">
        <v>142</v>
      </c>
      <c r="E22" s="18" t="s">
        <v>143</v>
      </c>
    </row>
    <row r="23" spans="1:5">
      <c r="A23" s="19"/>
      <c r="B23" s="23"/>
      <c r="C23" s="18" t="s">
        <v>148</v>
      </c>
      <c r="D23" s="22" t="s">
        <v>142</v>
      </c>
      <c r="E23" s="18" t="s">
        <v>143</v>
      </c>
    </row>
    <row r="24" spans="1:5">
      <c r="A24" s="19"/>
      <c r="B24" s="23"/>
      <c r="C24" s="18" t="s">
        <v>149</v>
      </c>
      <c r="D24" s="22" t="s">
        <v>142</v>
      </c>
      <c r="E24" s="18" t="s">
        <v>143</v>
      </c>
    </row>
    <row r="25" spans="1:5">
      <c r="A25" s="19">
        <v>10</v>
      </c>
      <c r="B25" s="23" t="s">
        <v>88</v>
      </c>
      <c r="C25" s="24" t="s">
        <v>141</v>
      </c>
      <c r="D25" s="22" t="s">
        <v>142</v>
      </c>
      <c r="E25" s="18" t="s">
        <v>143</v>
      </c>
    </row>
    <row r="26" spans="1:5">
      <c r="A26" s="19"/>
      <c r="B26" s="23"/>
      <c r="C26" s="24" t="s">
        <v>144</v>
      </c>
      <c r="D26" s="22" t="s">
        <v>142</v>
      </c>
      <c r="E26" s="18" t="s">
        <v>143</v>
      </c>
    </row>
    <row r="27" spans="1:5">
      <c r="A27" s="19">
        <v>11</v>
      </c>
      <c r="B27" s="23" t="s">
        <v>92</v>
      </c>
      <c r="C27" s="24" t="s">
        <v>141</v>
      </c>
      <c r="D27" s="22" t="s">
        <v>142</v>
      </c>
      <c r="E27" s="18" t="s">
        <v>143</v>
      </c>
    </row>
    <row r="28" spans="1:5">
      <c r="A28" s="19"/>
      <c r="B28" s="23"/>
      <c r="C28" s="24" t="s">
        <v>144</v>
      </c>
      <c r="D28" s="22" t="s">
        <v>142</v>
      </c>
      <c r="E28" s="18" t="s">
        <v>143</v>
      </c>
    </row>
    <row r="29" spans="1:5">
      <c r="A29" s="19"/>
      <c r="B29" s="23"/>
      <c r="C29" s="18" t="s">
        <v>150</v>
      </c>
      <c r="D29" s="22" t="s">
        <v>142</v>
      </c>
      <c r="E29" s="18" t="s">
        <v>143</v>
      </c>
    </row>
    <row r="30" spans="1:5">
      <c r="A30" s="19">
        <v>12</v>
      </c>
      <c r="B30" s="23" t="s">
        <v>151</v>
      </c>
      <c r="C30" s="24" t="s">
        <v>141</v>
      </c>
      <c r="D30" s="22" t="s">
        <v>142</v>
      </c>
      <c r="E30" s="18" t="s">
        <v>143</v>
      </c>
    </row>
    <row r="31" spans="1:5">
      <c r="A31" s="19"/>
      <c r="B31" s="23"/>
      <c r="C31" s="24" t="s">
        <v>150</v>
      </c>
      <c r="D31" s="22" t="s">
        <v>142</v>
      </c>
      <c r="E31" s="18" t="s">
        <v>143</v>
      </c>
    </row>
    <row r="32" spans="1:5">
      <c r="A32" s="19">
        <v>13</v>
      </c>
      <c r="B32" s="23" t="s">
        <v>98</v>
      </c>
      <c r="C32" s="18" t="s">
        <v>150</v>
      </c>
      <c r="D32" s="22" t="s">
        <v>142</v>
      </c>
      <c r="E32" s="18" t="s">
        <v>143</v>
      </c>
    </row>
    <row r="33" spans="1:5">
      <c r="A33" s="19"/>
      <c r="B33" s="23"/>
      <c r="C33" s="19" t="s">
        <v>152</v>
      </c>
      <c r="D33" s="22" t="s">
        <v>142</v>
      </c>
      <c r="E33" s="18" t="s">
        <v>143</v>
      </c>
    </row>
    <row r="34" spans="1:5">
      <c r="A34" s="19"/>
      <c r="B34" s="23"/>
      <c r="C34" s="19" t="s">
        <v>153</v>
      </c>
      <c r="D34" s="22" t="s">
        <v>142</v>
      </c>
      <c r="E34" s="18" t="s">
        <v>143</v>
      </c>
    </row>
    <row r="35" spans="1:5">
      <c r="A35" s="25"/>
      <c r="B35" s="25"/>
      <c r="C35" s="25"/>
      <c r="D35" s="25"/>
      <c r="E35" s="25"/>
    </row>
    <row r="36" spans="1:5">
      <c r="A36" s="25"/>
      <c r="B36" s="25"/>
      <c r="C36" s="25"/>
      <c r="D36" s="25"/>
      <c r="E36" s="25"/>
    </row>
  </sheetData>
  <mergeCells count="3">
    <mergeCell ref="F1:G1"/>
    <mergeCell ref="F2:H2"/>
    <mergeCell ref="D3:E3"/>
  </mergeCells>
  <conditionalFormatting sqref="B15">
    <cfRule type="expression" dxfId="0" priority="69">
      <formula>$G15="WITHDRAWN"</formula>
    </cfRule>
    <cfRule type="expression" dxfId="0" priority="73">
      <formula>$F19="WITHDRAWN"</formula>
    </cfRule>
  </conditionalFormatting>
  <conditionalFormatting sqref="E15">
    <cfRule type="expression" dxfId="0" priority="72">
      <formula>$F16="WITHDRAWN"</formula>
    </cfRule>
  </conditionalFormatting>
  <conditionalFormatting sqref="C32">
    <cfRule type="expression" dxfId="0" priority="24">
      <formula>$F32="WITHDRAWN"</formula>
    </cfRule>
    <cfRule type="expression" dxfId="0" priority="25">
      <formula>$E32="WITHDRAWN"</formula>
    </cfRule>
  </conditionalFormatting>
  <conditionalFormatting sqref="B5:B8">
    <cfRule type="expression" dxfId="0" priority="76">
      <formula>$E5="WITHDRAWN"</formula>
    </cfRule>
  </conditionalFormatting>
  <conditionalFormatting sqref="B5:B6">
    <cfRule type="expression" dxfId="0" priority="70">
      <formula>$G5="WITHDRAWN"</formula>
    </cfRule>
  </conditionalFormatting>
  <conditionalFormatting sqref="C19:C21">
    <cfRule type="expression" dxfId="0" priority="66">
      <formula>$E19="WITHDRAWN"</formula>
    </cfRule>
    <cfRule type="expression" dxfId="0" priority="68">
      <formula>$E19="WITHDRAWN"</formula>
    </cfRule>
  </conditionalFormatting>
  <conditionalFormatting sqref="C27:C28">
    <cfRule type="expression" dxfId="0" priority="1">
      <formula>$E27="WITHDRAWN"</formula>
    </cfRule>
  </conditionalFormatting>
  <conditionalFormatting sqref="D6:D34">
    <cfRule type="expression" dxfId="0" priority="29">
      <formula>$E6="WITHDRAWN"</formula>
    </cfRule>
  </conditionalFormatting>
  <conditionalFormatting sqref="E5:E34">
    <cfRule type="cellIs" dxfId="1" priority="80" operator="equal">
      <formula>"Not Done"</formula>
    </cfRule>
    <cfRule type="expression" dxfId="0" priority="81">
      <formula>$E5="WITHDRAWN"</formula>
    </cfRule>
  </conditionalFormatting>
  <conditionalFormatting sqref="E16:E34">
    <cfRule type="expression" dxfId="0" priority="71">
      <formula>#REF!="WITHDRAWN"</formula>
    </cfRule>
  </conditionalFormatting>
  <conditionalFormatting sqref="B5:B8 A5:A21 C5:C11 E5:AJ21 B11 B12:C16 E22:E34">
    <cfRule type="expression" dxfId="0" priority="79">
      <formula>$E5="WITHDRAWN"</formula>
    </cfRule>
  </conditionalFormatting>
  <conditionalFormatting sqref="C5:C10 B5:B8 E5:E34 B11:C16">
    <cfRule type="expression" dxfId="0" priority="74">
      <formula>$F5="WITHDRAWN"</formula>
    </cfRule>
  </conditionalFormatting>
  <conditionalFormatting sqref="B17:C26 B27:B29 C29:C31">
    <cfRule type="expression" dxfId="0" priority="67">
      <formula>$E17="WITHDRAWN"</formula>
    </cfRule>
  </conditionalFormatting>
  <conditionalFormatting sqref="B17:C29 C30:C31">
    <cfRule type="expression" dxfId="0" priority="65">
      <formula>$F17="WITHDRAWN"</formula>
    </cfRule>
  </conditionalFormatting>
  <dataValidations count="3">
    <dataValidation type="list" allowBlank="1" showInputMessage="1" showErrorMessage="1" sqref="D5 D6:D24 D25:D26 D27:D34">
      <formula1>People</formula1>
    </dataValidation>
    <dataValidation type="list" allowBlank="1" showInputMessage="1" showErrorMessage="1" sqref="A5:A21">
      <formula1>ReferenceID</formula1>
    </dataValidation>
    <dataValidation type="list" allowBlank="1" showInputMessage="1" showErrorMessage="1" sqref="E5:E24 E25:E26 E27:E34">
      <formula1>PBStatus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Model</vt:lpstr>
      <vt:lpstr>PROJECT BACKLOG</vt:lpstr>
      <vt:lpstr>SPRINT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HRQ</dc:creator>
  <cp:lastModifiedBy>haddis</cp:lastModifiedBy>
  <dcterms:created xsi:type="dcterms:W3CDTF">2019-11-28T09:11:00Z</dcterms:created>
  <dcterms:modified xsi:type="dcterms:W3CDTF">2019-12-26T02:41:30Z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