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thon\Option Pricer\"/>
    </mc:Choice>
  </mc:AlternateContent>
  <xr:revisionPtr revIDLastSave="0" documentId="13_ncr:1_{14C2F338-8B3C-49B6-AEE5-A3A5B2448EAA}" xr6:coauthVersionLast="43" xr6:coauthVersionMax="43" xr10:uidLastSave="{00000000-0000-0000-0000-000000000000}"/>
  <bookViews>
    <workbookView xWindow="10236" yWindow="7992" windowWidth="17280" windowHeight="9072" xr2:uid="{ABFABF3E-AF9B-406C-B9A4-E9BE7E766168}"/>
  </bookViews>
  <sheets>
    <sheet name="Summary" sheetId="1" r:id="rId1"/>
    <sheet name="Report" sheetId="2" r:id="rId2"/>
  </sheets>
  <definedNames>
    <definedName name="_a99999">#REF!</definedName>
    <definedName name="a" localSheetId="0">#REF!</definedName>
    <definedName name="A100000000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" l="1"/>
  <c r="M71" i="1"/>
  <c r="O70" i="1"/>
  <c r="M70" i="1"/>
  <c r="O69" i="1"/>
  <c r="M69" i="1"/>
  <c r="O68" i="1"/>
  <c r="M68" i="1"/>
  <c r="O67" i="1"/>
  <c r="M67" i="1"/>
  <c r="V66" i="1"/>
  <c r="U66" i="1"/>
  <c r="S66" i="1"/>
  <c r="R66" i="1"/>
  <c r="O66" i="1"/>
  <c r="M66" i="1"/>
  <c r="O64" i="1"/>
  <c r="M64" i="1"/>
  <c r="O63" i="1"/>
  <c r="M63" i="1"/>
  <c r="O62" i="1"/>
  <c r="M62" i="1"/>
  <c r="O61" i="1"/>
  <c r="M61" i="1"/>
  <c r="O60" i="1"/>
  <c r="M60" i="1"/>
  <c r="V59" i="1"/>
  <c r="U59" i="1"/>
  <c r="S59" i="1"/>
  <c r="R59" i="1"/>
  <c r="O59" i="1"/>
  <c r="M59" i="1"/>
  <c r="M55" i="1" s="1"/>
  <c r="O56" i="1" s="1"/>
  <c r="T57" i="1"/>
  <c r="M56" i="1"/>
  <c r="O53" i="1"/>
  <c r="M53" i="1"/>
  <c r="O52" i="1"/>
  <c r="M52" i="1"/>
  <c r="O51" i="1"/>
  <c r="M51" i="1"/>
  <c r="O50" i="1"/>
  <c r="M50" i="1"/>
  <c r="O49" i="1"/>
  <c r="M49" i="1"/>
  <c r="S48" i="1"/>
  <c r="R48" i="1"/>
  <c r="O48" i="1"/>
  <c r="M48" i="1"/>
  <c r="T46" i="1"/>
  <c r="O46" i="1"/>
  <c r="M46" i="1"/>
  <c r="T45" i="1"/>
  <c r="O45" i="1"/>
  <c r="M45" i="1"/>
  <c r="T44" i="1"/>
  <c r="O44" i="1"/>
  <c r="M44" i="1"/>
  <c r="T43" i="1"/>
  <c r="O43" i="1"/>
  <c r="M43" i="1"/>
  <c r="T42" i="1"/>
  <c r="O42" i="1"/>
  <c r="M42" i="1"/>
  <c r="T41" i="1"/>
  <c r="O41" i="1"/>
  <c r="M41" i="1"/>
  <c r="M38" i="1"/>
  <c r="J33" i="1"/>
  <c r="J32" i="1"/>
  <c r="N31" i="1"/>
  <c r="M31" i="1"/>
  <c r="J31" i="1"/>
  <c r="J29" i="1"/>
  <c r="J28" i="1"/>
  <c r="N27" i="1"/>
  <c r="M27" i="1"/>
  <c r="J27" i="1"/>
  <c r="J23" i="1"/>
  <c r="J22" i="1"/>
  <c r="N21" i="1"/>
  <c r="M21" i="1"/>
  <c r="J21" i="1"/>
  <c r="J19" i="1"/>
  <c r="J18" i="1"/>
  <c r="J17" i="1"/>
  <c r="L10" i="1"/>
  <c r="J10" i="1"/>
  <c r="L9" i="1"/>
  <c r="J9" i="1"/>
  <c r="L8" i="1"/>
  <c r="J8" i="1"/>
  <c r="L6" i="1"/>
  <c r="J6" i="1"/>
  <c r="L5" i="1"/>
  <c r="J5" i="1"/>
  <c r="L4" i="1"/>
  <c r="J4" i="1"/>
  <c r="M37" i="1" l="1"/>
  <c r="O38" i="1" s="1"/>
  <c r="O55" i="1"/>
  <c r="O37" i="1"/>
  <c r="J14" i="1"/>
  <c r="O27" i="1"/>
  <c r="O31" i="1"/>
  <c r="M14" i="1"/>
</calcChain>
</file>

<file path=xl/sharedStrings.xml><?xml version="1.0" encoding="utf-8"?>
<sst xmlns="http://schemas.openxmlformats.org/spreadsheetml/2006/main" count="252" uniqueCount="103">
  <si>
    <t>American - Binomial Tree</t>
    <phoneticPr fontId="4" type="noConversion"/>
  </si>
  <si>
    <t>S(0)</t>
    <phoneticPr fontId="4" type="noConversion"/>
  </si>
  <si>
    <t>σ</t>
  </si>
  <si>
    <t>K</t>
  </si>
  <si>
    <t>n</t>
  </si>
  <si>
    <t>Type</t>
  </si>
  <si>
    <t>T</t>
    <phoneticPr fontId="4" type="noConversion"/>
  </si>
  <si>
    <t>r</t>
    <phoneticPr fontId="4" type="noConversion"/>
  </si>
  <si>
    <t>American - Binomial Tree</t>
  </si>
  <si>
    <t>Correct Result(pricer)</t>
    <phoneticPr fontId="4" type="noConversion"/>
  </si>
  <si>
    <t>Diff</t>
    <phoneticPr fontId="4" type="noConversion"/>
  </si>
  <si>
    <t>Extension-American</t>
    <phoneticPr fontId="4" type="noConversion"/>
  </si>
  <si>
    <t>Error</t>
    <phoneticPr fontId="4" type="noConversion"/>
  </si>
  <si>
    <t>Put</t>
    <phoneticPr fontId="4" type="noConversion"/>
  </si>
  <si>
    <t>Call</t>
    <phoneticPr fontId="4" type="noConversion"/>
  </si>
  <si>
    <t>Asian - Geometric</t>
    <phoneticPr fontId="4" type="noConversion"/>
  </si>
  <si>
    <t xml:space="preserve">Moodel </t>
    <phoneticPr fontId="4" type="noConversion"/>
  </si>
  <si>
    <t>S1(0)</t>
    <phoneticPr fontId="4" type="noConversion"/>
  </si>
  <si>
    <t>Geometric closed-form</t>
  </si>
  <si>
    <t xml:space="preserve">Geometric standard MC </t>
  </si>
  <si>
    <t>Geometric closed-form(Moodle)</t>
    <phoneticPr fontId="4" type="noConversion"/>
  </si>
  <si>
    <t>Geometric standard MC(Moodle)</t>
    <phoneticPr fontId="4" type="noConversion"/>
  </si>
  <si>
    <t>Cross check</t>
    <phoneticPr fontId="4" type="noConversion"/>
  </si>
  <si>
    <t>Asian - Arithmetic</t>
    <phoneticPr fontId="4" type="noConversion"/>
  </si>
  <si>
    <t>Arithmetic standard MC</t>
  </si>
  <si>
    <t>Arithmetic MC with Control Variate</t>
  </si>
  <si>
    <t>Arithmetic standard MC(Moodle)</t>
    <phoneticPr fontId="4" type="noConversion"/>
  </si>
  <si>
    <t>Arithmetic MC with Control Variate(Moodle)</t>
    <phoneticPr fontId="4" type="noConversion"/>
  </si>
  <si>
    <t>Basket - Geometric</t>
    <phoneticPr fontId="4" type="noConversion"/>
  </si>
  <si>
    <t>Expect Error</t>
    <phoneticPr fontId="4" type="noConversion"/>
  </si>
  <si>
    <t>S2(0)</t>
    <phoneticPr fontId="4" type="noConversion"/>
  </si>
  <si>
    <t>σ1</t>
    <phoneticPr fontId="4" type="noConversion"/>
  </si>
  <si>
    <t>σ2</t>
    <phoneticPr fontId="4" type="noConversion"/>
  </si>
  <si>
    <t>ρ</t>
    <phoneticPr fontId="4" type="noConversion"/>
  </si>
  <si>
    <t>Type</t>
    <phoneticPr fontId="4" type="noConversion"/>
  </si>
  <si>
    <t>n</t>
    <phoneticPr fontId="4" type="noConversion"/>
  </si>
  <si>
    <t>Geometric closed-form</t>
    <phoneticPr fontId="4" type="noConversion"/>
  </si>
  <si>
    <t>Geometric standard MC</t>
  </si>
  <si>
    <t>MC x 10</t>
    <phoneticPr fontId="4" type="noConversion"/>
  </si>
  <si>
    <t>Basket - Arithmetic</t>
    <phoneticPr fontId="4" type="noConversion"/>
  </si>
  <si>
    <t>Arithmetic standard MC</t>
    <phoneticPr fontId="4" type="noConversion"/>
  </si>
  <si>
    <t xml:space="preserve">Arithmetic MC with Control Variate     </t>
  </si>
  <si>
    <t xml:space="preserve">Mx 10 </t>
    <phoneticPr fontId="4" type="noConversion"/>
  </si>
  <si>
    <t>Mx100(Exact)</t>
    <phoneticPr fontId="4" type="noConversion"/>
  </si>
  <si>
    <t>Our error</t>
    <phoneticPr fontId="4" type="noConversion"/>
  </si>
  <si>
    <t>Moodel error</t>
    <phoneticPr fontId="4" type="noConversion"/>
  </si>
  <si>
    <t>Class</t>
    <phoneticPr fontId="3" type="noConversion"/>
  </si>
  <si>
    <t>Purpose</t>
    <phoneticPr fontId="3" type="noConversion"/>
  </si>
  <si>
    <t>get_stock_tree</t>
  </si>
  <si>
    <t>AmericanOption_BiTree</t>
  </si>
  <si>
    <t>Generate n-steps binomial tree for stock price</t>
    <phoneticPr fontId="3" type="noConversion"/>
  </si>
  <si>
    <t>get_call_tree</t>
  </si>
  <si>
    <t>Generate n-steps binomial tree for call option value , including calculation expected value for each node</t>
    <phoneticPr fontId="3" type="noConversion"/>
  </si>
  <si>
    <t>get_put_tree</t>
  </si>
  <si>
    <t>Generate n-steps binomial tree for put option value , including calculation expected value for each node</t>
    <phoneticPr fontId="3" type="noConversion"/>
  </si>
  <si>
    <t>get_value</t>
  </si>
  <si>
    <t>__init__</t>
  </si>
  <si>
    <t>BasketOption</t>
  </si>
  <si>
    <t>__gen_paths</t>
  </si>
  <si>
    <t>Function/method</t>
    <phoneticPr fontId="3" type="noConversion"/>
  </si>
  <si>
    <t>Initialize parameters and calculate upward/ downward probability</t>
    <phoneticPr fontId="3" type="noConversion"/>
  </si>
  <si>
    <t>Initialize parameters</t>
    <phoneticPr fontId="3" type="noConversion"/>
  </si>
  <si>
    <t>__gen_geo_payoff</t>
  </si>
  <si>
    <t>Generate two separate random number series , then construct correlated random numbers</t>
    <phoneticPr fontId="3" type="noConversion"/>
  </si>
  <si>
    <t>__gen_arith_payoff</t>
  </si>
  <si>
    <t>__θ</t>
  </si>
  <si>
    <t xml:space="preserve">Return the theta value that can minimunize variance </t>
    <phoneticPr fontId="3" type="noConversion"/>
  </si>
  <si>
    <t>control_variate</t>
  </si>
  <si>
    <t>closed_form</t>
  </si>
  <si>
    <t>geo_std_MC</t>
  </si>
  <si>
    <t>arith_std_MC</t>
  </si>
  <si>
    <t>Calculate option value by MC with control variate and return the option 95% confidence level intervals</t>
    <phoneticPr fontId="3" type="noConversion"/>
  </si>
  <si>
    <t>Return and calculate final option price</t>
    <phoneticPr fontId="3" type="noConversion"/>
  </si>
  <si>
    <t>Generate m option values by caculating the geo mean though each path</t>
    <phoneticPr fontId="3" type="noConversion"/>
  </si>
  <si>
    <t>Generate m option values by caculating the arith mean though  each path</t>
    <phoneticPr fontId="3" type="noConversion"/>
  </si>
  <si>
    <t>Calculate and Return the option value based on closed form formula</t>
    <phoneticPr fontId="3" type="noConversion"/>
  </si>
  <si>
    <t>Barrier - MC Extension</t>
  </si>
  <si>
    <t>S(0)</t>
  </si>
  <si>
    <t>Up-and-Out</t>
  </si>
  <si>
    <t>Up value</t>
  </si>
  <si>
    <t>Down value</t>
  </si>
  <si>
    <t>Up-and-In</t>
  </si>
  <si>
    <t>Down-and-Out</t>
  </si>
  <si>
    <t>Down-and-In</t>
  </si>
  <si>
    <t>AsianOption</t>
  </si>
  <si>
    <t>Generate number series for an underlying asset</t>
  </si>
  <si>
    <t>Use the MC path to calculate the geometric option value based on Monte Carlo simulation</t>
  </si>
  <si>
    <t>Use the MC path to calculate the arithmetic option value based on Monte Carlo simulation</t>
  </si>
  <si>
    <t>BlackScholes</t>
  </si>
  <si>
    <t>Initialize parameters and calculate factors d1 and d2</t>
  </si>
  <si>
    <t>call</t>
  </si>
  <si>
    <t>put</t>
  </si>
  <si>
    <t>Calculate price for call option</t>
  </si>
  <si>
    <t>Calculate price for put option</t>
  </si>
  <si>
    <t>NewtonRaphson</t>
  </si>
  <si>
    <t>__verify</t>
  </si>
  <si>
    <t>__σhat</t>
  </si>
  <si>
    <t>__vega</t>
  </si>
  <si>
    <t>calc_σ</t>
  </si>
  <si>
    <t>Verify whether there is an arbitrage opportunity</t>
  </si>
  <si>
    <t>Find a solution to σ which is closed to actual</t>
  </si>
  <si>
    <t>Find the first dirivative of C option value</t>
  </si>
  <si>
    <t>Calculate implied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</si>
</sst>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_(* #,##0.0000_);_(* \(#,##0.0000\);_(* &quot;-&quot;??_);_(@_)"/>
    <numFmt numFmtId="166" formatCode="0.0000%"/>
    <numFmt numFmtId="167" formatCode="0.00000%"/>
  </numFmts>
  <fonts count="7" x14ac:knownFonts="1">
    <font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b/>
      <sz val="10"/>
      <name val="Arial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2" applyNumberFormat="1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3" borderId="1" xfId="0" applyFill="1" applyBorder="1"/>
    <xf numFmtId="165" fontId="1" fillId="3" borderId="1" xfId="1" applyNumberFormat="1" applyFont="1" applyFill="1" applyBorder="1"/>
    <xf numFmtId="0" fontId="0" fillId="0" borderId="2" xfId="0" applyBorder="1"/>
    <xf numFmtId="164" fontId="0" fillId="0" borderId="2" xfId="2" applyNumberFormat="1" applyFont="1" applyBorder="1"/>
    <xf numFmtId="164" fontId="5" fillId="3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6" fontId="1" fillId="3" borderId="1" xfId="2" applyNumberFormat="1" applyFont="1" applyFill="1" applyBorder="1"/>
    <xf numFmtId="0" fontId="0" fillId="0" borderId="0" xfId="2" applyNumberFormat="1" applyFont="1"/>
    <xf numFmtId="1" fontId="0" fillId="0" borderId="0" xfId="2" applyNumberFormat="1" applyFont="1"/>
    <xf numFmtId="0" fontId="0" fillId="0" borderId="0" xfId="0" quotePrefix="1"/>
    <xf numFmtId="167" fontId="0" fillId="0" borderId="0" xfId="0" applyNumberForma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418325</xdr:colOff>
      <xdr:row>6</xdr:row>
      <xdr:rowOff>152280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770205-2C28-4BE0-A7A6-F2F2B584E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6200000" cy="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7D0-53BD-42BB-9B1B-45615847E246}">
  <sheetPr codeName="Sheet3"/>
  <dimension ref="A1:X84"/>
  <sheetViews>
    <sheetView tabSelected="1" workbookViewId="0">
      <selection activeCell="M84" sqref="M84"/>
    </sheetView>
  </sheetViews>
  <sheetFormatPr defaultRowHeight="13.2" x14ac:dyDescent="0.25"/>
  <cols>
    <col min="6" max="6" width="6.109375" customWidth="1"/>
    <col min="7" max="7" width="9.5546875" customWidth="1"/>
    <col min="8" max="8" width="15.109375" customWidth="1"/>
    <col min="9" max="9" width="22" customWidth="1"/>
    <col min="10" max="10" width="13" bestFit="1" customWidth="1"/>
    <col min="11" max="11" width="19.88671875" customWidth="1"/>
    <col min="12" max="12" width="22.33203125" customWidth="1"/>
    <col min="13" max="13" width="15.5546875" style="3" customWidth="1"/>
    <col min="14" max="14" width="16.33203125" customWidth="1"/>
    <col min="15" max="15" width="11.6640625" customWidth="1"/>
    <col min="16" max="17" width="18" customWidth="1"/>
    <col min="19" max="19" width="12.6640625" bestFit="1" customWidth="1"/>
    <col min="20" max="20" width="12.6640625" customWidth="1"/>
    <col min="21" max="21" width="12.5546875" customWidth="1"/>
    <col min="22" max="22" width="9.5546875" bestFit="1" customWidth="1"/>
    <col min="262" max="262" width="6.109375" customWidth="1"/>
    <col min="263" max="263" width="9.5546875" customWidth="1"/>
    <col min="264" max="264" width="15.109375" customWidth="1"/>
    <col min="265" max="265" width="22" customWidth="1"/>
    <col min="266" max="266" width="13" bestFit="1" customWidth="1"/>
    <col min="267" max="267" width="19.88671875" customWidth="1"/>
    <col min="268" max="268" width="22.33203125" customWidth="1"/>
    <col min="269" max="269" width="15.5546875" customWidth="1"/>
    <col min="270" max="270" width="16.33203125" customWidth="1"/>
    <col min="271" max="271" width="11.6640625" customWidth="1"/>
    <col min="272" max="273" width="18" customWidth="1"/>
    <col min="275" max="275" width="12.6640625" bestFit="1" customWidth="1"/>
    <col min="276" max="276" width="12.6640625" customWidth="1"/>
    <col min="277" max="277" width="12.5546875" customWidth="1"/>
    <col min="278" max="278" width="9.5546875" bestFit="1" customWidth="1"/>
    <col min="518" max="518" width="6.109375" customWidth="1"/>
    <col min="519" max="519" width="9.5546875" customWidth="1"/>
    <col min="520" max="520" width="15.109375" customWidth="1"/>
    <col min="521" max="521" width="22" customWidth="1"/>
    <col min="522" max="522" width="13" bestFit="1" customWidth="1"/>
    <col min="523" max="523" width="19.88671875" customWidth="1"/>
    <col min="524" max="524" width="22.33203125" customWidth="1"/>
    <col min="525" max="525" width="15.5546875" customWidth="1"/>
    <col min="526" max="526" width="16.33203125" customWidth="1"/>
    <col min="527" max="527" width="11.6640625" customWidth="1"/>
    <col min="528" max="529" width="18" customWidth="1"/>
    <col min="531" max="531" width="12.6640625" bestFit="1" customWidth="1"/>
    <col min="532" max="532" width="12.6640625" customWidth="1"/>
    <col min="533" max="533" width="12.5546875" customWidth="1"/>
    <col min="534" max="534" width="9.5546875" bestFit="1" customWidth="1"/>
    <col min="774" max="774" width="6.109375" customWidth="1"/>
    <col min="775" max="775" width="9.5546875" customWidth="1"/>
    <col min="776" max="776" width="15.109375" customWidth="1"/>
    <col min="777" max="777" width="22" customWidth="1"/>
    <col min="778" max="778" width="13" bestFit="1" customWidth="1"/>
    <col min="779" max="779" width="19.88671875" customWidth="1"/>
    <col min="780" max="780" width="22.33203125" customWidth="1"/>
    <col min="781" max="781" width="15.5546875" customWidth="1"/>
    <col min="782" max="782" width="16.33203125" customWidth="1"/>
    <col min="783" max="783" width="11.6640625" customWidth="1"/>
    <col min="784" max="785" width="18" customWidth="1"/>
    <col min="787" max="787" width="12.6640625" bestFit="1" customWidth="1"/>
    <col min="788" max="788" width="12.6640625" customWidth="1"/>
    <col min="789" max="789" width="12.5546875" customWidth="1"/>
    <col min="790" max="790" width="9.5546875" bestFit="1" customWidth="1"/>
    <col min="1030" max="1030" width="6.109375" customWidth="1"/>
    <col min="1031" max="1031" width="9.5546875" customWidth="1"/>
    <col min="1032" max="1032" width="15.109375" customWidth="1"/>
    <col min="1033" max="1033" width="22" customWidth="1"/>
    <col min="1034" max="1034" width="13" bestFit="1" customWidth="1"/>
    <col min="1035" max="1035" width="19.88671875" customWidth="1"/>
    <col min="1036" max="1036" width="22.33203125" customWidth="1"/>
    <col min="1037" max="1037" width="15.5546875" customWidth="1"/>
    <col min="1038" max="1038" width="16.33203125" customWidth="1"/>
    <col min="1039" max="1039" width="11.6640625" customWidth="1"/>
    <col min="1040" max="1041" width="18" customWidth="1"/>
    <col min="1043" max="1043" width="12.6640625" bestFit="1" customWidth="1"/>
    <col min="1044" max="1044" width="12.6640625" customWidth="1"/>
    <col min="1045" max="1045" width="12.5546875" customWidth="1"/>
    <col min="1046" max="1046" width="9.5546875" bestFit="1" customWidth="1"/>
    <col min="1286" max="1286" width="6.109375" customWidth="1"/>
    <col min="1287" max="1287" width="9.5546875" customWidth="1"/>
    <col min="1288" max="1288" width="15.109375" customWidth="1"/>
    <col min="1289" max="1289" width="22" customWidth="1"/>
    <col min="1290" max="1290" width="13" bestFit="1" customWidth="1"/>
    <col min="1291" max="1291" width="19.88671875" customWidth="1"/>
    <col min="1292" max="1292" width="22.33203125" customWidth="1"/>
    <col min="1293" max="1293" width="15.5546875" customWidth="1"/>
    <col min="1294" max="1294" width="16.33203125" customWidth="1"/>
    <col min="1295" max="1295" width="11.6640625" customWidth="1"/>
    <col min="1296" max="1297" width="18" customWidth="1"/>
    <col min="1299" max="1299" width="12.6640625" bestFit="1" customWidth="1"/>
    <col min="1300" max="1300" width="12.6640625" customWidth="1"/>
    <col min="1301" max="1301" width="12.5546875" customWidth="1"/>
    <col min="1302" max="1302" width="9.5546875" bestFit="1" customWidth="1"/>
    <col min="1542" max="1542" width="6.109375" customWidth="1"/>
    <col min="1543" max="1543" width="9.5546875" customWidth="1"/>
    <col min="1544" max="1544" width="15.109375" customWidth="1"/>
    <col min="1545" max="1545" width="22" customWidth="1"/>
    <col min="1546" max="1546" width="13" bestFit="1" customWidth="1"/>
    <col min="1547" max="1547" width="19.88671875" customWidth="1"/>
    <col min="1548" max="1548" width="22.33203125" customWidth="1"/>
    <col min="1549" max="1549" width="15.5546875" customWidth="1"/>
    <col min="1550" max="1550" width="16.33203125" customWidth="1"/>
    <col min="1551" max="1551" width="11.6640625" customWidth="1"/>
    <col min="1552" max="1553" width="18" customWidth="1"/>
    <col min="1555" max="1555" width="12.6640625" bestFit="1" customWidth="1"/>
    <col min="1556" max="1556" width="12.6640625" customWidth="1"/>
    <col min="1557" max="1557" width="12.5546875" customWidth="1"/>
    <col min="1558" max="1558" width="9.5546875" bestFit="1" customWidth="1"/>
    <col min="1798" max="1798" width="6.109375" customWidth="1"/>
    <col min="1799" max="1799" width="9.5546875" customWidth="1"/>
    <col min="1800" max="1800" width="15.109375" customWidth="1"/>
    <col min="1801" max="1801" width="22" customWidth="1"/>
    <col min="1802" max="1802" width="13" bestFit="1" customWidth="1"/>
    <col min="1803" max="1803" width="19.88671875" customWidth="1"/>
    <col min="1804" max="1804" width="22.33203125" customWidth="1"/>
    <col min="1805" max="1805" width="15.5546875" customWidth="1"/>
    <col min="1806" max="1806" width="16.33203125" customWidth="1"/>
    <col min="1807" max="1807" width="11.6640625" customWidth="1"/>
    <col min="1808" max="1809" width="18" customWidth="1"/>
    <col min="1811" max="1811" width="12.6640625" bestFit="1" customWidth="1"/>
    <col min="1812" max="1812" width="12.6640625" customWidth="1"/>
    <col min="1813" max="1813" width="12.5546875" customWidth="1"/>
    <col min="1814" max="1814" width="9.5546875" bestFit="1" customWidth="1"/>
    <col min="2054" max="2054" width="6.109375" customWidth="1"/>
    <col min="2055" max="2055" width="9.5546875" customWidth="1"/>
    <col min="2056" max="2056" width="15.109375" customWidth="1"/>
    <col min="2057" max="2057" width="22" customWidth="1"/>
    <col min="2058" max="2058" width="13" bestFit="1" customWidth="1"/>
    <col min="2059" max="2059" width="19.88671875" customWidth="1"/>
    <col min="2060" max="2060" width="22.33203125" customWidth="1"/>
    <col min="2061" max="2061" width="15.5546875" customWidth="1"/>
    <col min="2062" max="2062" width="16.33203125" customWidth="1"/>
    <col min="2063" max="2063" width="11.6640625" customWidth="1"/>
    <col min="2064" max="2065" width="18" customWidth="1"/>
    <col min="2067" max="2067" width="12.6640625" bestFit="1" customWidth="1"/>
    <col min="2068" max="2068" width="12.6640625" customWidth="1"/>
    <col min="2069" max="2069" width="12.5546875" customWidth="1"/>
    <col min="2070" max="2070" width="9.5546875" bestFit="1" customWidth="1"/>
    <col min="2310" max="2310" width="6.109375" customWidth="1"/>
    <col min="2311" max="2311" width="9.5546875" customWidth="1"/>
    <col min="2312" max="2312" width="15.109375" customWidth="1"/>
    <col min="2313" max="2313" width="22" customWidth="1"/>
    <col min="2314" max="2314" width="13" bestFit="1" customWidth="1"/>
    <col min="2315" max="2315" width="19.88671875" customWidth="1"/>
    <col min="2316" max="2316" width="22.33203125" customWidth="1"/>
    <col min="2317" max="2317" width="15.5546875" customWidth="1"/>
    <col min="2318" max="2318" width="16.33203125" customWidth="1"/>
    <col min="2319" max="2319" width="11.6640625" customWidth="1"/>
    <col min="2320" max="2321" width="18" customWidth="1"/>
    <col min="2323" max="2323" width="12.6640625" bestFit="1" customWidth="1"/>
    <col min="2324" max="2324" width="12.6640625" customWidth="1"/>
    <col min="2325" max="2325" width="12.5546875" customWidth="1"/>
    <col min="2326" max="2326" width="9.5546875" bestFit="1" customWidth="1"/>
    <col min="2566" max="2566" width="6.109375" customWidth="1"/>
    <col min="2567" max="2567" width="9.5546875" customWidth="1"/>
    <col min="2568" max="2568" width="15.109375" customWidth="1"/>
    <col min="2569" max="2569" width="22" customWidth="1"/>
    <col min="2570" max="2570" width="13" bestFit="1" customWidth="1"/>
    <col min="2571" max="2571" width="19.88671875" customWidth="1"/>
    <col min="2572" max="2572" width="22.33203125" customWidth="1"/>
    <col min="2573" max="2573" width="15.5546875" customWidth="1"/>
    <col min="2574" max="2574" width="16.33203125" customWidth="1"/>
    <col min="2575" max="2575" width="11.6640625" customWidth="1"/>
    <col min="2576" max="2577" width="18" customWidth="1"/>
    <col min="2579" max="2579" width="12.6640625" bestFit="1" customWidth="1"/>
    <col min="2580" max="2580" width="12.6640625" customWidth="1"/>
    <col min="2581" max="2581" width="12.5546875" customWidth="1"/>
    <col min="2582" max="2582" width="9.5546875" bestFit="1" customWidth="1"/>
    <col min="2822" max="2822" width="6.109375" customWidth="1"/>
    <col min="2823" max="2823" width="9.5546875" customWidth="1"/>
    <col min="2824" max="2824" width="15.109375" customWidth="1"/>
    <col min="2825" max="2825" width="22" customWidth="1"/>
    <col min="2826" max="2826" width="13" bestFit="1" customWidth="1"/>
    <col min="2827" max="2827" width="19.88671875" customWidth="1"/>
    <col min="2828" max="2828" width="22.33203125" customWidth="1"/>
    <col min="2829" max="2829" width="15.5546875" customWidth="1"/>
    <col min="2830" max="2830" width="16.33203125" customWidth="1"/>
    <col min="2831" max="2831" width="11.6640625" customWidth="1"/>
    <col min="2832" max="2833" width="18" customWidth="1"/>
    <col min="2835" max="2835" width="12.6640625" bestFit="1" customWidth="1"/>
    <col min="2836" max="2836" width="12.6640625" customWidth="1"/>
    <col min="2837" max="2837" width="12.5546875" customWidth="1"/>
    <col min="2838" max="2838" width="9.5546875" bestFit="1" customWidth="1"/>
    <col min="3078" max="3078" width="6.109375" customWidth="1"/>
    <col min="3079" max="3079" width="9.5546875" customWidth="1"/>
    <col min="3080" max="3080" width="15.109375" customWidth="1"/>
    <col min="3081" max="3081" width="22" customWidth="1"/>
    <col min="3082" max="3082" width="13" bestFit="1" customWidth="1"/>
    <col min="3083" max="3083" width="19.88671875" customWidth="1"/>
    <col min="3084" max="3084" width="22.33203125" customWidth="1"/>
    <col min="3085" max="3085" width="15.5546875" customWidth="1"/>
    <col min="3086" max="3086" width="16.33203125" customWidth="1"/>
    <col min="3087" max="3087" width="11.6640625" customWidth="1"/>
    <col min="3088" max="3089" width="18" customWidth="1"/>
    <col min="3091" max="3091" width="12.6640625" bestFit="1" customWidth="1"/>
    <col min="3092" max="3092" width="12.6640625" customWidth="1"/>
    <col min="3093" max="3093" width="12.5546875" customWidth="1"/>
    <col min="3094" max="3094" width="9.5546875" bestFit="1" customWidth="1"/>
    <col min="3334" max="3334" width="6.109375" customWidth="1"/>
    <col min="3335" max="3335" width="9.5546875" customWidth="1"/>
    <col min="3336" max="3336" width="15.109375" customWidth="1"/>
    <col min="3337" max="3337" width="22" customWidth="1"/>
    <col min="3338" max="3338" width="13" bestFit="1" customWidth="1"/>
    <col min="3339" max="3339" width="19.88671875" customWidth="1"/>
    <col min="3340" max="3340" width="22.33203125" customWidth="1"/>
    <col min="3341" max="3341" width="15.5546875" customWidth="1"/>
    <col min="3342" max="3342" width="16.33203125" customWidth="1"/>
    <col min="3343" max="3343" width="11.6640625" customWidth="1"/>
    <col min="3344" max="3345" width="18" customWidth="1"/>
    <col min="3347" max="3347" width="12.6640625" bestFit="1" customWidth="1"/>
    <col min="3348" max="3348" width="12.6640625" customWidth="1"/>
    <col min="3349" max="3349" width="12.5546875" customWidth="1"/>
    <col min="3350" max="3350" width="9.5546875" bestFit="1" customWidth="1"/>
    <col min="3590" max="3590" width="6.109375" customWidth="1"/>
    <col min="3591" max="3591" width="9.5546875" customWidth="1"/>
    <col min="3592" max="3592" width="15.109375" customWidth="1"/>
    <col min="3593" max="3593" width="22" customWidth="1"/>
    <col min="3594" max="3594" width="13" bestFit="1" customWidth="1"/>
    <col min="3595" max="3595" width="19.88671875" customWidth="1"/>
    <col min="3596" max="3596" width="22.33203125" customWidth="1"/>
    <col min="3597" max="3597" width="15.5546875" customWidth="1"/>
    <col min="3598" max="3598" width="16.33203125" customWidth="1"/>
    <col min="3599" max="3599" width="11.6640625" customWidth="1"/>
    <col min="3600" max="3601" width="18" customWidth="1"/>
    <col min="3603" max="3603" width="12.6640625" bestFit="1" customWidth="1"/>
    <col min="3604" max="3604" width="12.6640625" customWidth="1"/>
    <col min="3605" max="3605" width="12.5546875" customWidth="1"/>
    <col min="3606" max="3606" width="9.5546875" bestFit="1" customWidth="1"/>
    <col min="3846" max="3846" width="6.109375" customWidth="1"/>
    <col min="3847" max="3847" width="9.5546875" customWidth="1"/>
    <col min="3848" max="3848" width="15.109375" customWidth="1"/>
    <col min="3849" max="3849" width="22" customWidth="1"/>
    <col min="3850" max="3850" width="13" bestFit="1" customWidth="1"/>
    <col min="3851" max="3851" width="19.88671875" customWidth="1"/>
    <col min="3852" max="3852" width="22.33203125" customWidth="1"/>
    <col min="3853" max="3853" width="15.5546875" customWidth="1"/>
    <col min="3854" max="3854" width="16.33203125" customWidth="1"/>
    <col min="3855" max="3855" width="11.6640625" customWidth="1"/>
    <col min="3856" max="3857" width="18" customWidth="1"/>
    <col min="3859" max="3859" width="12.6640625" bestFit="1" customWidth="1"/>
    <col min="3860" max="3860" width="12.6640625" customWidth="1"/>
    <col min="3861" max="3861" width="12.5546875" customWidth="1"/>
    <col min="3862" max="3862" width="9.5546875" bestFit="1" customWidth="1"/>
    <col min="4102" max="4102" width="6.109375" customWidth="1"/>
    <col min="4103" max="4103" width="9.5546875" customWidth="1"/>
    <col min="4104" max="4104" width="15.109375" customWidth="1"/>
    <col min="4105" max="4105" width="22" customWidth="1"/>
    <col min="4106" max="4106" width="13" bestFit="1" customWidth="1"/>
    <col min="4107" max="4107" width="19.88671875" customWidth="1"/>
    <col min="4108" max="4108" width="22.33203125" customWidth="1"/>
    <col min="4109" max="4109" width="15.5546875" customWidth="1"/>
    <col min="4110" max="4110" width="16.33203125" customWidth="1"/>
    <col min="4111" max="4111" width="11.6640625" customWidth="1"/>
    <col min="4112" max="4113" width="18" customWidth="1"/>
    <col min="4115" max="4115" width="12.6640625" bestFit="1" customWidth="1"/>
    <col min="4116" max="4116" width="12.6640625" customWidth="1"/>
    <col min="4117" max="4117" width="12.5546875" customWidth="1"/>
    <col min="4118" max="4118" width="9.5546875" bestFit="1" customWidth="1"/>
    <col min="4358" max="4358" width="6.109375" customWidth="1"/>
    <col min="4359" max="4359" width="9.5546875" customWidth="1"/>
    <col min="4360" max="4360" width="15.109375" customWidth="1"/>
    <col min="4361" max="4361" width="22" customWidth="1"/>
    <col min="4362" max="4362" width="13" bestFit="1" customWidth="1"/>
    <col min="4363" max="4363" width="19.88671875" customWidth="1"/>
    <col min="4364" max="4364" width="22.33203125" customWidth="1"/>
    <col min="4365" max="4365" width="15.5546875" customWidth="1"/>
    <col min="4366" max="4366" width="16.33203125" customWidth="1"/>
    <col min="4367" max="4367" width="11.6640625" customWidth="1"/>
    <col min="4368" max="4369" width="18" customWidth="1"/>
    <col min="4371" max="4371" width="12.6640625" bestFit="1" customWidth="1"/>
    <col min="4372" max="4372" width="12.6640625" customWidth="1"/>
    <col min="4373" max="4373" width="12.5546875" customWidth="1"/>
    <col min="4374" max="4374" width="9.5546875" bestFit="1" customWidth="1"/>
    <col min="4614" max="4614" width="6.109375" customWidth="1"/>
    <col min="4615" max="4615" width="9.5546875" customWidth="1"/>
    <col min="4616" max="4616" width="15.109375" customWidth="1"/>
    <col min="4617" max="4617" width="22" customWidth="1"/>
    <col min="4618" max="4618" width="13" bestFit="1" customWidth="1"/>
    <col min="4619" max="4619" width="19.88671875" customWidth="1"/>
    <col min="4620" max="4620" width="22.33203125" customWidth="1"/>
    <col min="4621" max="4621" width="15.5546875" customWidth="1"/>
    <col min="4622" max="4622" width="16.33203125" customWidth="1"/>
    <col min="4623" max="4623" width="11.6640625" customWidth="1"/>
    <col min="4624" max="4625" width="18" customWidth="1"/>
    <col min="4627" max="4627" width="12.6640625" bestFit="1" customWidth="1"/>
    <col min="4628" max="4628" width="12.6640625" customWidth="1"/>
    <col min="4629" max="4629" width="12.5546875" customWidth="1"/>
    <col min="4630" max="4630" width="9.5546875" bestFit="1" customWidth="1"/>
    <col min="4870" max="4870" width="6.109375" customWidth="1"/>
    <col min="4871" max="4871" width="9.5546875" customWidth="1"/>
    <col min="4872" max="4872" width="15.109375" customWidth="1"/>
    <col min="4873" max="4873" width="22" customWidth="1"/>
    <col min="4874" max="4874" width="13" bestFit="1" customWidth="1"/>
    <col min="4875" max="4875" width="19.88671875" customWidth="1"/>
    <col min="4876" max="4876" width="22.33203125" customWidth="1"/>
    <col min="4877" max="4877" width="15.5546875" customWidth="1"/>
    <col min="4878" max="4878" width="16.33203125" customWidth="1"/>
    <col min="4879" max="4879" width="11.6640625" customWidth="1"/>
    <col min="4880" max="4881" width="18" customWidth="1"/>
    <col min="4883" max="4883" width="12.6640625" bestFit="1" customWidth="1"/>
    <col min="4884" max="4884" width="12.6640625" customWidth="1"/>
    <col min="4885" max="4885" width="12.5546875" customWidth="1"/>
    <col min="4886" max="4886" width="9.5546875" bestFit="1" customWidth="1"/>
    <col min="5126" max="5126" width="6.109375" customWidth="1"/>
    <col min="5127" max="5127" width="9.5546875" customWidth="1"/>
    <col min="5128" max="5128" width="15.109375" customWidth="1"/>
    <col min="5129" max="5129" width="22" customWidth="1"/>
    <col min="5130" max="5130" width="13" bestFit="1" customWidth="1"/>
    <col min="5131" max="5131" width="19.88671875" customWidth="1"/>
    <col min="5132" max="5132" width="22.33203125" customWidth="1"/>
    <col min="5133" max="5133" width="15.5546875" customWidth="1"/>
    <col min="5134" max="5134" width="16.33203125" customWidth="1"/>
    <col min="5135" max="5135" width="11.6640625" customWidth="1"/>
    <col min="5136" max="5137" width="18" customWidth="1"/>
    <col min="5139" max="5139" width="12.6640625" bestFit="1" customWidth="1"/>
    <col min="5140" max="5140" width="12.6640625" customWidth="1"/>
    <col min="5141" max="5141" width="12.5546875" customWidth="1"/>
    <col min="5142" max="5142" width="9.5546875" bestFit="1" customWidth="1"/>
    <col min="5382" max="5382" width="6.109375" customWidth="1"/>
    <col min="5383" max="5383" width="9.5546875" customWidth="1"/>
    <col min="5384" max="5384" width="15.109375" customWidth="1"/>
    <col min="5385" max="5385" width="22" customWidth="1"/>
    <col min="5386" max="5386" width="13" bestFit="1" customWidth="1"/>
    <col min="5387" max="5387" width="19.88671875" customWidth="1"/>
    <col min="5388" max="5388" width="22.33203125" customWidth="1"/>
    <col min="5389" max="5389" width="15.5546875" customWidth="1"/>
    <col min="5390" max="5390" width="16.33203125" customWidth="1"/>
    <col min="5391" max="5391" width="11.6640625" customWidth="1"/>
    <col min="5392" max="5393" width="18" customWidth="1"/>
    <col min="5395" max="5395" width="12.6640625" bestFit="1" customWidth="1"/>
    <col min="5396" max="5396" width="12.6640625" customWidth="1"/>
    <col min="5397" max="5397" width="12.5546875" customWidth="1"/>
    <col min="5398" max="5398" width="9.5546875" bestFit="1" customWidth="1"/>
    <col min="5638" max="5638" width="6.109375" customWidth="1"/>
    <col min="5639" max="5639" width="9.5546875" customWidth="1"/>
    <col min="5640" max="5640" width="15.109375" customWidth="1"/>
    <col min="5641" max="5641" width="22" customWidth="1"/>
    <col min="5642" max="5642" width="13" bestFit="1" customWidth="1"/>
    <col min="5643" max="5643" width="19.88671875" customWidth="1"/>
    <col min="5644" max="5644" width="22.33203125" customWidth="1"/>
    <col min="5645" max="5645" width="15.5546875" customWidth="1"/>
    <col min="5646" max="5646" width="16.33203125" customWidth="1"/>
    <col min="5647" max="5647" width="11.6640625" customWidth="1"/>
    <col min="5648" max="5649" width="18" customWidth="1"/>
    <col min="5651" max="5651" width="12.6640625" bestFit="1" customWidth="1"/>
    <col min="5652" max="5652" width="12.6640625" customWidth="1"/>
    <col min="5653" max="5653" width="12.5546875" customWidth="1"/>
    <col min="5654" max="5654" width="9.5546875" bestFit="1" customWidth="1"/>
    <col min="5894" max="5894" width="6.109375" customWidth="1"/>
    <col min="5895" max="5895" width="9.5546875" customWidth="1"/>
    <col min="5896" max="5896" width="15.109375" customWidth="1"/>
    <col min="5897" max="5897" width="22" customWidth="1"/>
    <col min="5898" max="5898" width="13" bestFit="1" customWidth="1"/>
    <col min="5899" max="5899" width="19.88671875" customWidth="1"/>
    <col min="5900" max="5900" width="22.33203125" customWidth="1"/>
    <col min="5901" max="5901" width="15.5546875" customWidth="1"/>
    <col min="5902" max="5902" width="16.33203125" customWidth="1"/>
    <col min="5903" max="5903" width="11.6640625" customWidth="1"/>
    <col min="5904" max="5905" width="18" customWidth="1"/>
    <col min="5907" max="5907" width="12.6640625" bestFit="1" customWidth="1"/>
    <col min="5908" max="5908" width="12.6640625" customWidth="1"/>
    <col min="5909" max="5909" width="12.5546875" customWidth="1"/>
    <col min="5910" max="5910" width="9.5546875" bestFit="1" customWidth="1"/>
    <col min="6150" max="6150" width="6.109375" customWidth="1"/>
    <col min="6151" max="6151" width="9.5546875" customWidth="1"/>
    <col min="6152" max="6152" width="15.109375" customWidth="1"/>
    <col min="6153" max="6153" width="22" customWidth="1"/>
    <col min="6154" max="6154" width="13" bestFit="1" customWidth="1"/>
    <col min="6155" max="6155" width="19.88671875" customWidth="1"/>
    <col min="6156" max="6156" width="22.33203125" customWidth="1"/>
    <col min="6157" max="6157" width="15.5546875" customWidth="1"/>
    <col min="6158" max="6158" width="16.33203125" customWidth="1"/>
    <col min="6159" max="6159" width="11.6640625" customWidth="1"/>
    <col min="6160" max="6161" width="18" customWidth="1"/>
    <col min="6163" max="6163" width="12.6640625" bestFit="1" customWidth="1"/>
    <col min="6164" max="6164" width="12.6640625" customWidth="1"/>
    <col min="6165" max="6165" width="12.5546875" customWidth="1"/>
    <col min="6166" max="6166" width="9.5546875" bestFit="1" customWidth="1"/>
    <col min="6406" max="6406" width="6.109375" customWidth="1"/>
    <col min="6407" max="6407" width="9.5546875" customWidth="1"/>
    <col min="6408" max="6408" width="15.109375" customWidth="1"/>
    <col min="6409" max="6409" width="22" customWidth="1"/>
    <col min="6410" max="6410" width="13" bestFit="1" customWidth="1"/>
    <col min="6411" max="6411" width="19.88671875" customWidth="1"/>
    <col min="6412" max="6412" width="22.33203125" customWidth="1"/>
    <col min="6413" max="6413" width="15.5546875" customWidth="1"/>
    <col min="6414" max="6414" width="16.33203125" customWidth="1"/>
    <col min="6415" max="6415" width="11.6640625" customWidth="1"/>
    <col min="6416" max="6417" width="18" customWidth="1"/>
    <col min="6419" max="6419" width="12.6640625" bestFit="1" customWidth="1"/>
    <col min="6420" max="6420" width="12.6640625" customWidth="1"/>
    <col min="6421" max="6421" width="12.5546875" customWidth="1"/>
    <col min="6422" max="6422" width="9.5546875" bestFit="1" customWidth="1"/>
    <col min="6662" max="6662" width="6.109375" customWidth="1"/>
    <col min="6663" max="6663" width="9.5546875" customWidth="1"/>
    <col min="6664" max="6664" width="15.109375" customWidth="1"/>
    <col min="6665" max="6665" width="22" customWidth="1"/>
    <col min="6666" max="6666" width="13" bestFit="1" customWidth="1"/>
    <col min="6667" max="6667" width="19.88671875" customWidth="1"/>
    <col min="6668" max="6668" width="22.33203125" customWidth="1"/>
    <col min="6669" max="6669" width="15.5546875" customWidth="1"/>
    <col min="6670" max="6670" width="16.33203125" customWidth="1"/>
    <col min="6671" max="6671" width="11.6640625" customWidth="1"/>
    <col min="6672" max="6673" width="18" customWidth="1"/>
    <col min="6675" max="6675" width="12.6640625" bestFit="1" customWidth="1"/>
    <col min="6676" max="6676" width="12.6640625" customWidth="1"/>
    <col min="6677" max="6677" width="12.5546875" customWidth="1"/>
    <col min="6678" max="6678" width="9.5546875" bestFit="1" customWidth="1"/>
    <col min="6918" max="6918" width="6.109375" customWidth="1"/>
    <col min="6919" max="6919" width="9.5546875" customWidth="1"/>
    <col min="6920" max="6920" width="15.109375" customWidth="1"/>
    <col min="6921" max="6921" width="22" customWidth="1"/>
    <col min="6922" max="6922" width="13" bestFit="1" customWidth="1"/>
    <col min="6923" max="6923" width="19.88671875" customWidth="1"/>
    <col min="6924" max="6924" width="22.33203125" customWidth="1"/>
    <col min="6925" max="6925" width="15.5546875" customWidth="1"/>
    <col min="6926" max="6926" width="16.33203125" customWidth="1"/>
    <col min="6927" max="6927" width="11.6640625" customWidth="1"/>
    <col min="6928" max="6929" width="18" customWidth="1"/>
    <col min="6931" max="6931" width="12.6640625" bestFit="1" customWidth="1"/>
    <col min="6932" max="6932" width="12.6640625" customWidth="1"/>
    <col min="6933" max="6933" width="12.5546875" customWidth="1"/>
    <col min="6934" max="6934" width="9.5546875" bestFit="1" customWidth="1"/>
    <col min="7174" max="7174" width="6.109375" customWidth="1"/>
    <col min="7175" max="7175" width="9.5546875" customWidth="1"/>
    <col min="7176" max="7176" width="15.109375" customWidth="1"/>
    <col min="7177" max="7177" width="22" customWidth="1"/>
    <col min="7178" max="7178" width="13" bestFit="1" customWidth="1"/>
    <col min="7179" max="7179" width="19.88671875" customWidth="1"/>
    <col min="7180" max="7180" width="22.33203125" customWidth="1"/>
    <col min="7181" max="7181" width="15.5546875" customWidth="1"/>
    <col min="7182" max="7182" width="16.33203125" customWidth="1"/>
    <col min="7183" max="7183" width="11.6640625" customWidth="1"/>
    <col min="7184" max="7185" width="18" customWidth="1"/>
    <col min="7187" max="7187" width="12.6640625" bestFit="1" customWidth="1"/>
    <col min="7188" max="7188" width="12.6640625" customWidth="1"/>
    <col min="7189" max="7189" width="12.5546875" customWidth="1"/>
    <col min="7190" max="7190" width="9.5546875" bestFit="1" customWidth="1"/>
    <col min="7430" max="7430" width="6.109375" customWidth="1"/>
    <col min="7431" max="7431" width="9.5546875" customWidth="1"/>
    <col min="7432" max="7432" width="15.109375" customWidth="1"/>
    <col min="7433" max="7433" width="22" customWidth="1"/>
    <col min="7434" max="7434" width="13" bestFit="1" customWidth="1"/>
    <col min="7435" max="7435" width="19.88671875" customWidth="1"/>
    <col min="7436" max="7436" width="22.33203125" customWidth="1"/>
    <col min="7437" max="7437" width="15.5546875" customWidth="1"/>
    <col min="7438" max="7438" width="16.33203125" customWidth="1"/>
    <col min="7439" max="7439" width="11.6640625" customWidth="1"/>
    <col min="7440" max="7441" width="18" customWidth="1"/>
    <col min="7443" max="7443" width="12.6640625" bestFit="1" customWidth="1"/>
    <col min="7444" max="7444" width="12.6640625" customWidth="1"/>
    <col min="7445" max="7445" width="12.5546875" customWidth="1"/>
    <col min="7446" max="7446" width="9.5546875" bestFit="1" customWidth="1"/>
    <col min="7686" max="7686" width="6.109375" customWidth="1"/>
    <col min="7687" max="7687" width="9.5546875" customWidth="1"/>
    <col min="7688" max="7688" width="15.109375" customWidth="1"/>
    <col min="7689" max="7689" width="22" customWidth="1"/>
    <col min="7690" max="7690" width="13" bestFit="1" customWidth="1"/>
    <col min="7691" max="7691" width="19.88671875" customWidth="1"/>
    <col min="7692" max="7692" width="22.33203125" customWidth="1"/>
    <col min="7693" max="7693" width="15.5546875" customWidth="1"/>
    <col min="7694" max="7694" width="16.33203125" customWidth="1"/>
    <col min="7695" max="7695" width="11.6640625" customWidth="1"/>
    <col min="7696" max="7697" width="18" customWidth="1"/>
    <col min="7699" max="7699" width="12.6640625" bestFit="1" customWidth="1"/>
    <col min="7700" max="7700" width="12.6640625" customWidth="1"/>
    <col min="7701" max="7701" width="12.5546875" customWidth="1"/>
    <col min="7702" max="7702" width="9.5546875" bestFit="1" customWidth="1"/>
    <col min="7942" max="7942" width="6.109375" customWidth="1"/>
    <col min="7943" max="7943" width="9.5546875" customWidth="1"/>
    <col min="7944" max="7944" width="15.109375" customWidth="1"/>
    <col min="7945" max="7945" width="22" customWidth="1"/>
    <col min="7946" max="7946" width="13" bestFit="1" customWidth="1"/>
    <col min="7947" max="7947" width="19.88671875" customWidth="1"/>
    <col min="7948" max="7948" width="22.33203125" customWidth="1"/>
    <col min="7949" max="7949" width="15.5546875" customWidth="1"/>
    <col min="7950" max="7950" width="16.33203125" customWidth="1"/>
    <col min="7951" max="7951" width="11.6640625" customWidth="1"/>
    <col min="7952" max="7953" width="18" customWidth="1"/>
    <col min="7955" max="7955" width="12.6640625" bestFit="1" customWidth="1"/>
    <col min="7956" max="7956" width="12.6640625" customWidth="1"/>
    <col min="7957" max="7957" width="12.5546875" customWidth="1"/>
    <col min="7958" max="7958" width="9.5546875" bestFit="1" customWidth="1"/>
    <col min="8198" max="8198" width="6.109375" customWidth="1"/>
    <col min="8199" max="8199" width="9.5546875" customWidth="1"/>
    <col min="8200" max="8200" width="15.109375" customWidth="1"/>
    <col min="8201" max="8201" width="22" customWidth="1"/>
    <col min="8202" max="8202" width="13" bestFit="1" customWidth="1"/>
    <col min="8203" max="8203" width="19.88671875" customWidth="1"/>
    <col min="8204" max="8204" width="22.33203125" customWidth="1"/>
    <col min="8205" max="8205" width="15.5546875" customWidth="1"/>
    <col min="8206" max="8206" width="16.33203125" customWidth="1"/>
    <col min="8207" max="8207" width="11.6640625" customWidth="1"/>
    <col min="8208" max="8209" width="18" customWidth="1"/>
    <col min="8211" max="8211" width="12.6640625" bestFit="1" customWidth="1"/>
    <col min="8212" max="8212" width="12.6640625" customWidth="1"/>
    <col min="8213" max="8213" width="12.5546875" customWidth="1"/>
    <col min="8214" max="8214" width="9.5546875" bestFit="1" customWidth="1"/>
    <col min="8454" max="8454" width="6.109375" customWidth="1"/>
    <col min="8455" max="8455" width="9.5546875" customWidth="1"/>
    <col min="8456" max="8456" width="15.109375" customWidth="1"/>
    <col min="8457" max="8457" width="22" customWidth="1"/>
    <col min="8458" max="8458" width="13" bestFit="1" customWidth="1"/>
    <col min="8459" max="8459" width="19.88671875" customWidth="1"/>
    <col min="8460" max="8460" width="22.33203125" customWidth="1"/>
    <col min="8461" max="8461" width="15.5546875" customWidth="1"/>
    <col min="8462" max="8462" width="16.33203125" customWidth="1"/>
    <col min="8463" max="8463" width="11.6640625" customWidth="1"/>
    <col min="8464" max="8465" width="18" customWidth="1"/>
    <col min="8467" max="8467" width="12.6640625" bestFit="1" customWidth="1"/>
    <col min="8468" max="8468" width="12.6640625" customWidth="1"/>
    <col min="8469" max="8469" width="12.5546875" customWidth="1"/>
    <col min="8470" max="8470" width="9.5546875" bestFit="1" customWidth="1"/>
    <col min="8710" max="8710" width="6.109375" customWidth="1"/>
    <col min="8711" max="8711" width="9.5546875" customWidth="1"/>
    <col min="8712" max="8712" width="15.109375" customWidth="1"/>
    <col min="8713" max="8713" width="22" customWidth="1"/>
    <col min="8714" max="8714" width="13" bestFit="1" customWidth="1"/>
    <col min="8715" max="8715" width="19.88671875" customWidth="1"/>
    <col min="8716" max="8716" width="22.33203125" customWidth="1"/>
    <col min="8717" max="8717" width="15.5546875" customWidth="1"/>
    <col min="8718" max="8718" width="16.33203125" customWidth="1"/>
    <col min="8719" max="8719" width="11.6640625" customWidth="1"/>
    <col min="8720" max="8721" width="18" customWidth="1"/>
    <col min="8723" max="8723" width="12.6640625" bestFit="1" customWidth="1"/>
    <col min="8724" max="8724" width="12.6640625" customWidth="1"/>
    <col min="8725" max="8725" width="12.5546875" customWidth="1"/>
    <col min="8726" max="8726" width="9.5546875" bestFit="1" customWidth="1"/>
    <col min="8966" max="8966" width="6.109375" customWidth="1"/>
    <col min="8967" max="8967" width="9.5546875" customWidth="1"/>
    <col min="8968" max="8968" width="15.109375" customWidth="1"/>
    <col min="8969" max="8969" width="22" customWidth="1"/>
    <col min="8970" max="8970" width="13" bestFit="1" customWidth="1"/>
    <col min="8971" max="8971" width="19.88671875" customWidth="1"/>
    <col min="8972" max="8972" width="22.33203125" customWidth="1"/>
    <col min="8973" max="8973" width="15.5546875" customWidth="1"/>
    <col min="8974" max="8974" width="16.33203125" customWidth="1"/>
    <col min="8975" max="8975" width="11.6640625" customWidth="1"/>
    <col min="8976" max="8977" width="18" customWidth="1"/>
    <col min="8979" max="8979" width="12.6640625" bestFit="1" customWidth="1"/>
    <col min="8980" max="8980" width="12.6640625" customWidth="1"/>
    <col min="8981" max="8981" width="12.5546875" customWidth="1"/>
    <col min="8982" max="8982" width="9.5546875" bestFit="1" customWidth="1"/>
    <col min="9222" max="9222" width="6.109375" customWidth="1"/>
    <col min="9223" max="9223" width="9.5546875" customWidth="1"/>
    <col min="9224" max="9224" width="15.109375" customWidth="1"/>
    <col min="9225" max="9225" width="22" customWidth="1"/>
    <col min="9226" max="9226" width="13" bestFit="1" customWidth="1"/>
    <col min="9227" max="9227" width="19.88671875" customWidth="1"/>
    <col min="9228" max="9228" width="22.33203125" customWidth="1"/>
    <col min="9229" max="9229" width="15.5546875" customWidth="1"/>
    <col min="9230" max="9230" width="16.33203125" customWidth="1"/>
    <col min="9231" max="9231" width="11.6640625" customWidth="1"/>
    <col min="9232" max="9233" width="18" customWidth="1"/>
    <col min="9235" max="9235" width="12.6640625" bestFit="1" customWidth="1"/>
    <col min="9236" max="9236" width="12.6640625" customWidth="1"/>
    <col min="9237" max="9237" width="12.5546875" customWidth="1"/>
    <col min="9238" max="9238" width="9.5546875" bestFit="1" customWidth="1"/>
    <col min="9478" max="9478" width="6.109375" customWidth="1"/>
    <col min="9479" max="9479" width="9.5546875" customWidth="1"/>
    <col min="9480" max="9480" width="15.109375" customWidth="1"/>
    <col min="9481" max="9481" width="22" customWidth="1"/>
    <col min="9482" max="9482" width="13" bestFit="1" customWidth="1"/>
    <col min="9483" max="9483" width="19.88671875" customWidth="1"/>
    <col min="9484" max="9484" width="22.33203125" customWidth="1"/>
    <col min="9485" max="9485" width="15.5546875" customWidth="1"/>
    <col min="9486" max="9486" width="16.33203125" customWidth="1"/>
    <col min="9487" max="9487" width="11.6640625" customWidth="1"/>
    <col min="9488" max="9489" width="18" customWidth="1"/>
    <col min="9491" max="9491" width="12.6640625" bestFit="1" customWidth="1"/>
    <col min="9492" max="9492" width="12.6640625" customWidth="1"/>
    <col min="9493" max="9493" width="12.5546875" customWidth="1"/>
    <col min="9494" max="9494" width="9.5546875" bestFit="1" customWidth="1"/>
    <col min="9734" max="9734" width="6.109375" customWidth="1"/>
    <col min="9735" max="9735" width="9.5546875" customWidth="1"/>
    <col min="9736" max="9736" width="15.109375" customWidth="1"/>
    <col min="9737" max="9737" width="22" customWidth="1"/>
    <col min="9738" max="9738" width="13" bestFit="1" customWidth="1"/>
    <col min="9739" max="9739" width="19.88671875" customWidth="1"/>
    <col min="9740" max="9740" width="22.33203125" customWidth="1"/>
    <col min="9741" max="9741" width="15.5546875" customWidth="1"/>
    <col min="9742" max="9742" width="16.33203125" customWidth="1"/>
    <col min="9743" max="9743" width="11.6640625" customWidth="1"/>
    <col min="9744" max="9745" width="18" customWidth="1"/>
    <col min="9747" max="9747" width="12.6640625" bestFit="1" customWidth="1"/>
    <col min="9748" max="9748" width="12.6640625" customWidth="1"/>
    <col min="9749" max="9749" width="12.5546875" customWidth="1"/>
    <col min="9750" max="9750" width="9.5546875" bestFit="1" customWidth="1"/>
    <col min="9990" max="9990" width="6.109375" customWidth="1"/>
    <col min="9991" max="9991" width="9.5546875" customWidth="1"/>
    <col min="9992" max="9992" width="15.109375" customWidth="1"/>
    <col min="9993" max="9993" width="22" customWidth="1"/>
    <col min="9994" max="9994" width="13" bestFit="1" customWidth="1"/>
    <col min="9995" max="9995" width="19.88671875" customWidth="1"/>
    <col min="9996" max="9996" width="22.33203125" customWidth="1"/>
    <col min="9997" max="9997" width="15.5546875" customWidth="1"/>
    <col min="9998" max="9998" width="16.33203125" customWidth="1"/>
    <col min="9999" max="9999" width="11.6640625" customWidth="1"/>
    <col min="10000" max="10001" width="18" customWidth="1"/>
    <col min="10003" max="10003" width="12.6640625" bestFit="1" customWidth="1"/>
    <col min="10004" max="10004" width="12.6640625" customWidth="1"/>
    <col min="10005" max="10005" width="12.5546875" customWidth="1"/>
    <col min="10006" max="10006" width="9.5546875" bestFit="1" customWidth="1"/>
    <col min="10246" max="10246" width="6.109375" customWidth="1"/>
    <col min="10247" max="10247" width="9.5546875" customWidth="1"/>
    <col min="10248" max="10248" width="15.109375" customWidth="1"/>
    <col min="10249" max="10249" width="22" customWidth="1"/>
    <col min="10250" max="10250" width="13" bestFit="1" customWidth="1"/>
    <col min="10251" max="10251" width="19.88671875" customWidth="1"/>
    <col min="10252" max="10252" width="22.33203125" customWidth="1"/>
    <col min="10253" max="10253" width="15.5546875" customWidth="1"/>
    <col min="10254" max="10254" width="16.33203125" customWidth="1"/>
    <col min="10255" max="10255" width="11.6640625" customWidth="1"/>
    <col min="10256" max="10257" width="18" customWidth="1"/>
    <col min="10259" max="10259" width="12.6640625" bestFit="1" customWidth="1"/>
    <col min="10260" max="10260" width="12.6640625" customWidth="1"/>
    <col min="10261" max="10261" width="12.5546875" customWidth="1"/>
    <col min="10262" max="10262" width="9.5546875" bestFit="1" customWidth="1"/>
    <col min="10502" max="10502" width="6.109375" customWidth="1"/>
    <col min="10503" max="10503" width="9.5546875" customWidth="1"/>
    <col min="10504" max="10504" width="15.109375" customWidth="1"/>
    <col min="10505" max="10505" width="22" customWidth="1"/>
    <col min="10506" max="10506" width="13" bestFit="1" customWidth="1"/>
    <col min="10507" max="10507" width="19.88671875" customWidth="1"/>
    <col min="10508" max="10508" width="22.33203125" customWidth="1"/>
    <col min="10509" max="10509" width="15.5546875" customWidth="1"/>
    <col min="10510" max="10510" width="16.33203125" customWidth="1"/>
    <col min="10511" max="10511" width="11.6640625" customWidth="1"/>
    <col min="10512" max="10513" width="18" customWidth="1"/>
    <col min="10515" max="10515" width="12.6640625" bestFit="1" customWidth="1"/>
    <col min="10516" max="10516" width="12.6640625" customWidth="1"/>
    <col min="10517" max="10517" width="12.5546875" customWidth="1"/>
    <col min="10518" max="10518" width="9.5546875" bestFit="1" customWidth="1"/>
    <col min="10758" max="10758" width="6.109375" customWidth="1"/>
    <col min="10759" max="10759" width="9.5546875" customWidth="1"/>
    <col min="10760" max="10760" width="15.109375" customWidth="1"/>
    <col min="10761" max="10761" width="22" customWidth="1"/>
    <col min="10762" max="10762" width="13" bestFit="1" customWidth="1"/>
    <col min="10763" max="10763" width="19.88671875" customWidth="1"/>
    <col min="10764" max="10764" width="22.33203125" customWidth="1"/>
    <col min="10765" max="10765" width="15.5546875" customWidth="1"/>
    <col min="10766" max="10766" width="16.33203125" customWidth="1"/>
    <col min="10767" max="10767" width="11.6640625" customWidth="1"/>
    <col min="10768" max="10769" width="18" customWidth="1"/>
    <col min="10771" max="10771" width="12.6640625" bestFit="1" customWidth="1"/>
    <col min="10772" max="10772" width="12.6640625" customWidth="1"/>
    <col min="10773" max="10773" width="12.5546875" customWidth="1"/>
    <col min="10774" max="10774" width="9.5546875" bestFit="1" customWidth="1"/>
    <col min="11014" max="11014" width="6.109375" customWidth="1"/>
    <col min="11015" max="11015" width="9.5546875" customWidth="1"/>
    <col min="11016" max="11016" width="15.109375" customWidth="1"/>
    <col min="11017" max="11017" width="22" customWidth="1"/>
    <col min="11018" max="11018" width="13" bestFit="1" customWidth="1"/>
    <col min="11019" max="11019" width="19.88671875" customWidth="1"/>
    <col min="11020" max="11020" width="22.33203125" customWidth="1"/>
    <col min="11021" max="11021" width="15.5546875" customWidth="1"/>
    <col min="11022" max="11022" width="16.33203125" customWidth="1"/>
    <col min="11023" max="11023" width="11.6640625" customWidth="1"/>
    <col min="11024" max="11025" width="18" customWidth="1"/>
    <col min="11027" max="11027" width="12.6640625" bestFit="1" customWidth="1"/>
    <col min="11028" max="11028" width="12.6640625" customWidth="1"/>
    <col min="11029" max="11029" width="12.5546875" customWidth="1"/>
    <col min="11030" max="11030" width="9.5546875" bestFit="1" customWidth="1"/>
    <col min="11270" max="11270" width="6.109375" customWidth="1"/>
    <col min="11271" max="11271" width="9.5546875" customWidth="1"/>
    <col min="11272" max="11272" width="15.109375" customWidth="1"/>
    <col min="11273" max="11273" width="22" customWidth="1"/>
    <col min="11274" max="11274" width="13" bestFit="1" customWidth="1"/>
    <col min="11275" max="11275" width="19.88671875" customWidth="1"/>
    <col min="11276" max="11276" width="22.33203125" customWidth="1"/>
    <col min="11277" max="11277" width="15.5546875" customWidth="1"/>
    <col min="11278" max="11278" width="16.33203125" customWidth="1"/>
    <col min="11279" max="11279" width="11.6640625" customWidth="1"/>
    <col min="11280" max="11281" width="18" customWidth="1"/>
    <col min="11283" max="11283" width="12.6640625" bestFit="1" customWidth="1"/>
    <col min="11284" max="11284" width="12.6640625" customWidth="1"/>
    <col min="11285" max="11285" width="12.5546875" customWidth="1"/>
    <col min="11286" max="11286" width="9.5546875" bestFit="1" customWidth="1"/>
    <col min="11526" max="11526" width="6.109375" customWidth="1"/>
    <col min="11527" max="11527" width="9.5546875" customWidth="1"/>
    <col min="11528" max="11528" width="15.109375" customWidth="1"/>
    <col min="11529" max="11529" width="22" customWidth="1"/>
    <col min="11530" max="11530" width="13" bestFit="1" customWidth="1"/>
    <col min="11531" max="11531" width="19.88671875" customWidth="1"/>
    <col min="11532" max="11532" width="22.33203125" customWidth="1"/>
    <col min="11533" max="11533" width="15.5546875" customWidth="1"/>
    <col min="11534" max="11534" width="16.33203125" customWidth="1"/>
    <col min="11535" max="11535" width="11.6640625" customWidth="1"/>
    <col min="11536" max="11537" width="18" customWidth="1"/>
    <col min="11539" max="11539" width="12.6640625" bestFit="1" customWidth="1"/>
    <col min="11540" max="11540" width="12.6640625" customWidth="1"/>
    <col min="11541" max="11541" width="12.5546875" customWidth="1"/>
    <col min="11542" max="11542" width="9.5546875" bestFit="1" customWidth="1"/>
    <col min="11782" max="11782" width="6.109375" customWidth="1"/>
    <col min="11783" max="11783" width="9.5546875" customWidth="1"/>
    <col min="11784" max="11784" width="15.109375" customWidth="1"/>
    <col min="11785" max="11785" width="22" customWidth="1"/>
    <col min="11786" max="11786" width="13" bestFit="1" customWidth="1"/>
    <col min="11787" max="11787" width="19.88671875" customWidth="1"/>
    <col min="11788" max="11788" width="22.33203125" customWidth="1"/>
    <col min="11789" max="11789" width="15.5546875" customWidth="1"/>
    <col min="11790" max="11790" width="16.33203125" customWidth="1"/>
    <col min="11791" max="11791" width="11.6640625" customWidth="1"/>
    <col min="11792" max="11793" width="18" customWidth="1"/>
    <col min="11795" max="11795" width="12.6640625" bestFit="1" customWidth="1"/>
    <col min="11796" max="11796" width="12.6640625" customWidth="1"/>
    <col min="11797" max="11797" width="12.5546875" customWidth="1"/>
    <col min="11798" max="11798" width="9.5546875" bestFit="1" customWidth="1"/>
    <col min="12038" max="12038" width="6.109375" customWidth="1"/>
    <col min="12039" max="12039" width="9.5546875" customWidth="1"/>
    <col min="12040" max="12040" width="15.109375" customWidth="1"/>
    <col min="12041" max="12041" width="22" customWidth="1"/>
    <col min="12042" max="12042" width="13" bestFit="1" customWidth="1"/>
    <col min="12043" max="12043" width="19.88671875" customWidth="1"/>
    <col min="12044" max="12044" width="22.33203125" customWidth="1"/>
    <col min="12045" max="12045" width="15.5546875" customWidth="1"/>
    <col min="12046" max="12046" width="16.33203125" customWidth="1"/>
    <col min="12047" max="12047" width="11.6640625" customWidth="1"/>
    <col min="12048" max="12049" width="18" customWidth="1"/>
    <col min="12051" max="12051" width="12.6640625" bestFit="1" customWidth="1"/>
    <col min="12052" max="12052" width="12.6640625" customWidth="1"/>
    <col min="12053" max="12053" width="12.5546875" customWidth="1"/>
    <col min="12054" max="12054" width="9.5546875" bestFit="1" customWidth="1"/>
    <col min="12294" max="12294" width="6.109375" customWidth="1"/>
    <col min="12295" max="12295" width="9.5546875" customWidth="1"/>
    <col min="12296" max="12296" width="15.109375" customWidth="1"/>
    <col min="12297" max="12297" width="22" customWidth="1"/>
    <col min="12298" max="12298" width="13" bestFit="1" customWidth="1"/>
    <col min="12299" max="12299" width="19.88671875" customWidth="1"/>
    <col min="12300" max="12300" width="22.33203125" customWidth="1"/>
    <col min="12301" max="12301" width="15.5546875" customWidth="1"/>
    <col min="12302" max="12302" width="16.33203125" customWidth="1"/>
    <col min="12303" max="12303" width="11.6640625" customWidth="1"/>
    <col min="12304" max="12305" width="18" customWidth="1"/>
    <col min="12307" max="12307" width="12.6640625" bestFit="1" customWidth="1"/>
    <col min="12308" max="12308" width="12.6640625" customWidth="1"/>
    <col min="12309" max="12309" width="12.5546875" customWidth="1"/>
    <col min="12310" max="12310" width="9.5546875" bestFit="1" customWidth="1"/>
    <col min="12550" max="12550" width="6.109375" customWidth="1"/>
    <col min="12551" max="12551" width="9.5546875" customWidth="1"/>
    <col min="12552" max="12552" width="15.109375" customWidth="1"/>
    <col min="12553" max="12553" width="22" customWidth="1"/>
    <col min="12554" max="12554" width="13" bestFit="1" customWidth="1"/>
    <col min="12555" max="12555" width="19.88671875" customWidth="1"/>
    <col min="12556" max="12556" width="22.33203125" customWidth="1"/>
    <col min="12557" max="12557" width="15.5546875" customWidth="1"/>
    <col min="12558" max="12558" width="16.33203125" customWidth="1"/>
    <col min="12559" max="12559" width="11.6640625" customWidth="1"/>
    <col min="12560" max="12561" width="18" customWidth="1"/>
    <col min="12563" max="12563" width="12.6640625" bestFit="1" customWidth="1"/>
    <col min="12564" max="12564" width="12.6640625" customWidth="1"/>
    <col min="12565" max="12565" width="12.5546875" customWidth="1"/>
    <col min="12566" max="12566" width="9.5546875" bestFit="1" customWidth="1"/>
    <col min="12806" max="12806" width="6.109375" customWidth="1"/>
    <col min="12807" max="12807" width="9.5546875" customWidth="1"/>
    <col min="12808" max="12808" width="15.109375" customWidth="1"/>
    <col min="12809" max="12809" width="22" customWidth="1"/>
    <col min="12810" max="12810" width="13" bestFit="1" customWidth="1"/>
    <col min="12811" max="12811" width="19.88671875" customWidth="1"/>
    <col min="12812" max="12812" width="22.33203125" customWidth="1"/>
    <col min="12813" max="12813" width="15.5546875" customWidth="1"/>
    <col min="12814" max="12814" width="16.33203125" customWidth="1"/>
    <col min="12815" max="12815" width="11.6640625" customWidth="1"/>
    <col min="12816" max="12817" width="18" customWidth="1"/>
    <col min="12819" max="12819" width="12.6640625" bestFit="1" customWidth="1"/>
    <col min="12820" max="12820" width="12.6640625" customWidth="1"/>
    <col min="12821" max="12821" width="12.5546875" customWidth="1"/>
    <col min="12822" max="12822" width="9.5546875" bestFit="1" customWidth="1"/>
    <col min="13062" max="13062" width="6.109375" customWidth="1"/>
    <col min="13063" max="13063" width="9.5546875" customWidth="1"/>
    <col min="13064" max="13064" width="15.109375" customWidth="1"/>
    <col min="13065" max="13065" width="22" customWidth="1"/>
    <col min="13066" max="13066" width="13" bestFit="1" customWidth="1"/>
    <col min="13067" max="13067" width="19.88671875" customWidth="1"/>
    <col min="13068" max="13068" width="22.33203125" customWidth="1"/>
    <col min="13069" max="13069" width="15.5546875" customWidth="1"/>
    <col min="13070" max="13070" width="16.33203125" customWidth="1"/>
    <col min="13071" max="13071" width="11.6640625" customWidth="1"/>
    <col min="13072" max="13073" width="18" customWidth="1"/>
    <col min="13075" max="13075" width="12.6640625" bestFit="1" customWidth="1"/>
    <col min="13076" max="13076" width="12.6640625" customWidth="1"/>
    <col min="13077" max="13077" width="12.5546875" customWidth="1"/>
    <col min="13078" max="13078" width="9.5546875" bestFit="1" customWidth="1"/>
    <col min="13318" max="13318" width="6.109375" customWidth="1"/>
    <col min="13319" max="13319" width="9.5546875" customWidth="1"/>
    <col min="13320" max="13320" width="15.109375" customWidth="1"/>
    <col min="13321" max="13321" width="22" customWidth="1"/>
    <col min="13322" max="13322" width="13" bestFit="1" customWidth="1"/>
    <col min="13323" max="13323" width="19.88671875" customWidth="1"/>
    <col min="13324" max="13324" width="22.33203125" customWidth="1"/>
    <col min="13325" max="13325" width="15.5546875" customWidth="1"/>
    <col min="13326" max="13326" width="16.33203125" customWidth="1"/>
    <col min="13327" max="13327" width="11.6640625" customWidth="1"/>
    <col min="13328" max="13329" width="18" customWidth="1"/>
    <col min="13331" max="13331" width="12.6640625" bestFit="1" customWidth="1"/>
    <col min="13332" max="13332" width="12.6640625" customWidth="1"/>
    <col min="13333" max="13333" width="12.5546875" customWidth="1"/>
    <col min="13334" max="13334" width="9.5546875" bestFit="1" customWidth="1"/>
    <col min="13574" max="13574" width="6.109375" customWidth="1"/>
    <col min="13575" max="13575" width="9.5546875" customWidth="1"/>
    <col min="13576" max="13576" width="15.109375" customWidth="1"/>
    <col min="13577" max="13577" width="22" customWidth="1"/>
    <col min="13578" max="13578" width="13" bestFit="1" customWidth="1"/>
    <col min="13579" max="13579" width="19.88671875" customWidth="1"/>
    <col min="13580" max="13580" width="22.33203125" customWidth="1"/>
    <col min="13581" max="13581" width="15.5546875" customWidth="1"/>
    <col min="13582" max="13582" width="16.33203125" customWidth="1"/>
    <col min="13583" max="13583" width="11.6640625" customWidth="1"/>
    <col min="13584" max="13585" width="18" customWidth="1"/>
    <col min="13587" max="13587" width="12.6640625" bestFit="1" customWidth="1"/>
    <col min="13588" max="13588" width="12.6640625" customWidth="1"/>
    <col min="13589" max="13589" width="12.5546875" customWidth="1"/>
    <col min="13590" max="13590" width="9.5546875" bestFit="1" customWidth="1"/>
    <col min="13830" max="13830" width="6.109375" customWidth="1"/>
    <col min="13831" max="13831" width="9.5546875" customWidth="1"/>
    <col min="13832" max="13832" width="15.109375" customWidth="1"/>
    <col min="13833" max="13833" width="22" customWidth="1"/>
    <col min="13834" max="13834" width="13" bestFit="1" customWidth="1"/>
    <col min="13835" max="13835" width="19.88671875" customWidth="1"/>
    <col min="13836" max="13836" width="22.33203125" customWidth="1"/>
    <col min="13837" max="13837" width="15.5546875" customWidth="1"/>
    <col min="13838" max="13838" width="16.33203125" customWidth="1"/>
    <col min="13839" max="13839" width="11.6640625" customWidth="1"/>
    <col min="13840" max="13841" width="18" customWidth="1"/>
    <col min="13843" max="13843" width="12.6640625" bestFit="1" customWidth="1"/>
    <col min="13844" max="13844" width="12.6640625" customWidth="1"/>
    <col min="13845" max="13845" width="12.5546875" customWidth="1"/>
    <col min="13846" max="13846" width="9.5546875" bestFit="1" customWidth="1"/>
    <col min="14086" max="14086" width="6.109375" customWidth="1"/>
    <col min="14087" max="14087" width="9.5546875" customWidth="1"/>
    <col min="14088" max="14088" width="15.109375" customWidth="1"/>
    <col min="14089" max="14089" width="22" customWidth="1"/>
    <col min="14090" max="14090" width="13" bestFit="1" customWidth="1"/>
    <col min="14091" max="14091" width="19.88671875" customWidth="1"/>
    <col min="14092" max="14092" width="22.33203125" customWidth="1"/>
    <col min="14093" max="14093" width="15.5546875" customWidth="1"/>
    <col min="14094" max="14094" width="16.33203125" customWidth="1"/>
    <col min="14095" max="14095" width="11.6640625" customWidth="1"/>
    <col min="14096" max="14097" width="18" customWidth="1"/>
    <col min="14099" max="14099" width="12.6640625" bestFit="1" customWidth="1"/>
    <col min="14100" max="14100" width="12.6640625" customWidth="1"/>
    <col min="14101" max="14101" width="12.5546875" customWidth="1"/>
    <col min="14102" max="14102" width="9.5546875" bestFit="1" customWidth="1"/>
    <col min="14342" max="14342" width="6.109375" customWidth="1"/>
    <col min="14343" max="14343" width="9.5546875" customWidth="1"/>
    <col min="14344" max="14344" width="15.109375" customWidth="1"/>
    <col min="14345" max="14345" width="22" customWidth="1"/>
    <col min="14346" max="14346" width="13" bestFit="1" customWidth="1"/>
    <col min="14347" max="14347" width="19.88671875" customWidth="1"/>
    <col min="14348" max="14348" width="22.33203125" customWidth="1"/>
    <col min="14349" max="14349" width="15.5546875" customWidth="1"/>
    <col min="14350" max="14350" width="16.33203125" customWidth="1"/>
    <col min="14351" max="14351" width="11.6640625" customWidth="1"/>
    <col min="14352" max="14353" width="18" customWidth="1"/>
    <col min="14355" max="14355" width="12.6640625" bestFit="1" customWidth="1"/>
    <col min="14356" max="14356" width="12.6640625" customWidth="1"/>
    <col min="14357" max="14357" width="12.5546875" customWidth="1"/>
    <col min="14358" max="14358" width="9.5546875" bestFit="1" customWidth="1"/>
    <col min="14598" max="14598" width="6.109375" customWidth="1"/>
    <col min="14599" max="14599" width="9.5546875" customWidth="1"/>
    <col min="14600" max="14600" width="15.109375" customWidth="1"/>
    <col min="14601" max="14601" width="22" customWidth="1"/>
    <col min="14602" max="14602" width="13" bestFit="1" customWidth="1"/>
    <col min="14603" max="14603" width="19.88671875" customWidth="1"/>
    <col min="14604" max="14604" width="22.33203125" customWidth="1"/>
    <col min="14605" max="14605" width="15.5546875" customWidth="1"/>
    <col min="14606" max="14606" width="16.33203125" customWidth="1"/>
    <col min="14607" max="14607" width="11.6640625" customWidth="1"/>
    <col min="14608" max="14609" width="18" customWidth="1"/>
    <col min="14611" max="14611" width="12.6640625" bestFit="1" customWidth="1"/>
    <col min="14612" max="14612" width="12.6640625" customWidth="1"/>
    <col min="14613" max="14613" width="12.5546875" customWidth="1"/>
    <col min="14614" max="14614" width="9.5546875" bestFit="1" customWidth="1"/>
    <col min="14854" max="14854" width="6.109375" customWidth="1"/>
    <col min="14855" max="14855" width="9.5546875" customWidth="1"/>
    <col min="14856" max="14856" width="15.109375" customWidth="1"/>
    <col min="14857" max="14857" width="22" customWidth="1"/>
    <col min="14858" max="14858" width="13" bestFit="1" customWidth="1"/>
    <col min="14859" max="14859" width="19.88671875" customWidth="1"/>
    <col min="14860" max="14860" width="22.33203125" customWidth="1"/>
    <col min="14861" max="14861" width="15.5546875" customWidth="1"/>
    <col min="14862" max="14862" width="16.33203125" customWidth="1"/>
    <col min="14863" max="14863" width="11.6640625" customWidth="1"/>
    <col min="14864" max="14865" width="18" customWidth="1"/>
    <col min="14867" max="14867" width="12.6640625" bestFit="1" customWidth="1"/>
    <col min="14868" max="14868" width="12.6640625" customWidth="1"/>
    <col min="14869" max="14869" width="12.5546875" customWidth="1"/>
    <col min="14870" max="14870" width="9.5546875" bestFit="1" customWidth="1"/>
    <col min="15110" max="15110" width="6.109375" customWidth="1"/>
    <col min="15111" max="15111" width="9.5546875" customWidth="1"/>
    <col min="15112" max="15112" width="15.109375" customWidth="1"/>
    <col min="15113" max="15113" width="22" customWidth="1"/>
    <col min="15114" max="15114" width="13" bestFit="1" customWidth="1"/>
    <col min="15115" max="15115" width="19.88671875" customWidth="1"/>
    <col min="15116" max="15116" width="22.33203125" customWidth="1"/>
    <col min="15117" max="15117" width="15.5546875" customWidth="1"/>
    <col min="15118" max="15118" width="16.33203125" customWidth="1"/>
    <col min="15119" max="15119" width="11.6640625" customWidth="1"/>
    <col min="15120" max="15121" width="18" customWidth="1"/>
    <col min="15123" max="15123" width="12.6640625" bestFit="1" customWidth="1"/>
    <col min="15124" max="15124" width="12.6640625" customWidth="1"/>
    <col min="15125" max="15125" width="12.5546875" customWidth="1"/>
    <col min="15126" max="15126" width="9.5546875" bestFit="1" customWidth="1"/>
    <col min="15366" max="15366" width="6.109375" customWidth="1"/>
    <col min="15367" max="15367" width="9.5546875" customWidth="1"/>
    <col min="15368" max="15368" width="15.109375" customWidth="1"/>
    <col min="15369" max="15369" width="22" customWidth="1"/>
    <col min="15370" max="15370" width="13" bestFit="1" customWidth="1"/>
    <col min="15371" max="15371" width="19.88671875" customWidth="1"/>
    <col min="15372" max="15372" width="22.33203125" customWidth="1"/>
    <col min="15373" max="15373" width="15.5546875" customWidth="1"/>
    <col min="15374" max="15374" width="16.33203125" customWidth="1"/>
    <col min="15375" max="15375" width="11.6640625" customWidth="1"/>
    <col min="15376" max="15377" width="18" customWidth="1"/>
    <col min="15379" max="15379" width="12.6640625" bestFit="1" customWidth="1"/>
    <col min="15380" max="15380" width="12.6640625" customWidth="1"/>
    <col min="15381" max="15381" width="12.5546875" customWidth="1"/>
    <col min="15382" max="15382" width="9.5546875" bestFit="1" customWidth="1"/>
    <col min="15622" max="15622" width="6.109375" customWidth="1"/>
    <col min="15623" max="15623" width="9.5546875" customWidth="1"/>
    <col min="15624" max="15624" width="15.109375" customWidth="1"/>
    <col min="15625" max="15625" width="22" customWidth="1"/>
    <col min="15626" max="15626" width="13" bestFit="1" customWidth="1"/>
    <col min="15627" max="15627" width="19.88671875" customWidth="1"/>
    <col min="15628" max="15628" width="22.33203125" customWidth="1"/>
    <col min="15629" max="15629" width="15.5546875" customWidth="1"/>
    <col min="15630" max="15630" width="16.33203125" customWidth="1"/>
    <col min="15631" max="15631" width="11.6640625" customWidth="1"/>
    <col min="15632" max="15633" width="18" customWidth="1"/>
    <col min="15635" max="15635" width="12.6640625" bestFit="1" customWidth="1"/>
    <col min="15636" max="15636" width="12.6640625" customWidth="1"/>
    <col min="15637" max="15637" width="12.5546875" customWidth="1"/>
    <col min="15638" max="15638" width="9.5546875" bestFit="1" customWidth="1"/>
    <col min="15878" max="15878" width="6.109375" customWidth="1"/>
    <col min="15879" max="15879" width="9.5546875" customWidth="1"/>
    <col min="15880" max="15880" width="15.109375" customWidth="1"/>
    <col min="15881" max="15881" width="22" customWidth="1"/>
    <col min="15882" max="15882" width="13" bestFit="1" customWidth="1"/>
    <col min="15883" max="15883" width="19.88671875" customWidth="1"/>
    <col min="15884" max="15884" width="22.33203125" customWidth="1"/>
    <col min="15885" max="15885" width="15.5546875" customWidth="1"/>
    <col min="15886" max="15886" width="16.33203125" customWidth="1"/>
    <col min="15887" max="15887" width="11.6640625" customWidth="1"/>
    <col min="15888" max="15889" width="18" customWidth="1"/>
    <col min="15891" max="15891" width="12.6640625" bestFit="1" customWidth="1"/>
    <col min="15892" max="15892" width="12.6640625" customWidth="1"/>
    <col min="15893" max="15893" width="12.5546875" customWidth="1"/>
    <col min="15894" max="15894" width="9.5546875" bestFit="1" customWidth="1"/>
    <col min="16134" max="16134" width="6.109375" customWidth="1"/>
    <col min="16135" max="16135" width="9.5546875" customWidth="1"/>
    <col min="16136" max="16136" width="15.109375" customWidth="1"/>
    <col min="16137" max="16137" width="22" customWidth="1"/>
    <col min="16138" max="16138" width="13" bestFit="1" customWidth="1"/>
    <col min="16139" max="16139" width="19.88671875" customWidth="1"/>
    <col min="16140" max="16140" width="22.33203125" customWidth="1"/>
    <col min="16141" max="16141" width="15.5546875" customWidth="1"/>
    <col min="16142" max="16142" width="16.33203125" customWidth="1"/>
    <col min="16143" max="16143" width="11.6640625" customWidth="1"/>
    <col min="16144" max="16145" width="18" customWidth="1"/>
    <col min="16147" max="16147" width="12.6640625" bestFit="1" customWidth="1"/>
    <col min="16148" max="16148" width="12.6640625" customWidth="1"/>
    <col min="16149" max="16149" width="12.5546875" customWidth="1"/>
    <col min="16150" max="16150" width="9.5546875" bestFit="1" customWidth="1"/>
  </cols>
  <sheetData>
    <row r="1" spans="1:16" x14ac:dyDescent="0.25">
      <c r="A1" s="1" t="s">
        <v>0</v>
      </c>
      <c r="B1" s="2"/>
    </row>
    <row r="3" spans="1:16" ht="26.4" x14ac:dyDescent="0.25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7" t="s">
        <v>9</v>
      </c>
      <c r="J3" s="7" t="s">
        <v>10</v>
      </c>
      <c r="K3" t="s">
        <v>11</v>
      </c>
      <c r="L3" t="s">
        <v>12</v>
      </c>
      <c r="M3"/>
    </row>
    <row r="4" spans="1:16" x14ac:dyDescent="0.25">
      <c r="A4" s="8">
        <v>100</v>
      </c>
      <c r="B4" s="8">
        <v>0.3</v>
      </c>
      <c r="C4" s="8">
        <v>100</v>
      </c>
      <c r="D4" s="8">
        <v>50</v>
      </c>
      <c r="E4" s="8" t="s">
        <v>13</v>
      </c>
      <c r="F4" s="8">
        <v>3</v>
      </c>
      <c r="G4" s="8">
        <v>0.05</v>
      </c>
      <c r="H4" s="8">
        <v>14.698512077179799</v>
      </c>
      <c r="I4" s="9">
        <v>14.698512077179917</v>
      </c>
      <c r="J4" s="10">
        <f>H4-I4</f>
        <v>-1.1723955140041653E-13</v>
      </c>
      <c r="K4">
        <v>14.5251617158171</v>
      </c>
      <c r="L4">
        <f>K4-I4</f>
        <v>-0.17335036136281623</v>
      </c>
      <c r="M4"/>
    </row>
    <row r="5" spans="1:16" x14ac:dyDescent="0.25">
      <c r="A5" s="8">
        <v>100</v>
      </c>
      <c r="B5" s="8">
        <v>0.3</v>
      </c>
      <c r="C5" s="8">
        <v>100</v>
      </c>
      <c r="D5" s="8">
        <v>100</v>
      </c>
      <c r="E5" s="8" t="s">
        <v>13</v>
      </c>
      <c r="F5" s="8">
        <v>3</v>
      </c>
      <c r="G5" s="8">
        <v>0.05</v>
      </c>
      <c r="H5" s="8">
        <v>14.7193171353941</v>
      </c>
      <c r="I5" s="9">
        <v>14.719317135394208</v>
      </c>
      <c r="J5" s="10">
        <f t="shared" ref="J5:J10" si="0">H5-I5</f>
        <v>-1.0835776720341528E-13</v>
      </c>
      <c r="K5">
        <v>14.386751791715</v>
      </c>
      <c r="L5">
        <f t="shared" ref="L5:L10" si="1">K5-I5</f>
        <v>-0.33256534367920842</v>
      </c>
      <c r="M5"/>
    </row>
    <row r="6" spans="1:16" x14ac:dyDescent="0.25">
      <c r="A6" s="8">
        <v>100</v>
      </c>
      <c r="B6" s="8">
        <v>0.4</v>
      </c>
      <c r="C6" s="8">
        <v>100</v>
      </c>
      <c r="D6" s="8">
        <v>50</v>
      </c>
      <c r="E6" s="8" t="s">
        <v>13</v>
      </c>
      <c r="F6" s="8">
        <v>3</v>
      </c>
      <c r="G6" s="8">
        <v>0.05</v>
      </c>
      <c r="H6" s="8">
        <v>20.747194134112199</v>
      </c>
      <c r="I6" s="9">
        <v>20.747194134112203</v>
      </c>
      <c r="J6" s="10">
        <f t="shared" si="0"/>
        <v>0</v>
      </c>
      <c r="K6">
        <v>20.419884477843301</v>
      </c>
      <c r="L6">
        <f t="shared" si="1"/>
        <v>-0.32730965626890196</v>
      </c>
      <c r="M6"/>
    </row>
    <row r="7" spans="1:16" x14ac:dyDescent="0.25">
      <c r="A7" s="8"/>
      <c r="B7" s="8"/>
      <c r="C7" s="8"/>
      <c r="D7" s="8"/>
      <c r="E7" s="8"/>
      <c r="F7" s="8"/>
      <c r="G7" s="8"/>
      <c r="H7" s="8"/>
      <c r="I7" s="9"/>
      <c r="J7" s="9"/>
      <c r="M7"/>
    </row>
    <row r="8" spans="1:16" x14ac:dyDescent="0.25">
      <c r="A8" s="8">
        <v>100</v>
      </c>
      <c r="B8" s="8">
        <v>0.3</v>
      </c>
      <c r="C8" s="8">
        <v>100</v>
      </c>
      <c r="D8" s="8">
        <v>50</v>
      </c>
      <c r="E8" s="8" t="s">
        <v>14</v>
      </c>
      <c r="F8" s="8">
        <v>3</v>
      </c>
      <c r="G8" s="8">
        <v>0.05</v>
      </c>
      <c r="H8" s="8">
        <v>26.7071236580461</v>
      </c>
      <c r="I8" s="9">
        <v>26.707000000000001</v>
      </c>
      <c r="J8" s="10">
        <f t="shared" si="0"/>
        <v>1.236580460997061E-4</v>
      </c>
      <c r="K8">
        <v>26.393307959958602</v>
      </c>
      <c r="L8">
        <f t="shared" si="1"/>
        <v>-0.31369204004139917</v>
      </c>
      <c r="M8"/>
    </row>
    <row r="9" spans="1:16" x14ac:dyDescent="0.25">
      <c r="A9" s="8">
        <v>100</v>
      </c>
      <c r="B9" s="8">
        <v>0.3</v>
      </c>
      <c r="C9" s="8">
        <v>100</v>
      </c>
      <c r="D9" s="8">
        <v>100</v>
      </c>
      <c r="E9" s="8" t="s">
        <v>14</v>
      </c>
      <c r="F9" s="8">
        <v>3</v>
      </c>
      <c r="G9" s="8">
        <v>0.05</v>
      </c>
      <c r="H9" s="8">
        <v>26.7562400282368</v>
      </c>
      <c r="I9" s="9">
        <v>26.756</v>
      </c>
      <c r="J9" s="10">
        <f t="shared" si="0"/>
        <v>2.4002823679936114E-4</v>
      </c>
      <c r="K9">
        <v>25.988459047332601</v>
      </c>
      <c r="L9">
        <f t="shared" si="1"/>
        <v>-0.76754095266739952</v>
      </c>
      <c r="M9"/>
    </row>
    <row r="10" spans="1:16" x14ac:dyDescent="0.25">
      <c r="A10" s="8">
        <v>100</v>
      </c>
      <c r="B10" s="8">
        <v>0.4</v>
      </c>
      <c r="C10" s="8">
        <v>100</v>
      </c>
      <c r="D10" s="8">
        <v>50</v>
      </c>
      <c r="E10" s="8" t="s">
        <v>14</v>
      </c>
      <c r="F10" s="8">
        <v>3</v>
      </c>
      <c r="G10" s="8">
        <v>0.05</v>
      </c>
      <c r="H10" s="8">
        <v>32.610175906264601</v>
      </c>
      <c r="I10" s="9">
        <v>32.61</v>
      </c>
      <c r="J10" s="10">
        <f t="shared" si="0"/>
        <v>1.7590626460162184E-4</v>
      </c>
      <c r="K10">
        <v>31.925822790861801</v>
      </c>
      <c r="L10">
        <f t="shared" si="1"/>
        <v>-0.68417720913819835</v>
      </c>
      <c r="M10"/>
    </row>
    <row r="11" spans="1:16" ht="13.5" customHeight="1" x14ac:dyDescent="0.25">
      <c r="M11"/>
    </row>
    <row r="12" spans="1:16" ht="13.5" customHeight="1" x14ac:dyDescent="0.25"/>
    <row r="13" spans="1:16" s="11" customFormat="1" ht="13.5" customHeight="1" x14ac:dyDescent="0.25">
      <c r="M13" s="12"/>
    </row>
    <row r="14" spans="1:16" ht="13.5" customHeight="1" x14ac:dyDescent="0.25">
      <c r="A14" s="1" t="s">
        <v>15</v>
      </c>
      <c r="I14" t="s">
        <v>12</v>
      </c>
      <c r="J14" s="3">
        <f>STDEV(J17:J33)</f>
        <v>3.8486778330679683E-3</v>
      </c>
      <c r="L14" t="s">
        <v>16</v>
      </c>
      <c r="M14" s="3">
        <f>STDEV(M17:M33)</f>
        <v>4.071131247377402E-3</v>
      </c>
      <c r="O14" s="3"/>
    </row>
    <row r="15" spans="1:16" ht="13.5" customHeight="1" x14ac:dyDescent="0.25">
      <c r="C15" s="2"/>
      <c r="O15" s="3"/>
    </row>
    <row r="16" spans="1:16" ht="23.25" customHeight="1" x14ac:dyDescent="0.25">
      <c r="A16" s="4" t="s">
        <v>77</v>
      </c>
      <c r="B16" s="4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6" t="s">
        <v>18</v>
      </c>
      <c r="I16" s="6" t="s">
        <v>19</v>
      </c>
      <c r="J16" s="13" t="s">
        <v>10</v>
      </c>
      <c r="K16" s="14" t="s">
        <v>20</v>
      </c>
      <c r="L16" s="14" t="s">
        <v>21</v>
      </c>
      <c r="M16" s="13" t="s">
        <v>10</v>
      </c>
      <c r="N16" s="13" t="s">
        <v>22</v>
      </c>
      <c r="P16" s="3"/>
    </row>
    <row r="17" spans="1:16" ht="13.5" customHeight="1" x14ac:dyDescent="0.25">
      <c r="A17" s="8">
        <v>100</v>
      </c>
      <c r="B17" s="8">
        <v>0.3</v>
      </c>
      <c r="C17" s="8">
        <v>100</v>
      </c>
      <c r="D17" s="8">
        <v>50</v>
      </c>
      <c r="E17" s="8" t="s">
        <v>13</v>
      </c>
      <c r="F17" s="8">
        <v>3</v>
      </c>
      <c r="G17" s="8">
        <v>0.05</v>
      </c>
      <c r="H17" s="8">
        <v>8.4827049999999993</v>
      </c>
      <c r="I17" s="8">
        <v>8.4643669999999993</v>
      </c>
      <c r="J17" s="15">
        <f>(I17-H17)/H17</f>
        <v>-2.1618104130698835E-3</v>
      </c>
      <c r="K17" s="9"/>
      <c r="L17" s="10"/>
      <c r="M17"/>
      <c r="N17" s="3"/>
      <c r="P17" s="3"/>
    </row>
    <row r="18" spans="1:16" ht="13.5" customHeight="1" x14ac:dyDescent="0.25">
      <c r="A18" s="8">
        <v>100</v>
      </c>
      <c r="B18" s="8">
        <v>0.3</v>
      </c>
      <c r="C18" s="8">
        <v>100</v>
      </c>
      <c r="D18" s="8">
        <v>100</v>
      </c>
      <c r="E18" s="8" t="s">
        <v>13</v>
      </c>
      <c r="F18" s="8">
        <v>3</v>
      </c>
      <c r="G18" s="8">
        <v>0.05</v>
      </c>
      <c r="H18" s="8">
        <v>8.4310799999999997</v>
      </c>
      <c r="I18" s="8">
        <v>8.3958329999999997</v>
      </c>
      <c r="J18" s="15">
        <f t="shared" ref="J18:J23" si="2">(I18-H18)/H18</f>
        <v>-4.1806031967434815E-3</v>
      </c>
      <c r="K18" s="9"/>
      <c r="L18" s="10"/>
      <c r="M18"/>
      <c r="N18" s="3"/>
      <c r="P18" s="3"/>
    </row>
    <row r="19" spans="1:16" ht="13.5" customHeight="1" x14ac:dyDescent="0.25">
      <c r="A19" s="8">
        <v>100</v>
      </c>
      <c r="B19" s="8">
        <v>0.4</v>
      </c>
      <c r="C19" s="8">
        <v>100</v>
      </c>
      <c r="D19" s="8">
        <v>50</v>
      </c>
      <c r="E19" s="8" t="s">
        <v>13</v>
      </c>
      <c r="F19" s="8">
        <v>3</v>
      </c>
      <c r="G19" s="8">
        <v>0.05</v>
      </c>
      <c r="H19" s="8">
        <v>12.558769</v>
      </c>
      <c r="I19" s="8">
        <v>12.5403</v>
      </c>
      <c r="J19" s="15">
        <f t="shared" si="2"/>
        <v>-1.4706059168696887E-3</v>
      </c>
      <c r="K19" s="9"/>
      <c r="L19" s="10"/>
      <c r="M19"/>
      <c r="N19" s="3"/>
      <c r="P19" s="3"/>
    </row>
    <row r="20" spans="1:16" ht="13.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15"/>
      <c r="K20" s="9"/>
      <c r="L20" s="9"/>
      <c r="M20"/>
      <c r="N20" s="3"/>
      <c r="P20" s="3"/>
    </row>
    <row r="21" spans="1:16" ht="13.5" customHeight="1" x14ac:dyDescent="0.25">
      <c r="A21" s="8">
        <v>100</v>
      </c>
      <c r="B21" s="8">
        <v>0.3</v>
      </c>
      <c r="C21" s="8">
        <v>100</v>
      </c>
      <c r="D21" s="8">
        <v>50</v>
      </c>
      <c r="E21" s="8" t="s">
        <v>14</v>
      </c>
      <c r="F21" s="8">
        <v>3</v>
      </c>
      <c r="G21" s="8">
        <v>0.05</v>
      </c>
      <c r="H21" s="8">
        <v>13.259126</v>
      </c>
      <c r="I21" s="8">
        <v>13.207191999999999</v>
      </c>
      <c r="J21" s="15">
        <f t="shared" si="2"/>
        <v>-3.9168494212967761E-3</v>
      </c>
      <c r="K21" s="9">
        <v>13.259</v>
      </c>
      <c r="L21" s="10">
        <v>13.286</v>
      </c>
      <c r="M21" s="15">
        <f>(L21-K21)/K21</f>
        <v>2.0363526661135263E-3</v>
      </c>
      <c r="N21" s="16">
        <f>K21-H21</f>
        <v>-1.2599999999984846E-4</v>
      </c>
      <c r="P21" s="3"/>
    </row>
    <row r="22" spans="1:16" ht="13.5" customHeight="1" x14ac:dyDescent="0.25">
      <c r="A22" s="8">
        <v>100</v>
      </c>
      <c r="B22" s="8">
        <v>0.3</v>
      </c>
      <c r="C22" s="8">
        <v>100</v>
      </c>
      <c r="D22" s="8">
        <v>100</v>
      </c>
      <c r="E22" s="8" t="s">
        <v>14</v>
      </c>
      <c r="F22" s="8">
        <v>3</v>
      </c>
      <c r="G22" s="8">
        <v>0.05</v>
      </c>
      <c r="H22" s="8">
        <v>13.138779</v>
      </c>
      <c r="I22" s="8">
        <v>13.185778000000001</v>
      </c>
      <c r="J22" s="15">
        <f t="shared" si="2"/>
        <v>3.5771208268288359E-3</v>
      </c>
      <c r="K22" s="9"/>
      <c r="L22" s="10"/>
      <c r="M22"/>
      <c r="N22" s="3"/>
      <c r="P22" s="16"/>
    </row>
    <row r="23" spans="1:16" ht="13.5" customHeight="1" x14ac:dyDescent="0.25">
      <c r="A23" s="8">
        <v>100</v>
      </c>
      <c r="B23" s="8">
        <v>0.4</v>
      </c>
      <c r="C23" s="8">
        <v>100</v>
      </c>
      <c r="D23" s="8">
        <v>50</v>
      </c>
      <c r="E23" s="8" t="s">
        <v>14</v>
      </c>
      <c r="F23" s="8">
        <v>3</v>
      </c>
      <c r="G23" s="8">
        <v>0.05</v>
      </c>
      <c r="H23" s="8">
        <v>15.759819999999999</v>
      </c>
      <c r="I23" s="8">
        <v>15.675865</v>
      </c>
      <c r="J23" s="15">
        <f t="shared" si="2"/>
        <v>-5.3271547517674414E-3</v>
      </c>
      <c r="K23" s="9"/>
      <c r="L23" s="10"/>
      <c r="M23"/>
      <c r="N23" s="3"/>
      <c r="P23" s="3"/>
    </row>
    <row r="24" spans="1:16" ht="13.5" customHeight="1" x14ac:dyDescent="0.25">
      <c r="A24" s="1" t="s">
        <v>23</v>
      </c>
      <c r="C24" s="2"/>
      <c r="O24" s="3"/>
    </row>
    <row r="25" spans="1:16" ht="13.5" customHeight="1" x14ac:dyDescent="0.25">
      <c r="C25" s="2"/>
      <c r="O25" s="3"/>
    </row>
    <row r="26" spans="1:16" ht="25.5" customHeight="1" x14ac:dyDescent="0.25">
      <c r="A26" s="4" t="s">
        <v>77</v>
      </c>
      <c r="B26" s="4" t="s">
        <v>2</v>
      </c>
      <c r="C26" s="5" t="s">
        <v>3</v>
      </c>
      <c r="D26" s="5" t="s">
        <v>4</v>
      </c>
      <c r="E26" s="5" t="s">
        <v>5</v>
      </c>
      <c r="F26" s="5" t="s">
        <v>6</v>
      </c>
      <c r="G26" s="5" t="s">
        <v>7</v>
      </c>
      <c r="H26" s="6" t="s">
        <v>24</v>
      </c>
      <c r="I26" s="6" t="s">
        <v>25</v>
      </c>
      <c r="J26" s="13" t="s">
        <v>10</v>
      </c>
      <c r="K26" s="14" t="s">
        <v>26</v>
      </c>
      <c r="L26" s="14" t="s">
        <v>27</v>
      </c>
      <c r="N26" s="3"/>
      <c r="O26" s="3"/>
    </row>
    <row r="27" spans="1:16" ht="13.5" customHeight="1" x14ac:dyDescent="0.25">
      <c r="A27" s="8">
        <v>100</v>
      </c>
      <c r="B27" s="8">
        <v>0.3</v>
      </c>
      <c r="C27" s="8">
        <v>100</v>
      </c>
      <c r="D27" s="8">
        <v>50</v>
      </c>
      <c r="E27" s="8" t="s">
        <v>13</v>
      </c>
      <c r="F27" s="8">
        <v>3</v>
      </c>
      <c r="G27" s="8">
        <v>0.05</v>
      </c>
      <c r="H27" s="8">
        <v>7.7835700000000001</v>
      </c>
      <c r="I27" s="8">
        <v>7.8008074329980497</v>
      </c>
      <c r="J27" s="15">
        <f>(I27-H27)/H27</f>
        <v>2.2145921470545756E-3</v>
      </c>
      <c r="K27" s="9">
        <v>7.7533000000000003</v>
      </c>
      <c r="L27" s="10">
        <v>7.8011999999999997</v>
      </c>
      <c r="M27" s="15">
        <f>(L27-K27)/K27</f>
        <v>6.1780145228482559E-3</v>
      </c>
      <c r="N27" s="15">
        <f>(L27-I27)/L27</f>
        <v>5.0321361066246998E-5</v>
      </c>
      <c r="O27" s="17">
        <f>M27/N27</f>
        <v>122.77121270060704</v>
      </c>
    </row>
    <row r="28" spans="1:16" ht="13.5" customHeight="1" x14ac:dyDescent="0.25">
      <c r="A28" s="8">
        <v>100</v>
      </c>
      <c r="B28" s="8">
        <v>0.3</v>
      </c>
      <c r="C28" s="8">
        <v>100</v>
      </c>
      <c r="D28" s="8">
        <v>100</v>
      </c>
      <c r="E28" s="8" t="s">
        <v>13</v>
      </c>
      <c r="F28" s="8">
        <v>3</v>
      </c>
      <c r="G28" s="8">
        <v>0.05</v>
      </c>
      <c r="H28" s="8">
        <v>7.7202130000000002</v>
      </c>
      <c r="I28" s="8">
        <v>7.7533185528250801</v>
      </c>
      <c r="J28" s="15">
        <f t="shared" ref="J28:J33" si="3">(I28-H28)/H28</f>
        <v>4.288165731318537E-3</v>
      </c>
      <c r="K28" s="9"/>
      <c r="L28" s="10"/>
      <c r="N28" s="3"/>
      <c r="O28" s="3"/>
    </row>
    <row r="29" spans="1:16" ht="13.5" customHeight="1" x14ac:dyDescent="0.25">
      <c r="A29" s="8">
        <v>100</v>
      </c>
      <c r="B29" s="8">
        <v>0.4</v>
      </c>
      <c r="C29" s="8">
        <v>100</v>
      </c>
      <c r="D29" s="8">
        <v>50</v>
      </c>
      <c r="E29" s="8" t="s">
        <v>13</v>
      </c>
      <c r="F29" s="8">
        <v>3</v>
      </c>
      <c r="G29" s="8">
        <v>0.05</v>
      </c>
      <c r="H29" s="8">
        <v>11.270039000000001</v>
      </c>
      <c r="I29" s="8">
        <v>11.2871365061266</v>
      </c>
      <c r="J29" s="15">
        <f t="shared" si="3"/>
        <v>1.5170760390979907E-3</v>
      </c>
      <c r="K29" s="9"/>
      <c r="L29" s="10"/>
      <c r="N29" s="3"/>
      <c r="O29" s="3"/>
    </row>
    <row r="30" spans="1:16" ht="13.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15"/>
      <c r="K30" s="9"/>
      <c r="L30" s="9"/>
      <c r="N30" s="3"/>
      <c r="O30" s="3"/>
    </row>
    <row r="31" spans="1:16" ht="13.5" customHeight="1" x14ac:dyDescent="0.25">
      <c r="A31" s="8">
        <v>100</v>
      </c>
      <c r="B31" s="8">
        <v>0.3</v>
      </c>
      <c r="C31" s="8">
        <v>100</v>
      </c>
      <c r="D31" s="8">
        <v>50</v>
      </c>
      <c r="E31" s="8" t="s">
        <v>14</v>
      </c>
      <c r="F31" s="8">
        <v>3</v>
      </c>
      <c r="G31" s="8">
        <v>0.05</v>
      </c>
      <c r="H31" s="8">
        <v>14.680379</v>
      </c>
      <c r="I31" s="8">
        <v>14.7379166878451</v>
      </c>
      <c r="J31" s="15">
        <f t="shared" si="3"/>
        <v>3.9193598370382632E-3</v>
      </c>
      <c r="K31" s="9">
        <v>14.766999999999999</v>
      </c>
      <c r="L31" s="10">
        <v>14.738</v>
      </c>
      <c r="M31" s="15">
        <f>(L31-K31)/K31</f>
        <v>-1.9638382880747558E-3</v>
      </c>
      <c r="N31" s="15">
        <f>(L31-I31)/L31</f>
        <v>5.6528806418318398E-6</v>
      </c>
      <c r="O31" s="17">
        <f>M31/N31</f>
        <v>-347.40487417020108</v>
      </c>
    </row>
    <row r="32" spans="1:16" ht="13.5" customHeight="1" x14ac:dyDescent="0.25">
      <c r="A32" s="8">
        <v>100</v>
      </c>
      <c r="B32" s="8">
        <v>0.3</v>
      </c>
      <c r="C32" s="8">
        <v>100</v>
      </c>
      <c r="D32" s="8">
        <v>100</v>
      </c>
      <c r="E32" s="8" t="s">
        <v>14</v>
      </c>
      <c r="F32" s="8">
        <v>3</v>
      </c>
      <c r="G32" s="8">
        <v>0.05</v>
      </c>
      <c r="H32" s="8">
        <v>14.66517</v>
      </c>
      <c r="I32" s="8">
        <v>14.6130772639947</v>
      </c>
      <c r="J32" s="15">
        <f t="shared" si="3"/>
        <v>-3.5521399346410167E-3</v>
      </c>
      <c r="K32" s="9"/>
      <c r="L32" s="10"/>
      <c r="N32" s="3"/>
      <c r="O32" s="3"/>
    </row>
    <row r="33" spans="1:20" ht="13.5" customHeight="1" x14ac:dyDescent="0.25">
      <c r="A33" s="8">
        <v>100</v>
      </c>
      <c r="B33" s="8">
        <v>0.4</v>
      </c>
      <c r="C33" s="8">
        <v>100</v>
      </c>
      <c r="D33" s="8">
        <v>50</v>
      </c>
      <c r="E33" s="8" t="s">
        <v>14</v>
      </c>
      <c r="F33" s="8">
        <v>3</v>
      </c>
      <c r="G33" s="8">
        <v>0.05</v>
      </c>
      <c r="H33" s="8">
        <v>18.104751</v>
      </c>
      <c r="I33" s="8">
        <v>18.201467818245099</v>
      </c>
      <c r="J33" s="15">
        <f t="shared" si="3"/>
        <v>5.3420684021061116E-3</v>
      </c>
      <c r="K33" s="9"/>
      <c r="L33" s="10"/>
      <c r="O33" s="3"/>
    </row>
    <row r="34" spans="1:20" ht="13.5" customHeight="1" x14ac:dyDescent="0.25"/>
    <row r="36" spans="1:20" s="11" customFormat="1" x14ac:dyDescent="0.25">
      <c r="M36" s="12"/>
    </row>
    <row r="37" spans="1:20" x14ac:dyDescent="0.25">
      <c r="A37" s="1" t="s">
        <v>28</v>
      </c>
      <c r="L37" t="s">
        <v>12</v>
      </c>
      <c r="M37" s="3">
        <f>STDEV(M41:M53)</f>
        <v>3.0521340522489454E-3</v>
      </c>
      <c r="N37" t="s">
        <v>12</v>
      </c>
      <c r="O37" s="3">
        <f>STDEV(O41:O53)</f>
        <v>1.410534528936899E-3</v>
      </c>
    </row>
    <row r="38" spans="1:20" x14ac:dyDescent="0.25">
      <c r="C38" s="2"/>
      <c r="L38" t="s">
        <v>29</v>
      </c>
      <c r="M38" s="3">
        <f>1/SQRT(100000)</f>
        <v>3.162277660168379E-3</v>
      </c>
      <c r="N38" t="s">
        <v>29</v>
      </c>
      <c r="O38" s="3">
        <f>M37/SQRT(10)</f>
        <v>9.6516953292660279E-4</v>
      </c>
    </row>
    <row r="40" spans="1:20" ht="39" customHeight="1" x14ac:dyDescent="0.25">
      <c r="A40" s="4" t="s">
        <v>17</v>
      </c>
      <c r="B40" s="4" t="s">
        <v>30</v>
      </c>
      <c r="C40" s="5" t="s">
        <v>3</v>
      </c>
      <c r="D40" s="5" t="s">
        <v>31</v>
      </c>
      <c r="E40" s="5" t="s">
        <v>32</v>
      </c>
      <c r="F40" s="5" t="s">
        <v>33</v>
      </c>
      <c r="G40" s="5" t="s">
        <v>34</v>
      </c>
      <c r="H40" s="5" t="s">
        <v>6</v>
      </c>
      <c r="I40" s="5" t="s">
        <v>7</v>
      </c>
      <c r="J40" s="5" t="s">
        <v>35</v>
      </c>
      <c r="K40" s="6" t="s">
        <v>36</v>
      </c>
      <c r="L40" s="6" t="s">
        <v>37</v>
      </c>
      <c r="M40" s="13" t="s">
        <v>10</v>
      </c>
      <c r="N40" s="7" t="s">
        <v>38</v>
      </c>
      <c r="O40" s="7" t="s">
        <v>10</v>
      </c>
      <c r="P40" s="14" t="s">
        <v>20</v>
      </c>
      <c r="Q40" s="14" t="s">
        <v>21</v>
      </c>
      <c r="R40" s="13" t="s">
        <v>10</v>
      </c>
      <c r="S40" s="13" t="s">
        <v>22</v>
      </c>
    </row>
    <row r="41" spans="1:20" x14ac:dyDescent="0.25">
      <c r="A41" s="8">
        <v>100</v>
      </c>
      <c r="B41" s="8">
        <v>100</v>
      </c>
      <c r="C41" s="8">
        <v>100</v>
      </c>
      <c r="D41" s="8">
        <v>0.3</v>
      </c>
      <c r="E41" s="8">
        <v>0.3</v>
      </c>
      <c r="F41" s="8">
        <v>0.5</v>
      </c>
      <c r="G41" s="8" t="s">
        <v>13</v>
      </c>
      <c r="H41" s="8">
        <v>3</v>
      </c>
      <c r="I41" s="8">
        <v>0.05</v>
      </c>
      <c r="J41" s="8">
        <v>50</v>
      </c>
      <c r="K41" s="8">
        <v>11.491573000000001</v>
      </c>
      <c r="L41" s="8">
        <v>11.478381000000001</v>
      </c>
      <c r="M41" s="15">
        <f t="shared" ref="M41:M46" si="4">(L41-K41)/K41</f>
        <v>-1.1479716484418705E-3</v>
      </c>
      <c r="N41" s="9">
        <v>11.489962999999999</v>
      </c>
      <c r="O41" s="15">
        <f t="shared" ref="O41:O46" si="5">(N41-K41)/K41</f>
        <v>-1.4010266479630085E-4</v>
      </c>
      <c r="T41">
        <f>L41+L48</f>
        <v>33.658748000000003</v>
      </c>
    </row>
    <row r="42" spans="1:20" x14ac:dyDescent="0.25">
      <c r="A42" s="8">
        <v>100</v>
      </c>
      <c r="B42" s="8">
        <v>100</v>
      </c>
      <c r="C42" s="8">
        <v>100</v>
      </c>
      <c r="D42" s="8">
        <v>0.3</v>
      </c>
      <c r="E42" s="8">
        <v>0.3</v>
      </c>
      <c r="F42" s="8">
        <v>0.9</v>
      </c>
      <c r="G42" s="8" t="s">
        <v>13</v>
      </c>
      <c r="H42" s="8">
        <v>3</v>
      </c>
      <c r="I42" s="8">
        <v>0.05</v>
      </c>
      <c r="J42" s="8">
        <v>50</v>
      </c>
      <c r="K42" s="8">
        <v>12.622350000000001</v>
      </c>
      <c r="L42" s="8">
        <v>12.621077</v>
      </c>
      <c r="M42" s="15">
        <f t="shared" si="4"/>
        <v>-1.0085285228195937E-4</v>
      </c>
      <c r="N42" s="9">
        <v>12.616033</v>
      </c>
      <c r="O42" s="15">
        <f t="shared" si="5"/>
        <v>-5.0046148300443387E-4</v>
      </c>
      <c r="T42">
        <f t="shared" ref="T42:T46" si="6">L42+L49</f>
        <v>38.663911999999996</v>
      </c>
    </row>
    <row r="43" spans="1:20" x14ac:dyDescent="0.25">
      <c r="A43" s="8">
        <v>100</v>
      </c>
      <c r="B43" s="8">
        <v>100</v>
      </c>
      <c r="C43" s="8">
        <v>100</v>
      </c>
      <c r="D43" s="8">
        <v>0.1</v>
      </c>
      <c r="E43" s="8">
        <v>0.3</v>
      </c>
      <c r="F43" s="8">
        <v>0.5</v>
      </c>
      <c r="G43" s="8" t="s">
        <v>13</v>
      </c>
      <c r="H43" s="8">
        <v>3</v>
      </c>
      <c r="I43" s="8">
        <v>0.05</v>
      </c>
      <c r="J43" s="8">
        <v>50</v>
      </c>
      <c r="K43" s="8">
        <v>6.5863810000000003</v>
      </c>
      <c r="L43" s="8">
        <v>6.5801020000000001</v>
      </c>
      <c r="M43" s="15">
        <f t="shared" si="4"/>
        <v>-9.5333082006645914E-4</v>
      </c>
      <c r="N43" s="9">
        <v>6.5857060000000001</v>
      </c>
      <c r="O43" s="15">
        <f t="shared" si="5"/>
        <v>-1.0248420187052696E-4</v>
      </c>
      <c r="T43">
        <f t="shared" si="6"/>
        <v>24.515114000000001</v>
      </c>
    </row>
    <row r="44" spans="1:20" x14ac:dyDescent="0.25">
      <c r="A44" s="8">
        <v>100</v>
      </c>
      <c r="B44" s="8">
        <v>100</v>
      </c>
      <c r="C44" s="8">
        <v>80</v>
      </c>
      <c r="D44" s="8">
        <v>0.3</v>
      </c>
      <c r="E44" s="8">
        <v>0.3</v>
      </c>
      <c r="F44" s="8">
        <v>0.5</v>
      </c>
      <c r="G44" s="8" t="s">
        <v>13</v>
      </c>
      <c r="H44" s="8">
        <v>3</v>
      </c>
      <c r="I44" s="8">
        <v>0.05</v>
      </c>
      <c r="J44" s="8">
        <v>50</v>
      </c>
      <c r="K44" s="8">
        <v>4.7115770000000001</v>
      </c>
      <c r="L44" s="8">
        <v>4.7208030000000001</v>
      </c>
      <c r="M44" s="15">
        <f t="shared" si="4"/>
        <v>1.9581554116593989E-3</v>
      </c>
      <c r="N44" s="9">
        <v>4.714817</v>
      </c>
      <c r="O44" s="15">
        <f t="shared" si="5"/>
        <v>6.8766784454544832E-4</v>
      </c>
      <c r="T44">
        <f t="shared" si="6"/>
        <v>37.357752000000005</v>
      </c>
    </row>
    <row r="45" spans="1:20" x14ac:dyDescent="0.25">
      <c r="A45" s="8">
        <v>100</v>
      </c>
      <c r="B45" s="8">
        <v>100</v>
      </c>
      <c r="C45" s="8">
        <v>120</v>
      </c>
      <c r="D45" s="8">
        <v>0.3</v>
      </c>
      <c r="E45" s="8">
        <v>0.3</v>
      </c>
      <c r="F45" s="8">
        <v>0.5</v>
      </c>
      <c r="G45" s="8" t="s">
        <v>13</v>
      </c>
      <c r="H45" s="8">
        <v>3</v>
      </c>
      <c r="I45" s="8">
        <v>0.05</v>
      </c>
      <c r="J45" s="8">
        <v>50</v>
      </c>
      <c r="K45" s="8">
        <v>21.289104999999999</v>
      </c>
      <c r="L45" s="8">
        <v>21.270980000000002</v>
      </c>
      <c r="M45" s="15">
        <f t="shared" si="4"/>
        <v>-8.5137444716429963E-4</v>
      </c>
      <c r="N45" s="9">
        <v>21.282411</v>
      </c>
      <c r="O45" s="15">
        <f t="shared" si="5"/>
        <v>-3.1443313375548355E-4</v>
      </c>
      <c r="T45">
        <f t="shared" si="6"/>
        <v>36.029786999999999</v>
      </c>
    </row>
    <row r="46" spans="1:20" x14ac:dyDescent="0.25">
      <c r="A46" s="8">
        <v>100</v>
      </c>
      <c r="B46" s="8">
        <v>100</v>
      </c>
      <c r="C46" s="8">
        <v>100</v>
      </c>
      <c r="D46" s="8">
        <v>0.5</v>
      </c>
      <c r="E46" s="8">
        <v>0.5</v>
      </c>
      <c r="F46" s="8">
        <v>0.5</v>
      </c>
      <c r="G46" s="8" t="s">
        <v>13</v>
      </c>
      <c r="H46" s="8">
        <v>3</v>
      </c>
      <c r="I46" s="8">
        <v>0.05</v>
      </c>
      <c r="J46" s="8">
        <v>50</v>
      </c>
      <c r="K46" s="8">
        <v>23.469148000000001</v>
      </c>
      <c r="L46" s="8">
        <v>23.443632000000001</v>
      </c>
      <c r="M46" s="15">
        <f t="shared" si="4"/>
        <v>-1.0872145848668921E-3</v>
      </c>
      <c r="N46" s="9">
        <v>23.460301000000001</v>
      </c>
      <c r="O46" s="15">
        <f t="shared" si="5"/>
        <v>-3.7696298135745629E-4</v>
      </c>
      <c r="T46">
        <f t="shared" si="6"/>
        <v>52.101478</v>
      </c>
    </row>
    <row r="47" spans="1:2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5"/>
      <c r="N47" s="9"/>
      <c r="O47" s="15"/>
    </row>
    <row r="48" spans="1:20" x14ac:dyDescent="0.25">
      <c r="A48" s="8">
        <v>100</v>
      </c>
      <c r="B48" s="8">
        <v>100</v>
      </c>
      <c r="C48" s="8">
        <v>100</v>
      </c>
      <c r="D48" s="8">
        <v>0.3</v>
      </c>
      <c r="E48" s="8">
        <v>0.3</v>
      </c>
      <c r="F48" s="8">
        <v>0.5</v>
      </c>
      <c r="G48" s="8" t="s">
        <v>14</v>
      </c>
      <c r="H48" s="8">
        <v>3</v>
      </c>
      <c r="I48" s="8">
        <v>0.05</v>
      </c>
      <c r="J48" s="8">
        <v>50</v>
      </c>
      <c r="K48" s="8">
        <v>22.102093</v>
      </c>
      <c r="L48" s="8">
        <v>22.180367</v>
      </c>
      <c r="M48" s="15">
        <f t="shared" ref="M48:M53" si="7">(L48-K48)/K48</f>
        <v>3.5414745562784666E-3</v>
      </c>
      <c r="N48" s="9">
        <v>22.055209000000001</v>
      </c>
      <c r="O48" s="15">
        <f t="shared" ref="O48:O53" si="8">(N48-K48)/K48</f>
        <v>-2.1212470692254619E-3</v>
      </c>
      <c r="P48">
        <v>22.102</v>
      </c>
      <c r="Q48">
        <v>21.948</v>
      </c>
      <c r="R48" s="15">
        <f>(Q48-P48)/P48</f>
        <v>-6.9676952312007923E-3</v>
      </c>
      <c r="S48" s="16">
        <f>P48-K48</f>
        <v>-9.2999999999676675E-5</v>
      </c>
    </row>
    <row r="49" spans="1:22" x14ac:dyDescent="0.25">
      <c r="A49" s="8">
        <v>100</v>
      </c>
      <c r="B49" s="8">
        <v>100</v>
      </c>
      <c r="C49" s="8">
        <v>100</v>
      </c>
      <c r="D49" s="8">
        <v>0.3</v>
      </c>
      <c r="E49" s="8">
        <v>0.3</v>
      </c>
      <c r="F49" s="8">
        <v>0.9</v>
      </c>
      <c r="G49" s="8" t="s">
        <v>14</v>
      </c>
      <c r="H49" s="8">
        <v>3</v>
      </c>
      <c r="I49" s="8">
        <v>0.05</v>
      </c>
      <c r="J49" s="8">
        <v>50</v>
      </c>
      <c r="K49" s="8">
        <v>25.878826</v>
      </c>
      <c r="L49" s="8">
        <v>26.042835</v>
      </c>
      <c r="M49" s="15">
        <f t="shared" si="7"/>
        <v>6.3375749734551354E-3</v>
      </c>
      <c r="N49" s="9">
        <v>25.829709000000001</v>
      </c>
      <c r="O49" s="15">
        <f t="shared" si="8"/>
        <v>-1.8979609044088386E-3</v>
      </c>
    </row>
    <row r="50" spans="1:22" x14ac:dyDescent="0.25">
      <c r="A50" s="8">
        <v>100</v>
      </c>
      <c r="B50" s="8">
        <v>100</v>
      </c>
      <c r="C50" s="8">
        <v>100</v>
      </c>
      <c r="D50" s="8">
        <v>0.1</v>
      </c>
      <c r="E50" s="8">
        <v>0.3</v>
      </c>
      <c r="F50" s="8">
        <v>0.5</v>
      </c>
      <c r="G50" s="8" t="s">
        <v>14</v>
      </c>
      <c r="H50" s="8">
        <v>3</v>
      </c>
      <c r="I50" s="8">
        <v>0.05</v>
      </c>
      <c r="J50" s="8">
        <v>50</v>
      </c>
      <c r="K50" s="8">
        <v>17.924737</v>
      </c>
      <c r="L50" s="8">
        <v>17.935012</v>
      </c>
      <c r="M50" s="15">
        <f t="shared" si="7"/>
        <v>5.7323016789591016E-4</v>
      </c>
      <c r="N50" s="9">
        <v>17.890352</v>
      </c>
      <c r="O50" s="15">
        <f t="shared" si="8"/>
        <v>-1.9182987175767395E-3</v>
      </c>
    </row>
    <row r="51" spans="1:22" x14ac:dyDescent="0.25">
      <c r="A51" s="8">
        <v>100</v>
      </c>
      <c r="B51" s="8">
        <v>100</v>
      </c>
      <c r="C51" s="8">
        <v>80</v>
      </c>
      <c r="D51" s="8">
        <v>0.3</v>
      </c>
      <c r="E51" s="8">
        <v>0.3</v>
      </c>
      <c r="F51" s="8">
        <v>0.5</v>
      </c>
      <c r="G51" s="8" t="s">
        <v>14</v>
      </c>
      <c r="H51" s="8">
        <v>3</v>
      </c>
      <c r="I51" s="8">
        <v>0.05</v>
      </c>
      <c r="J51" s="8">
        <v>50</v>
      </c>
      <c r="K51" s="8">
        <v>32.536256000000002</v>
      </c>
      <c r="L51" s="8">
        <v>32.636949000000001</v>
      </c>
      <c r="M51" s="15">
        <f t="shared" si="7"/>
        <v>3.0947936972219453E-3</v>
      </c>
      <c r="N51" s="9">
        <v>32.494222000000001</v>
      </c>
      <c r="O51" s="15">
        <f t="shared" si="8"/>
        <v>-1.2919126281770409E-3</v>
      </c>
    </row>
    <row r="52" spans="1:22" x14ac:dyDescent="0.25">
      <c r="A52" s="8">
        <v>100</v>
      </c>
      <c r="B52" s="8">
        <v>100</v>
      </c>
      <c r="C52" s="8">
        <v>120</v>
      </c>
      <c r="D52" s="8">
        <v>0.3</v>
      </c>
      <c r="E52" s="8">
        <v>0.3</v>
      </c>
      <c r="F52" s="8">
        <v>0.5</v>
      </c>
      <c r="G52" s="8" t="s">
        <v>14</v>
      </c>
      <c r="H52" s="8">
        <v>3</v>
      </c>
      <c r="I52" s="8">
        <v>0.05</v>
      </c>
      <c r="J52" s="8">
        <v>50</v>
      </c>
      <c r="K52" s="8">
        <v>14.685466</v>
      </c>
      <c r="L52" s="8">
        <v>14.758806999999999</v>
      </c>
      <c r="M52" s="15">
        <f t="shared" si="7"/>
        <v>4.9941213986671729E-3</v>
      </c>
      <c r="N52" s="9">
        <v>14.633497999999999</v>
      </c>
      <c r="O52" s="15">
        <f t="shared" si="8"/>
        <v>-3.5387368708626925E-3</v>
      </c>
    </row>
    <row r="53" spans="1:22" x14ac:dyDescent="0.25">
      <c r="A53" s="8">
        <v>100</v>
      </c>
      <c r="B53" s="8">
        <v>100</v>
      </c>
      <c r="C53" s="8">
        <v>100</v>
      </c>
      <c r="D53" s="8">
        <v>0.5</v>
      </c>
      <c r="E53" s="8">
        <v>0.5</v>
      </c>
      <c r="F53" s="8">
        <v>0.5</v>
      </c>
      <c r="G53" s="8" t="s">
        <v>14</v>
      </c>
      <c r="H53" s="8">
        <v>3</v>
      </c>
      <c r="I53" s="8">
        <v>0.05</v>
      </c>
      <c r="J53" s="8">
        <v>50</v>
      </c>
      <c r="K53" s="8">
        <v>28.449387000000002</v>
      </c>
      <c r="L53" s="8">
        <v>28.657845999999999</v>
      </c>
      <c r="M53" s="15">
        <f t="shared" si="7"/>
        <v>7.3273635034736499E-3</v>
      </c>
      <c r="N53" s="9">
        <v>28.341148</v>
      </c>
      <c r="O53" s="15">
        <f t="shared" si="8"/>
        <v>-3.8046162470917592E-3</v>
      </c>
    </row>
    <row r="55" spans="1:22" x14ac:dyDescent="0.25">
      <c r="A55" s="1" t="s">
        <v>39</v>
      </c>
      <c r="L55" t="s">
        <v>12</v>
      </c>
      <c r="M55" s="3">
        <f>STDEV(M59:M71)</f>
        <v>2.9311347260810709E-3</v>
      </c>
      <c r="O55" s="3">
        <f>STDEV(O59:O71)</f>
        <v>9.8166536271114655E-4</v>
      </c>
    </row>
    <row r="56" spans="1:22" x14ac:dyDescent="0.25">
      <c r="L56" t="s">
        <v>29</v>
      </c>
      <c r="M56" s="3">
        <f>1/SQRT(100000)</f>
        <v>3.162277660168379E-3</v>
      </c>
      <c r="N56" t="s">
        <v>29</v>
      </c>
      <c r="O56" s="3">
        <f>M55/SQRT(10)</f>
        <v>9.2690618632299319E-4</v>
      </c>
      <c r="T56" s="18"/>
    </row>
    <row r="57" spans="1:22" x14ac:dyDescent="0.25">
      <c r="S57" t="s">
        <v>29</v>
      </c>
      <c r="T57" s="3">
        <f>1/SQRT(2000000)/5</f>
        <v>1.4142135623730951E-4</v>
      </c>
    </row>
    <row r="58" spans="1:22" ht="38.25" customHeight="1" x14ac:dyDescent="0.25">
      <c r="A58" s="4" t="s">
        <v>17</v>
      </c>
      <c r="B58" s="4" t="s">
        <v>30</v>
      </c>
      <c r="C58" s="5" t="s">
        <v>3</v>
      </c>
      <c r="D58" s="5" t="s">
        <v>31</v>
      </c>
      <c r="E58" s="5" t="s">
        <v>32</v>
      </c>
      <c r="F58" s="5" t="s">
        <v>33</v>
      </c>
      <c r="G58" s="5" t="s">
        <v>34</v>
      </c>
      <c r="H58" s="5" t="s">
        <v>6</v>
      </c>
      <c r="I58" s="5" t="s">
        <v>7</v>
      </c>
      <c r="J58" s="5" t="s">
        <v>35</v>
      </c>
      <c r="K58" s="6" t="s">
        <v>40</v>
      </c>
      <c r="L58" s="6" t="s">
        <v>41</v>
      </c>
      <c r="M58" s="13" t="s">
        <v>10</v>
      </c>
      <c r="N58" s="7" t="s">
        <v>42</v>
      </c>
      <c r="O58" s="7" t="s">
        <v>10</v>
      </c>
      <c r="P58" s="14" t="s">
        <v>26</v>
      </c>
      <c r="Q58" s="14" t="s">
        <v>27</v>
      </c>
      <c r="R58" s="13" t="s">
        <v>10</v>
      </c>
      <c r="S58" s="13" t="s">
        <v>22</v>
      </c>
      <c r="T58" t="s">
        <v>43</v>
      </c>
      <c r="U58" t="s">
        <v>44</v>
      </c>
      <c r="V58" t="s">
        <v>45</v>
      </c>
    </row>
    <row r="59" spans="1:22" x14ac:dyDescent="0.25">
      <c r="A59" s="8">
        <v>100</v>
      </c>
      <c r="B59" s="8">
        <v>100</v>
      </c>
      <c r="C59" s="8">
        <v>100</v>
      </c>
      <c r="D59" s="8">
        <v>0.3</v>
      </c>
      <c r="E59" s="8">
        <v>0.3</v>
      </c>
      <c r="F59" s="8">
        <v>0.5</v>
      </c>
      <c r="G59" s="8" t="s">
        <v>13</v>
      </c>
      <c r="H59" s="8">
        <v>3</v>
      </c>
      <c r="I59" s="8">
        <v>0.05</v>
      </c>
      <c r="J59" s="8">
        <v>50</v>
      </c>
      <c r="K59" s="8">
        <v>10.563067999999999</v>
      </c>
      <c r="L59" s="8">
        <v>10.5757400235936</v>
      </c>
      <c r="M59" s="15">
        <f>(L59-K59)/L59</f>
        <v>1.1982162539292728E-3</v>
      </c>
      <c r="N59" s="9">
        <v>10.571923999999999</v>
      </c>
      <c r="O59" s="15">
        <f>(N59-L59)/L59</f>
        <v>-3.6082804466516913E-4</v>
      </c>
      <c r="P59">
        <v>10.629</v>
      </c>
      <c r="Q59">
        <v>10.558</v>
      </c>
      <c r="R59" s="15">
        <f>(Q59-P59)/P59</f>
        <v>-6.6798381785680436E-3</v>
      </c>
      <c r="S59" s="15">
        <f>(Q59-L59)/Q59</f>
        <v>-1.6802447048304442E-3</v>
      </c>
      <c r="T59" s="16">
        <v>10.571594632092999</v>
      </c>
      <c r="U59" s="19">
        <f>(T59-L59)/T59</f>
        <v>-3.9212546875527592E-4</v>
      </c>
      <c r="V59" s="3">
        <f>(Q59-T59)/T59</f>
        <v>-1.2859585110962671E-3</v>
      </c>
    </row>
    <row r="60" spans="1:22" x14ac:dyDescent="0.25">
      <c r="A60" s="8">
        <v>100</v>
      </c>
      <c r="B60" s="8">
        <v>100</v>
      </c>
      <c r="C60" s="8">
        <v>100</v>
      </c>
      <c r="D60" s="8">
        <v>0.3</v>
      </c>
      <c r="E60" s="8">
        <v>0.3</v>
      </c>
      <c r="F60" s="8">
        <v>0.9</v>
      </c>
      <c r="G60" s="8" t="s">
        <v>13</v>
      </c>
      <c r="H60" s="8">
        <v>3</v>
      </c>
      <c r="I60" s="8">
        <v>0.05</v>
      </c>
      <c r="J60" s="8">
        <v>50</v>
      </c>
      <c r="K60" s="8">
        <v>12.429625</v>
      </c>
      <c r="L60" s="8">
        <v>12.430890226160001</v>
      </c>
      <c r="M60" s="15">
        <f t="shared" ref="M60:M71" si="9">(L60-K60)/L60</f>
        <v>1.0178081673816364E-4</v>
      </c>
      <c r="N60" s="9">
        <v>12.422763</v>
      </c>
      <c r="O60" s="15">
        <f t="shared" ref="O60:O71" si="10">(N60-L60)/L60</f>
        <v>-6.5379277044034427E-4</v>
      </c>
    </row>
    <row r="61" spans="1:22" x14ac:dyDescent="0.25">
      <c r="A61" s="8">
        <v>100</v>
      </c>
      <c r="B61" s="8">
        <v>100</v>
      </c>
      <c r="C61" s="8">
        <v>100</v>
      </c>
      <c r="D61" s="8">
        <v>0.1</v>
      </c>
      <c r="E61" s="8">
        <v>0.3</v>
      </c>
      <c r="F61" s="8">
        <v>0.5</v>
      </c>
      <c r="G61" s="8" t="s">
        <v>13</v>
      </c>
      <c r="H61" s="8">
        <v>3</v>
      </c>
      <c r="I61" s="8">
        <v>0.05</v>
      </c>
      <c r="J61" s="8">
        <v>50</v>
      </c>
      <c r="K61" s="8">
        <v>5.5168489999999997</v>
      </c>
      <c r="L61" s="8">
        <v>5.5222045930291896</v>
      </c>
      <c r="M61" s="15">
        <f t="shared" si="9"/>
        <v>9.6982879554127137E-4</v>
      </c>
      <c r="N61" s="9">
        <v>5.5187010000000001</v>
      </c>
      <c r="O61" s="15">
        <f t="shared" si="10"/>
        <v>-6.3445549149197323E-4</v>
      </c>
    </row>
    <row r="62" spans="1:22" x14ac:dyDescent="0.25">
      <c r="A62" s="8">
        <v>100</v>
      </c>
      <c r="B62" s="8">
        <v>100</v>
      </c>
      <c r="C62" s="8">
        <v>80</v>
      </c>
      <c r="D62" s="8">
        <v>0.3</v>
      </c>
      <c r="E62" s="8">
        <v>0.3</v>
      </c>
      <c r="F62" s="8">
        <v>0.5</v>
      </c>
      <c r="G62" s="8" t="s">
        <v>13</v>
      </c>
      <c r="H62" s="8">
        <v>3</v>
      </c>
      <c r="I62" s="8">
        <v>0.05</v>
      </c>
      <c r="J62" s="8">
        <v>50</v>
      </c>
      <c r="K62" s="8">
        <v>4.2621770000000003</v>
      </c>
      <c r="L62" s="8">
        <v>4.2534692929984796</v>
      </c>
      <c r="M62" s="15">
        <f t="shared" si="9"/>
        <v>-2.0472010967269006E-3</v>
      </c>
      <c r="N62" s="9">
        <v>4.2532940000000004</v>
      </c>
      <c r="O62" s="15">
        <f t="shared" si="10"/>
        <v>-4.1211770064459582E-5</v>
      </c>
    </row>
    <row r="63" spans="1:22" x14ac:dyDescent="0.25">
      <c r="A63" s="8">
        <v>100</v>
      </c>
      <c r="B63" s="8">
        <v>100</v>
      </c>
      <c r="C63" s="8">
        <v>120</v>
      </c>
      <c r="D63" s="8">
        <v>0.3</v>
      </c>
      <c r="E63" s="8">
        <v>0.3</v>
      </c>
      <c r="F63" s="8">
        <v>0.5</v>
      </c>
      <c r="G63" s="8" t="s">
        <v>13</v>
      </c>
      <c r="H63" s="8">
        <v>3</v>
      </c>
      <c r="I63" s="8">
        <v>0.05</v>
      </c>
      <c r="J63" s="8">
        <v>50</v>
      </c>
      <c r="K63" s="8">
        <v>19.861979000000002</v>
      </c>
      <c r="L63" s="8">
        <v>19.879635868240602</v>
      </c>
      <c r="M63" s="15">
        <f t="shared" si="9"/>
        <v>8.8818871520721944E-4</v>
      </c>
      <c r="N63" s="9">
        <v>19.875222000000001</v>
      </c>
      <c r="O63" s="15">
        <f t="shared" si="10"/>
        <v>-2.2202963222542102E-4</v>
      </c>
    </row>
    <row r="64" spans="1:22" x14ac:dyDescent="0.25">
      <c r="A64" s="8">
        <v>100</v>
      </c>
      <c r="B64" s="8">
        <v>100</v>
      </c>
      <c r="C64" s="8">
        <v>100</v>
      </c>
      <c r="D64" s="8">
        <v>0.5</v>
      </c>
      <c r="E64" s="8">
        <v>0.5</v>
      </c>
      <c r="F64" s="8">
        <v>0.5</v>
      </c>
      <c r="G64" s="8" t="s">
        <v>13</v>
      </c>
      <c r="H64" s="8">
        <v>3</v>
      </c>
      <c r="I64" s="8">
        <v>0.05</v>
      </c>
      <c r="J64" s="8">
        <v>50</v>
      </c>
      <c r="K64" s="8">
        <v>21.047587</v>
      </c>
      <c r="L64" s="8">
        <v>21.0719973546991</v>
      </c>
      <c r="M64" s="15">
        <f t="shared" si="9"/>
        <v>1.1584262416232864E-3</v>
      </c>
      <c r="N64" s="9">
        <v>21.073167999999999</v>
      </c>
      <c r="O64" s="15">
        <f t="shared" si="10"/>
        <v>5.5554548588532223E-5</v>
      </c>
    </row>
    <row r="65" spans="1:24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9"/>
      <c r="O65" s="15"/>
    </row>
    <row r="66" spans="1:24" x14ac:dyDescent="0.25">
      <c r="A66" s="8">
        <v>100</v>
      </c>
      <c r="B66" s="8">
        <v>100</v>
      </c>
      <c r="C66" s="8">
        <v>100</v>
      </c>
      <c r="D66" s="8">
        <v>0.3</v>
      </c>
      <c r="E66" s="8">
        <v>0.3</v>
      </c>
      <c r="F66" s="8">
        <v>0.5</v>
      </c>
      <c r="G66" s="8" t="s">
        <v>14</v>
      </c>
      <c r="H66" s="8">
        <v>3</v>
      </c>
      <c r="I66" s="8">
        <v>0.05</v>
      </c>
      <c r="J66" s="8">
        <v>50</v>
      </c>
      <c r="K66" s="8">
        <v>24.569651</v>
      </c>
      <c r="L66" s="8">
        <v>24.487018508478201</v>
      </c>
      <c r="M66" s="15">
        <f t="shared" si="9"/>
        <v>-3.3745427804201425E-3</v>
      </c>
      <c r="N66" s="9">
        <v>24.442416000000001</v>
      </c>
      <c r="O66" s="15">
        <f t="shared" si="10"/>
        <v>-1.8214756713952954E-3</v>
      </c>
      <c r="P66">
        <v>24.344999999999999</v>
      </c>
      <c r="Q66">
        <v>24.507999999999999</v>
      </c>
      <c r="R66" s="15">
        <f>(Q66-P66)/P66</f>
        <v>6.6954200041076306E-3</v>
      </c>
      <c r="S66" s="15">
        <f>(Q66-L66)/Q66</f>
        <v>8.5610786362813325E-4</v>
      </c>
      <c r="T66" s="16">
        <v>24.496991548257601</v>
      </c>
      <c r="U66" s="19">
        <f>(T66-L66)/T66</f>
        <v>4.0711283913183769E-4</v>
      </c>
      <c r="V66" s="3">
        <f>(Q66-T66)/T66</f>
        <v>4.4937974202720029E-4</v>
      </c>
    </row>
    <row r="67" spans="1:24" x14ac:dyDescent="0.25">
      <c r="A67" s="8">
        <v>100</v>
      </c>
      <c r="B67" s="8">
        <v>100</v>
      </c>
      <c r="C67" s="8">
        <v>100</v>
      </c>
      <c r="D67" s="8">
        <v>0.3</v>
      </c>
      <c r="E67" s="8">
        <v>0.3</v>
      </c>
      <c r="F67" s="8">
        <v>0.9</v>
      </c>
      <c r="G67" s="8" t="s">
        <v>14</v>
      </c>
      <c r="H67" s="8">
        <v>3</v>
      </c>
      <c r="I67" s="8">
        <v>0.05</v>
      </c>
      <c r="J67" s="8">
        <v>50</v>
      </c>
      <c r="K67" s="8">
        <v>26.519428000000001</v>
      </c>
      <c r="L67" s="8">
        <v>26.353745245172799</v>
      </c>
      <c r="M67" s="15">
        <f t="shared" si="9"/>
        <v>-6.2868769992967116E-3</v>
      </c>
      <c r="N67" s="9">
        <v>26.306291000000002</v>
      </c>
      <c r="O67" s="15">
        <f t="shared" si="10"/>
        <v>-1.8006641838313245E-3</v>
      </c>
    </row>
    <row r="68" spans="1:24" x14ac:dyDescent="0.25">
      <c r="A68" s="8">
        <v>100</v>
      </c>
      <c r="B68" s="8">
        <v>100</v>
      </c>
      <c r="C68" s="8">
        <v>100</v>
      </c>
      <c r="D68" s="8">
        <v>0.1</v>
      </c>
      <c r="E68" s="8">
        <v>0.3</v>
      </c>
      <c r="F68" s="8">
        <v>0.5</v>
      </c>
      <c r="G68" s="8" t="s">
        <v>14</v>
      </c>
      <c r="H68" s="8">
        <v>3</v>
      </c>
      <c r="I68" s="8">
        <v>0.05</v>
      </c>
      <c r="J68" s="8">
        <v>50</v>
      </c>
      <c r="K68" s="8">
        <v>19.451695000000001</v>
      </c>
      <c r="L68" s="8">
        <v>19.440241977100499</v>
      </c>
      <c r="M68" s="15">
        <f t="shared" si="9"/>
        <v>-5.8913993524325678E-4</v>
      </c>
      <c r="N68" s="9">
        <v>19.404689000000001</v>
      </c>
      <c r="O68" s="15">
        <f t="shared" si="10"/>
        <v>-1.8288340825374919E-3</v>
      </c>
    </row>
    <row r="69" spans="1:24" x14ac:dyDescent="0.25">
      <c r="A69" s="8">
        <v>100</v>
      </c>
      <c r="B69" s="8">
        <v>100</v>
      </c>
      <c r="C69" s="8">
        <v>80</v>
      </c>
      <c r="D69" s="8">
        <v>0.3</v>
      </c>
      <c r="E69" s="8">
        <v>0.3</v>
      </c>
      <c r="F69" s="8">
        <v>0.5</v>
      </c>
      <c r="G69" s="8" t="s">
        <v>14</v>
      </c>
      <c r="H69" s="8">
        <v>3</v>
      </c>
      <c r="I69" s="8">
        <v>0.05</v>
      </c>
      <c r="J69" s="8">
        <v>50</v>
      </c>
      <c r="K69" s="8">
        <v>35.482919000000003</v>
      </c>
      <c r="L69" s="8">
        <v>35.377585584723001</v>
      </c>
      <c r="M69" s="15">
        <f t="shared" si="9"/>
        <v>-2.9774054259510529E-3</v>
      </c>
      <c r="N69" s="9">
        <v>35.337946000000002</v>
      </c>
      <c r="O69" s="15">
        <f t="shared" si="10"/>
        <v>-1.1204717356437029E-3</v>
      </c>
    </row>
    <row r="70" spans="1:24" x14ac:dyDescent="0.25">
      <c r="A70" s="8">
        <v>100</v>
      </c>
      <c r="B70" s="8">
        <v>100</v>
      </c>
      <c r="C70" s="8">
        <v>120</v>
      </c>
      <c r="D70" s="8">
        <v>0.3</v>
      </c>
      <c r="E70" s="8">
        <v>0.3</v>
      </c>
      <c r="F70" s="8">
        <v>0.5</v>
      </c>
      <c r="G70" s="8" t="s">
        <v>14</v>
      </c>
      <c r="H70" s="8">
        <v>3</v>
      </c>
      <c r="I70" s="8">
        <v>0.05</v>
      </c>
      <c r="J70" s="8">
        <v>50</v>
      </c>
      <c r="K70" s="8">
        <v>16.654402000000001</v>
      </c>
      <c r="L70" s="8">
        <v>16.5762439566663</v>
      </c>
      <c r="M70" s="15">
        <f t="shared" si="9"/>
        <v>-4.7150635293509427E-3</v>
      </c>
      <c r="N70" s="9">
        <v>16.531554</v>
      </c>
      <c r="O70" s="15">
        <f t="shared" si="10"/>
        <v>-2.6960243094351559E-3</v>
      </c>
    </row>
    <row r="71" spans="1:24" x14ac:dyDescent="0.25">
      <c r="A71" s="8">
        <v>100</v>
      </c>
      <c r="B71" s="8">
        <v>100</v>
      </c>
      <c r="C71" s="8">
        <v>100</v>
      </c>
      <c r="D71" s="8">
        <v>0.5</v>
      </c>
      <c r="E71" s="8">
        <v>0.5</v>
      </c>
      <c r="F71" s="8">
        <v>0.5</v>
      </c>
      <c r="G71" s="8" t="s">
        <v>14</v>
      </c>
      <c r="H71" s="8">
        <v>3</v>
      </c>
      <c r="I71" s="8">
        <v>0.05</v>
      </c>
      <c r="J71" s="8">
        <v>50</v>
      </c>
      <c r="K71" s="8">
        <v>35.18844</v>
      </c>
      <c r="L71" s="8">
        <v>34.953287368532997</v>
      </c>
      <c r="M71" s="15">
        <f t="shared" si="9"/>
        <v>-6.7276256160872785E-3</v>
      </c>
      <c r="N71" s="9">
        <v>34.861297999999998</v>
      </c>
      <c r="O71" s="15">
        <f t="shared" si="10"/>
        <v>-2.6317801688608487E-3</v>
      </c>
    </row>
    <row r="74" spans="1:2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x14ac:dyDescent="0.25">
      <c r="A75" s="1" t="s">
        <v>76</v>
      </c>
      <c r="J75" s="3"/>
      <c r="O75" s="3"/>
    </row>
    <row r="76" spans="1:24" x14ac:dyDescent="0.25">
      <c r="C76" s="2"/>
    </row>
    <row r="77" spans="1:24" x14ac:dyDescent="0.25">
      <c r="A77" s="4" t="s">
        <v>77</v>
      </c>
      <c r="B77" s="4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6" t="s">
        <v>79</v>
      </c>
      <c r="I77" s="6" t="s">
        <v>80</v>
      </c>
      <c r="J77" s="6" t="s">
        <v>78</v>
      </c>
      <c r="K77" s="6" t="s">
        <v>81</v>
      </c>
      <c r="L77" s="6" t="s">
        <v>82</v>
      </c>
      <c r="M77" s="6" t="s">
        <v>83</v>
      </c>
    </row>
    <row r="78" spans="1:24" x14ac:dyDescent="0.25">
      <c r="A78" s="8">
        <v>100</v>
      </c>
      <c r="B78" s="8">
        <v>0.3</v>
      </c>
      <c r="C78" s="8">
        <v>100</v>
      </c>
      <c r="D78" s="8">
        <v>100</v>
      </c>
      <c r="E78" s="8" t="s">
        <v>13</v>
      </c>
      <c r="F78" s="8">
        <v>3</v>
      </c>
      <c r="G78" s="8">
        <v>0.05</v>
      </c>
      <c r="H78" s="8">
        <v>110</v>
      </c>
      <c r="I78" s="8">
        <v>90</v>
      </c>
      <c r="J78" s="8">
        <v>2.3655020000000002</v>
      </c>
      <c r="K78" s="8">
        <v>10.494813023945801</v>
      </c>
      <c r="L78" s="8">
        <v>2.726553</v>
      </c>
      <c r="M78" s="8">
        <v>10.139041000000001</v>
      </c>
    </row>
    <row r="79" spans="1:24" x14ac:dyDescent="0.25">
      <c r="A79" s="8">
        <v>100</v>
      </c>
      <c r="B79" s="8">
        <v>0.1</v>
      </c>
      <c r="C79" s="8">
        <v>100</v>
      </c>
      <c r="D79" s="8">
        <v>100</v>
      </c>
      <c r="E79" s="8" t="s">
        <v>13</v>
      </c>
      <c r="F79" s="8">
        <v>3</v>
      </c>
      <c r="G79" s="8">
        <v>0.05</v>
      </c>
      <c r="H79" s="8">
        <v>110</v>
      </c>
      <c r="I79" s="8">
        <v>90</v>
      </c>
      <c r="J79" s="8">
        <v>0.37048599999999998</v>
      </c>
      <c r="K79" s="8">
        <v>1.3391203863307799</v>
      </c>
      <c r="L79" s="8">
        <v>1.254537</v>
      </c>
      <c r="M79" s="8">
        <v>0.45844400000000002</v>
      </c>
    </row>
    <row r="80" spans="1:24" x14ac:dyDescent="0.25">
      <c r="A80" s="8">
        <v>100</v>
      </c>
      <c r="B80" s="8">
        <v>0.3</v>
      </c>
      <c r="C80" s="8">
        <v>80</v>
      </c>
      <c r="D80" s="8">
        <v>100</v>
      </c>
      <c r="E80" s="8" t="s">
        <v>13</v>
      </c>
      <c r="F80" s="8">
        <v>3</v>
      </c>
      <c r="G80" s="8">
        <v>0.05</v>
      </c>
      <c r="H80" s="8">
        <v>110</v>
      </c>
      <c r="I80" s="8">
        <v>90</v>
      </c>
      <c r="J80" s="8">
        <v>1.0860810000000001</v>
      </c>
      <c r="K80" s="8">
        <v>4.78085290056943</v>
      </c>
      <c r="L80" s="8">
        <v>1.2382709999999999</v>
      </c>
      <c r="M80" s="8">
        <v>4.6181720000000004</v>
      </c>
    </row>
    <row r="81" spans="1:13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5">
      <c r="A82" s="8">
        <v>100</v>
      </c>
      <c r="B82" s="8">
        <v>0.3</v>
      </c>
      <c r="C82" s="8">
        <v>100</v>
      </c>
      <c r="D82" s="8">
        <v>100</v>
      </c>
      <c r="E82" s="8" t="s">
        <v>14</v>
      </c>
      <c r="F82" s="8">
        <v>3</v>
      </c>
      <c r="G82" s="8">
        <v>0.05</v>
      </c>
      <c r="H82" s="8">
        <v>110</v>
      </c>
      <c r="I82" s="8">
        <v>90</v>
      </c>
      <c r="J82" s="8">
        <v>4.9595510000000003</v>
      </c>
      <c r="K82" s="8">
        <v>21.856119105358299</v>
      </c>
      <c r="L82" s="8">
        <v>5.6438949999999997</v>
      </c>
      <c r="M82" s="8">
        <v>21.140145</v>
      </c>
    </row>
    <row r="83" spans="1:13" x14ac:dyDescent="0.25">
      <c r="A83" s="8">
        <v>100</v>
      </c>
      <c r="B83" s="8">
        <v>0.1</v>
      </c>
      <c r="C83" s="8">
        <v>100</v>
      </c>
      <c r="D83" s="8">
        <v>100</v>
      </c>
      <c r="E83" s="8" t="s">
        <v>14</v>
      </c>
      <c r="F83" s="8">
        <v>3</v>
      </c>
      <c r="G83" s="8">
        <v>0.05</v>
      </c>
      <c r="H83" s="8">
        <v>110</v>
      </c>
      <c r="I83" s="8">
        <v>90</v>
      </c>
      <c r="J83" s="8">
        <v>3.4060700000000002</v>
      </c>
      <c r="K83" s="8">
        <v>12.225876624795699</v>
      </c>
      <c r="L83" s="8">
        <v>11.453782</v>
      </c>
      <c r="M83" s="8">
        <v>4.1798859999999998</v>
      </c>
    </row>
    <row r="84" spans="1:13" x14ac:dyDescent="0.25">
      <c r="A84" s="8">
        <v>100</v>
      </c>
      <c r="B84" s="8">
        <v>0.3</v>
      </c>
      <c r="C84" s="8">
        <v>80</v>
      </c>
      <c r="D84" s="8">
        <v>100</v>
      </c>
      <c r="E84" s="8" t="s">
        <v>14</v>
      </c>
      <c r="F84" s="8">
        <v>3</v>
      </c>
      <c r="G84" s="8">
        <v>0.05</v>
      </c>
      <c r="H84" s="8">
        <v>110</v>
      </c>
      <c r="I84" s="8">
        <v>90</v>
      </c>
      <c r="J84" s="8">
        <v>6.8286470000000001</v>
      </c>
      <c r="K84" s="8">
        <v>30.2460146359576</v>
      </c>
      <c r="L84" s="8">
        <v>7.8288549999999999</v>
      </c>
      <c r="M84" s="8">
        <v>29.126655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68B7-0D09-42B9-8B87-B35F30554034}">
  <dimension ref="A10:C45"/>
  <sheetViews>
    <sheetView workbookViewId="0">
      <selection activeCell="F46" sqref="F46"/>
    </sheetView>
  </sheetViews>
  <sheetFormatPr defaultRowHeight="13.2" x14ac:dyDescent="0.25"/>
  <cols>
    <col min="1" max="1" width="22" customWidth="1"/>
    <col min="2" max="2" width="19" customWidth="1"/>
  </cols>
  <sheetData>
    <row r="10" spans="1:3" x14ac:dyDescent="0.25">
      <c r="A10" t="s">
        <v>46</v>
      </c>
      <c r="B10" t="s">
        <v>59</v>
      </c>
      <c r="C10" t="s">
        <v>47</v>
      </c>
    </row>
    <row r="11" spans="1:3" x14ac:dyDescent="0.25">
      <c r="A11" t="s">
        <v>49</v>
      </c>
      <c r="B11" t="s">
        <v>48</v>
      </c>
      <c r="C11" t="s">
        <v>50</v>
      </c>
    </row>
    <row r="12" spans="1:3" x14ac:dyDescent="0.25">
      <c r="A12" t="s">
        <v>49</v>
      </c>
      <c r="B12" t="s">
        <v>51</v>
      </c>
      <c r="C12" t="s">
        <v>52</v>
      </c>
    </row>
    <row r="13" spans="1:3" x14ac:dyDescent="0.25">
      <c r="A13" t="s">
        <v>49</v>
      </c>
      <c r="B13" t="s">
        <v>53</v>
      </c>
      <c r="C13" t="s">
        <v>54</v>
      </c>
    </row>
    <row r="14" spans="1:3" x14ac:dyDescent="0.25">
      <c r="A14" t="s">
        <v>49</v>
      </c>
      <c r="B14" t="s">
        <v>55</v>
      </c>
      <c r="C14" t="s">
        <v>72</v>
      </c>
    </row>
    <row r="15" spans="1:3" x14ac:dyDescent="0.25">
      <c r="A15" t="s">
        <v>49</v>
      </c>
      <c r="B15" t="s">
        <v>56</v>
      </c>
      <c r="C15" t="s">
        <v>60</v>
      </c>
    </row>
    <row r="17" spans="1:3" x14ac:dyDescent="0.25">
      <c r="A17" t="s">
        <v>84</v>
      </c>
      <c r="B17" t="s">
        <v>56</v>
      </c>
      <c r="C17" t="s">
        <v>61</v>
      </c>
    </row>
    <row r="18" spans="1:3" x14ac:dyDescent="0.25">
      <c r="A18" t="s">
        <v>84</v>
      </c>
      <c r="B18" t="s">
        <v>58</v>
      </c>
      <c r="C18" t="s">
        <v>85</v>
      </c>
    </row>
    <row r="19" spans="1:3" x14ac:dyDescent="0.25">
      <c r="A19" t="s">
        <v>84</v>
      </c>
      <c r="B19" t="s">
        <v>62</v>
      </c>
      <c r="C19" t="s">
        <v>73</v>
      </c>
    </row>
    <row r="20" spans="1:3" x14ac:dyDescent="0.25">
      <c r="A20" t="s">
        <v>84</v>
      </c>
      <c r="B20" t="s">
        <v>64</v>
      </c>
      <c r="C20" t="s">
        <v>74</v>
      </c>
    </row>
    <row r="21" spans="1:3" x14ac:dyDescent="0.25">
      <c r="A21" t="s">
        <v>84</v>
      </c>
      <c r="B21" s="20" t="s">
        <v>65</v>
      </c>
      <c r="C21" t="s">
        <v>66</v>
      </c>
    </row>
    <row r="22" spans="1:3" x14ac:dyDescent="0.25">
      <c r="A22" t="s">
        <v>84</v>
      </c>
      <c r="B22" t="s">
        <v>67</v>
      </c>
      <c r="C22" t="s">
        <v>71</v>
      </c>
    </row>
    <row r="23" spans="1:3" x14ac:dyDescent="0.25">
      <c r="A23" t="s">
        <v>84</v>
      </c>
      <c r="B23" t="s">
        <v>68</v>
      </c>
      <c r="C23" t="s">
        <v>75</v>
      </c>
    </row>
    <row r="24" spans="1:3" x14ac:dyDescent="0.25">
      <c r="A24" t="s">
        <v>84</v>
      </c>
      <c r="B24" t="s">
        <v>69</v>
      </c>
      <c r="C24" t="s">
        <v>86</v>
      </c>
    </row>
    <row r="25" spans="1:3" x14ac:dyDescent="0.25">
      <c r="A25" t="s">
        <v>84</v>
      </c>
      <c r="B25" t="s">
        <v>70</v>
      </c>
      <c r="C25" t="s">
        <v>87</v>
      </c>
    </row>
    <row r="27" spans="1:3" x14ac:dyDescent="0.25">
      <c r="A27" t="s">
        <v>57</v>
      </c>
      <c r="B27" t="s">
        <v>56</v>
      </c>
      <c r="C27" t="s">
        <v>61</v>
      </c>
    </row>
    <row r="28" spans="1:3" x14ac:dyDescent="0.25">
      <c r="A28" t="s">
        <v>57</v>
      </c>
      <c r="B28" t="s">
        <v>58</v>
      </c>
      <c r="C28" t="s">
        <v>63</v>
      </c>
    </row>
    <row r="29" spans="1:3" x14ac:dyDescent="0.25">
      <c r="A29" t="s">
        <v>57</v>
      </c>
      <c r="B29" t="s">
        <v>62</v>
      </c>
      <c r="C29" t="s">
        <v>73</v>
      </c>
    </row>
    <row r="30" spans="1:3" x14ac:dyDescent="0.25">
      <c r="A30" t="s">
        <v>57</v>
      </c>
      <c r="B30" t="s">
        <v>64</v>
      </c>
      <c r="C30" t="s">
        <v>74</v>
      </c>
    </row>
    <row r="31" spans="1:3" x14ac:dyDescent="0.25">
      <c r="A31" t="s">
        <v>57</v>
      </c>
      <c r="B31" s="20" t="s">
        <v>65</v>
      </c>
      <c r="C31" t="s">
        <v>66</v>
      </c>
    </row>
    <row r="32" spans="1:3" x14ac:dyDescent="0.25">
      <c r="A32" t="s">
        <v>57</v>
      </c>
      <c r="B32" t="s">
        <v>67</v>
      </c>
      <c r="C32" t="s">
        <v>71</v>
      </c>
    </row>
    <row r="33" spans="1:3" x14ac:dyDescent="0.25">
      <c r="A33" t="s">
        <v>57</v>
      </c>
      <c r="B33" t="s">
        <v>68</v>
      </c>
      <c r="C33" t="s">
        <v>75</v>
      </c>
    </row>
    <row r="34" spans="1:3" x14ac:dyDescent="0.25">
      <c r="A34" t="s">
        <v>57</v>
      </c>
      <c r="B34" t="s">
        <v>69</v>
      </c>
      <c r="C34" t="s">
        <v>86</v>
      </c>
    </row>
    <row r="35" spans="1:3" x14ac:dyDescent="0.25">
      <c r="A35" t="s">
        <v>57</v>
      </c>
      <c r="B35" t="s">
        <v>70</v>
      </c>
      <c r="C35" t="s">
        <v>87</v>
      </c>
    </row>
    <row r="37" spans="1:3" x14ac:dyDescent="0.25">
      <c r="A37" t="s">
        <v>88</v>
      </c>
      <c r="B37" t="s">
        <v>56</v>
      </c>
      <c r="C37" t="s">
        <v>89</v>
      </c>
    </row>
    <row r="38" spans="1:3" x14ac:dyDescent="0.25">
      <c r="A38" t="s">
        <v>88</v>
      </c>
      <c r="B38" t="s">
        <v>90</v>
      </c>
      <c r="C38" t="s">
        <v>92</v>
      </c>
    </row>
    <row r="39" spans="1:3" x14ac:dyDescent="0.25">
      <c r="A39" t="s">
        <v>88</v>
      </c>
      <c r="B39" t="s">
        <v>91</v>
      </c>
      <c r="C39" t="s">
        <v>93</v>
      </c>
    </row>
    <row r="41" spans="1:3" x14ac:dyDescent="0.25">
      <c r="A41" t="s">
        <v>94</v>
      </c>
      <c r="B41" t="s">
        <v>56</v>
      </c>
      <c r="C41" t="s">
        <v>61</v>
      </c>
    </row>
    <row r="42" spans="1:3" x14ac:dyDescent="0.25">
      <c r="A42" t="s">
        <v>94</v>
      </c>
      <c r="B42" t="s">
        <v>95</v>
      </c>
      <c r="C42" t="s">
        <v>99</v>
      </c>
    </row>
    <row r="43" spans="1:3" x14ac:dyDescent="0.25">
      <c r="A43" t="s">
        <v>94</v>
      </c>
      <c r="B43" t="s">
        <v>96</v>
      </c>
      <c r="C43" t="s">
        <v>100</v>
      </c>
    </row>
    <row r="44" spans="1:3" x14ac:dyDescent="0.25">
      <c r="A44" t="s">
        <v>94</v>
      </c>
      <c r="B44" t="s">
        <v>97</v>
      </c>
      <c r="C44" t="s">
        <v>101</v>
      </c>
    </row>
    <row r="45" spans="1:3" x14ac:dyDescent="0.25">
      <c r="A45" t="s">
        <v>94</v>
      </c>
      <c r="B45" t="s">
        <v>98</v>
      </c>
      <c r="C45" t="s">
        <v>102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Rustam Hadipash</cp:lastModifiedBy>
  <dcterms:created xsi:type="dcterms:W3CDTF">2019-04-11T20:00:40Z</dcterms:created>
  <dcterms:modified xsi:type="dcterms:W3CDTF">2019-04-12T08:53:30Z</dcterms:modified>
</cp:coreProperties>
</file>