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ocal123\Downloads\"/>
    </mc:Choice>
  </mc:AlternateContent>
  <xr:revisionPtr revIDLastSave="0" documentId="13_ncr:1_{B6DE8ECE-A994-4C33-9D56-D6753B6A207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prediction" sheetId="6" r:id="rId2"/>
    <sheet name="burundi" sheetId="5" r:id="rId3"/>
    <sheet name="ERI&amp;BHUTAN" sheetId="3" r:id="rId4"/>
    <sheet name="Statistics" sheetId="2" r:id="rId5"/>
  </sheets>
  <externalReferences>
    <externalReference r:id="rId6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16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  <c r="C24" i="6"/>
  <c r="C25" i="6"/>
  <c r="C26" i="6"/>
  <c r="C27" i="6"/>
  <c r="C22" i="6"/>
  <c r="C23" i="6"/>
  <c r="B12" i="2" l="1"/>
  <c r="E23" i="6"/>
  <c r="D25" i="6"/>
  <c r="D23" i="6"/>
  <c r="E25" i="6"/>
  <c r="D22" i="6"/>
  <c r="E22" i="6"/>
  <c r="D24" i="6"/>
  <c r="E24" i="6"/>
  <c r="D26" i="6"/>
  <c r="D27" i="6"/>
  <c r="E27" i="6"/>
  <c r="E26" i="6"/>
</calcChain>
</file>

<file path=xl/sharedStrings.xml><?xml version="1.0" encoding="utf-8"?>
<sst xmlns="http://schemas.openxmlformats.org/spreadsheetml/2006/main" count="696" uniqueCount="412">
  <si>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</si>
  <si>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</si>
  <si>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</si>
  <si>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</si>
  <si>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</si>
  <si>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</si>
  <si>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</si>
  <si>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</si>
  <si>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</si>
  <si>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</si>
  <si>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</si>
  <si>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</si>
  <si>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</si>
  <si>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</si>
  <si>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</si>
  <si>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</si>
  <si>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</si>
  <si>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</si>
  <si>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</si>
  <si>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</si>
  <si>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</si>
  <si>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</si>
  <si>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</si>
  <si>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</si>
  <si>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</si>
  <si>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</si>
  <si>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</si>
  <si>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</si>
  <si>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</si>
  <si>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</si>
  <si>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</si>
  <si>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</si>
  <si>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</si>
  <si>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</si>
  <si>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</si>
  <si>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</si>
  <si>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</si>
  <si>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</si>
  <si>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</si>
  <si>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</si>
  <si>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</si>
  <si>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</si>
  <si>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</si>
  <si>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</si>
  <si>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</si>
  <si>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</si>
  <si>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</si>
  <si>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</si>
  <si>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</si>
  <si>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</si>
  <si>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</si>
  <si>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</si>
  <si>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</si>
  <si>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</si>
  <si>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</si>
  <si>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</si>
  <si>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</si>
  <si>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</si>
  <si>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</si>
  <si>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</si>
  <si>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</si>
  <si>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</si>
  <si>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</si>
  <si>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</si>
  <si>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</si>
  <si>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</si>
  <si>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</si>
  <si>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</si>
  <si>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</si>
  <si>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</si>
  <si>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</si>
  <si>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</si>
  <si>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</si>
  <si>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</si>
  <si>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</si>
  <si>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</si>
  <si>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</si>
  <si>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</si>
  <si>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</si>
  <si>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</si>
  <si>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</si>
  <si>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</si>
  <si>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</si>
  <si>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</si>
  <si>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</si>
  <si>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</si>
  <si>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</si>
  <si>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</si>
  <si>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</si>
  <si>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</si>
  <si>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</si>
  <si>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</si>
  <si>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</si>
  <si>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</si>
  <si>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</si>
  <si>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</si>
  <si>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</si>
  <si>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</si>
  <si>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</si>
  <si>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</si>
  <si>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</si>
  <si>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</si>
  <si>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</si>
  <si>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</si>
  <si>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</si>
  <si>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</si>
  <si>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</si>
  <si>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</si>
  <si>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</si>
  <si>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</si>
  <si>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</si>
  <si>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</si>
  <si>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</si>
  <si>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</si>
  <si>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</si>
  <si>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</si>
  <si>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</si>
  <si>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</si>
  <si>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</si>
  <si>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</si>
  <si>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</si>
  <si>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</si>
  <si>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</si>
  <si>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</si>
  <si>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</si>
  <si>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</si>
  <si>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</si>
  <si>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</si>
  <si>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</si>
  <si>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</si>
  <si>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</si>
  <si>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</si>
  <si>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</si>
  <si>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</si>
  <si>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</si>
  <si>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</si>
  <si>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</si>
  <si>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</si>
  <si>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</si>
  <si>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</si>
  <si>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</si>
  <si>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</si>
  <si>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</si>
  <si>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</si>
  <si>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</si>
  <si>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</si>
  <si>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</si>
  <si>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</si>
  <si>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</si>
  <si>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</si>
  <si>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</si>
  <si>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</si>
  <si>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</si>
  <si>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</si>
  <si>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</si>
  <si>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</si>
  <si>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</si>
  <si>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</si>
  <si>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</si>
  <si>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</si>
  <si>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</si>
  <si>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</si>
  <si>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</si>
  <si>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</si>
  <si>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</si>
  <si>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</si>
  <si>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</si>
  <si>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</si>
  <si>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</si>
  <si>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</si>
  <si>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</si>
  <si>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</si>
  <si>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</si>
  <si>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</si>
  <si>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</si>
  <si>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</si>
  <si>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</si>
  <si>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</si>
  <si>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</si>
  <si>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</si>
  <si>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</si>
  <si>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</si>
  <si>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</si>
  <si>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</si>
  <si>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</si>
  <si>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</si>
  <si>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</si>
  <si>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</si>
  <si>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</si>
  <si>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</si>
  <si>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</si>
  <si>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</si>
  <si>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</si>
  <si>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</si>
  <si>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</si>
  <si>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</si>
  <si>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</si>
  <si>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</si>
  <si>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</si>
  <si>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</si>
  <si>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</si>
  <si>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</si>
  <si>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</si>
  <si>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</si>
  <si>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</si>
  <si>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</si>
  <si>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</si>
  <si>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</si>
  <si>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</si>
  <si>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</si>
  <si>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</si>
  <si>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</si>
  <si>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</si>
  <si>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</si>
  <si>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</si>
  <si>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</si>
  <si>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</si>
  <si>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</si>
  <si>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</si>
  <si>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</si>
  <si>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</si>
  <si>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</si>
  <si>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</si>
  <si>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</si>
  <si>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</si>
  <si>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</si>
  <si>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</si>
  <si>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</si>
  <si>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</si>
  <si>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</si>
  <si>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</si>
  <si>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</si>
  <si>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</si>
  <si>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</si>
  <si>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</si>
  <si>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</si>
  <si>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</si>
  <si>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</si>
  <si>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</si>
  <si>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</si>
  <si>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</si>
  <si>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</si>
  <si>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</si>
  <si>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</si>
  <si>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</si>
  <si>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</si>
  <si>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</si>
  <si>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</si>
  <si>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</si>
  <si>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</si>
  <si>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</si>
  <si>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</si>
  <si>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</si>
  <si>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</si>
  <si>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</si>
  <si>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</si>
  <si>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</si>
  <si>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</si>
  <si>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</si>
  <si>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</si>
  <si>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</si>
  <si>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</si>
  <si>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</si>
  <si>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</si>
  <si>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</si>
  <si>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</si>
  <si>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</si>
  <si>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</si>
  <si>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</si>
  <si>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</si>
  <si>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</si>
  <si>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</si>
  <si>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</si>
  <si>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</si>
  <si>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</si>
  <si>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</si>
  <si>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</si>
  <si>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</si>
  <si>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</si>
  <si>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</si>
  <si>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</si>
  <si>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</si>
  <si>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</si>
  <si>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</si>
  <si>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</si>
  <si>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</si>
  <si>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</si>
  <si>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</si>
  <si>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</si>
  <si>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</si>
  <si>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</si>
  <si>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</si>
  <si>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</si>
  <si>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</si>
  <si>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</si>
  <si>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</si>
  <si>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</si>
  <si>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</si>
  <si>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</si>
  <si>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</si>
  <si>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</si>
  <si>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</si>
  <si>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</si>
  <si>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</si>
  <si>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</si>
  <si>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</si>
  <si>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</si>
  <si>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</si>
  <si>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</si>
  <si>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</si>
  <si>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</si>
  <si>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</si>
  <si>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</si>
  <si>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</si>
  <si>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</si>
  <si>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</si>
  <si>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</si>
  <si>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</si>
  <si>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</si>
  <si>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</si>
  <si>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</si>
  <si>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</si>
  <si>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</si>
  <si>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</si>
  <si>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</si>
  <si>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</si>
  <si>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</si>
  <si>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</si>
  <si>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</si>
  <si>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</si>
  <si>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</si>
  <si>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</si>
  <si>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</si>
  <si>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</si>
  <si>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</si>
  <si>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</si>
  <si>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</si>
  <si>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</si>
  <si>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</si>
  <si>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</si>
  <si>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</si>
  <si>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</si>
  <si>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</si>
  <si>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</si>
  <si>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</si>
  <si>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</si>
  <si>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</si>
  <si>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</si>
  <si>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</si>
  <si>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</si>
  <si>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</si>
  <si>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</si>
  <si>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</si>
  <si>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</si>
  <si>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</si>
  <si>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</si>
  <si>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</si>
  <si>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</si>
  <si>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</si>
  <si>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</si>
  <si>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</si>
  <si>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</si>
  <si>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</si>
  <si>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</si>
  <si>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</si>
  <si>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</si>
  <si>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</si>
  <si>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</si>
  <si>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</si>
  <si>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</si>
  <si>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</si>
  <si>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</si>
  <si>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</si>
  <si>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</si>
  <si>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</si>
  <si>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</si>
  <si>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</si>
  <si>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</si>
  <si>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</si>
  <si>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</si>
  <si>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</si>
  <si>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</si>
  <si>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</si>
  <si>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</si>
  <si>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</si>
  <si>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</si>
  <si>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</si>
  <si>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</si>
  <si>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</si>
  <si>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</si>
  <si>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</si>
  <si>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</si>
  <si>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</si>
  <si>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</si>
  <si>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</si>
  <si>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</si>
  <si>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</si>
  <si>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</si>
  <si>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</si>
  <si>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</si>
  <si>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</si>
  <si>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</si>
  <si>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</si>
  <si>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</si>
  <si>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</si>
  <si>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</si>
  <si>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</si>
  <si>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</si>
  <si>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</si>
  <si>
    <t>Prévision(Burundi)</t>
  </si>
  <si>
    <t>Limite de confiance inférieure(Burundi)</t>
  </si>
  <si>
    <t>Limite de confiance supérieure(Burundi)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</si>
</sst>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43" fontId="0" fillId="0" borderId="0" xfId="1" applyFont="1"/>
  </cellXfs>
  <cellStyles count="2">
    <cellStyle name="Milliers" xfId="1" builtinId="3"/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05351582784255E-2"/>
          <c:y val="5.5229042502283901E-2"/>
          <c:w val="0.94208010955152344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prediction!$B$1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prediction!$B$2:$B$27</c:f>
              <c:numCache>
                <c:formatCode>General</c:formatCode>
                <c:ptCount val="26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1-4518-A9EB-A0F61769A393}"/>
            </c:ext>
          </c:extLst>
        </c:ser>
        <c:ser>
          <c:idx val="1"/>
          <c:order val="1"/>
          <c:tx>
            <c:strRef>
              <c:f>prediction!$C$1</c:f>
              <c:strCache>
                <c:ptCount val="1"/>
                <c:pt idx="0">
                  <c:v>Prévision(Burundi)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prediction!$C$2:$C$27</c:f>
              <c:numCache>
                <c:formatCode>General</c:formatCode>
                <c:ptCount val="26"/>
                <c:pt idx="19">
                  <c:v>11.0647974014282</c:v>
                </c:pt>
                <c:pt idx="20">
                  <c:v>11.819384551252552</c:v>
                </c:pt>
                <c:pt idx="21">
                  <c:v>12.630254442448987</c:v>
                </c:pt>
                <c:pt idx="22">
                  <c:v>13.441124333645419</c:v>
                </c:pt>
                <c:pt idx="23">
                  <c:v>14.251994224841853</c:v>
                </c:pt>
                <c:pt idx="24">
                  <c:v>15.062864116038286</c:v>
                </c:pt>
                <c:pt idx="25">
                  <c:v>15.87373400723472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1-4518-A9EB-A0F61769A393}"/>
            </c:ext>
          </c:extLst>
        </c:ser>
        <c:ser>
          <c:idx val="2"/>
          <c:order val="2"/>
          <c:tx>
            <c:strRef>
              <c:f>prediction!$D$1</c:f>
              <c:strCache>
                <c:ptCount val="1"/>
                <c:pt idx="0">
                  <c:v>Limite de confiance inférieure(Burundi)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prediction!$D$2:$D$27</c:f>
              <c:numCache>
                <c:formatCode>General</c:formatCode>
                <c:ptCount val="26"/>
                <c:pt idx="19" formatCode="0.00">
                  <c:v>11.0647974014282</c:v>
                </c:pt>
                <c:pt idx="20" formatCode="0.00">
                  <c:v>10.528171658600408</c:v>
                </c:pt>
                <c:pt idx="21" formatCode="0.00">
                  <c:v>11.187211527568946</c:v>
                </c:pt>
                <c:pt idx="22" formatCode="0.00">
                  <c:v>11.704692613460036</c:v>
                </c:pt>
                <c:pt idx="23" formatCode="0.00">
                  <c:v>12.090412055760885</c:v>
                </c:pt>
                <c:pt idx="24" formatCode="0.00">
                  <c:v>12.368269552073208</c:v>
                </c:pt>
                <c:pt idx="25" formatCode="0.00">
                  <c:v>12.559048164542196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1-4518-A9EB-A0F61769A393}"/>
            </c:ext>
          </c:extLst>
        </c:ser>
        <c:ser>
          <c:idx val="3"/>
          <c:order val="3"/>
          <c:tx>
            <c:strRef>
              <c:f>prediction!$E$1</c:f>
              <c:strCache>
                <c:ptCount val="1"/>
                <c:pt idx="0">
                  <c:v>Limite de confiance supérieure(Burundi)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prediction!$A$2:$A$27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prediction!$E$2:$E$27</c:f>
              <c:numCache>
                <c:formatCode>General</c:formatCode>
                <c:ptCount val="26"/>
                <c:pt idx="19" formatCode="0.00">
                  <c:v>11.0647974014282</c:v>
                </c:pt>
                <c:pt idx="20" formatCode="0.00">
                  <c:v>13.110597443904696</c:v>
                </c:pt>
                <c:pt idx="21" formatCode="0.00">
                  <c:v>14.073297357329027</c:v>
                </c:pt>
                <c:pt idx="22" formatCode="0.00">
                  <c:v>15.177556053830802</c:v>
                </c:pt>
                <c:pt idx="23" formatCode="0.00">
                  <c:v>16.413576393922824</c:v>
                </c:pt>
                <c:pt idx="24" formatCode="0.00">
                  <c:v>17.757458680003364</c:v>
                </c:pt>
                <c:pt idx="25" formatCode="0.00">
                  <c:v>19.188419849927246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1-4518-A9EB-A0F61769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833632"/>
        <c:axId val="846829056"/>
      </c:lineChart>
      <c:catAx>
        <c:axId val="8468336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6829056"/>
        <c:crosses val="autoZero"/>
        <c:auto val="1"/>
        <c:lblAlgn val="ctr"/>
        <c:lblOffset val="100"/>
        <c:noMultiLvlLbl val="0"/>
      </c:catAx>
      <c:valAx>
        <c:axId val="8468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68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burundi!$A$2:$B$2</c:f>
              <c:strCache>
                <c:ptCount val="2"/>
                <c:pt idx="0">
                  <c:v>Burundi</c:v>
                </c:pt>
                <c:pt idx="1">
                  <c:v>Access to electricity (% of population)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402301407239349"/>
                  <c:y val="-3.4558843023409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burundi!$C$1:$V$1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burundi!$C$2:$V$2</c:f>
              <c:numCache>
                <c:formatCode>_(* #,##0.00_);_(* \(#,##0.00\);_(* "-"??_);_(@_)</c:formatCode>
                <c:ptCount val="20"/>
                <c:pt idx="0">
                  <c:v>2.4396891593933101</c:v>
                </c:pt>
                <c:pt idx="1">
                  <c:v>2.8013172149658199</c:v>
                </c:pt>
                <c:pt idx="2">
                  <c:v>3.1546571254730198</c:v>
                </c:pt>
                <c:pt idx="3">
                  <c:v>3.4985325336456299</c:v>
                </c:pt>
                <c:pt idx="4">
                  <c:v>3.8317673206329301</c:v>
                </c:pt>
                <c:pt idx="5">
                  <c:v>3.2073170731707301</c:v>
                </c:pt>
                <c:pt idx="6">
                  <c:v>2.66</c:v>
                </c:pt>
                <c:pt idx="7">
                  <c:v>4.77516794204712</c:v>
                </c:pt>
                <c:pt idx="8">
                  <c:v>4.8</c:v>
                </c:pt>
                <c:pt idx="9">
                  <c:v>5.4097371101379403</c:v>
                </c:pt>
                <c:pt idx="10">
                  <c:v>5.3</c:v>
                </c:pt>
                <c:pt idx="11">
                  <c:v>6.1069364547729501</c:v>
                </c:pt>
                <c:pt idx="12">
                  <c:v>6.5</c:v>
                </c:pt>
                <c:pt idx="13">
                  <c:v>6.9</c:v>
                </c:pt>
                <c:pt idx="14">
                  <c:v>7</c:v>
                </c:pt>
                <c:pt idx="15">
                  <c:v>8.4030895233154297</c:v>
                </c:pt>
                <c:pt idx="16">
                  <c:v>9.2517995834350604</c:v>
                </c:pt>
                <c:pt idx="17">
                  <c:v>9.3000000000000007</c:v>
                </c:pt>
                <c:pt idx="18">
                  <c:v>10.598614692688001</c:v>
                </c:pt>
                <c:pt idx="19">
                  <c:v>11.0647974014282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8-4957-AFC1-82854CD76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05200"/>
        <c:axId val="726009360"/>
      </c:scatterChart>
      <c:valAx>
        <c:axId val="72600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009360"/>
        <c:crosses val="autoZero"/>
        <c:crossBetween val="midCat"/>
      </c:valAx>
      <c:valAx>
        <c:axId val="7260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60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'ERI&amp;BHUTAN'!$A$2:$B$2</c:f>
              <c:strCache>
                <c:ptCount val="2"/>
                <c:pt idx="0">
                  <c:v>ERI</c:v>
                </c:pt>
                <c:pt idx="1">
                  <c:v>Access to electricity (% of population)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88919255637136"/>
                  <c:y val="-9.03605152804175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'ERI&amp;BHUTAN'!$C$1:$V$1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'ERI&amp;BHUTAN'!$C$2:$V$2</c:f>
              <c:numCache>
                <c:formatCode>General</c:formatCode>
                <c:ptCount val="20"/>
                <c:pt idx="0">
                  <c:v>29.2042427062988</c:v>
                </c:pt>
                <c:pt idx="1">
                  <c:v>30.301435470581101</c:v>
                </c:pt>
                <c:pt idx="2">
                  <c:v>32.200000000000003</c:v>
                </c:pt>
                <c:pt idx="3">
                  <c:v>32.469783782958999</c:v>
                </c:pt>
                <c:pt idx="4">
                  <c:v>33.538585662841797</c:v>
                </c:pt>
                <c:pt idx="5">
                  <c:v>34.5957221984863</c:v>
                </c:pt>
                <c:pt idx="6">
                  <c:v>35.643730163574197</c:v>
                </c:pt>
                <c:pt idx="7">
                  <c:v>36.688686370849602</c:v>
                </c:pt>
                <c:pt idx="8">
                  <c:v>37.736824035644503</c:v>
                </c:pt>
                <c:pt idx="9">
                  <c:v>38.794387817382798</c:v>
                </c:pt>
                <c:pt idx="10">
                  <c:v>39.867607116699197</c:v>
                </c:pt>
                <c:pt idx="11">
                  <c:v>40.962718963622997</c:v>
                </c:pt>
                <c:pt idx="12">
                  <c:v>42.084251403808601</c:v>
                </c:pt>
                <c:pt idx="13">
                  <c:v>43.229896545410199</c:v>
                </c:pt>
                <c:pt idx="14">
                  <c:v>44.395633697509801</c:v>
                </c:pt>
                <c:pt idx="15">
                  <c:v>45.577445983886697</c:v>
                </c:pt>
                <c:pt idx="16">
                  <c:v>46.771312713622997</c:v>
                </c:pt>
                <c:pt idx="17">
                  <c:v>47.973213195800803</c:v>
                </c:pt>
                <c:pt idx="18">
                  <c:v>49.1791381835938</c:v>
                </c:pt>
                <c:pt idx="19">
                  <c:v>50.385730743408203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F-4077-855E-D59E56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01744"/>
        <c:axId val="727399664"/>
      </c:scatterChart>
      <c:valAx>
        <c:axId val="7274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7399664"/>
        <c:crosses val="autoZero"/>
        <c:crossBetween val="midCat"/>
      </c:valAx>
      <c:valAx>
        <c:axId val="7273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74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'ERI&amp;BHUTAN'!$A$5:$B$5</c:f>
              <c:strCache>
                <c:ptCount val="2"/>
                <c:pt idx="0">
                  <c:v>Bhutan</c:v>
                </c:pt>
                <c:pt idx="1">
                  <c:v>Access to electricity (% of population)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61964735516374"/>
                  <c:y val="-1.1069519807433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'ERI&amp;BHUTAN'!$C$4:$V$4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xVal>
          <c:yVal>
            <c:numRef>
              <c:f>'ERI&amp;BHUTAN'!$C$5:$V$5</c:f>
              <c:numCache>
                <c:formatCode>General</c:formatCode>
                <c:ptCount val="20"/>
                <c:pt idx="0">
                  <c:v>31.15</c:v>
                </c:pt>
                <c:pt idx="1">
                  <c:v>40.091510772705099</c:v>
                </c:pt>
                <c:pt idx="2">
                  <c:v>44.043014526367202</c:v>
                </c:pt>
                <c:pt idx="3">
                  <c:v>41.1</c:v>
                </c:pt>
                <c:pt idx="4">
                  <c:v>51.916454315185497</c:v>
                </c:pt>
                <c:pt idx="5">
                  <c:v>59.8081116441343</c:v>
                </c:pt>
                <c:pt idx="6">
                  <c:v>59.746795654296903</c:v>
                </c:pt>
                <c:pt idx="7">
                  <c:v>71.8</c:v>
                </c:pt>
                <c:pt idx="8">
                  <c:v>67.565086364746094</c:v>
                </c:pt>
                <c:pt idx="9">
                  <c:v>71.485244750976605</c:v>
                </c:pt>
                <c:pt idx="10">
                  <c:v>73.282910874897794</c:v>
                </c:pt>
                <c:pt idx="11">
                  <c:v>81.687995910644503</c:v>
                </c:pt>
                <c:pt idx="12">
                  <c:v>91.5</c:v>
                </c:pt>
                <c:pt idx="13">
                  <c:v>87.371147155761705</c:v>
                </c:pt>
                <c:pt idx="14">
                  <c:v>91.399482727050795</c:v>
                </c:pt>
                <c:pt idx="15">
                  <c:v>95.443893432617202</c:v>
                </c:pt>
                <c:pt idx="16">
                  <c:v>99.500358581542997</c:v>
                </c:pt>
                <c:pt idx="17">
                  <c:v>97.7</c:v>
                </c:pt>
                <c:pt idx="18">
                  <c:v>99.968772888183594</c:v>
                </c:pt>
                <c:pt idx="1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F-497B-9DCD-0BFF62B34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11376"/>
        <c:axId val="583409296"/>
      </c:scatterChart>
      <c:valAx>
        <c:axId val="58341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409296"/>
        <c:crosses val="autoZero"/>
        <c:crossBetween val="midCat"/>
      </c:valAx>
      <c:valAx>
        <c:axId val="5834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341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106680</xdr:rowOff>
    </xdr:from>
    <xdr:to>
      <xdr:col>7</xdr:col>
      <xdr:colOff>274320</xdr:colOff>
      <xdr:row>23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EBA4B7-5F83-2BCB-E0A4-EAA04DE8C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121920</xdr:rowOff>
    </xdr:from>
    <xdr:to>
      <xdr:col>9</xdr:col>
      <xdr:colOff>708660</xdr:colOff>
      <xdr:row>22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E17F8D-B481-4BD6-75EA-D1053DE06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129540</xdr:rowOff>
    </xdr:from>
    <xdr:to>
      <xdr:col>6</xdr:col>
      <xdr:colOff>784860</xdr:colOff>
      <xdr:row>23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08DD7C-DA46-0F41-6791-8547F879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5</xdr:row>
      <xdr:rowOff>129540</xdr:rowOff>
    </xdr:from>
    <xdr:to>
      <xdr:col>14</xdr:col>
      <xdr:colOff>586740</xdr:colOff>
      <xdr:row>23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66DE7C3-A86F-8FF0-E3FA-E81F60AF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19</xdr:row>
      <xdr:rowOff>163830</xdr:rowOff>
    </xdr:from>
    <xdr:to>
      <xdr:col>15</xdr:col>
      <xdr:colOff>106680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C9D14-5DC0-47D8-854F-314DEDC85683}" name="Tableau1" displayName="Tableau1" ref="A1:E27" totalsRowShown="0">
  <autoFilter ref="A1:E27" xr:uid="{09AC9D14-5DC0-47D8-854F-314DEDC85683}"/>
  <tableColumns count="5">
    <tableColumn id="1" xr3:uid="{123BA1F9-9816-4C18-812D-97E4AE114D1B}" name="Country Name"/>
    <tableColumn id="2" xr3:uid="{B25013A1-EA11-4749-910F-5C15E83A23F0}" name="Burundi"/>
    <tableColumn id="3" xr3:uid="{959553D6-E86F-4B49-8ED5-A1AB97B9D800}" name="Prévision(Burundi)">
      <calculatedColumnFormula>_xlfn.FORECAST.ETS(A2,$B$2:$B$21,$A$2:$A$21,1,1)</calculatedColumnFormula>
    </tableColumn>
    <tableColumn id="4" xr3:uid="{252711DA-5EA8-4CD1-847F-69A75069F0B9}" name="Limite de confiance inférieure(Burundi)" dataDxfId="1">
      <calculatedColumnFormula>C2-_xlfn.FORECAST.ETS.CONFINT(A2,$B$2:$B$21,$A$2:$A$21,0.95,1,1)</calculatedColumnFormula>
    </tableColumn>
    <tableColumn id="5" xr3:uid="{B7ADD453-61F3-4BC6-999A-2F56C341B260}" name="Limite de confiance supérieure(Burundi)" dataDxfId="0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87"/>
  <sheetViews>
    <sheetView topLeftCell="F1" workbookViewId="0">
      <selection sqref="A1:W4"/>
    </sheetView>
  </sheetViews>
  <sheetFormatPr baseColWidth="10" defaultColWidth="8.88671875" defaultRowHeight="14.4" x14ac:dyDescent="0.3"/>
  <cols>
    <col min="1" max="1" width="43.6640625" customWidth="1"/>
    <col min="3" max="3" width="32" bestFit="1" customWidth="1"/>
  </cols>
  <sheetData>
    <row r="1" spans="1:23" x14ac:dyDescent="0.3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hidden="1" x14ac:dyDescent="0.3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hidden="1" x14ac:dyDescent="0.3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3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hidden="1" x14ac:dyDescent="0.3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hidden="1" x14ac:dyDescent="0.3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hidden="1" x14ac:dyDescent="0.3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hidden="1" x14ac:dyDescent="0.3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hidden="1" x14ac:dyDescent="0.3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hidden="1" x14ac:dyDescent="0.3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hidden="1" x14ac:dyDescent="0.3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hidden="1" x14ac:dyDescent="0.3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hidden="1" x14ac:dyDescent="0.3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hidden="1" x14ac:dyDescent="0.3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hidden="1" x14ac:dyDescent="0.3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hidden="1" x14ac:dyDescent="0.3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hidden="1" x14ac:dyDescent="0.3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hidden="1" x14ac:dyDescent="0.3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hidden="1" x14ac:dyDescent="0.3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hidden="1" x14ac:dyDescent="0.3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hidden="1" x14ac:dyDescent="0.3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hidden="1" x14ac:dyDescent="0.3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hidden="1" x14ac:dyDescent="0.3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hidden="1" x14ac:dyDescent="0.3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hidden="1" x14ac:dyDescent="0.3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hidden="1" x14ac:dyDescent="0.3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hidden="1" x14ac:dyDescent="0.3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hidden="1" x14ac:dyDescent="0.3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hidden="1" x14ac:dyDescent="0.3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hidden="1" x14ac:dyDescent="0.3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hidden="1" x14ac:dyDescent="0.3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hidden="1" x14ac:dyDescent="0.3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hidden="1" x14ac:dyDescent="0.3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hidden="1" x14ac:dyDescent="0.3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hidden="1" x14ac:dyDescent="0.3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hidden="1" x14ac:dyDescent="0.3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hidden="1" x14ac:dyDescent="0.3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hidden="1" x14ac:dyDescent="0.3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hidden="1" x14ac:dyDescent="0.3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hidden="1" x14ac:dyDescent="0.3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hidden="1" x14ac:dyDescent="0.3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hidden="1" x14ac:dyDescent="0.3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hidden="1" x14ac:dyDescent="0.3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hidden="1" x14ac:dyDescent="0.3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hidden="1" x14ac:dyDescent="0.3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hidden="1" x14ac:dyDescent="0.3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hidden="1" x14ac:dyDescent="0.3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hidden="1" x14ac:dyDescent="0.3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hidden="1" x14ac:dyDescent="0.3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hidden="1" x14ac:dyDescent="0.3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hidden="1" x14ac:dyDescent="0.3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hidden="1" x14ac:dyDescent="0.3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hidden="1" x14ac:dyDescent="0.3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hidden="1" x14ac:dyDescent="0.3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hidden="1" x14ac:dyDescent="0.3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hidden="1" x14ac:dyDescent="0.3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hidden="1" x14ac:dyDescent="0.3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hidden="1" x14ac:dyDescent="0.3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hidden="1" x14ac:dyDescent="0.3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hidden="1" x14ac:dyDescent="0.3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hidden="1" x14ac:dyDescent="0.3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hidden="1" x14ac:dyDescent="0.3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hidden="1" x14ac:dyDescent="0.3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hidden="1" x14ac:dyDescent="0.3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hidden="1" x14ac:dyDescent="0.3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hidden="1" x14ac:dyDescent="0.3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hidden="1" x14ac:dyDescent="0.3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hidden="1" x14ac:dyDescent="0.3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hidden="1" x14ac:dyDescent="0.3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hidden="1" x14ac:dyDescent="0.3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hidden="1" x14ac:dyDescent="0.3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hidden="1" x14ac:dyDescent="0.3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hidden="1" x14ac:dyDescent="0.3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hidden="1" x14ac:dyDescent="0.3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hidden="1" x14ac:dyDescent="0.3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hidden="1" x14ac:dyDescent="0.3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hidden="1" x14ac:dyDescent="0.3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hidden="1" x14ac:dyDescent="0.3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hidden="1" x14ac:dyDescent="0.3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hidden="1" x14ac:dyDescent="0.3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hidden="1" x14ac:dyDescent="0.3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hidden="1" x14ac:dyDescent="0.3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hidden="1" x14ac:dyDescent="0.3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hidden="1" x14ac:dyDescent="0.3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hidden="1" x14ac:dyDescent="0.3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hidden="1" x14ac:dyDescent="0.3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hidden="1" x14ac:dyDescent="0.3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hidden="1" x14ac:dyDescent="0.3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hidden="1" x14ac:dyDescent="0.3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hidden="1" x14ac:dyDescent="0.3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hidden="1" x14ac:dyDescent="0.3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hidden="1" x14ac:dyDescent="0.3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hidden="1" x14ac:dyDescent="0.3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hidden="1" x14ac:dyDescent="0.3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hidden="1" x14ac:dyDescent="0.3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hidden="1" x14ac:dyDescent="0.3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hidden="1" x14ac:dyDescent="0.3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hidden="1" x14ac:dyDescent="0.3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hidden="1" x14ac:dyDescent="0.3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hidden="1" x14ac:dyDescent="0.3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hidden="1" x14ac:dyDescent="0.3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hidden="1" x14ac:dyDescent="0.3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hidden="1" x14ac:dyDescent="0.3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hidden="1" x14ac:dyDescent="0.3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hidden="1" x14ac:dyDescent="0.3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hidden="1" x14ac:dyDescent="0.3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hidden="1" x14ac:dyDescent="0.3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hidden="1" x14ac:dyDescent="0.3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hidden="1" x14ac:dyDescent="0.3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hidden="1" x14ac:dyDescent="0.3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hidden="1" x14ac:dyDescent="0.3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hidden="1" x14ac:dyDescent="0.3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hidden="1" x14ac:dyDescent="0.3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hidden="1" x14ac:dyDescent="0.3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hidden="1" x14ac:dyDescent="0.3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hidden="1" x14ac:dyDescent="0.3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hidden="1" x14ac:dyDescent="0.3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hidden="1" x14ac:dyDescent="0.3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hidden="1" x14ac:dyDescent="0.3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hidden="1" x14ac:dyDescent="0.3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hidden="1" x14ac:dyDescent="0.3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hidden="1" x14ac:dyDescent="0.3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hidden="1" x14ac:dyDescent="0.3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hidden="1" x14ac:dyDescent="0.3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hidden="1" x14ac:dyDescent="0.3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hidden="1" x14ac:dyDescent="0.3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hidden="1" x14ac:dyDescent="0.3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hidden="1" x14ac:dyDescent="0.3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hidden="1" x14ac:dyDescent="0.3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hidden="1" x14ac:dyDescent="0.3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hidden="1" x14ac:dyDescent="0.3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hidden="1" x14ac:dyDescent="0.3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hidden="1" x14ac:dyDescent="0.3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hidden="1" x14ac:dyDescent="0.3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hidden="1" x14ac:dyDescent="0.3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hidden="1" x14ac:dyDescent="0.3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hidden="1" x14ac:dyDescent="0.3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hidden="1" x14ac:dyDescent="0.3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hidden="1" x14ac:dyDescent="0.3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hidden="1" x14ac:dyDescent="0.3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hidden="1" x14ac:dyDescent="0.3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hidden="1" x14ac:dyDescent="0.3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hidden="1" x14ac:dyDescent="0.3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hidden="1" x14ac:dyDescent="0.3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hidden="1" x14ac:dyDescent="0.3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hidden="1" x14ac:dyDescent="0.3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hidden="1" x14ac:dyDescent="0.3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hidden="1" x14ac:dyDescent="0.3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hidden="1" x14ac:dyDescent="0.3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hidden="1" x14ac:dyDescent="0.3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hidden="1" x14ac:dyDescent="0.3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hidden="1" x14ac:dyDescent="0.3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hidden="1" x14ac:dyDescent="0.3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hidden="1" x14ac:dyDescent="0.3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hidden="1" x14ac:dyDescent="0.3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hidden="1" x14ac:dyDescent="0.3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hidden="1" x14ac:dyDescent="0.3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hidden="1" x14ac:dyDescent="0.3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hidden="1" x14ac:dyDescent="0.3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hidden="1" x14ac:dyDescent="0.3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hidden="1" x14ac:dyDescent="0.3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hidden="1" x14ac:dyDescent="0.3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hidden="1" x14ac:dyDescent="0.3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hidden="1" x14ac:dyDescent="0.3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hidden="1" x14ac:dyDescent="0.3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hidden="1" x14ac:dyDescent="0.3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hidden="1" x14ac:dyDescent="0.3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hidden="1" x14ac:dyDescent="0.3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hidden="1" x14ac:dyDescent="0.3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hidden="1" x14ac:dyDescent="0.3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hidden="1" x14ac:dyDescent="0.3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hidden="1" x14ac:dyDescent="0.3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hidden="1" x14ac:dyDescent="0.3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hidden="1" x14ac:dyDescent="0.3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hidden="1" x14ac:dyDescent="0.3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hidden="1" x14ac:dyDescent="0.3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hidden="1" x14ac:dyDescent="0.3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hidden="1" x14ac:dyDescent="0.3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hidden="1" x14ac:dyDescent="0.3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hidden="1" x14ac:dyDescent="0.3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hidden="1" x14ac:dyDescent="0.3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hidden="1" x14ac:dyDescent="0.3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hidden="1" x14ac:dyDescent="0.3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hidden="1" x14ac:dyDescent="0.3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hidden="1" x14ac:dyDescent="0.3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hidden="1" x14ac:dyDescent="0.3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hidden="1" x14ac:dyDescent="0.3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filterColumn colId="0">
      <filters>
        <filter val="Burundi"/>
      </filters>
    </filterColumn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1968-D01B-4FE7-9AA8-3EB58AC1D27D}">
  <dimension ref="A1:E27"/>
  <sheetViews>
    <sheetView workbookViewId="0">
      <selection activeCell="J12" sqref="J12"/>
    </sheetView>
  </sheetViews>
  <sheetFormatPr baseColWidth="10" defaultRowHeight="14.4" x14ac:dyDescent="0.3"/>
  <cols>
    <col min="1" max="1" width="15.109375" customWidth="1"/>
    <col min="3" max="3" width="18.5546875" customWidth="1"/>
    <col min="4" max="4" width="35.77734375" customWidth="1"/>
    <col min="5" max="5" width="36.5546875" customWidth="1"/>
  </cols>
  <sheetData>
    <row r="1" spans="1:5" x14ac:dyDescent="0.3">
      <c r="A1" t="s">
        <v>384</v>
      </c>
      <c r="B1" t="s">
        <v>250</v>
      </c>
      <c r="C1" t="s">
        <v>409</v>
      </c>
      <c r="D1" t="s">
        <v>410</v>
      </c>
      <c r="E1" t="s">
        <v>411</v>
      </c>
    </row>
    <row r="2" spans="1:5" x14ac:dyDescent="0.3">
      <c r="A2">
        <v>2000</v>
      </c>
      <c r="B2">
        <v>2.4396891593933101</v>
      </c>
    </row>
    <row r="3" spans="1:5" x14ac:dyDescent="0.3">
      <c r="A3">
        <v>2001</v>
      </c>
      <c r="B3">
        <v>2.8013172149658199</v>
      </c>
    </row>
    <row r="4" spans="1:5" x14ac:dyDescent="0.3">
      <c r="A4">
        <v>2002</v>
      </c>
      <c r="B4">
        <v>3.1546571254730198</v>
      </c>
    </row>
    <row r="5" spans="1:5" x14ac:dyDescent="0.3">
      <c r="A5">
        <v>2003</v>
      </c>
      <c r="B5">
        <v>3.4985325336456299</v>
      </c>
    </row>
    <row r="6" spans="1:5" x14ac:dyDescent="0.3">
      <c r="A6">
        <v>2004</v>
      </c>
      <c r="B6">
        <v>3.8317673206329301</v>
      </c>
    </row>
    <row r="7" spans="1:5" x14ac:dyDescent="0.3">
      <c r="A7">
        <v>2005</v>
      </c>
      <c r="B7">
        <v>3.2073170731707301</v>
      </c>
    </row>
    <row r="8" spans="1:5" x14ac:dyDescent="0.3">
      <c r="A8">
        <v>2006</v>
      </c>
      <c r="B8">
        <v>2.66</v>
      </c>
    </row>
    <row r="9" spans="1:5" x14ac:dyDescent="0.3">
      <c r="A9">
        <v>2007</v>
      </c>
      <c r="B9">
        <v>4.77516794204712</v>
      </c>
    </row>
    <row r="10" spans="1:5" x14ac:dyDescent="0.3">
      <c r="A10">
        <v>2008</v>
      </c>
      <c r="B10">
        <v>4.8</v>
      </c>
    </row>
    <row r="11" spans="1:5" x14ac:dyDescent="0.3">
      <c r="A11">
        <v>2009</v>
      </c>
      <c r="B11">
        <v>5.4097371101379403</v>
      </c>
    </row>
    <row r="12" spans="1:5" x14ac:dyDescent="0.3">
      <c r="A12">
        <v>2010</v>
      </c>
      <c r="B12">
        <v>5.3</v>
      </c>
    </row>
    <row r="13" spans="1:5" x14ac:dyDescent="0.3">
      <c r="A13">
        <v>2011</v>
      </c>
      <c r="B13">
        <v>6.1069364547729501</v>
      </c>
    </row>
    <row r="14" spans="1:5" x14ac:dyDescent="0.3">
      <c r="A14">
        <v>2012</v>
      </c>
      <c r="B14">
        <v>6.5</v>
      </c>
    </row>
    <row r="15" spans="1:5" x14ac:dyDescent="0.3">
      <c r="A15">
        <v>2013</v>
      </c>
      <c r="B15">
        <v>6.9</v>
      </c>
    </row>
    <row r="16" spans="1:5" x14ac:dyDescent="0.3">
      <c r="A16">
        <v>2014</v>
      </c>
      <c r="B16">
        <v>7</v>
      </c>
    </row>
    <row r="17" spans="1:5" x14ac:dyDescent="0.3">
      <c r="A17">
        <v>2015</v>
      </c>
      <c r="B17">
        <v>8.4030895233154297</v>
      </c>
    </row>
    <row r="18" spans="1:5" x14ac:dyDescent="0.3">
      <c r="A18">
        <v>2016</v>
      </c>
      <c r="B18">
        <v>9.2517995834350604</v>
      </c>
    </row>
    <row r="19" spans="1:5" x14ac:dyDescent="0.3">
      <c r="A19">
        <v>2017</v>
      </c>
      <c r="B19">
        <v>9.3000000000000007</v>
      </c>
    </row>
    <row r="20" spans="1:5" x14ac:dyDescent="0.3">
      <c r="A20">
        <v>2018</v>
      </c>
      <c r="B20">
        <v>10.598614692688001</v>
      </c>
    </row>
    <row r="21" spans="1:5" x14ac:dyDescent="0.3">
      <c r="A21">
        <v>2019</v>
      </c>
      <c r="B21">
        <v>11.0647974014282</v>
      </c>
      <c r="C21">
        <v>11.0647974014282</v>
      </c>
      <c r="D21" s="8">
        <v>11.0647974014282</v>
      </c>
      <c r="E21" s="8">
        <v>11.0647974014282</v>
      </c>
    </row>
    <row r="22" spans="1:5" x14ac:dyDescent="0.3">
      <c r="A22">
        <v>2020</v>
      </c>
      <c r="C22">
        <f t="shared" ref="C22:C27" si="0">_xlfn.FORECAST.ETS(A22,$B$2:$B$21,$A$2:$A$21,1,1)</f>
        <v>11.819384551252552</v>
      </c>
      <c r="D22" s="8">
        <f t="shared" ref="D22:D27" si="1">C22-_xlfn.FORECAST.ETS.CONFINT(A22,$B$2:$B$21,$A$2:$A$21,0.95,1,1)</f>
        <v>10.528171658600408</v>
      </c>
      <c r="E22" s="8">
        <f t="shared" ref="E22:E27" si="2">C22+_xlfn.FORECAST.ETS.CONFINT(A22,$B$2:$B$21,$A$2:$A$21,0.95,1,1)</f>
        <v>13.110597443904696</v>
      </c>
    </row>
    <row r="23" spans="1:5" x14ac:dyDescent="0.3">
      <c r="A23">
        <v>2021</v>
      </c>
      <c r="C23">
        <f t="shared" si="0"/>
        <v>12.630254442448987</v>
      </c>
      <c r="D23" s="8">
        <f t="shared" si="1"/>
        <v>11.187211527568946</v>
      </c>
      <c r="E23" s="8">
        <f t="shared" si="2"/>
        <v>14.073297357329027</v>
      </c>
    </row>
    <row r="24" spans="1:5" x14ac:dyDescent="0.3">
      <c r="A24">
        <v>2022</v>
      </c>
      <c r="C24">
        <f t="shared" si="0"/>
        <v>13.441124333645419</v>
      </c>
      <c r="D24" s="8">
        <f t="shared" si="1"/>
        <v>11.704692613460036</v>
      </c>
      <c r="E24" s="8">
        <f t="shared" si="2"/>
        <v>15.177556053830802</v>
      </c>
    </row>
    <row r="25" spans="1:5" x14ac:dyDescent="0.3">
      <c r="A25">
        <v>2023</v>
      </c>
      <c r="C25">
        <f t="shared" si="0"/>
        <v>14.251994224841853</v>
      </c>
      <c r="D25" s="8">
        <f t="shared" si="1"/>
        <v>12.090412055760885</v>
      </c>
      <c r="E25" s="8">
        <f t="shared" si="2"/>
        <v>16.413576393922824</v>
      </c>
    </row>
    <row r="26" spans="1:5" x14ac:dyDescent="0.3">
      <c r="A26">
        <v>2024</v>
      </c>
      <c r="C26">
        <f t="shared" si="0"/>
        <v>15.062864116038286</v>
      </c>
      <c r="D26" s="8">
        <f t="shared" si="1"/>
        <v>12.368269552073208</v>
      </c>
      <c r="E26" s="8">
        <f t="shared" si="2"/>
        <v>17.757458680003364</v>
      </c>
    </row>
    <row r="27" spans="1:5" x14ac:dyDescent="0.3">
      <c r="A27">
        <v>2025</v>
      </c>
      <c r="C27">
        <f t="shared" si="0"/>
        <v>15.87373400723472</v>
      </c>
      <c r="D27" s="8">
        <f t="shared" si="1"/>
        <v>12.559048164542196</v>
      </c>
      <c r="E27" s="8">
        <f t="shared" si="2"/>
        <v>19.188419849927246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86CA-7979-4DCF-B8D2-8D491A27F14F}">
  <dimension ref="A1:V2"/>
  <sheetViews>
    <sheetView workbookViewId="0">
      <selection activeCell="M12" sqref="M12"/>
    </sheetView>
  </sheetViews>
  <sheetFormatPr baseColWidth="10" defaultRowHeight="14.4" x14ac:dyDescent="0.3"/>
  <sheetData>
    <row r="1" spans="1:22" x14ac:dyDescent="0.3">
      <c r="A1" t="s">
        <v>384</v>
      </c>
      <c r="B1" t="s">
        <v>321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</row>
    <row r="2" spans="1:22" x14ac:dyDescent="0.3">
      <c r="A2" t="s">
        <v>250</v>
      </c>
      <c r="B2" t="s">
        <v>294</v>
      </c>
      <c r="C2" s="9">
        <v>2.4396891593933101</v>
      </c>
      <c r="D2" s="9">
        <v>2.8013172149658199</v>
      </c>
      <c r="E2" s="9">
        <v>3.1546571254730198</v>
      </c>
      <c r="F2" s="9">
        <v>3.4985325336456299</v>
      </c>
      <c r="G2" s="9">
        <v>3.8317673206329301</v>
      </c>
      <c r="H2" s="9">
        <v>3.2073170731707301</v>
      </c>
      <c r="I2" s="9">
        <v>2.66</v>
      </c>
      <c r="J2" s="9">
        <v>4.77516794204712</v>
      </c>
      <c r="K2" s="9">
        <v>4.8</v>
      </c>
      <c r="L2" s="9">
        <v>5.4097371101379403</v>
      </c>
      <c r="M2" s="9">
        <v>5.3</v>
      </c>
      <c r="N2" s="9">
        <v>6.1069364547729501</v>
      </c>
      <c r="O2" s="9">
        <v>6.5</v>
      </c>
      <c r="P2" s="9">
        <v>6.9</v>
      </c>
      <c r="Q2" s="9">
        <v>7</v>
      </c>
      <c r="R2" s="9">
        <v>8.4030895233154297</v>
      </c>
      <c r="S2" s="9">
        <v>9.2517995834350604</v>
      </c>
      <c r="T2" s="9">
        <v>9.3000000000000007</v>
      </c>
      <c r="U2" s="9">
        <v>10.598614692688001</v>
      </c>
      <c r="V2" s="9">
        <v>11.0647974014282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7A2C-7D36-4798-BDC1-D190ACB364D1}">
  <dimension ref="A1:V5"/>
  <sheetViews>
    <sheetView tabSelected="1" workbookViewId="0">
      <selection activeCell="Q12" sqref="Q12"/>
    </sheetView>
  </sheetViews>
  <sheetFormatPr baseColWidth="10" defaultRowHeight="14.4" x14ac:dyDescent="0.3"/>
  <sheetData>
    <row r="1" spans="1:22" x14ac:dyDescent="0.3">
      <c r="A1" s="1" t="s">
        <v>256</v>
      </c>
      <c r="B1" t="s">
        <v>321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</row>
    <row r="2" spans="1:22" x14ac:dyDescent="0.3">
      <c r="A2" s="1" t="s">
        <v>96</v>
      </c>
      <c r="B2" t="s">
        <v>294</v>
      </c>
      <c r="C2">
        <v>29.2042427062988</v>
      </c>
      <c r="D2">
        <v>30.301435470581101</v>
      </c>
      <c r="E2">
        <v>32.200000000000003</v>
      </c>
      <c r="F2">
        <v>32.469783782958999</v>
      </c>
      <c r="G2">
        <v>33.538585662841797</v>
      </c>
      <c r="H2">
        <v>34.5957221984863</v>
      </c>
      <c r="I2">
        <v>35.643730163574197</v>
      </c>
      <c r="J2">
        <v>36.688686370849602</v>
      </c>
      <c r="K2">
        <v>37.736824035644503</v>
      </c>
      <c r="L2">
        <v>38.794387817382798</v>
      </c>
      <c r="M2">
        <v>39.867607116699197</v>
      </c>
      <c r="N2">
        <v>40.962718963622997</v>
      </c>
      <c r="O2">
        <v>42.084251403808601</v>
      </c>
      <c r="P2">
        <v>43.229896545410199</v>
      </c>
      <c r="Q2">
        <v>44.395633697509801</v>
      </c>
      <c r="R2">
        <v>45.577445983886697</v>
      </c>
      <c r="S2">
        <v>46.771312713622997</v>
      </c>
      <c r="T2">
        <v>47.973213195800803</v>
      </c>
      <c r="U2">
        <v>49.1791381835938</v>
      </c>
      <c r="V2">
        <v>50.385730743408203</v>
      </c>
    </row>
    <row r="4" spans="1:22" x14ac:dyDescent="0.3">
      <c r="A4" s="1" t="s">
        <v>256</v>
      </c>
      <c r="B4" t="s">
        <v>321</v>
      </c>
      <c r="C4">
        <v>2000</v>
      </c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>
        <v>2017</v>
      </c>
      <c r="U4">
        <v>2018</v>
      </c>
      <c r="V4">
        <v>2019</v>
      </c>
    </row>
    <row r="5" spans="1:22" x14ac:dyDescent="0.3">
      <c r="A5" t="s">
        <v>311</v>
      </c>
      <c r="B5" t="s">
        <v>294</v>
      </c>
      <c r="C5">
        <v>31.15</v>
      </c>
      <c r="D5">
        <v>40.091510772705099</v>
      </c>
      <c r="E5">
        <v>44.043014526367202</v>
      </c>
      <c r="F5">
        <v>41.1</v>
      </c>
      <c r="G5">
        <v>51.916454315185497</v>
      </c>
      <c r="H5">
        <v>59.8081116441343</v>
      </c>
      <c r="I5">
        <v>59.746795654296903</v>
      </c>
      <c r="J5">
        <v>71.8</v>
      </c>
      <c r="K5">
        <v>67.565086364746094</v>
      </c>
      <c r="L5">
        <v>71.485244750976605</v>
      </c>
      <c r="M5">
        <v>73.282910874897794</v>
      </c>
      <c r="N5">
        <v>81.687995910644503</v>
      </c>
      <c r="O5">
        <v>91.5</v>
      </c>
      <c r="P5">
        <v>87.371147155761705</v>
      </c>
      <c r="Q5">
        <v>91.399482727050795</v>
      </c>
      <c r="R5">
        <v>95.443893432617202</v>
      </c>
      <c r="S5">
        <v>99.500358581542997</v>
      </c>
      <c r="T5">
        <v>97.7</v>
      </c>
      <c r="U5">
        <v>99.968772888183594</v>
      </c>
      <c r="V5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topLeftCell="A13" zoomScaleNormal="100" workbookViewId="0">
      <selection activeCell="A31" sqref="A31"/>
    </sheetView>
  </sheetViews>
  <sheetFormatPr baseColWidth="10" defaultColWidth="8.88671875" defaultRowHeight="14.4" x14ac:dyDescent="0.3"/>
  <cols>
    <col min="1" max="1" width="26.33203125" customWidth="1"/>
    <col min="2" max="2" width="14.88671875" customWidth="1"/>
  </cols>
  <sheetData>
    <row r="1" spans="1:21" ht="15" x14ac:dyDescent="0.3">
      <c r="A1" s="2" t="s">
        <v>397</v>
      </c>
    </row>
    <row r="2" spans="1:21" ht="15" x14ac:dyDescent="0.3">
      <c r="A2" s="3" t="s">
        <v>398</v>
      </c>
    </row>
    <row r="3" spans="1:21" ht="15" x14ac:dyDescent="0.3">
      <c r="A3" s="3" t="s">
        <v>399</v>
      </c>
    </row>
    <row r="4" spans="1:21" ht="15" x14ac:dyDescent="0.3">
      <c r="A4" s="3" t="s">
        <v>400</v>
      </c>
    </row>
    <row r="6" spans="1:21" x14ac:dyDescent="0.3">
      <c r="A6" s="4" t="s">
        <v>401</v>
      </c>
    </row>
    <row r="7" spans="1:21" x14ac:dyDescent="0.3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3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3">
      <c r="A10" t="s">
        <v>403</v>
      </c>
    </row>
    <row r="11" spans="1:21" ht="28.8" x14ac:dyDescent="0.3">
      <c r="A11" s="5" t="s">
        <v>404</v>
      </c>
      <c r="B11">
        <f>U8</f>
        <v>87.375514185710614</v>
      </c>
    </row>
    <row r="12" spans="1:21" ht="86.4" x14ac:dyDescent="0.3">
      <c r="A12" s="5" t="s">
        <v>405</v>
      </c>
      <c r="B12">
        <f>COUNTIF(Data!W2:W187, "&gt;"&amp;Statistics!B11)</f>
        <v>145</v>
      </c>
    </row>
    <row r="13" spans="1:21" x14ac:dyDescent="0.3">
      <c r="A13" s="5"/>
    </row>
    <row r="14" spans="1:21" x14ac:dyDescent="0.3">
      <c r="A14" s="5" t="s">
        <v>403</v>
      </c>
    </row>
    <row r="15" spans="1:21" ht="28.8" x14ac:dyDescent="0.3">
      <c r="A15" s="5" t="s">
        <v>404</v>
      </c>
      <c r="B15">
        <f>B11</f>
        <v>87.375514185710614</v>
      </c>
    </row>
    <row r="16" spans="1:21" ht="72" x14ac:dyDescent="0.3">
      <c r="A16" s="5" t="s">
        <v>406</v>
      </c>
      <c r="B16">
        <f>COUNTIF(Data!W2:W187, "&lt;"&amp;[1]Statistics!B15)</f>
        <v>41</v>
      </c>
      <c r="C16" s="6"/>
    </row>
    <row r="17" spans="1:2" x14ac:dyDescent="0.3">
      <c r="A17" s="5"/>
    </row>
    <row r="18" spans="1:2" x14ac:dyDescent="0.3">
      <c r="A18" s="5" t="s">
        <v>407</v>
      </c>
    </row>
    <row r="19" spans="1:2" ht="15" x14ac:dyDescent="0.3">
      <c r="A19" s="7" t="s">
        <v>408</v>
      </c>
    </row>
    <row r="21" spans="1:2" x14ac:dyDescent="0.3">
      <c r="A21" t="s">
        <v>384</v>
      </c>
      <c r="B21" t="s">
        <v>177</v>
      </c>
    </row>
    <row r="22" spans="1:2" x14ac:dyDescent="0.3">
      <c r="A22" t="s">
        <v>146</v>
      </c>
      <c r="B22" s="8">
        <v>6.7205352783203098</v>
      </c>
    </row>
    <row r="23" spans="1:2" x14ac:dyDescent="0.3">
      <c r="A23" t="s">
        <v>331</v>
      </c>
      <c r="B23" s="8">
        <v>8.4</v>
      </c>
    </row>
    <row r="24" spans="1:2" x14ac:dyDescent="0.3">
      <c r="A24" t="s">
        <v>250</v>
      </c>
      <c r="B24" s="8">
        <v>11.0647974014282</v>
      </c>
    </row>
    <row r="25" spans="1:2" x14ac:dyDescent="0.3">
      <c r="A25" t="s">
        <v>290</v>
      </c>
      <c r="B25" s="8">
        <v>11.2</v>
      </c>
    </row>
    <row r="26" spans="1:2" x14ac:dyDescent="0.3">
      <c r="A26" t="s">
        <v>103</v>
      </c>
      <c r="B26" s="8">
        <v>14.3</v>
      </c>
    </row>
    <row r="27" spans="1:2" x14ac:dyDescent="0.3">
      <c r="A27" t="s">
        <v>70</v>
      </c>
      <c r="B27" s="8">
        <v>18.379152297973601</v>
      </c>
    </row>
    <row r="28" spans="1:2" x14ac:dyDescent="0.3">
      <c r="A28" t="s">
        <v>100</v>
      </c>
      <c r="B28" s="8">
        <v>18.774724960327099</v>
      </c>
    </row>
    <row r="29" spans="1:2" x14ac:dyDescent="0.3">
      <c r="A29" t="s">
        <v>262</v>
      </c>
      <c r="B29" s="8">
        <v>19.100000000000001</v>
      </c>
    </row>
    <row r="30" spans="1:2" x14ac:dyDescent="0.3">
      <c r="A30" t="s">
        <v>380</v>
      </c>
      <c r="B30" s="8">
        <v>22.7</v>
      </c>
    </row>
    <row r="31" spans="1:2" x14ac:dyDescent="0.3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prediction</vt:lpstr>
      <vt:lpstr>burundi</vt:lpstr>
      <vt:lpstr>ERI&amp;BHUTAN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local123</cp:lastModifiedBy>
  <dcterms:created xsi:type="dcterms:W3CDTF">2021-11-20T17:19:33Z</dcterms:created>
  <dcterms:modified xsi:type="dcterms:W3CDTF">2022-08-29T09:19:07Z</dcterms:modified>
</cp:coreProperties>
</file>