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wner\Desktop\"/>
    </mc:Choice>
  </mc:AlternateContent>
  <bookViews>
    <workbookView xWindow="0" yWindow="0" windowWidth="17970" windowHeight="6210" activeTab="2"/>
  </bookViews>
  <sheets>
    <sheet name="Laptop Comparison" sheetId="1" r:id="rId1"/>
    <sheet name="Notes" sheetId="2" r:id="rId2"/>
    <sheet name="DIY vs Purchas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3" l="1"/>
  <c r="B32" i="3"/>
  <c r="B34" i="3" s="1"/>
  <c r="B35" i="3" s="1"/>
  <c r="D35" i="3" s="1"/>
  <c r="D23" i="3"/>
  <c r="E23" i="3"/>
  <c r="D11" i="3"/>
  <c r="B20" i="3"/>
  <c r="B22" i="3" s="1"/>
  <c r="B23" i="3" s="1"/>
  <c r="E10" i="3"/>
  <c r="E11" i="3" s="1"/>
  <c r="B8" i="3"/>
  <c r="B10" i="3" s="1"/>
  <c r="B11" i="3" s="1"/>
  <c r="G10" i="1" l="1"/>
  <c r="G2" i="1" l="1"/>
  <c r="G3" i="1"/>
  <c r="G5" i="1"/>
  <c r="G6" i="1"/>
  <c r="G7" i="1"/>
  <c r="G8" i="1"/>
  <c r="G9" i="1"/>
  <c r="G11" i="1"/>
  <c r="G12" i="1"/>
  <c r="G4" i="1"/>
</calcChain>
</file>

<file path=xl/sharedStrings.xml><?xml version="1.0" encoding="utf-8"?>
<sst xmlns="http://schemas.openxmlformats.org/spreadsheetml/2006/main" count="226" uniqueCount="87">
  <si>
    <t>Manufacturer</t>
  </si>
  <si>
    <t>Price</t>
  </si>
  <si>
    <t>Dimensions</t>
  </si>
  <si>
    <t>SSD</t>
  </si>
  <si>
    <t>GPU</t>
  </si>
  <si>
    <t>CPU</t>
  </si>
  <si>
    <t xml:space="preserve">Display </t>
  </si>
  <si>
    <t>Battery</t>
  </si>
  <si>
    <t>Predator Helios 300</t>
  </si>
  <si>
    <t>Acer</t>
  </si>
  <si>
    <t>RAM</t>
  </si>
  <si>
    <t>1920 x 1080</t>
  </si>
  <si>
    <t>Cores</t>
  </si>
  <si>
    <t>7 hours</t>
  </si>
  <si>
    <t>Nitro N5</t>
  </si>
  <si>
    <t>Laptop Model</t>
  </si>
  <si>
    <t>Intel i7 7700</t>
  </si>
  <si>
    <t>Razer</t>
  </si>
  <si>
    <t>10 to 15</t>
  </si>
  <si>
    <t>Blade Stealth</t>
  </si>
  <si>
    <t>Intel Graphics</t>
  </si>
  <si>
    <t>Intel i7 8800</t>
  </si>
  <si>
    <t xml:space="preserve">Lenovo </t>
  </si>
  <si>
    <t>ThinkPad P52</t>
  </si>
  <si>
    <t>Intel i7 8350</t>
  </si>
  <si>
    <t>HDDR</t>
  </si>
  <si>
    <t>1.00 TB</t>
  </si>
  <si>
    <t>Personal Rating</t>
  </si>
  <si>
    <t>Dell</t>
  </si>
  <si>
    <t>Inspirion 15 Gaming</t>
  </si>
  <si>
    <t>Nvidia GTX 1050</t>
  </si>
  <si>
    <t>7 to 8</t>
  </si>
  <si>
    <t>GL62M 7REX-1896US</t>
  </si>
  <si>
    <t>MSI</t>
  </si>
  <si>
    <t>Nvidia GTX 1050Ti</t>
  </si>
  <si>
    <t>CAD/USD</t>
  </si>
  <si>
    <t>CAD</t>
  </si>
  <si>
    <t>USD</t>
  </si>
  <si>
    <t>Customizability</t>
  </si>
  <si>
    <t>12 to 32</t>
  </si>
  <si>
    <t>16 to 32</t>
  </si>
  <si>
    <t xml:space="preserve">Asus </t>
  </si>
  <si>
    <t>FX503VD</t>
  </si>
  <si>
    <t>FX503VD-EH73</t>
  </si>
  <si>
    <t>Nvidia GTX 1060</t>
  </si>
  <si>
    <t>ROG Strix GL503VD</t>
  </si>
  <si>
    <t>Nvidia 2G MX150</t>
  </si>
  <si>
    <t>Aspire 5</t>
  </si>
  <si>
    <t>Intel i7 8550</t>
  </si>
  <si>
    <t>Weight (kg)</t>
  </si>
  <si>
    <t>Weight (lb)</t>
  </si>
  <si>
    <t>DIY 0.5 T, 1.0 T or 2.0 T</t>
  </si>
  <si>
    <t xml:space="preserve">Legion Y520 </t>
  </si>
  <si>
    <t>2.00TB</t>
  </si>
  <si>
    <t>Online Rating</t>
  </si>
  <si>
    <t xml:space="preserve">Backlit Keyboard? </t>
  </si>
  <si>
    <t>Y</t>
  </si>
  <si>
    <t>Comments</t>
  </si>
  <si>
    <t>Very pricey due to being a premium brand</t>
  </si>
  <si>
    <t xml:space="preserve">Some people say that MSI is better than Acer </t>
  </si>
  <si>
    <t>Pricey, has almost perfect hardware specifications</t>
  </si>
  <si>
    <t xml:space="preserve">Has i7 8350 </t>
  </si>
  <si>
    <t>Concerned about MX150, but has i7 8550</t>
  </si>
  <si>
    <t>Too costly and can be over the budget</t>
  </si>
  <si>
    <t>Almost perfect specs</t>
  </si>
  <si>
    <t>128 GB SSD, 1 TB HDDR, cooling is a concern</t>
  </si>
  <si>
    <t>Dell's quality is questionable</t>
  </si>
  <si>
    <t>Can be further max out the specs by DIY</t>
  </si>
  <si>
    <t>DIY Max out to 32 GB RAM; 1 SATA TB SSD; 2 TB FireCuda SSD</t>
  </si>
  <si>
    <t xml:space="preserve">Cost </t>
  </si>
  <si>
    <t>$</t>
  </si>
  <si>
    <t>Corsair Vengeance 32 GB RAM</t>
  </si>
  <si>
    <t xml:space="preserve">Seagate 2 TB FireCuda SSHD SATA 6 Gb/s MB Cache </t>
  </si>
  <si>
    <t>Shipping</t>
  </si>
  <si>
    <t>SubTotal</t>
  </si>
  <si>
    <t>Before Taxes</t>
  </si>
  <si>
    <t xml:space="preserve">Samsung 960 EVO Series - 1TB PCIe NVMe - M.2 Internal SSD (MZ-V6E1T0BW) </t>
  </si>
  <si>
    <t>DIY Upgrades (Equipment + Tools)</t>
  </si>
  <si>
    <t>256 GB SSD, 16 GB RAM, 15.6" screen, Nvidia GTX 1060 6 GB</t>
  </si>
  <si>
    <t>1 TB SSD, 32 GB RAM, 1 TB HDDR, 15.6" screen, Nvidia GTX 1060 6 GB</t>
  </si>
  <si>
    <t xml:space="preserve">iFixit ProTech Toolkit </t>
  </si>
  <si>
    <t>After Taxes</t>
  </si>
  <si>
    <t>Predator Helios 300 Midrange Gaming Laptop</t>
  </si>
  <si>
    <t>Predator Helios 300 Upper Tier Gaming Laptop</t>
  </si>
  <si>
    <t>iFixit 64 Bit Driver Toolkit</t>
  </si>
  <si>
    <t>Corsair Vengeance 1 x 32 GB RAM</t>
  </si>
  <si>
    <t xml:space="preserve">iFixit Essential Electronics Toolkit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</si>
</sst>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" fontId="4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3" fillId="0" borderId="0" xfId="1" applyNumberFormat="1" applyFont="1" applyAlignment="1">
      <alignment horizontal="center" vertical="center"/>
    </xf>
    <xf numFmtId="164" fontId="4" fillId="0" borderId="0" xfId="1" applyNumberFormat="1" applyFon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4" fontId="3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164" fontId="6" fillId="3" borderId="2" xfId="0" applyNumberFormat="1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164" fontId="3" fillId="2" borderId="3" xfId="1" applyNumberFormat="1" applyFont="1" applyFill="1" applyBorder="1" applyAlignment="1">
      <alignment horizontal="center" vertical="center"/>
    </xf>
    <xf numFmtId="44" fontId="0" fillId="0" borderId="0" xfId="1" applyFont="1"/>
    <xf numFmtId="0" fontId="0" fillId="0" borderId="0" xfId="0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2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.00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border outline="0">
        <top style="thin">
          <color theme="9" tint="0.39997558519241921"/>
        </top>
      </border>
    </dxf>
    <dxf>
      <border outline="0">
        <left style="thin">
          <color theme="9" tint="0.39997558519241921"/>
        </left>
        <top style="thin">
          <color theme="9" tint="0.39997558519241921"/>
        </top>
        <bottom style="thin">
          <color theme="9" tint="0.39997558519241921"/>
        </bottom>
      </border>
    </dxf>
    <dxf>
      <border outline="0">
        <bottom style="thin">
          <color theme="9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numFmt numFmtId="164" formatCode="&quot;$&quot;#,##0.00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S12" totalsRowShown="0" headerRowDxfId="25" dataDxfId="24">
  <autoFilter ref="A1:S12"/>
  <sortState ref="A2:R12">
    <sortCondition ref="B1:B12"/>
  </sortState>
  <tableColumns count="19">
    <tableColumn id="1" name="Laptop Model" dataDxfId="23"/>
    <tableColumn id="2" name="Manufacturer" dataDxfId="22"/>
    <tableColumn id="3" name="Price" dataDxfId="21" dataCellStyle="Currency"/>
    <tableColumn id="16" name="CAD/USD" dataDxfId="20" dataCellStyle="Currency"/>
    <tableColumn id="4" name="Dimensions" dataDxfId="19"/>
    <tableColumn id="5" name="Weight (lb)" dataDxfId="18"/>
    <tableColumn id="18" name="Weight (kg)" dataDxfId="17">
      <calculatedColumnFormula>Table1[[#This Row],[Weight (lb)]]/2.2</calculatedColumnFormula>
    </tableColumn>
    <tableColumn id="6" name="SSD" dataDxfId="16"/>
    <tableColumn id="7" name="HDDR" dataDxfId="15"/>
    <tableColumn id="8" name="GPU" dataDxfId="14"/>
    <tableColumn id="9" name="CPU" dataDxfId="13"/>
    <tableColumn id="10" name="Cores" dataDxfId="12"/>
    <tableColumn id="11" name="Display " dataDxfId="11"/>
    <tableColumn id="12" name="Battery" dataDxfId="10"/>
    <tableColumn id="13" name="RAM" dataDxfId="9"/>
    <tableColumn id="19" name="Backlit Keyboard? " dataDxfId="8"/>
    <tableColumn id="14" name="Online Rating" dataDxfId="7"/>
    <tableColumn id="15" name="Personal Rating" dataDxfId="6"/>
    <tableColumn id="17" name="Customizability" dataDxfId="5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A1:D12" totalsRowShown="0" headerRowBorderDxfId="4" tableBorderDxfId="3" totalsRowBorderDxfId="2">
  <autoFilter ref="A1:D12"/>
  <sortState ref="A2:D12">
    <sortCondition ref="B1:B12"/>
  </sortState>
  <tableColumns count="4">
    <tableColumn id="1" name="Laptop Model" dataDxfId="1"/>
    <tableColumn id="2" name="Manufacturer"/>
    <tableColumn id="3" name="Comments"/>
    <tableColumn id="4" name="Price" dataDxfId="0" dataCellStyle="Currency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zoomScale="70" zoomScaleNormal="70" workbookViewId="0">
      <selection activeCell="A7" sqref="A7:XFD7"/>
    </sheetView>
  </sheetViews>
  <sheetFormatPr defaultRowHeight="15" x14ac:dyDescent="0.25"/>
  <cols>
    <col min="1" max="1" width="23.7109375" style="5" bestFit="1" customWidth="1"/>
    <col min="2" max="2" width="19" style="5" bestFit="1" customWidth="1"/>
    <col min="3" max="3" width="11.7109375" style="9" bestFit="1" customWidth="1"/>
    <col min="4" max="4" width="16.7109375" style="9" customWidth="1"/>
    <col min="5" max="5" width="16.7109375" style="5" bestFit="1" customWidth="1"/>
    <col min="6" max="6" width="16.140625" style="5" bestFit="1" customWidth="1"/>
    <col min="7" max="7" width="16.85546875" style="5" bestFit="1" customWidth="1"/>
    <col min="8" max="8" width="12.42578125" style="5" bestFit="1" customWidth="1"/>
    <col min="9" max="9" width="19.5703125" style="5" customWidth="1"/>
    <col min="10" max="10" width="19.140625" style="5" customWidth="1"/>
    <col min="11" max="11" width="13.85546875" style="5" bestFit="1" customWidth="1"/>
    <col min="12" max="12" width="13.140625" style="5" customWidth="1"/>
    <col min="13" max="13" width="13.42578125" style="5" bestFit="1" customWidth="1"/>
    <col min="14" max="14" width="12.85546875" style="5" bestFit="1" customWidth="1"/>
    <col min="15" max="15" width="11.140625" style="5" bestFit="1" customWidth="1"/>
    <col min="16" max="16" width="26.85546875" style="5" customWidth="1"/>
    <col min="17" max="17" width="23.5703125" style="5" bestFit="1" customWidth="1"/>
    <col min="18" max="18" width="25.28515625" style="5" bestFit="1" customWidth="1"/>
    <col min="19" max="19" width="25.42578125" style="5" customWidth="1"/>
    <col min="20" max="16384" width="9.140625" style="5"/>
  </cols>
  <sheetData>
    <row r="1" spans="1:19" ht="51.75" customHeight="1" x14ac:dyDescent="0.25">
      <c r="A1" s="4" t="s">
        <v>15</v>
      </c>
      <c r="B1" s="4" t="s">
        <v>0</v>
      </c>
      <c r="C1" s="6" t="s">
        <v>1</v>
      </c>
      <c r="D1" s="6" t="s">
        <v>35</v>
      </c>
      <c r="E1" s="4" t="s">
        <v>2</v>
      </c>
      <c r="F1" s="4" t="s">
        <v>50</v>
      </c>
      <c r="G1" s="4" t="s">
        <v>49</v>
      </c>
      <c r="H1" s="4" t="s">
        <v>3</v>
      </c>
      <c r="I1" s="4" t="s">
        <v>25</v>
      </c>
      <c r="J1" s="4" t="s">
        <v>4</v>
      </c>
      <c r="K1" s="4" t="s">
        <v>5</v>
      </c>
      <c r="L1" s="4" t="s">
        <v>12</v>
      </c>
      <c r="M1" s="4" t="s">
        <v>6</v>
      </c>
      <c r="N1" s="4" t="s">
        <v>7</v>
      </c>
      <c r="O1" s="4" t="s">
        <v>10</v>
      </c>
      <c r="P1" s="22" t="s">
        <v>55</v>
      </c>
      <c r="Q1" s="10" t="s">
        <v>54</v>
      </c>
      <c r="R1" s="10" t="s">
        <v>27</v>
      </c>
      <c r="S1" s="4" t="s">
        <v>38</v>
      </c>
    </row>
    <row r="2" spans="1:19" ht="15.75" x14ac:dyDescent="0.25">
      <c r="A2" s="1" t="s">
        <v>14</v>
      </c>
      <c r="B2" s="1" t="s">
        <v>9</v>
      </c>
      <c r="C2" s="7">
        <v>1399</v>
      </c>
      <c r="D2" s="7" t="s">
        <v>36</v>
      </c>
      <c r="E2" s="1">
        <v>15.6</v>
      </c>
      <c r="F2" s="1">
        <v>5.95</v>
      </c>
      <c r="G2" s="12">
        <f>Table1[[#This Row],[Weight (lb)]]/2.2</f>
        <v>2.7045454545454546</v>
      </c>
      <c r="H2" s="1">
        <v>256</v>
      </c>
      <c r="I2" s="1"/>
      <c r="J2" s="1" t="s">
        <v>34</v>
      </c>
      <c r="K2" s="1" t="s">
        <v>16</v>
      </c>
      <c r="L2" s="1">
        <v>4</v>
      </c>
      <c r="M2" s="1" t="s">
        <v>11</v>
      </c>
      <c r="N2" s="1" t="s">
        <v>13</v>
      </c>
      <c r="O2" s="1">
        <v>16</v>
      </c>
      <c r="P2" s="1" t="s">
        <v>56</v>
      </c>
      <c r="Q2" s="2">
        <v>4</v>
      </c>
      <c r="R2" s="2">
        <v>4.75</v>
      </c>
      <c r="S2" s="1">
        <v>3</v>
      </c>
    </row>
    <row r="3" spans="1:19" ht="31.5" x14ac:dyDescent="0.25">
      <c r="A3" s="1" t="s">
        <v>8</v>
      </c>
      <c r="B3" s="1" t="s">
        <v>9</v>
      </c>
      <c r="C3" s="7">
        <v>1349</v>
      </c>
      <c r="D3" s="7" t="s">
        <v>36</v>
      </c>
      <c r="E3" s="1">
        <v>15.6</v>
      </c>
      <c r="F3" s="1">
        <v>5.95</v>
      </c>
      <c r="G3" s="12">
        <f>Table1[[#This Row],[Weight (lb)]]/2.2</f>
        <v>2.7045454545454546</v>
      </c>
      <c r="H3" s="1">
        <v>256</v>
      </c>
      <c r="I3" s="14" t="s">
        <v>51</v>
      </c>
      <c r="J3" s="1" t="s">
        <v>44</v>
      </c>
      <c r="K3" s="1" t="s">
        <v>16</v>
      </c>
      <c r="L3" s="1">
        <v>4</v>
      </c>
      <c r="M3" s="1" t="s">
        <v>11</v>
      </c>
      <c r="N3" s="1" t="s">
        <v>13</v>
      </c>
      <c r="O3" s="1" t="s">
        <v>40</v>
      </c>
      <c r="P3" s="1" t="s">
        <v>56</v>
      </c>
      <c r="Q3" s="2">
        <v>4.5</v>
      </c>
      <c r="R3" s="2">
        <v>4.95</v>
      </c>
      <c r="S3" s="1">
        <v>5</v>
      </c>
    </row>
    <row r="4" spans="1:19" ht="15.75" x14ac:dyDescent="0.25">
      <c r="A4" s="2" t="s">
        <v>47</v>
      </c>
      <c r="B4" s="2" t="s">
        <v>9</v>
      </c>
      <c r="C4" s="8">
        <v>930</v>
      </c>
      <c r="D4" s="8" t="s">
        <v>36</v>
      </c>
      <c r="E4" s="2">
        <v>15.6</v>
      </c>
      <c r="F4" s="2">
        <v>4.8499999999999996</v>
      </c>
      <c r="G4" s="13">
        <f>Table1[[#This Row],[Weight (lb)]]/2.2</f>
        <v>2.2045454545454541</v>
      </c>
      <c r="H4" s="2">
        <v>256</v>
      </c>
      <c r="I4" s="2" t="s">
        <v>26</v>
      </c>
      <c r="J4" s="1" t="s">
        <v>46</v>
      </c>
      <c r="K4" s="2" t="s">
        <v>48</v>
      </c>
      <c r="L4" s="2">
        <v>4</v>
      </c>
      <c r="M4" s="2" t="s">
        <v>11</v>
      </c>
      <c r="N4" s="2">
        <v>7</v>
      </c>
      <c r="O4" s="2">
        <v>12</v>
      </c>
      <c r="P4" s="1" t="s">
        <v>56</v>
      </c>
      <c r="Q4" s="2">
        <v>3.5</v>
      </c>
      <c r="R4" s="2">
        <v>4.375</v>
      </c>
      <c r="S4" s="2">
        <v>3</v>
      </c>
    </row>
    <row r="5" spans="1:19" ht="15.75" x14ac:dyDescent="0.25">
      <c r="A5" s="1" t="s">
        <v>45</v>
      </c>
      <c r="B5" s="1" t="s">
        <v>41</v>
      </c>
      <c r="C5" s="7">
        <v>1548</v>
      </c>
      <c r="D5" s="7" t="s">
        <v>36</v>
      </c>
      <c r="E5" s="1">
        <v>15</v>
      </c>
      <c r="F5" s="1">
        <v>5.95</v>
      </c>
      <c r="G5" s="12">
        <f>Table1[[#This Row],[Weight (lb)]]/2.2</f>
        <v>2.7045454545454546</v>
      </c>
      <c r="H5" s="1">
        <v>256</v>
      </c>
      <c r="I5" s="1" t="s">
        <v>26</v>
      </c>
      <c r="J5" s="1" t="s">
        <v>30</v>
      </c>
      <c r="K5" s="1" t="s">
        <v>16</v>
      </c>
      <c r="L5" s="1">
        <v>4</v>
      </c>
      <c r="M5" s="1" t="s">
        <v>11</v>
      </c>
      <c r="N5" s="1">
        <v>8</v>
      </c>
      <c r="O5" s="1">
        <v>16</v>
      </c>
      <c r="P5" s="1" t="s">
        <v>56</v>
      </c>
      <c r="Q5" s="1">
        <v>3.5</v>
      </c>
      <c r="R5" s="1">
        <v>3.7</v>
      </c>
      <c r="S5" s="1">
        <v>3.5</v>
      </c>
    </row>
    <row r="6" spans="1:19" ht="15.75" x14ac:dyDescent="0.25">
      <c r="A6" s="1" t="s">
        <v>43</v>
      </c>
      <c r="B6" s="1" t="s">
        <v>41</v>
      </c>
      <c r="C6" s="7">
        <v>1223.04</v>
      </c>
      <c r="D6" s="7" t="s">
        <v>36</v>
      </c>
      <c r="E6" s="1">
        <v>15.6</v>
      </c>
      <c r="F6" s="1">
        <v>5.9</v>
      </c>
      <c r="G6" s="12">
        <f>Table1[[#This Row],[Weight (lb)]]/2.2</f>
        <v>2.6818181818181817</v>
      </c>
      <c r="H6" s="1">
        <v>128</v>
      </c>
      <c r="I6" s="2" t="s">
        <v>26</v>
      </c>
      <c r="J6" s="1" t="s">
        <v>30</v>
      </c>
      <c r="K6" s="1" t="s">
        <v>16</v>
      </c>
      <c r="L6" s="1">
        <v>4</v>
      </c>
      <c r="M6" s="1" t="s">
        <v>11</v>
      </c>
      <c r="N6" s="1">
        <v>8</v>
      </c>
      <c r="O6" s="1">
        <v>8</v>
      </c>
      <c r="P6" s="1" t="s">
        <v>56</v>
      </c>
      <c r="Q6" s="1">
        <v>5</v>
      </c>
      <c r="R6" s="1">
        <v>4.5</v>
      </c>
      <c r="S6" s="1">
        <v>5</v>
      </c>
    </row>
    <row r="7" spans="1:19" ht="15.75" x14ac:dyDescent="0.25">
      <c r="A7" s="1" t="s">
        <v>42</v>
      </c>
      <c r="B7" s="1" t="s">
        <v>41</v>
      </c>
      <c r="C7" s="7">
        <v>799</v>
      </c>
      <c r="D7" s="7" t="s">
        <v>37</v>
      </c>
      <c r="E7" s="1">
        <v>15.6</v>
      </c>
      <c r="F7" s="1">
        <v>5.0999999999999996</v>
      </c>
      <c r="G7" s="12">
        <f>Table1[[#This Row],[Weight (lb)]]/2.2</f>
        <v>2.3181818181818179</v>
      </c>
      <c r="H7" s="2">
        <v>128</v>
      </c>
      <c r="I7" s="2" t="s">
        <v>26</v>
      </c>
      <c r="J7" s="1" t="s">
        <v>30</v>
      </c>
      <c r="K7" s="1" t="s">
        <v>16</v>
      </c>
      <c r="L7" s="1">
        <v>4</v>
      </c>
      <c r="M7" s="2" t="s">
        <v>11</v>
      </c>
      <c r="N7" s="1" t="s">
        <v>31</v>
      </c>
      <c r="O7" s="1">
        <v>8</v>
      </c>
      <c r="P7" s="1" t="s">
        <v>56</v>
      </c>
      <c r="Q7" s="1">
        <v>3.5</v>
      </c>
      <c r="R7" s="1">
        <v>3.8</v>
      </c>
      <c r="S7" s="1">
        <v>3</v>
      </c>
    </row>
    <row r="8" spans="1:19" ht="15.75" x14ac:dyDescent="0.25">
      <c r="A8" s="2" t="s">
        <v>29</v>
      </c>
      <c r="B8" s="2" t="s">
        <v>28</v>
      </c>
      <c r="C8" s="8">
        <v>929</v>
      </c>
      <c r="D8" s="7" t="s">
        <v>37</v>
      </c>
      <c r="E8" s="2">
        <v>15.6</v>
      </c>
      <c r="F8" s="2">
        <v>5.66</v>
      </c>
      <c r="G8" s="13">
        <f>Table1[[#This Row],[Weight (lb)]]/2.2</f>
        <v>2.5727272727272728</v>
      </c>
      <c r="H8" s="2">
        <v>128</v>
      </c>
      <c r="I8" s="2" t="s">
        <v>26</v>
      </c>
      <c r="J8" s="2" t="s">
        <v>30</v>
      </c>
      <c r="K8" s="2" t="s">
        <v>16</v>
      </c>
      <c r="L8" s="2">
        <v>4</v>
      </c>
      <c r="M8" s="2" t="s">
        <v>11</v>
      </c>
      <c r="N8" s="3" t="s">
        <v>31</v>
      </c>
      <c r="O8" s="11" t="s">
        <v>39</v>
      </c>
      <c r="P8" s="1" t="s">
        <v>56</v>
      </c>
      <c r="Q8" s="2">
        <v>3.7</v>
      </c>
      <c r="R8" s="2">
        <v>3.75</v>
      </c>
      <c r="S8" s="1">
        <v>3</v>
      </c>
    </row>
    <row r="9" spans="1:19" ht="15.75" x14ac:dyDescent="0.25">
      <c r="A9" s="2" t="s">
        <v>23</v>
      </c>
      <c r="B9" s="2" t="s">
        <v>22</v>
      </c>
      <c r="C9" s="8">
        <v>1686.6</v>
      </c>
      <c r="D9" s="7" t="s">
        <v>37</v>
      </c>
      <c r="E9" s="2">
        <v>15.6</v>
      </c>
      <c r="F9" s="2">
        <v>5.95</v>
      </c>
      <c r="G9" s="13">
        <f>Table1[[#This Row],[Weight (lb)]]/2.2</f>
        <v>2.7045454545454546</v>
      </c>
      <c r="H9" s="2"/>
      <c r="I9" s="2" t="s">
        <v>26</v>
      </c>
      <c r="J9" s="2" t="s">
        <v>20</v>
      </c>
      <c r="K9" s="2" t="s">
        <v>24</v>
      </c>
      <c r="L9" s="2">
        <v>4</v>
      </c>
      <c r="M9" s="2" t="s">
        <v>11</v>
      </c>
      <c r="N9" s="2">
        <v>7</v>
      </c>
      <c r="O9" s="2">
        <v>8</v>
      </c>
      <c r="P9" s="1" t="s">
        <v>56</v>
      </c>
      <c r="Q9" s="2">
        <v>4</v>
      </c>
      <c r="R9" s="2">
        <v>3.5</v>
      </c>
      <c r="S9" s="1">
        <v>3</v>
      </c>
    </row>
    <row r="10" spans="1:19" ht="15.75" x14ac:dyDescent="0.25">
      <c r="A10" s="1" t="s">
        <v>52</v>
      </c>
      <c r="B10" s="15" t="s">
        <v>22</v>
      </c>
      <c r="C10" s="8">
        <v>1074.99</v>
      </c>
      <c r="D10" s="7" t="s">
        <v>37</v>
      </c>
      <c r="E10" s="2">
        <v>15.6</v>
      </c>
      <c r="F10" s="2">
        <v>9.17</v>
      </c>
      <c r="G10" s="13">
        <f>Table1[[#This Row],[Weight (lb)]]/2.2</f>
        <v>4.168181818181818</v>
      </c>
      <c r="H10" s="2">
        <v>256</v>
      </c>
      <c r="I10" s="1" t="s">
        <v>53</v>
      </c>
      <c r="J10" s="1" t="s">
        <v>34</v>
      </c>
      <c r="K10" s="1" t="s">
        <v>16</v>
      </c>
      <c r="L10" s="2">
        <v>4</v>
      </c>
      <c r="M10" s="1" t="s">
        <v>11</v>
      </c>
      <c r="N10" s="2">
        <v>7</v>
      </c>
      <c r="O10" s="2">
        <v>16</v>
      </c>
      <c r="P10" s="1" t="s">
        <v>56</v>
      </c>
      <c r="Q10" s="2">
        <v>4</v>
      </c>
      <c r="R10" s="2">
        <v>3.5</v>
      </c>
      <c r="S10" s="2">
        <v>3</v>
      </c>
    </row>
    <row r="11" spans="1:19" ht="15.75" x14ac:dyDescent="0.25">
      <c r="A11" s="1" t="s">
        <v>32</v>
      </c>
      <c r="B11" s="1" t="s">
        <v>33</v>
      </c>
      <c r="C11" s="8">
        <v>931.96</v>
      </c>
      <c r="D11" s="7" t="s">
        <v>37</v>
      </c>
      <c r="E11" s="2">
        <v>15.6</v>
      </c>
      <c r="F11" s="2">
        <v>5.29</v>
      </c>
      <c r="G11" s="13">
        <f>Table1[[#This Row],[Weight (lb)]]/2.2</f>
        <v>2.4045454545454543</v>
      </c>
      <c r="H11" s="2">
        <v>128</v>
      </c>
      <c r="I11" s="2" t="s">
        <v>26</v>
      </c>
      <c r="J11" s="1" t="s">
        <v>34</v>
      </c>
      <c r="K11" s="1" t="s">
        <v>16</v>
      </c>
      <c r="L11" s="2">
        <v>4</v>
      </c>
      <c r="M11" s="1" t="s">
        <v>11</v>
      </c>
      <c r="N11" s="2">
        <v>7</v>
      </c>
      <c r="O11" s="2">
        <v>8</v>
      </c>
      <c r="P11" s="1" t="s">
        <v>56</v>
      </c>
      <c r="Q11" s="2">
        <v>4.2</v>
      </c>
      <c r="R11" s="2">
        <v>4</v>
      </c>
      <c r="S11" s="1">
        <v>4</v>
      </c>
    </row>
    <row r="12" spans="1:19" ht="15.75" x14ac:dyDescent="0.25">
      <c r="A12" s="2" t="s">
        <v>19</v>
      </c>
      <c r="B12" s="2" t="s">
        <v>17</v>
      </c>
      <c r="C12" s="8">
        <v>1399</v>
      </c>
      <c r="D12" s="7" t="s">
        <v>37</v>
      </c>
      <c r="E12" s="2">
        <v>13.3</v>
      </c>
      <c r="F12" s="2">
        <v>2.9</v>
      </c>
      <c r="G12" s="13">
        <f>Table1[[#This Row],[Weight (lb)]]/2.2</f>
        <v>1.3181818181818181</v>
      </c>
      <c r="H12" s="2">
        <v>256</v>
      </c>
      <c r="I12" s="2"/>
      <c r="J12" s="2" t="s">
        <v>20</v>
      </c>
      <c r="K12" s="2" t="s">
        <v>21</v>
      </c>
      <c r="L12" s="2">
        <v>4</v>
      </c>
      <c r="M12" s="2" t="s">
        <v>11</v>
      </c>
      <c r="N12" s="3" t="s">
        <v>18</v>
      </c>
      <c r="O12" s="2">
        <v>16</v>
      </c>
      <c r="P12" s="1" t="s">
        <v>56</v>
      </c>
      <c r="Q12" s="2">
        <v>3.5</v>
      </c>
      <c r="R12" s="2">
        <v>3.25</v>
      </c>
      <c r="S12" s="1">
        <v>3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A3" sqref="A3:D3"/>
    </sheetView>
  </sheetViews>
  <sheetFormatPr defaultRowHeight="15" x14ac:dyDescent="0.25"/>
  <cols>
    <col min="1" max="1" width="21.42578125" customWidth="1"/>
    <col min="2" max="2" width="16.42578125" customWidth="1"/>
    <col min="3" max="3" width="21.42578125" style="25" customWidth="1"/>
    <col min="4" max="4" width="19.28515625" customWidth="1"/>
  </cols>
  <sheetData>
    <row r="1" spans="1:4" ht="15.75" x14ac:dyDescent="0.25">
      <c r="A1" s="26" t="s">
        <v>15</v>
      </c>
      <c r="B1" s="26" t="s">
        <v>0</v>
      </c>
      <c r="C1" s="27" t="s">
        <v>57</v>
      </c>
      <c r="D1" s="28" t="s">
        <v>1</v>
      </c>
    </row>
    <row r="2" spans="1:4" ht="31.5" x14ac:dyDescent="0.25">
      <c r="A2" s="16" t="s">
        <v>14</v>
      </c>
      <c r="B2" s="16" t="s">
        <v>9</v>
      </c>
      <c r="C2" s="23" t="s">
        <v>67</v>
      </c>
      <c r="D2" s="17">
        <v>1399</v>
      </c>
    </row>
    <row r="3" spans="1:4" ht="63" x14ac:dyDescent="0.25">
      <c r="A3" s="18" t="s">
        <v>8</v>
      </c>
      <c r="B3" s="18" t="s">
        <v>9</v>
      </c>
      <c r="C3" s="20" t="s">
        <v>68</v>
      </c>
      <c r="D3" s="19">
        <v>1349</v>
      </c>
    </row>
    <row r="4" spans="1:4" ht="47.25" x14ac:dyDescent="0.25">
      <c r="A4" s="16" t="s">
        <v>47</v>
      </c>
      <c r="B4" s="16" t="s">
        <v>9</v>
      </c>
      <c r="C4" s="23" t="s">
        <v>62</v>
      </c>
      <c r="D4" s="17">
        <v>930</v>
      </c>
    </row>
    <row r="5" spans="1:4" ht="31.5" x14ac:dyDescent="0.25">
      <c r="A5" s="18" t="s">
        <v>45</v>
      </c>
      <c r="B5" s="18" t="s">
        <v>41</v>
      </c>
      <c r="C5" s="20" t="s">
        <v>63</v>
      </c>
      <c r="D5" s="19">
        <v>1548</v>
      </c>
    </row>
    <row r="6" spans="1:4" ht="15.75" x14ac:dyDescent="0.25">
      <c r="A6" s="16" t="s">
        <v>43</v>
      </c>
      <c r="B6" s="16" t="s">
        <v>41</v>
      </c>
      <c r="C6" s="23" t="s">
        <v>64</v>
      </c>
      <c r="D6" s="17">
        <v>1223.04</v>
      </c>
    </row>
    <row r="7" spans="1:4" ht="47.25" x14ac:dyDescent="0.25">
      <c r="A7" s="18" t="s">
        <v>42</v>
      </c>
      <c r="B7" s="18" t="s">
        <v>41</v>
      </c>
      <c r="C7" s="20" t="s">
        <v>65</v>
      </c>
      <c r="D7" s="19">
        <v>799</v>
      </c>
    </row>
    <row r="8" spans="1:4" ht="31.5" x14ac:dyDescent="0.25">
      <c r="A8" s="16" t="s">
        <v>29</v>
      </c>
      <c r="B8" s="16" t="s">
        <v>28</v>
      </c>
      <c r="C8" s="23" t="s">
        <v>66</v>
      </c>
      <c r="D8" s="17">
        <v>929</v>
      </c>
    </row>
    <row r="9" spans="1:4" ht="15.75" x14ac:dyDescent="0.25">
      <c r="A9" s="18" t="s">
        <v>23</v>
      </c>
      <c r="B9" s="18" t="s">
        <v>22</v>
      </c>
      <c r="C9" s="20" t="s">
        <v>61</v>
      </c>
      <c r="D9" s="19">
        <v>1686.6</v>
      </c>
    </row>
    <row r="10" spans="1:4" ht="47.25" x14ac:dyDescent="0.25">
      <c r="A10" s="16" t="s">
        <v>52</v>
      </c>
      <c r="B10" s="21" t="s">
        <v>22</v>
      </c>
      <c r="C10" s="24" t="s">
        <v>60</v>
      </c>
      <c r="D10" s="17">
        <v>1074.99</v>
      </c>
    </row>
    <row r="11" spans="1:4" ht="47.25" x14ac:dyDescent="0.25">
      <c r="A11" s="18" t="s">
        <v>32</v>
      </c>
      <c r="B11" s="18" t="s">
        <v>33</v>
      </c>
      <c r="C11" s="20" t="s">
        <v>59</v>
      </c>
      <c r="D11" s="19">
        <v>931.96</v>
      </c>
    </row>
    <row r="12" spans="1:4" ht="31.5" x14ac:dyDescent="0.25">
      <c r="A12" s="29" t="s">
        <v>19</v>
      </c>
      <c r="B12" s="29" t="s">
        <v>17</v>
      </c>
      <c r="C12" s="30" t="s">
        <v>58</v>
      </c>
      <c r="D12" s="31">
        <v>1399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33" sqref="D33"/>
    </sheetView>
  </sheetViews>
  <sheetFormatPr defaultRowHeight="15" x14ac:dyDescent="0.25"/>
  <cols>
    <col min="1" max="1" width="70.42578125" bestFit="1" customWidth="1"/>
    <col min="2" max="2" width="10.5703125" bestFit="1" customWidth="1"/>
    <col min="4" max="4" width="61.42578125" bestFit="1" customWidth="1"/>
    <col min="5" max="5" width="10.5703125" bestFit="1" customWidth="1"/>
  </cols>
  <sheetData>
    <row r="1" spans="1:6" x14ac:dyDescent="0.25">
      <c r="A1" t="s">
        <v>82</v>
      </c>
      <c r="B1" t="s">
        <v>69</v>
      </c>
      <c r="C1" t="s">
        <v>70</v>
      </c>
      <c r="D1" t="s">
        <v>83</v>
      </c>
      <c r="E1" t="s">
        <v>69</v>
      </c>
      <c r="F1" t="s">
        <v>70</v>
      </c>
    </row>
    <row r="2" spans="1:6" x14ac:dyDescent="0.25">
      <c r="A2" t="s">
        <v>78</v>
      </c>
      <c r="B2" s="32">
        <v>1341.02</v>
      </c>
      <c r="C2" t="s">
        <v>36</v>
      </c>
      <c r="D2" t="s">
        <v>79</v>
      </c>
      <c r="E2" s="32">
        <v>2099</v>
      </c>
      <c r="F2" t="s">
        <v>37</v>
      </c>
    </row>
    <row r="3" spans="1:6" x14ac:dyDescent="0.25">
      <c r="A3" s="33" t="s">
        <v>77</v>
      </c>
      <c r="B3" s="33"/>
      <c r="C3" s="33"/>
      <c r="E3" s="32"/>
    </row>
    <row r="4" spans="1:6" x14ac:dyDescent="0.25">
      <c r="A4" t="s">
        <v>85</v>
      </c>
      <c r="B4" s="32">
        <v>443.75</v>
      </c>
      <c r="C4" t="s">
        <v>36</v>
      </c>
      <c r="E4" s="32"/>
    </row>
    <row r="5" spans="1:6" x14ac:dyDescent="0.25">
      <c r="A5" t="s">
        <v>72</v>
      </c>
      <c r="B5" s="32">
        <v>121.29</v>
      </c>
      <c r="C5" t="s">
        <v>36</v>
      </c>
      <c r="E5" s="32"/>
    </row>
    <row r="6" spans="1:6" x14ac:dyDescent="0.25">
      <c r="A6" t="s">
        <v>76</v>
      </c>
      <c r="B6" s="32">
        <v>579.99</v>
      </c>
      <c r="C6" t="s">
        <v>36</v>
      </c>
      <c r="E6" s="32"/>
    </row>
    <row r="7" spans="1:6" x14ac:dyDescent="0.25">
      <c r="A7" t="s">
        <v>80</v>
      </c>
      <c r="B7" s="32">
        <v>75.989999999999995</v>
      </c>
      <c r="C7" t="s">
        <v>36</v>
      </c>
      <c r="E7" s="32"/>
    </row>
    <row r="8" spans="1:6" x14ac:dyDescent="0.25">
      <c r="A8" t="s">
        <v>75</v>
      </c>
      <c r="B8" s="34">
        <f xml:space="preserve"> SUM(B4:B7)+B2</f>
        <v>2562.04</v>
      </c>
      <c r="C8" t="s">
        <v>36</v>
      </c>
      <c r="E8" s="32">
        <v>2684.06</v>
      </c>
      <c r="F8" t="s">
        <v>36</v>
      </c>
    </row>
    <row r="9" spans="1:6" x14ac:dyDescent="0.25">
      <c r="A9" t="s">
        <v>73</v>
      </c>
      <c r="B9" s="34">
        <v>50</v>
      </c>
      <c r="C9" t="s">
        <v>36</v>
      </c>
      <c r="E9" s="32">
        <v>10</v>
      </c>
      <c r="F9" t="s">
        <v>36</v>
      </c>
    </row>
    <row r="10" spans="1:6" x14ac:dyDescent="0.25">
      <c r="A10" t="s">
        <v>74</v>
      </c>
      <c r="B10" s="34">
        <f>B8+B9</f>
        <v>2612.04</v>
      </c>
      <c r="C10" t="s">
        <v>36</v>
      </c>
      <c r="E10" s="34">
        <f>E8+E9</f>
        <v>2694.06</v>
      </c>
      <c r="F10" t="s">
        <v>36</v>
      </c>
    </row>
    <row r="11" spans="1:6" x14ac:dyDescent="0.25">
      <c r="A11" t="s">
        <v>81</v>
      </c>
      <c r="B11" s="34">
        <f>B10*1.13</f>
        <v>2951.6051999999995</v>
      </c>
      <c r="C11" t="s">
        <v>36</v>
      </c>
      <c r="D11" s="32">
        <f>E11-B11</f>
        <v>92.682600000000093</v>
      </c>
      <c r="E11" s="34">
        <f>E10*1.13</f>
        <v>3044.2877999999996</v>
      </c>
      <c r="F11" t="s">
        <v>36</v>
      </c>
    </row>
    <row r="13" spans="1:6" x14ac:dyDescent="0.25">
      <c r="A13" t="s">
        <v>82</v>
      </c>
      <c r="B13" t="s">
        <v>69</v>
      </c>
      <c r="C13" t="s">
        <v>70</v>
      </c>
    </row>
    <row r="14" spans="1:6" x14ac:dyDescent="0.25">
      <c r="A14" t="s">
        <v>78</v>
      </c>
      <c r="B14" s="32">
        <v>1341.02</v>
      </c>
      <c r="C14" t="s">
        <v>36</v>
      </c>
    </row>
    <row r="15" spans="1:6" x14ac:dyDescent="0.25">
      <c r="A15" s="33" t="s">
        <v>77</v>
      </c>
      <c r="B15" s="33"/>
      <c r="C15" s="33"/>
    </row>
    <row r="16" spans="1:6" x14ac:dyDescent="0.25">
      <c r="A16" t="s">
        <v>71</v>
      </c>
      <c r="B16" s="32">
        <v>443.75</v>
      </c>
      <c r="C16" t="s">
        <v>36</v>
      </c>
    </row>
    <row r="17" spans="1:6" x14ac:dyDescent="0.25">
      <c r="A17" t="s">
        <v>72</v>
      </c>
      <c r="B17" s="32">
        <v>121.29</v>
      </c>
      <c r="C17" t="s">
        <v>36</v>
      </c>
    </row>
    <row r="18" spans="1:6" x14ac:dyDescent="0.25">
      <c r="A18" t="s">
        <v>76</v>
      </c>
      <c r="B18" s="32">
        <v>579.99</v>
      </c>
      <c r="C18" t="s">
        <v>36</v>
      </c>
    </row>
    <row r="19" spans="1:6" x14ac:dyDescent="0.25">
      <c r="A19" t="s">
        <v>84</v>
      </c>
      <c r="B19" s="32">
        <v>37.99</v>
      </c>
      <c r="C19" t="s">
        <v>36</v>
      </c>
    </row>
    <row r="20" spans="1:6" x14ac:dyDescent="0.25">
      <c r="A20" t="s">
        <v>75</v>
      </c>
      <c r="B20" s="34">
        <f xml:space="preserve"> SUM(B16:B19)+B14</f>
        <v>2524.04</v>
      </c>
      <c r="C20" t="s">
        <v>36</v>
      </c>
    </row>
    <row r="21" spans="1:6" x14ac:dyDescent="0.25">
      <c r="A21" t="s">
        <v>73</v>
      </c>
      <c r="B21" s="34">
        <v>50</v>
      </c>
      <c r="C21" t="s">
        <v>36</v>
      </c>
    </row>
    <row r="22" spans="1:6" x14ac:dyDescent="0.25">
      <c r="A22" t="s">
        <v>74</v>
      </c>
      <c r="B22" s="34">
        <f>B20+B21</f>
        <v>2574.04</v>
      </c>
      <c r="C22" t="s">
        <v>36</v>
      </c>
    </row>
    <row r="23" spans="1:6" x14ac:dyDescent="0.25">
      <c r="A23" t="s">
        <v>81</v>
      </c>
      <c r="B23" s="34">
        <f>B22*1.13</f>
        <v>2908.6651999999995</v>
      </c>
      <c r="C23" t="s">
        <v>36</v>
      </c>
      <c r="D23" s="34">
        <f>E23-B23</f>
        <v>135.62260000000015</v>
      </c>
      <c r="E23" s="34">
        <f>E11</f>
        <v>3044.2877999999996</v>
      </c>
      <c r="F23" t="s">
        <v>36</v>
      </c>
    </row>
    <row r="25" spans="1:6" x14ac:dyDescent="0.25">
      <c r="A25" t="s">
        <v>82</v>
      </c>
      <c r="B25" t="s">
        <v>69</v>
      </c>
      <c r="C25" t="s">
        <v>70</v>
      </c>
    </row>
    <row r="26" spans="1:6" x14ac:dyDescent="0.25">
      <c r="A26" t="s">
        <v>78</v>
      </c>
      <c r="B26" s="32">
        <v>1341.02</v>
      </c>
      <c r="C26" t="s">
        <v>36</v>
      </c>
    </row>
    <row r="27" spans="1:6" x14ac:dyDescent="0.25">
      <c r="A27" s="33" t="s">
        <v>77</v>
      </c>
      <c r="B27" s="33"/>
      <c r="C27" s="33"/>
    </row>
    <row r="28" spans="1:6" x14ac:dyDescent="0.25">
      <c r="A28" t="s">
        <v>71</v>
      </c>
      <c r="B28" s="32">
        <v>443.75</v>
      </c>
      <c r="C28" t="s">
        <v>36</v>
      </c>
    </row>
    <row r="29" spans="1:6" x14ac:dyDescent="0.25">
      <c r="A29" t="s">
        <v>72</v>
      </c>
      <c r="B29" s="32">
        <v>121.29</v>
      </c>
      <c r="C29" t="s">
        <v>36</v>
      </c>
    </row>
    <row r="30" spans="1:6" x14ac:dyDescent="0.25">
      <c r="A30" t="s">
        <v>76</v>
      </c>
      <c r="B30" s="32">
        <v>579.99</v>
      </c>
      <c r="C30" t="s">
        <v>36</v>
      </c>
    </row>
    <row r="31" spans="1:6" x14ac:dyDescent="0.25">
      <c r="A31" t="s">
        <v>86</v>
      </c>
      <c r="B31" s="32">
        <v>25.99</v>
      </c>
      <c r="C31" t="s">
        <v>36</v>
      </c>
    </row>
    <row r="32" spans="1:6" x14ac:dyDescent="0.25">
      <c r="A32" t="s">
        <v>75</v>
      </c>
      <c r="B32" s="34">
        <f xml:space="preserve"> SUM(B28:B31)+B26</f>
        <v>2512.04</v>
      </c>
      <c r="C32" t="s">
        <v>36</v>
      </c>
    </row>
    <row r="33" spans="1:6" x14ac:dyDescent="0.25">
      <c r="A33" t="s">
        <v>73</v>
      </c>
      <c r="B33" s="34">
        <v>50</v>
      </c>
      <c r="C33" t="s">
        <v>36</v>
      </c>
    </row>
    <row r="34" spans="1:6" x14ac:dyDescent="0.25">
      <c r="A34" t="s">
        <v>74</v>
      </c>
      <c r="B34" s="34">
        <f>B32+B33</f>
        <v>2562.04</v>
      </c>
      <c r="C34" t="s">
        <v>36</v>
      </c>
    </row>
    <row r="35" spans="1:6" x14ac:dyDescent="0.25">
      <c r="A35" t="s">
        <v>81</v>
      </c>
      <c r="B35" s="34">
        <f>B34*1.13</f>
        <v>2895.1051999999995</v>
      </c>
      <c r="C35" t="s">
        <v>36</v>
      </c>
      <c r="D35" s="34">
        <f>E35-B35</f>
        <v>149.18260000000009</v>
      </c>
      <c r="E35" s="34">
        <f>E23</f>
        <v>3044.2877999999996</v>
      </c>
      <c r="F35" t="s">
        <v>36</v>
      </c>
    </row>
  </sheetData>
  <mergeCells count="3">
    <mergeCell ref="A3:C3"/>
    <mergeCell ref="A15:C15"/>
    <mergeCell ref="A27:C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Laptop Comparison</vt:lpstr>
      <vt:lpstr>Notes</vt:lpstr>
      <vt:lpstr>DIY vs Purchase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Hadrian Hu</dc:creator>
  <cp:lastModifiedBy>Xinyu Hadrian Hu</cp:lastModifiedBy>
  <dcterms:created xsi:type="dcterms:W3CDTF">2018-05-06T00:05:43Z</dcterms:created>
  <dcterms:modified xsi:type="dcterms:W3CDTF">2018-05-10T16:25:04Z</dcterms:modified>
</cp:coreProperties>
</file>