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F71" i="1"/>
  <c r="F85" i="1" s="1"/>
  <c r="G22" i="3"/>
  <c r="D85" i="1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<sst xmlns="http://schemas.openxmlformats.org/spreadsheetml/2006/main" count="173" uniqueCount="161">
  <si>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</si>
  <si>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</si>
  <si>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</si>
  <si>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</si>
  <si>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</si>
  <si>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</si>
  <si>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</si>
  <si>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</si>
  <si>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</si>
  <si>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</si>
  <si>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</si>
  <si>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</si>
  <si>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</si>
  <si>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</si>
  <si>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</si>
  <si>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</si>
  <si>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</si>
  <si>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</si>
  <si>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</si>
  <si>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</si>
  <si>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</si>
  <si>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</si>
  <si>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</si>
  <si>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</si>
  <si>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</si>
  <si>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</si>
  <si>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</si>
  <si>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</si>
  <si>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</si>
  <si>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</si>
  <si>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</si>
  <si>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</si>
  <si>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</si>
  <si>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</si>
  <si>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</si>
  <si>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</si>
  <si>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</si>
  <si>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</si>
  <si>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</si>
  <si>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</si>
  <si>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</si>
  <si>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</si>
  <si>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</si>
  <si>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</si>
  <si>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</si>
  <si>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</si>
  <si>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</si>
  <si>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</si>
  <si>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</si>
  <si>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</si>
  <si>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</si>
  <si>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</si>
  <si>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</si>
  <si>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</si>
  <si>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</si>
  <si>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</si>
  <si>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</si>
  <si>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</si>
  <si>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</si>
  <si>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</si>
  <si>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</si>
  <si>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</si>
  <si>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</si>
  <si>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</si>
  <si>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</si>
  <si>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</si>
  <si>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</si>
  <si>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</si>
  <si>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</si>
  <si>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</si>
  <si>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</si>
  <si>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</si>
  <si>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</si>
  <si>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</si>
  <si>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</si>
  <si>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</si>
  <si>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</si>
  <si>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</si>
  <si>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</si>
  <si>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</si>
  <si>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</si>
  <si>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</si>
  <si>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</si>
  <si>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</si>
  <si>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</si>
  <si>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</si>
  <si>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</si>
  <si>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</si>
  <si>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</si>
  <si>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</si>
  <si>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</si>
  <si>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</si>
  <si>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</si>
  <si>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</si>
  <si>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</si>
  <si>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</si>
  <si>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</si>
  <si>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</si>
  <si>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</si>
  <si>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</si>
  <si>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</si>
  <si>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Venoclysis Fee</t>
  </si>
  <si>
    <t>Remote Control</t>
  </si>
  <si>
    <t>Water fee</t>
  </si>
  <si>
    <t>ER Fee</t>
  </si>
  <si>
    <t>ER fee</t>
  </si>
  <si>
    <t>Remote Control Refund = 300</t>
  </si>
  <si>
    <t>CBC</t>
  </si>
  <si>
    <t>1CC</t>
  </si>
  <si>
    <t>3CC</t>
  </si>
  <si>
    <t>PNSS</t>
  </si>
  <si>
    <t>10CC</t>
  </si>
  <si>
    <t>Lab</t>
  </si>
  <si>
    <t>Urinalysis</t>
  </si>
  <si>
    <t>CHEST PA</t>
  </si>
  <si>
    <t>Contour Plus</t>
  </si>
  <si>
    <t>pc</t>
  </si>
  <si>
    <t>Fluimucil (Acetylcysteine)</t>
  </si>
  <si>
    <t>tab</t>
  </si>
  <si>
    <t>500mg</t>
  </si>
  <si>
    <t>1000ml</t>
  </si>
  <si>
    <t>Macroset</t>
  </si>
  <si>
    <t>Oxygen</t>
  </si>
  <si>
    <t>Services</t>
  </si>
  <si>
    <t>Nebulization Fee</t>
  </si>
  <si>
    <t>Pneumosolv (Ceftriaxone)</t>
  </si>
  <si>
    <t>1g</t>
  </si>
  <si>
    <t>Ventolin (Salbutamol)</t>
  </si>
  <si>
    <t>2.5mg</t>
  </si>
  <si>
    <t>Furoscan (Furosemide)</t>
  </si>
  <si>
    <t>20mg/ml</t>
  </si>
  <si>
    <t>Insyte G22</t>
  </si>
  <si>
    <t>Private</t>
  </si>
  <si>
    <t>Sodium</t>
  </si>
  <si>
    <t>Potassium</t>
  </si>
  <si>
    <t>Creatinine</t>
  </si>
  <si>
    <t>FBS/RBS</t>
  </si>
  <si>
    <t>Troponin</t>
  </si>
  <si>
    <t>Combivent (Ipratropium+Salbutamol)</t>
  </si>
  <si>
    <t>500mcg/2.5mg/2ml</t>
  </si>
  <si>
    <t>granules</t>
  </si>
  <si>
    <t>200mg</t>
  </si>
  <si>
    <t>Berodual (Fenoterol+Ipatropium)</t>
  </si>
  <si>
    <t>1.25mg/1.5ml/4mlo</t>
  </si>
  <si>
    <t>Solu-Cortef (hydrocortisone)</t>
  </si>
  <si>
    <t>100mg</t>
  </si>
  <si>
    <t>Clarithromycin-Natrapharm OD (Clarithromycin)</t>
  </si>
  <si>
    <t>Elin (Sterile Water for injection)</t>
  </si>
  <si>
    <t>5CC</t>
  </si>
  <si>
    <t>Credit Memo = 1506</t>
  </si>
  <si>
    <t>SC Discount = 6414.20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</si>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</sst>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43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27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99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100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132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5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26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107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133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134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135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113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 t="s">
        <v>136</v>
      </c>
      <c r="D39" s="26"/>
      <c r="E39" s="17">
        <v>1</v>
      </c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 t="s">
        <v>137</v>
      </c>
      <c r="D40" s="26"/>
      <c r="E40" s="17">
        <v>1</v>
      </c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27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114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8" t="s">
        <v>28</v>
      </c>
      <c r="C51" s="109"/>
      <c r="D51" s="97"/>
      <c r="E51" s="109"/>
      <c r="F51" s="9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30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6" t="s">
        <v>31</v>
      </c>
      <c r="C58" s="97"/>
      <c r="D58" s="97"/>
      <c r="E58" s="97"/>
      <c r="F58" s="9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101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124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102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103</v>
      </c>
      <c r="D62" s="32"/>
      <c r="E62" s="17">
        <v>5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104</v>
      </c>
      <c r="D63" s="32"/>
      <c r="E63" s="17">
        <v>1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 t="s">
        <v>122</v>
      </c>
      <c r="D64" s="32"/>
      <c r="E64" s="17">
        <v>3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 t="s">
        <v>42</v>
      </c>
      <c r="D65" s="32"/>
      <c r="E65" s="17">
        <v>1</v>
      </c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32</v>
      </c>
      <c r="C68" s="34" t="s">
        <v>33</v>
      </c>
      <c r="D68" s="34" t="s">
        <v>34</v>
      </c>
      <c r="E68" s="35" t="s">
        <v>35</v>
      </c>
      <c r="F68" s="36" t="s">
        <v>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37</v>
      </c>
      <c r="D69" s="17"/>
      <c r="E69" s="17"/>
      <c r="F69" s="17">
        <v>5035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38</v>
      </c>
      <c r="D70" s="17"/>
      <c r="E70" s="17"/>
      <c r="F70" s="17">
        <v>358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39</v>
      </c>
      <c r="D71" s="17">
        <v>10500</v>
      </c>
      <c r="E71" s="17"/>
      <c r="F71" s="17">
        <f>20394-10500-1506</f>
        <v>8388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40</v>
      </c>
      <c r="D72" s="17">
        <v>4500</v>
      </c>
      <c r="E72" s="17"/>
      <c r="F72" s="17">
        <v>4000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41</v>
      </c>
      <c r="D73" s="17"/>
      <c r="E73" s="17"/>
      <c r="F73" s="17">
        <v>180.8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42</v>
      </c>
      <c r="D74" s="17"/>
      <c r="E74" s="17"/>
      <c r="F74" s="17">
        <v>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105</v>
      </c>
      <c r="D75" s="17"/>
      <c r="E75" s="17"/>
      <c r="F75" s="17">
        <v>524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112</v>
      </c>
      <c r="D76" s="17"/>
      <c r="E76" s="17"/>
      <c r="F76" s="17">
        <v>2508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123</v>
      </c>
      <c r="D77" s="17"/>
      <c r="E77" s="17"/>
      <c r="F77" s="17">
        <v>1788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43</v>
      </c>
      <c r="D78" s="17"/>
      <c r="E78" s="17"/>
      <c r="F78" s="17">
        <v>645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106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150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149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44</v>
      </c>
      <c r="D85" s="42">
        <f>SUM(D69:D78)</f>
        <v>15000</v>
      </c>
      <c r="E85" s="42">
        <f>SUM(E69:E84)</f>
        <v>0</v>
      </c>
      <c r="F85" s="42">
        <f>(SUM(F69:F84))</f>
        <v>23426.799999999999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9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6" workbookViewId="0">
      <selection activeCell="C21" sqref="C21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9.8554687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99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51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110</v>
      </c>
      <c r="D11" s="15"/>
      <c r="E11" s="15" t="s">
        <v>120</v>
      </c>
      <c r="F11" s="17">
        <v>2</v>
      </c>
      <c r="G11" s="17">
        <v>5</v>
      </c>
      <c r="H11" s="17">
        <v>10</v>
      </c>
      <c r="I11" s="17">
        <v>190</v>
      </c>
      <c r="J11" s="17">
        <f t="shared" ref="J11:J27" si="0">H11*I11</f>
        <v>1900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115</v>
      </c>
      <c r="D12" s="15"/>
      <c r="E12" s="15"/>
      <c r="F12" s="17">
        <v>1</v>
      </c>
      <c r="G12" s="17">
        <v>2</v>
      </c>
      <c r="H12" s="17">
        <v>2</v>
      </c>
      <c r="I12" s="17">
        <v>100</v>
      </c>
      <c r="J12" s="17">
        <f t="shared" si="0"/>
        <v>200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127</v>
      </c>
      <c r="D13" s="15"/>
      <c r="E13" s="15" t="s">
        <v>128</v>
      </c>
      <c r="F13" s="17">
        <v>1</v>
      </c>
      <c r="G13" s="17">
        <v>1</v>
      </c>
      <c r="H13" s="17">
        <v>1</v>
      </c>
      <c r="I13" s="17">
        <v>57</v>
      </c>
      <c r="J13" s="17">
        <f t="shared" si="0"/>
        <v>57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138</v>
      </c>
      <c r="D14" s="15"/>
      <c r="E14" s="15" t="s">
        <v>139</v>
      </c>
      <c r="F14" s="17">
        <v>2</v>
      </c>
      <c r="G14" s="17">
        <v>1</v>
      </c>
      <c r="H14" s="17">
        <v>2</v>
      </c>
      <c r="I14" s="17">
        <v>75</v>
      </c>
      <c r="J14" s="17">
        <f t="shared" si="0"/>
        <v>150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125</v>
      </c>
      <c r="D15" s="15"/>
      <c r="E15" s="15" t="s">
        <v>126</v>
      </c>
      <c r="F15" s="17">
        <v>2</v>
      </c>
      <c r="G15" s="17">
        <v>6</v>
      </c>
      <c r="H15" s="17">
        <v>10</v>
      </c>
      <c r="I15" s="17">
        <v>712</v>
      </c>
      <c r="J15" s="17">
        <f t="shared" si="0"/>
        <v>7120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6</v>
      </c>
      <c r="C16" s="15" t="s">
        <v>117</v>
      </c>
      <c r="D16" s="15" t="s">
        <v>140</v>
      </c>
      <c r="E16" s="15" t="s">
        <v>141</v>
      </c>
      <c r="F16" s="17">
        <v>3</v>
      </c>
      <c r="G16" s="17">
        <v>6</v>
      </c>
      <c r="H16" s="17">
        <v>17</v>
      </c>
      <c r="I16" s="17">
        <v>29</v>
      </c>
      <c r="J16" s="17">
        <f t="shared" si="0"/>
        <v>493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7</v>
      </c>
      <c r="C17" s="15" t="s">
        <v>142</v>
      </c>
      <c r="D17" s="15"/>
      <c r="E17" s="15" t="s">
        <v>143</v>
      </c>
      <c r="F17" s="17">
        <v>5</v>
      </c>
      <c r="G17" s="17">
        <v>5</v>
      </c>
      <c r="H17" s="17">
        <v>21</v>
      </c>
      <c r="I17" s="17">
        <v>136</v>
      </c>
      <c r="J17" s="17">
        <f t="shared" si="0"/>
        <v>2856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8</v>
      </c>
      <c r="C18" s="15" t="s">
        <v>144</v>
      </c>
      <c r="D18" s="15"/>
      <c r="E18" s="15" t="s">
        <v>145</v>
      </c>
      <c r="F18" s="17">
        <v>3</v>
      </c>
      <c r="G18" s="17">
        <v>6</v>
      </c>
      <c r="H18" s="17">
        <v>21</v>
      </c>
      <c r="I18" s="17">
        <v>360</v>
      </c>
      <c r="J18" s="17">
        <f t="shared" si="0"/>
        <v>7560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9</v>
      </c>
      <c r="C19" s="15" t="s">
        <v>146</v>
      </c>
      <c r="D19" s="15" t="s">
        <v>118</v>
      </c>
      <c r="E19" s="15" t="s">
        <v>119</v>
      </c>
      <c r="F19" s="17">
        <v>1</v>
      </c>
      <c r="G19" s="17">
        <v>5</v>
      </c>
      <c r="H19" s="17">
        <v>5</v>
      </c>
      <c r="I19" s="17">
        <v>160</v>
      </c>
      <c r="J19" s="17">
        <f t="shared" si="0"/>
        <v>800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10</v>
      </c>
      <c r="C20" s="15" t="s">
        <v>129</v>
      </c>
      <c r="D20" s="15"/>
      <c r="E20" s="15" t="s">
        <v>130</v>
      </c>
      <c r="F20" s="17">
        <v>3</v>
      </c>
      <c r="G20" s="17">
        <v>5</v>
      </c>
      <c r="H20" s="17">
        <v>17</v>
      </c>
      <c r="I20" s="17">
        <v>100</v>
      </c>
      <c r="J20" s="17">
        <f t="shared" si="0"/>
        <v>1700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11</v>
      </c>
      <c r="C21" s="1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12</v>
      </c>
      <c r="C22" s="1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13</v>
      </c>
      <c r="C23" s="15"/>
      <c r="D23" s="15"/>
      <c r="E23" s="15"/>
      <c r="F23" s="17"/>
      <c r="G23" s="17"/>
      <c r="H23" s="17"/>
      <c r="I23" s="17"/>
      <c r="J23" s="17">
        <f t="shared" si="0"/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14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15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16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/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4" sqref="F24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61</v>
      </c>
      <c r="C2" s="46"/>
      <c r="D2" s="93" t="s">
        <v>99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62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63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64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7" t="s">
        <v>65</v>
      </c>
      <c r="C7" s="118"/>
      <c r="D7" s="118"/>
      <c r="E7" s="118"/>
      <c r="F7" s="118"/>
      <c r="G7" s="119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20" t="s">
        <v>66</v>
      </c>
      <c r="C8" s="121"/>
      <c r="D8" s="121"/>
      <c r="E8" s="121"/>
      <c r="F8" s="121"/>
      <c r="G8" s="122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20" t="s">
        <v>67</v>
      </c>
      <c r="C9" s="121"/>
      <c r="D9" s="121"/>
      <c r="E9" s="121"/>
      <c r="F9" s="121"/>
      <c r="G9" s="122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20" t="s">
        <v>68</v>
      </c>
      <c r="C10" s="121"/>
      <c r="D10" s="121"/>
      <c r="E10" s="121"/>
      <c r="F10" s="121"/>
      <c r="G10" s="122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20" t="s">
        <v>69</v>
      </c>
      <c r="C11" s="121"/>
      <c r="D11" s="121"/>
      <c r="E11" s="121"/>
      <c r="F11" s="121"/>
      <c r="G11" s="122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3" t="s">
        <v>70</v>
      </c>
      <c r="C12" s="124"/>
      <c r="D12" s="124"/>
      <c r="E12" s="124"/>
      <c r="F12" s="124"/>
      <c r="G12" s="125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71</v>
      </c>
      <c r="D14" s="64" t="s">
        <v>72</v>
      </c>
      <c r="E14" s="64" t="s">
        <v>73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4" t="s">
        <v>74</v>
      </c>
      <c r="C15" s="115"/>
      <c r="D15" s="115"/>
      <c r="E15" s="115"/>
      <c r="F15" s="115"/>
      <c r="G15" s="116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121</v>
      </c>
      <c r="D16" s="68" t="s">
        <v>75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131</v>
      </c>
      <c r="D17" s="68" t="s">
        <v>75</v>
      </c>
      <c r="E17" s="17">
        <v>1</v>
      </c>
      <c r="F17" s="17">
        <v>120</v>
      </c>
      <c r="G17" s="17">
        <f t="shared" ref="G17:G22" si="0">PRODUCT(E17:F17)</f>
        <v>120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111</v>
      </c>
      <c r="D18" s="68" t="s">
        <v>75</v>
      </c>
      <c r="E18" s="17">
        <v>10</v>
      </c>
      <c r="F18" s="17">
        <v>20</v>
      </c>
      <c r="G18" s="17">
        <f t="shared" si="0"/>
        <v>200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108</v>
      </c>
      <c r="D19" s="68" t="s">
        <v>75</v>
      </c>
      <c r="E19" s="17">
        <v>1</v>
      </c>
      <c r="F19" s="17">
        <v>12</v>
      </c>
      <c r="G19" s="17">
        <f t="shared" si="0"/>
        <v>12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15" t="s">
        <v>147</v>
      </c>
      <c r="D20" s="68" t="s">
        <v>116</v>
      </c>
      <c r="E20" s="17">
        <v>1</v>
      </c>
      <c r="F20" s="17">
        <v>60</v>
      </c>
      <c r="G20" s="17">
        <f t="shared" si="0"/>
        <v>60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148</v>
      </c>
      <c r="D21" s="68" t="s">
        <v>116</v>
      </c>
      <c r="E21" s="17">
        <v>1</v>
      </c>
      <c r="F21" s="17">
        <v>12</v>
      </c>
      <c r="G21" s="17">
        <f t="shared" si="0"/>
        <v>12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 t="s">
        <v>109</v>
      </c>
      <c r="D22" s="68" t="s">
        <v>116</v>
      </c>
      <c r="E22" s="17">
        <v>39</v>
      </c>
      <c r="F22" s="17">
        <v>9</v>
      </c>
      <c r="G22" s="17">
        <f t="shared" si="0"/>
        <v>351</v>
      </c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4" t="s">
        <v>76</v>
      </c>
      <c r="C30" s="115"/>
      <c r="D30" s="115"/>
      <c r="E30" s="115"/>
      <c r="F30" s="115"/>
      <c r="G30" s="116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4" t="s">
        <v>77</v>
      </c>
      <c r="C41" s="115"/>
      <c r="D41" s="115"/>
      <c r="E41" s="115"/>
      <c r="F41" s="115"/>
      <c r="G41" s="116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/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78</v>
      </c>
      <c r="C2" s="70"/>
      <c r="D2" s="93" t="s">
        <v>151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79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80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81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82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83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84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6" t="s">
        <v>85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86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87</v>
      </c>
      <c r="D12" s="84" t="s">
        <v>88</v>
      </c>
      <c r="E12" s="84" t="s">
        <v>89</v>
      </c>
      <c r="F12" s="84" t="s">
        <v>90</v>
      </c>
      <c r="G12" s="84" t="s">
        <v>91</v>
      </c>
      <c r="H12" s="85" t="s">
        <v>92</v>
      </c>
      <c r="I12" s="86" t="s">
        <v>93</v>
      </c>
      <c r="J12" s="86" t="s">
        <v>94</v>
      </c>
      <c r="K12" s="85" t="s">
        <v>95</v>
      </c>
      <c r="L12" s="85" t="s">
        <v>96</v>
      </c>
      <c r="M12" s="85" t="s">
        <v>152</v>
      </c>
      <c r="N12" s="85" t="s">
        <v>153</v>
      </c>
      <c r="O12" s="85" t="s">
        <v>154</v>
      </c>
      <c r="P12" s="85" t="s">
        <v>155</v>
      </c>
      <c r="Q12" s="87" t="s">
        <v>156</v>
      </c>
      <c r="R12" s="87" t="s">
        <v>157</v>
      </c>
      <c r="T12" s="130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158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159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160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97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98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2018-09-03T08:13:30Z</dcterms:modified>
</cp:coreProperties>
</file>