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workbookProtection lockStructure="1"/>
  <bookViews>
    <workbookView xWindow="0" yWindow="0" windowWidth="15525" windowHeight="7050" activeTab="2"/>
  </bookViews>
  <sheets>
    <sheet name="11.1 Hospital Information" sheetId="1" r:id="rId1"/>
    <sheet name="11.2 Summary Statistics" sheetId="4" r:id="rId2"/>
    <sheet name="11.3 Discharge&amp;Beddays" sheetId="3" r:id="rId3"/>
  </sheets>
  <definedNames>
    <definedName name="bed_number_total">'11.1 Hospital Information'!$B$16</definedName>
    <definedName name="Hosp_days_total">'11.1 Hospital Information'!$B$22</definedName>
    <definedName name="IP_death_total">'11.1 Hospital Information'!$B$21</definedName>
    <definedName name="IP_discharge_total">'11.1 Hospital Information'!$B$20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/>
  <c r="C21" i="4"/>
  <c r="E19" l="1"/>
  <c r="BH50" i="1"/>
  <c r="AX50"/>
  <c r="AU50"/>
  <c r="C36"/>
  <c r="C38"/>
  <c r="C39"/>
  <c r="C24"/>
  <c r="C30" l="1"/>
  <c r="C29"/>
</calcChain>
</file>

<file path=xl/sharedStrings.xml><?xml version="1.0" encoding="utf-8"?>
<sst xmlns="http://schemas.openxmlformats.org/spreadsheetml/2006/main" count="220" uniqueCount="136">
  <si>
    <t>Name of Healthcare Facility</t>
  </si>
  <si>
    <t>Address</t>
  </si>
  <si>
    <t>Region</t>
  </si>
  <si>
    <t>Level of Healthcare</t>
  </si>
  <si>
    <t>Type of Ownership</t>
  </si>
  <si>
    <t>Authorized Bed Capacity</t>
  </si>
  <si>
    <t>Implementing Bed Capacity</t>
  </si>
  <si>
    <t>Total Number of Implementing Beds:</t>
  </si>
  <si>
    <t>Total Number of Licensed Beds:</t>
  </si>
  <si>
    <t>Total Outpatient Visits:</t>
  </si>
  <si>
    <t>Total Inpatient Admissions:</t>
  </si>
  <si>
    <t>Total Inpatient Discharges:</t>
  </si>
  <si>
    <t>Total Inpatient Deaths:</t>
  </si>
  <si>
    <t>Bed Occupancy Rate (BOR) (%):</t>
  </si>
  <si>
    <t>Average Length of Stay (ALOS) (days)</t>
  </si>
  <si>
    <t>BASIC INFO</t>
  </si>
  <si>
    <t>Admissions</t>
  </si>
  <si>
    <t>Discharges</t>
  </si>
  <si>
    <t>Deaths</t>
  </si>
  <si>
    <t>ALOS</t>
  </si>
  <si>
    <t>General Information on Hospital operations and activities</t>
  </si>
  <si>
    <t>BASIC MEDICAL STATISTICS</t>
  </si>
  <si>
    <t>Total ER Visits:</t>
  </si>
  <si>
    <t>Hospitalization/Bed days</t>
  </si>
  <si>
    <t>Discharges and Beddays</t>
  </si>
  <si>
    <r>
      <rPr>
        <b/>
        <sz val="11"/>
        <color theme="1"/>
        <rFont val="Arial Narrow"/>
        <family val="2"/>
      </rPr>
      <t>Data collector:</t>
    </r>
    <r>
      <rPr>
        <sz val="11"/>
        <color theme="1"/>
        <rFont val="Arial Narrow"/>
        <family val="2"/>
      </rPr>
      <t xml:space="preserve"> Hospital Statistical officer</t>
    </r>
  </si>
  <si>
    <r>
      <rPr>
        <b/>
        <sz val="11"/>
        <color theme="1"/>
        <rFont val="Arial Narrow"/>
        <family val="2"/>
      </rPr>
      <t>Source Document:</t>
    </r>
    <r>
      <rPr>
        <sz val="11"/>
        <color theme="1"/>
        <rFont val="Arial Narrow"/>
        <family val="2"/>
      </rPr>
      <t xml:space="preserve"> Annual Statistics Report and other primary records and logbooks</t>
    </r>
  </si>
  <si>
    <r>
      <rPr>
        <b/>
        <sz val="11"/>
        <color theme="1"/>
        <rFont val="Arial Narrow"/>
        <family val="2"/>
      </rPr>
      <t>Objective:</t>
    </r>
    <r>
      <rPr>
        <sz val="11"/>
        <color theme="1"/>
        <rFont val="Arial Narrow"/>
        <family val="2"/>
      </rPr>
      <t xml:space="preserve"> Obtain basic information and statistics on hospital operations</t>
    </r>
  </si>
  <si>
    <t>Total Hospitalization Days/Beddays:</t>
  </si>
  <si>
    <r>
      <rPr>
        <b/>
        <sz val="11"/>
        <color theme="1"/>
        <rFont val="Arial Narrow"/>
        <family val="2"/>
      </rPr>
      <t>Data collector:</t>
    </r>
    <r>
      <rPr>
        <sz val="11"/>
        <color theme="1"/>
        <rFont val="Arial Narrow"/>
        <family val="2"/>
      </rPr>
      <t xml:space="preserve"> Medical records/Admission staff</t>
    </r>
  </si>
  <si>
    <r>
      <rPr>
        <b/>
        <sz val="11"/>
        <color theme="1"/>
        <rFont val="Arial Narrow"/>
        <family val="2"/>
      </rPr>
      <t>Source Document:</t>
    </r>
    <r>
      <rPr>
        <sz val="11"/>
        <color theme="1"/>
        <rFont val="Arial Narrow"/>
        <family val="2"/>
      </rPr>
      <t xml:space="preserve"> Statistics Report/Logbook</t>
    </r>
  </si>
  <si>
    <t>Departments and Wards</t>
  </si>
  <si>
    <t>Time period covered:</t>
  </si>
  <si>
    <t>#</t>
  </si>
  <si>
    <t>1st</t>
  </si>
  <si>
    <t>2nd</t>
  </si>
  <si>
    <t>3rd</t>
  </si>
  <si>
    <r>
      <rPr>
        <b/>
        <sz val="11"/>
        <color theme="1"/>
        <rFont val="Arial Narrow"/>
        <family val="2"/>
      </rPr>
      <t>Objective:</t>
    </r>
    <r>
      <rPr>
        <sz val="11"/>
        <color theme="1"/>
        <rFont val="Arial Narrow"/>
        <family val="2"/>
      </rPr>
      <t xml:space="preserve"> Obtain record of number of discharges and beddays for each case</t>
    </r>
  </si>
  <si>
    <t>Pediatric Ward</t>
  </si>
  <si>
    <t>Surgical Ward</t>
  </si>
  <si>
    <t>Private Ward</t>
  </si>
  <si>
    <t>Discharges by INPATIENT wards</t>
  </si>
  <si>
    <t>Instructions: Record each cases discharged within specified time period and then assign or allocate by Different inpatient wards and units</t>
  </si>
  <si>
    <t>This sheet can be recorded everyday then summarized for the time priod covered for the cost data collection.</t>
  </si>
  <si>
    <t>Internal Medicine Ward</t>
  </si>
  <si>
    <t>Ob/Gyne Ward</t>
  </si>
  <si>
    <t>Neurosurgery Ward*</t>
  </si>
  <si>
    <t>Orthopedic Ward*</t>
  </si>
  <si>
    <t>Psychiatric Ward*</t>
  </si>
  <si>
    <t>ENT Ward*</t>
  </si>
  <si>
    <t>Emergency Medicine Department</t>
  </si>
  <si>
    <t>Dialysis Unit</t>
  </si>
  <si>
    <t>Radiation Oncology Unit*</t>
  </si>
  <si>
    <t>Dental</t>
  </si>
  <si>
    <r>
      <t xml:space="preserve">Level of care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</si>
  <si>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Animal Bite Center</t>
  </si>
  <si>
    <t>TB Dots</t>
  </si>
  <si>
    <t>HIV Aids</t>
  </si>
  <si>
    <t>Family Planning Unit</t>
  </si>
  <si>
    <t>Smoking Cessation</t>
  </si>
  <si>
    <t>Malaria</t>
  </si>
  <si>
    <t>Respiratory Unit</t>
  </si>
  <si>
    <t>Medical ICU</t>
  </si>
  <si>
    <t>Neonatal ICU*</t>
  </si>
  <si>
    <t>Surgical ICU*</t>
  </si>
  <si>
    <t>Pediatric ICU*</t>
  </si>
  <si>
    <t>Burn Unit</t>
  </si>
  <si>
    <t>Outpatient Department</t>
  </si>
  <si>
    <t>Diabetes MAP</t>
  </si>
  <si>
    <t>Hypertension MAP</t>
  </si>
  <si>
    <t>Nuclear Medicine</t>
  </si>
  <si>
    <t>Endoscopy Unit</t>
  </si>
  <si>
    <t>Other (specify here)</t>
  </si>
  <si>
    <t>ICD-10 codes and / or Procedure codes</t>
  </si>
  <si>
    <t>Discharge diagnosis</t>
  </si>
  <si>
    <t># discharges</t>
  </si>
  <si>
    <t>PROCEDURES:</t>
  </si>
  <si>
    <t>Total numbers</t>
  </si>
  <si>
    <t>Total Endoscopy procedures</t>
  </si>
  <si>
    <t>Total OR procedures</t>
  </si>
  <si>
    <t>Total Deliveries</t>
  </si>
  <si>
    <t>Total Dialysis Sessions</t>
  </si>
  <si>
    <t>Total Rehabilitation sessions</t>
  </si>
  <si>
    <t>Total Laboratory Tests</t>
  </si>
  <si>
    <t>Total X-Rays</t>
  </si>
  <si>
    <t>Total Endoscopy tests</t>
  </si>
  <si>
    <t>Total MRI</t>
  </si>
  <si>
    <t>Total CT Scan</t>
  </si>
  <si>
    <t>Total PET Scan</t>
  </si>
  <si>
    <t>Total Ultrasound</t>
  </si>
  <si>
    <t>Total ECG</t>
  </si>
  <si>
    <t>Total hospitalization days</t>
  </si>
  <si>
    <t xml:space="preserve">Inpatient </t>
  </si>
  <si>
    <t>Inpatient Summary Statistics</t>
  </si>
  <si>
    <r>
      <rPr>
        <b/>
        <sz val="11"/>
        <color theme="1"/>
        <rFont val="Arial Narrow"/>
        <family val="2"/>
      </rPr>
      <t>Objective:</t>
    </r>
    <r>
      <rPr>
        <sz val="11"/>
        <color theme="1"/>
        <rFont val="Arial Narrow"/>
        <family val="2"/>
      </rPr>
      <t xml:space="preserve"> Obtain basic information and statistics of Inpatient wards and departments</t>
    </r>
  </si>
  <si>
    <r>
      <rPr>
        <b/>
        <sz val="11"/>
        <color theme="1"/>
        <rFont val="Arial Narrow"/>
        <family val="2"/>
      </rPr>
      <t>Data collector:</t>
    </r>
    <r>
      <rPr>
        <sz val="11"/>
        <color theme="1"/>
        <rFont val="Arial Narrow"/>
        <family val="2"/>
      </rPr>
      <t xml:space="preserve"> Hospital medical records officer, statistician</t>
    </r>
  </si>
  <si>
    <r>
      <rPr>
        <b/>
        <sz val="11"/>
        <color theme="1"/>
        <rFont val="Arial Narrow"/>
        <family val="2"/>
      </rPr>
      <t>Instructions</t>
    </r>
    <r>
      <rPr>
        <sz val="11"/>
        <color theme="1"/>
        <rFont val="Arial Narrow"/>
        <family val="2"/>
      </rPr>
      <t>:  For level I hopsitals, 4 major departmentalized Wards are compulsory.  The speciality Wards marked with asteriks mgiht be applicable to level III hospitals.</t>
    </r>
  </si>
  <si>
    <t>OTHER SERVICE OUTPUTS</t>
  </si>
  <si>
    <t>Total Prescriptions</t>
  </si>
  <si>
    <t>Total Blood Units</t>
  </si>
  <si>
    <t>Total Patient Meals</t>
  </si>
  <si>
    <t>Total Laundry (Kg)</t>
  </si>
  <si>
    <t>Outpatient Services</t>
  </si>
  <si>
    <t>Inpatient Services</t>
  </si>
  <si>
    <t>Blood Bank</t>
  </si>
  <si>
    <t>Heart Station</t>
  </si>
  <si>
    <t>Other outpatient (specify here)</t>
  </si>
  <si>
    <t>Delivery Room</t>
  </si>
  <si>
    <t>Operating Room / Aneasthesiology / PACU / Recovery Room</t>
  </si>
  <si>
    <t>Other inpatient (specify here)</t>
  </si>
  <si>
    <t>Total Number of Outputs delivered to various departments and wards</t>
  </si>
  <si>
    <t>Sacred Heart Medical Center</t>
  </si>
  <si>
    <t>Mc- Arthur Hiway, Sto. Domingo, A.C</t>
  </si>
  <si>
    <t>III</t>
  </si>
  <si>
    <t>II</t>
  </si>
  <si>
    <t>Single Proprietor</t>
  </si>
  <si>
    <t>PNEUMONIA</t>
  </si>
  <si>
    <t>J18.92</t>
  </si>
  <si>
    <t>HYPERTENSION</t>
  </si>
  <si>
    <t>I10</t>
  </si>
  <si>
    <t>N39.0</t>
  </si>
  <si>
    <t>E10-E11</t>
  </si>
  <si>
    <t>DIABETES MELLITUS</t>
  </si>
  <si>
    <t>ACUTE GASTROENTERITIS</t>
  </si>
  <si>
    <t>A09</t>
  </si>
  <si>
    <t>DENGUE FEVER</t>
  </si>
  <si>
    <t>A90/A91</t>
  </si>
  <si>
    <t>UTI</t>
  </si>
  <si>
    <t>GASTRITIS</t>
  </si>
  <si>
    <t>K29</t>
  </si>
  <si>
    <t>N03.9</t>
  </si>
  <si>
    <t>CKD</t>
  </si>
  <si>
    <t>CVA INFARCTION</t>
  </si>
  <si>
    <t>I63</t>
  </si>
  <si>
    <t>J45</t>
  </si>
  <si>
    <t>BRONCHIAL ASTHMA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</si>
</sst>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color rgb="FF0070C0"/>
      <name val="Arial Narrow"/>
      <family val="2"/>
    </font>
    <font>
      <sz val="11"/>
      <color rgb="FF000000"/>
      <name val="Calibri"/>
      <family val="2"/>
    </font>
    <font>
      <b/>
      <i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rgb="FF0070C0"/>
      <name val="Arial Narrow"/>
      <family val="2"/>
    </font>
    <font>
      <sz val="11"/>
      <color rgb="FF333333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rgb="FF008000"/>
      <name val="Calibri"/>
      <family val="2"/>
      <scheme val="minor"/>
    </font>
    <font>
      <sz val="8"/>
      <color rgb="FF8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5" fillId="0" borderId="0" xfId="0" applyFont="1"/>
    <xf numFmtId="0" fontId="5" fillId="0" borderId="0" xfId="0" applyFont="1" applyAlignment="1">
      <alignment horizontal="center" wrapText="1"/>
    </xf>
    <xf numFmtId="0" fontId="3" fillId="2" borderId="1" xfId="0" applyFont="1" applyFill="1" applyBorder="1"/>
    <xf numFmtId="0" fontId="7" fillId="0" borderId="0" xfId="0" applyFont="1" applyAlignment="1" applyProtection="1">
      <alignment horizontal="center"/>
    </xf>
    <xf numFmtId="0" fontId="8" fillId="3" borderId="0" xfId="0" applyFont="1" applyFill="1" applyProtection="1"/>
    <xf numFmtId="0" fontId="9" fillId="0" borderId="0" xfId="0" applyFont="1" applyAlignment="1" applyProtection="1">
      <alignment horizontal="center"/>
    </xf>
    <xf numFmtId="0" fontId="7" fillId="0" borderId="0" xfId="0" applyFont="1" applyProtection="1"/>
    <xf numFmtId="0" fontId="0" fillId="0" borderId="0" xfId="0" applyFont="1" applyAlignment="1" applyProtection="1"/>
    <xf numFmtId="0" fontId="10" fillId="2" borderId="1" xfId="0" applyFont="1" applyFill="1" applyBorder="1" applyAlignment="1" applyProtection="1">
      <alignment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164" fontId="10" fillId="2" borderId="1" xfId="1" applyFont="1" applyFill="1" applyBorder="1" applyProtection="1">
      <protection locked="0"/>
    </xf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2" fillId="4" borderId="7" xfId="0" applyFont="1" applyFill="1" applyBorder="1"/>
    <xf numFmtId="0" fontId="3" fillId="4" borderId="9" xfId="0" applyFont="1" applyFill="1" applyBorder="1"/>
    <xf numFmtId="0" fontId="2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5" fillId="0" borderId="0" xfId="0" applyFont="1" applyProtection="1"/>
    <xf numFmtId="0" fontId="12" fillId="0" borderId="0" xfId="0" applyFont="1" applyProtection="1"/>
    <xf numFmtId="0" fontId="2" fillId="0" borderId="0" xfId="0" applyFont="1" applyProtection="1"/>
    <xf numFmtId="0" fontId="9" fillId="4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11" fillId="0" borderId="0" xfId="3" applyFont="1" applyAlignment="1" applyProtection="1"/>
    <xf numFmtId="0" fontId="4" fillId="4" borderId="1" xfId="0" applyFont="1" applyFill="1" applyBorder="1" applyAlignment="1">
      <alignment horizontal="center" wrapText="1"/>
    </xf>
    <xf numFmtId="0" fontId="3" fillId="4" borderId="11" xfId="0" applyFont="1" applyFill="1" applyBorder="1"/>
    <xf numFmtId="0" fontId="3" fillId="4" borderId="0" xfId="0" applyFont="1" applyFill="1" applyBorder="1"/>
    <xf numFmtId="0" fontId="3" fillId="4" borderId="10" xfId="0" applyFont="1" applyFill="1" applyBorder="1"/>
    <xf numFmtId="0" fontId="2" fillId="4" borderId="12" xfId="0" applyFont="1" applyFill="1" applyBorder="1"/>
    <xf numFmtId="9" fontId="2" fillId="0" borderId="1" xfId="2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17" fontId="4" fillId="4" borderId="1" xfId="0" applyNumberFormat="1" applyFont="1" applyFill="1" applyBorder="1" applyAlignment="1">
      <alignment horizontal="center" vertical="center"/>
    </xf>
    <xf numFmtId="0" fontId="9" fillId="0" borderId="1" xfId="3" applyFont="1" applyBorder="1" applyAlignment="1" applyProtection="1"/>
    <xf numFmtId="0" fontId="9" fillId="0" borderId="1" xfId="3" applyFont="1" applyBorder="1" applyProtection="1"/>
    <xf numFmtId="0" fontId="14" fillId="2" borderId="1" xfId="0" applyFont="1" applyFill="1" applyBorder="1" applyAlignment="1" applyProtection="1">
      <alignment wrapText="1"/>
      <protection locked="0"/>
    </xf>
    <xf numFmtId="0" fontId="9" fillId="4" borderId="1" xfId="3" applyFont="1" applyFill="1" applyBorder="1" applyAlignment="1" applyProtection="1">
      <alignment horizontal="center" textRotation="90"/>
    </xf>
    <xf numFmtId="0" fontId="14" fillId="2" borderId="1" xfId="0" applyFont="1" applyFill="1" applyBorder="1" applyAlignment="1" applyProtection="1">
      <alignment horizontal="center" textRotation="90" wrapText="1"/>
      <protection locked="0"/>
    </xf>
    <xf numFmtId="0" fontId="7" fillId="6" borderId="1" xfId="3" applyFont="1" applyFill="1" applyBorder="1"/>
    <xf numFmtId="1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4" borderId="1" xfId="3" applyFont="1" applyFill="1" applyBorder="1" applyAlignment="1" applyProtection="1">
      <alignment horizontal="center" textRotation="90" wrapText="1"/>
    </xf>
    <xf numFmtId="0" fontId="9" fillId="4" borderId="13" xfId="3" applyFont="1" applyFill="1" applyBorder="1" applyAlignment="1" applyProtection="1">
      <alignment horizontal="center" textRotation="90" wrapText="1"/>
    </xf>
    <xf numFmtId="0" fontId="5" fillId="0" borderId="0" xfId="0" applyFont="1" applyAlignment="1">
      <alignment horizontal="center" vertical="center" wrapText="1"/>
    </xf>
    <xf numFmtId="0" fontId="3" fillId="4" borderId="7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/>
    </xf>
    <xf numFmtId="0" fontId="7" fillId="5" borderId="1" xfId="3" applyFont="1" applyFill="1" applyBorder="1" applyAlignment="1" applyProtection="1">
      <alignment horizontal="center" vertical="top"/>
    </xf>
    <xf numFmtId="0" fontId="2" fillId="4" borderId="14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7" fillId="7" borderId="1" xfId="3" applyFont="1" applyFill="1" applyBorder="1" applyAlignment="1" applyProtection="1">
      <alignment horizontal="center" vertical="top"/>
    </xf>
    <xf numFmtId="0" fontId="7" fillId="3" borderId="2" xfId="3" applyFont="1" applyFill="1" applyBorder="1" applyAlignment="1" applyProtection="1">
      <alignment horizontal="center" vertical="top"/>
    </xf>
    <xf numFmtId="0" fontId="7" fillId="3" borderId="3" xfId="3" applyFont="1" applyFill="1" applyBorder="1" applyAlignment="1" applyProtection="1">
      <alignment horizontal="center" vertical="top"/>
    </xf>
    <xf numFmtId="0" fontId="4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/>
    </xf>
    <xf numFmtId="17" fontId="4" fillId="5" borderId="2" xfId="0" applyNumberFormat="1" applyFont="1" applyFill="1" applyBorder="1" applyAlignment="1">
      <alignment horizontal="center" vertical="center"/>
    </xf>
    <xf numFmtId="17" fontId="4" fillId="5" borderId="4" xfId="0" applyNumberFormat="1" applyFont="1" applyFill="1" applyBorder="1" applyAlignment="1">
      <alignment horizontal="center" vertical="center"/>
    </xf>
    <xf numFmtId="17" fontId="4" fillId="5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70C0"/>
  </sheetPr>
  <dimension ref="A2:CG58"/>
  <sheetViews>
    <sheetView topLeftCell="A49" zoomScale="90" zoomScaleNormal="90" workbookViewId="0">
      <selection activeCell="C64" sqref="C64"/>
    </sheetView>
  </sheetViews>
  <sheetFormatPr defaultColWidth="8.7109375" defaultRowHeight="16.5"/>
  <cols>
    <col min="1" max="1" width="3.85546875" style="2" customWidth="1"/>
    <col min="2" max="2" width="35.7109375" style="2" customWidth="1"/>
    <col min="3" max="3" width="38.42578125" style="2" customWidth="1"/>
    <col min="4" max="4" width="2.42578125" style="2" customWidth="1"/>
    <col min="5" max="14" width="9.5703125" style="2" hidden="1" customWidth="1"/>
    <col min="15" max="17" width="9.5703125" style="4" hidden="1" customWidth="1"/>
    <col min="18" max="23" width="9.5703125" style="2" hidden="1" customWidth="1"/>
    <col min="24" max="32" width="9.5703125" style="4" hidden="1" customWidth="1"/>
    <col min="33" max="35" width="9.5703125" style="2" hidden="1" customWidth="1"/>
    <col min="36" max="36" width="2.140625" style="2" customWidth="1"/>
    <col min="37" max="46" width="9.5703125" style="2" customWidth="1"/>
    <col min="47" max="47" width="10.7109375" style="4" customWidth="1"/>
    <col min="48" max="48" width="9.5703125" style="4" customWidth="1"/>
    <col min="49" max="49" width="11" style="4" customWidth="1"/>
    <col min="50" max="51" width="9.5703125" style="4" customWidth="1"/>
    <col min="52" max="56" width="9.5703125" style="2" customWidth="1"/>
    <col min="57" max="65" width="9.5703125" style="4" customWidth="1"/>
    <col min="66" max="72" width="9.5703125" style="2" customWidth="1"/>
    <col min="73" max="73" width="10.5703125" style="4" customWidth="1"/>
    <col min="74" max="16384" width="8.7109375" style="2"/>
  </cols>
  <sheetData>
    <row r="2" spans="1:85" s="11" customFormat="1" ht="14.25" customHeight="1">
      <c r="A2" s="7"/>
      <c r="B2" s="8" t="s">
        <v>20</v>
      </c>
      <c r="C2" s="8"/>
      <c r="D2" s="9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</row>
    <row r="4" spans="1:85">
      <c r="B4" s="15" t="s">
        <v>27</v>
      </c>
      <c r="C4" s="16"/>
    </row>
    <row r="5" spans="1:85">
      <c r="B5" s="17" t="s">
        <v>25</v>
      </c>
      <c r="C5" s="18"/>
    </row>
    <row r="6" spans="1:85">
      <c r="B6" s="48" t="s">
        <v>26</v>
      </c>
      <c r="C6" s="49"/>
      <c r="O6" s="2"/>
      <c r="P6" s="43"/>
      <c r="Q6" s="2"/>
      <c r="X6" s="2"/>
      <c r="Y6" s="2"/>
      <c r="Z6" s="2"/>
      <c r="AA6" s="2"/>
      <c r="AB6" s="2"/>
      <c r="AC6" s="2"/>
      <c r="AD6" s="2"/>
      <c r="AE6" s="2"/>
      <c r="AF6" s="2"/>
      <c r="AU6" s="2"/>
      <c r="AV6" s="2"/>
      <c r="AW6" s="43"/>
      <c r="AX6" s="2"/>
      <c r="AY6" s="2"/>
      <c r="BE6" s="2"/>
      <c r="BF6" s="2"/>
      <c r="BG6" s="2"/>
      <c r="BH6" s="2"/>
      <c r="BI6" s="2"/>
      <c r="BJ6" s="2"/>
      <c r="BK6" s="2"/>
      <c r="BL6" s="2"/>
      <c r="BM6" s="2"/>
      <c r="BU6" s="2"/>
    </row>
    <row r="7" spans="1:85">
      <c r="B7" s="33" t="s">
        <v>32</v>
      </c>
      <c r="C7" s="13">
        <v>2017</v>
      </c>
    </row>
    <row r="8" spans="1:85" s="23" customFormat="1">
      <c r="B8" s="24"/>
      <c r="C8" s="24"/>
      <c r="D8" s="25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2"/>
      <c r="S8" s="2"/>
      <c r="T8" s="2"/>
      <c r="U8" s="2"/>
      <c r="V8" s="2"/>
      <c r="W8" s="2"/>
      <c r="X8" s="4"/>
      <c r="Y8" s="4"/>
      <c r="Z8" s="4"/>
      <c r="AA8" s="4"/>
      <c r="AB8" s="4"/>
      <c r="AC8" s="4"/>
      <c r="AD8" s="4"/>
      <c r="AE8" s="4"/>
      <c r="AF8" s="4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4"/>
      <c r="AV8" s="4"/>
      <c r="AW8" s="4"/>
      <c r="AX8" s="4"/>
      <c r="AY8" s="4"/>
      <c r="AZ8" s="2"/>
      <c r="BA8" s="2"/>
      <c r="BB8" s="2"/>
      <c r="BC8" s="2"/>
      <c r="BD8" s="2"/>
      <c r="BE8" s="4"/>
      <c r="BF8" s="4"/>
      <c r="BG8" s="4"/>
      <c r="BH8" s="4"/>
      <c r="BI8" s="4"/>
      <c r="BJ8" s="4"/>
      <c r="BK8" s="4"/>
      <c r="BL8" s="4"/>
      <c r="BM8" s="4"/>
      <c r="BN8" s="2"/>
      <c r="BO8" s="2"/>
      <c r="BP8" s="2"/>
      <c r="BQ8" s="2"/>
      <c r="BR8" s="2"/>
      <c r="BS8" s="2"/>
      <c r="BT8" s="2"/>
      <c r="BU8" s="4"/>
    </row>
    <row r="9" spans="1:85" s="23" customFormat="1">
      <c r="B9" s="26" t="s">
        <v>54</v>
      </c>
      <c r="C9" s="27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2"/>
      <c r="S9" s="2"/>
      <c r="T9" s="2"/>
      <c r="U9" s="2"/>
      <c r="V9" s="2"/>
      <c r="W9" s="2"/>
      <c r="X9" s="4"/>
      <c r="Y9" s="4"/>
      <c r="Z9" s="4"/>
      <c r="AA9" s="4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4"/>
      <c r="AV9" s="4"/>
      <c r="AW9" s="4"/>
      <c r="AX9" s="4"/>
      <c r="AY9" s="4"/>
      <c r="AZ9" s="2"/>
      <c r="BA9" s="2"/>
      <c r="BB9" s="2"/>
      <c r="BC9" s="2"/>
      <c r="BD9" s="2"/>
      <c r="BE9" s="4"/>
      <c r="BF9" s="4"/>
      <c r="BG9" s="4"/>
      <c r="BH9" s="4"/>
      <c r="BI9" s="4"/>
      <c r="BJ9" s="4"/>
      <c r="BK9" s="4"/>
      <c r="BL9" s="4"/>
      <c r="BM9" s="4"/>
      <c r="BN9" s="2"/>
      <c r="BO9" s="2"/>
      <c r="BP9" s="2"/>
      <c r="BQ9" s="2"/>
      <c r="BR9" s="2"/>
      <c r="BS9" s="2"/>
      <c r="BT9" s="2"/>
      <c r="BU9" s="4"/>
    </row>
    <row r="10" spans="1:85" s="23" customFormat="1">
      <c r="B10" s="24"/>
      <c r="C10" s="24"/>
      <c r="D10" s="25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  <c r="P10" s="4"/>
      <c r="Q10" s="4"/>
      <c r="R10" s="2"/>
      <c r="S10" s="2"/>
      <c r="T10" s="2"/>
      <c r="U10" s="2"/>
      <c r="V10" s="2"/>
      <c r="W10" s="2"/>
      <c r="X10" s="4"/>
      <c r="Y10" s="4"/>
      <c r="Z10" s="4"/>
      <c r="AA10" s="4"/>
      <c r="AB10" s="4"/>
      <c r="AC10" s="4"/>
      <c r="AD10" s="4"/>
      <c r="AE10" s="4"/>
      <c r="AF10" s="4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4"/>
      <c r="AV10" s="4"/>
      <c r="AW10" s="4"/>
      <c r="AX10" s="4"/>
      <c r="AY10" s="4"/>
      <c r="AZ10" s="2"/>
      <c r="BA10" s="2"/>
      <c r="BB10" s="2"/>
      <c r="BC10" s="2"/>
      <c r="BD10" s="2"/>
      <c r="BE10" s="4"/>
      <c r="BF10" s="4"/>
      <c r="BG10" s="4"/>
      <c r="BH10" s="4"/>
      <c r="BI10" s="4"/>
      <c r="BJ10" s="4"/>
      <c r="BK10" s="4"/>
      <c r="BL10" s="4"/>
      <c r="BM10" s="4"/>
      <c r="BN10" s="2"/>
      <c r="BO10" s="2"/>
      <c r="BP10" s="2"/>
      <c r="BQ10" s="2"/>
      <c r="BR10" s="2"/>
      <c r="BS10" s="2"/>
      <c r="BT10" s="2"/>
      <c r="BU10" s="4"/>
    </row>
    <row r="11" spans="1:85">
      <c r="B11" s="21" t="s">
        <v>15</v>
      </c>
      <c r="C11" s="22"/>
    </row>
    <row r="12" spans="1:85">
      <c r="B12" s="3" t="s">
        <v>0</v>
      </c>
      <c r="C12" s="12" t="s">
        <v>111</v>
      </c>
      <c r="BU12" s="44"/>
    </row>
    <row r="13" spans="1:85">
      <c r="B13" s="3" t="s">
        <v>1</v>
      </c>
      <c r="C13" s="12" t="s">
        <v>112</v>
      </c>
      <c r="BU13" s="47"/>
    </row>
    <row r="14" spans="1:85">
      <c r="B14" s="3" t="s">
        <v>2</v>
      </c>
      <c r="C14" s="12" t="s">
        <v>113</v>
      </c>
    </row>
    <row r="15" spans="1:85">
      <c r="B15" s="3" t="s">
        <v>3</v>
      </c>
      <c r="C15" s="12" t="s">
        <v>114</v>
      </c>
    </row>
    <row r="16" spans="1:85">
      <c r="B16" s="3" t="s">
        <v>4</v>
      </c>
      <c r="C16" s="12" t="s">
        <v>115</v>
      </c>
    </row>
    <row r="17" spans="2:3">
      <c r="B17" s="3" t="s">
        <v>5</v>
      </c>
      <c r="C17" s="14">
        <v>75</v>
      </c>
    </row>
    <row r="18" spans="2:3">
      <c r="B18" s="3" t="s">
        <v>6</v>
      </c>
      <c r="C18" s="14">
        <v>75</v>
      </c>
    </row>
    <row r="20" spans="2:3">
      <c r="B20" s="21" t="s">
        <v>21</v>
      </c>
      <c r="C20" s="21"/>
    </row>
    <row r="21" spans="2:3">
      <c r="B21" s="6" t="s">
        <v>7</v>
      </c>
      <c r="C21" s="14">
        <v>75</v>
      </c>
    </row>
    <row r="22" spans="2:3">
      <c r="B22" s="6" t="s">
        <v>8</v>
      </c>
      <c r="C22" s="14">
        <v>75</v>
      </c>
    </row>
    <row r="23" spans="2:3">
      <c r="B23" s="6" t="s">
        <v>9</v>
      </c>
      <c r="C23" s="14">
        <v>0</v>
      </c>
    </row>
    <row r="24" spans="2:3">
      <c r="B24" s="6" t="s">
        <v>22</v>
      </c>
      <c r="C24" s="14">
        <f>7060+5047+2013+247</f>
        <v>14367</v>
      </c>
    </row>
    <row r="25" spans="2:3">
      <c r="B25" s="6" t="s">
        <v>10</v>
      </c>
      <c r="C25" s="14">
        <v>8011</v>
      </c>
    </row>
    <row r="26" spans="2:3">
      <c r="B26" s="6" t="s">
        <v>11</v>
      </c>
      <c r="C26" s="14">
        <v>7985</v>
      </c>
    </row>
    <row r="27" spans="2:3">
      <c r="B27" s="6" t="s">
        <v>12</v>
      </c>
      <c r="C27" s="14">
        <v>156</v>
      </c>
    </row>
    <row r="28" spans="2:3">
      <c r="B28" s="6" t="s">
        <v>28</v>
      </c>
      <c r="C28" s="14">
        <v>25300</v>
      </c>
    </row>
    <row r="29" spans="2:3">
      <c r="B29" s="6" t="s">
        <v>13</v>
      </c>
      <c r="C29" s="34">
        <f>IFERROR(C28/C21,"Calculated automatically")</f>
        <v>337.33333333333331</v>
      </c>
    </row>
    <row r="30" spans="2:3">
      <c r="B30" s="6" t="s">
        <v>14</v>
      </c>
      <c r="C30" s="35">
        <f>IFERROR(C28/(C26+C27),"Calculated automatically")</f>
        <v>3.1077263235474759</v>
      </c>
    </row>
    <row r="32" spans="2:3">
      <c r="B32" s="21" t="s">
        <v>76</v>
      </c>
      <c r="C32" s="21" t="s">
        <v>77</v>
      </c>
    </row>
    <row r="33" spans="2:72">
      <c r="B33" s="42" t="s">
        <v>78</v>
      </c>
      <c r="C33" s="12">
        <v>836</v>
      </c>
    </row>
    <row r="34" spans="2:72">
      <c r="B34" s="42" t="s">
        <v>79</v>
      </c>
      <c r="C34" s="12">
        <v>3028</v>
      </c>
    </row>
    <row r="35" spans="2:72">
      <c r="B35" s="42" t="s">
        <v>80</v>
      </c>
      <c r="C35" s="12">
        <v>1618</v>
      </c>
    </row>
    <row r="36" spans="2:72">
      <c r="B36" s="42" t="s">
        <v>81</v>
      </c>
      <c r="C36" s="12">
        <f>40*6*4*12</f>
        <v>11520</v>
      </c>
    </row>
    <row r="37" spans="2:72">
      <c r="B37" s="42" t="s">
        <v>82</v>
      </c>
      <c r="C37" s="12">
        <v>6124</v>
      </c>
    </row>
    <row r="38" spans="2:72">
      <c r="B38" s="42" t="s">
        <v>83</v>
      </c>
      <c r="C38" s="12">
        <f>10338+2539+20321+51337+4552+2286+202023+77</f>
        <v>293473</v>
      </c>
    </row>
    <row r="39" spans="2:72">
      <c r="B39" s="42" t="s">
        <v>84</v>
      </c>
      <c r="C39" s="12">
        <f>12065</f>
        <v>12065</v>
      </c>
    </row>
    <row r="40" spans="2:72">
      <c r="B40" s="42" t="s">
        <v>85</v>
      </c>
      <c r="C40" s="12">
        <v>0</v>
      </c>
    </row>
    <row r="41" spans="2:72">
      <c r="B41" s="42" t="s">
        <v>86</v>
      </c>
      <c r="C41" s="12">
        <v>0</v>
      </c>
    </row>
    <row r="42" spans="2:72">
      <c r="B42" s="42" t="s">
        <v>87</v>
      </c>
      <c r="C42" s="12">
        <v>2031</v>
      </c>
    </row>
    <row r="43" spans="2:72">
      <c r="B43" s="42" t="s">
        <v>88</v>
      </c>
      <c r="C43" s="12">
        <v>0</v>
      </c>
    </row>
    <row r="44" spans="2:72">
      <c r="B44" s="42" t="s">
        <v>89</v>
      </c>
      <c r="C44" s="12">
        <v>3191</v>
      </c>
    </row>
    <row r="45" spans="2:72">
      <c r="B45" s="42" t="s">
        <v>90</v>
      </c>
      <c r="C45" s="12">
        <f>126+100+109+92+94+102+125+106+113+115+108+82</f>
        <v>1272</v>
      </c>
    </row>
    <row r="47" spans="2:72">
      <c r="B47" s="52" t="s">
        <v>97</v>
      </c>
      <c r="C47" s="52" t="s">
        <v>77</v>
      </c>
      <c r="E47" s="50" t="s">
        <v>110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K47" s="50" t="s">
        <v>110</v>
      </c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</row>
    <row r="48" spans="2:72">
      <c r="B48" s="53"/>
      <c r="C48" s="53"/>
      <c r="E48" s="55" t="s">
        <v>102</v>
      </c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6"/>
      <c r="W48" s="57"/>
      <c r="X48" s="51" t="s">
        <v>103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K48" s="55" t="s">
        <v>102</v>
      </c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6"/>
      <c r="BD48" s="57"/>
      <c r="BE48" s="51" t="s">
        <v>103</v>
      </c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</row>
    <row r="49" spans="2:72" ht="168.75" thickBot="1">
      <c r="B49" s="54"/>
      <c r="C49" s="54"/>
      <c r="E49" s="45" t="s">
        <v>67</v>
      </c>
      <c r="F49" s="45" t="s">
        <v>55</v>
      </c>
      <c r="G49" s="45" t="s">
        <v>56</v>
      </c>
      <c r="H49" s="45" t="s">
        <v>57</v>
      </c>
      <c r="I49" s="45" t="s">
        <v>58</v>
      </c>
      <c r="J49" s="45" t="s">
        <v>59</v>
      </c>
      <c r="K49" s="45" t="s">
        <v>60</v>
      </c>
      <c r="L49" s="45" t="s">
        <v>68</v>
      </c>
      <c r="M49" s="45" t="s">
        <v>69</v>
      </c>
      <c r="N49" s="45" t="s">
        <v>50</v>
      </c>
      <c r="O49" s="45" t="s">
        <v>51</v>
      </c>
      <c r="P49" s="45" t="s">
        <v>52</v>
      </c>
      <c r="Q49" s="45" t="s">
        <v>53</v>
      </c>
      <c r="R49" s="45" t="s">
        <v>104</v>
      </c>
      <c r="S49" s="45" t="s">
        <v>105</v>
      </c>
      <c r="T49" s="45" t="s">
        <v>61</v>
      </c>
      <c r="U49" s="41" t="s">
        <v>106</v>
      </c>
      <c r="V49" s="45" t="s">
        <v>107</v>
      </c>
      <c r="W49" s="45" t="s">
        <v>108</v>
      </c>
      <c r="X49" s="45" t="s">
        <v>44</v>
      </c>
      <c r="Y49" s="45" t="s">
        <v>38</v>
      </c>
      <c r="Z49" s="45" t="s">
        <v>39</v>
      </c>
      <c r="AA49" s="45" t="s">
        <v>45</v>
      </c>
      <c r="AB49" s="45" t="s">
        <v>40</v>
      </c>
      <c r="AC49" s="45" t="s">
        <v>62</v>
      </c>
      <c r="AD49" s="45" t="s">
        <v>63</v>
      </c>
      <c r="AE49" s="45" t="s">
        <v>64</v>
      </c>
      <c r="AF49" s="45" t="s">
        <v>65</v>
      </c>
      <c r="AG49" s="45" t="s">
        <v>66</v>
      </c>
      <c r="AH49" s="45" t="s">
        <v>61</v>
      </c>
      <c r="AI49" s="41" t="s">
        <v>109</v>
      </c>
      <c r="AK49" s="45" t="s">
        <v>67</v>
      </c>
      <c r="AL49" s="45" t="s">
        <v>55</v>
      </c>
      <c r="AM49" s="45" t="s">
        <v>56</v>
      </c>
      <c r="AN49" s="45" t="s">
        <v>57</v>
      </c>
      <c r="AO49" s="45" t="s">
        <v>58</v>
      </c>
      <c r="AP49" s="45" t="s">
        <v>59</v>
      </c>
      <c r="AQ49" s="45" t="s">
        <v>60</v>
      </c>
      <c r="AR49" s="45" t="s">
        <v>68</v>
      </c>
      <c r="AS49" s="45" t="s">
        <v>69</v>
      </c>
      <c r="AT49" s="45" t="s">
        <v>50</v>
      </c>
      <c r="AU49" s="45" t="s">
        <v>51</v>
      </c>
      <c r="AV49" s="45" t="s">
        <v>70</v>
      </c>
      <c r="AW49" s="45" t="s">
        <v>52</v>
      </c>
      <c r="AX49" s="45" t="s">
        <v>71</v>
      </c>
      <c r="AY49" s="45" t="s">
        <v>53</v>
      </c>
      <c r="AZ49" s="45" t="s">
        <v>104</v>
      </c>
      <c r="BA49" s="45" t="s">
        <v>105</v>
      </c>
      <c r="BB49" s="41" t="s">
        <v>106</v>
      </c>
      <c r="BC49" s="45" t="s">
        <v>107</v>
      </c>
      <c r="BD49" s="45" t="s">
        <v>108</v>
      </c>
      <c r="BE49" s="45" t="s">
        <v>44</v>
      </c>
      <c r="BF49" s="45" t="s">
        <v>38</v>
      </c>
      <c r="BG49" s="45" t="s">
        <v>39</v>
      </c>
      <c r="BH49" s="45" t="s">
        <v>45</v>
      </c>
      <c r="BI49" s="45" t="s">
        <v>40</v>
      </c>
      <c r="BJ49" s="45" t="s">
        <v>46</v>
      </c>
      <c r="BK49" s="45" t="s">
        <v>47</v>
      </c>
      <c r="BL49" s="45" t="s">
        <v>48</v>
      </c>
      <c r="BM49" s="46" t="s">
        <v>49</v>
      </c>
      <c r="BN49" s="45" t="s">
        <v>62</v>
      </c>
      <c r="BO49" s="45" t="s">
        <v>63</v>
      </c>
      <c r="BP49" s="45" t="s">
        <v>64</v>
      </c>
      <c r="BQ49" s="45" t="s">
        <v>65</v>
      </c>
      <c r="BR49" s="45" t="s">
        <v>66</v>
      </c>
      <c r="BS49" s="45" t="s">
        <v>61</v>
      </c>
      <c r="BT49" s="41" t="s">
        <v>109</v>
      </c>
    </row>
    <row r="50" spans="2:72" ht="17.25" thickTop="1">
      <c r="B50" s="42" t="s">
        <v>98</v>
      </c>
      <c r="C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f>C36</f>
        <v>11520</v>
      </c>
      <c r="AV50" s="14">
        <v>0</v>
      </c>
      <c r="AW50" s="14">
        <v>18445</v>
      </c>
      <c r="AX50" s="14">
        <f>C33</f>
        <v>836</v>
      </c>
      <c r="AY50" s="14"/>
      <c r="AZ50" s="14">
        <v>1425</v>
      </c>
      <c r="BA50" s="14"/>
      <c r="BB50" s="14"/>
      <c r="BC50" s="14">
        <v>1618</v>
      </c>
      <c r="BD50" s="14"/>
      <c r="BE50" s="14">
        <v>3231</v>
      </c>
      <c r="BF50" s="14">
        <v>1288</v>
      </c>
      <c r="BG50" s="14">
        <v>987</v>
      </c>
      <c r="BH50" s="14">
        <f>2131+348</f>
        <v>2479</v>
      </c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2:72">
      <c r="B51" s="42" t="s">
        <v>99</v>
      </c>
      <c r="C51" s="12">
        <v>1425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2:72">
      <c r="B52" s="42" t="s">
        <v>100</v>
      </c>
      <c r="C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2:72">
      <c r="B53" s="42" t="s">
        <v>101</v>
      </c>
      <c r="C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6" spans="2:72">
      <c r="E56" s="4"/>
      <c r="F56" s="4"/>
      <c r="G56" s="4"/>
      <c r="H56" s="4"/>
      <c r="I56" s="4"/>
      <c r="J56" s="4"/>
      <c r="K56" s="4"/>
      <c r="L56" s="4"/>
      <c r="M56" s="4"/>
      <c r="N56" s="4"/>
      <c r="R56" s="4"/>
      <c r="S56" s="4"/>
      <c r="T56" s="4"/>
      <c r="U56" s="4"/>
      <c r="V56" s="4"/>
      <c r="W56" s="4"/>
      <c r="AG56" s="4"/>
      <c r="AH56" s="4"/>
      <c r="AI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Z56" s="4"/>
      <c r="BA56" s="4"/>
      <c r="BB56" s="4"/>
      <c r="BC56" s="4"/>
      <c r="BD56" s="4"/>
      <c r="BN56" s="4"/>
      <c r="BO56" s="4"/>
      <c r="BP56" s="4"/>
      <c r="BQ56" s="4"/>
      <c r="BR56" s="4"/>
      <c r="BS56" s="4"/>
      <c r="BT56" s="4"/>
    </row>
    <row r="57" spans="2:72">
      <c r="E57" s="4"/>
      <c r="F57" s="4"/>
      <c r="G57" s="4"/>
      <c r="H57" s="4"/>
      <c r="I57" s="4"/>
      <c r="J57" s="4"/>
      <c r="K57" s="4"/>
      <c r="L57" s="4"/>
      <c r="M57" s="4"/>
      <c r="N57" s="4"/>
      <c r="R57" s="4"/>
      <c r="S57" s="4"/>
      <c r="T57" s="4"/>
      <c r="U57" s="4"/>
      <c r="V57" s="4"/>
      <c r="W57" s="4"/>
      <c r="AG57" s="4"/>
      <c r="AH57" s="4"/>
      <c r="AI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Z57" s="4"/>
      <c r="BA57" s="4"/>
      <c r="BB57" s="4"/>
      <c r="BC57" s="4"/>
      <c r="BD57" s="4"/>
      <c r="BN57" s="4"/>
      <c r="BO57" s="4"/>
      <c r="BP57" s="4"/>
      <c r="BQ57" s="4"/>
      <c r="BR57" s="4"/>
      <c r="BS57" s="4"/>
      <c r="BT57" s="4"/>
    </row>
    <row r="58" spans="2:72">
      <c r="E58" s="4"/>
      <c r="F58" s="4"/>
      <c r="G58" s="4"/>
      <c r="H58" s="4"/>
      <c r="I58" s="4"/>
      <c r="J58" s="4"/>
      <c r="K58" s="4"/>
      <c r="L58" s="4"/>
      <c r="M58" s="4"/>
      <c r="N58" s="4"/>
      <c r="R58" s="4"/>
      <c r="S58" s="4"/>
      <c r="T58" s="4"/>
      <c r="U58" s="4"/>
      <c r="V58" s="4"/>
      <c r="W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Z58" s="4"/>
      <c r="BA58" s="4"/>
      <c r="BB58" s="4"/>
      <c r="BC58" s="4"/>
      <c r="BD58" s="4"/>
      <c r="BN58" s="4"/>
      <c r="BO58" s="4"/>
      <c r="BP58" s="4"/>
      <c r="BQ58" s="4"/>
      <c r="BR58" s="4"/>
      <c r="BS58" s="4"/>
      <c r="BT58" s="4"/>
    </row>
  </sheetData>
  <sheetProtection sheet="1" objects="1" scenarios="1" formatColumns="0" formatRows="0" sort="0" autoFilter="0"/>
  <mergeCells count="11">
    <mergeCell ref="B6:C6"/>
    <mergeCell ref="E47:AI47"/>
    <mergeCell ref="AK47:BT47"/>
    <mergeCell ref="BE48:BT48"/>
    <mergeCell ref="B47:B49"/>
    <mergeCell ref="C47:C49"/>
    <mergeCell ref="E48:U48"/>
    <mergeCell ref="V48:W48"/>
    <mergeCell ref="X48:AI48"/>
    <mergeCell ref="AK48:BB48"/>
    <mergeCell ref="BC48:BD48"/>
  </mergeCells>
  <dataValidations count="1">
    <dataValidation type="decimal" operator="greaterThanOrEqual" allowBlank="1" showInputMessage="1" showErrorMessage="1" sqref="C17:C18 C21:C28 E50:AI53 AK50:BT5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70C0"/>
  </sheetPr>
  <dimension ref="A2:O28"/>
  <sheetViews>
    <sheetView zoomScale="80" zoomScaleNormal="80" workbookViewId="0">
      <selection activeCell="G30" sqref="G30"/>
    </sheetView>
  </sheetViews>
  <sheetFormatPr defaultColWidth="8.7109375" defaultRowHeight="12.75"/>
  <cols>
    <col min="1" max="1" width="3.7109375" style="4" customWidth="1"/>
    <col min="2" max="2" width="37.140625" style="4" bestFit="1" customWidth="1"/>
    <col min="3" max="3" width="22.140625" style="4" customWidth="1"/>
    <col min="4" max="4" width="15.42578125" style="4" customWidth="1"/>
    <col min="5" max="8" width="12.85546875" style="4" customWidth="1"/>
    <col min="9" max="16384" width="8.7109375" style="4"/>
  </cols>
  <sheetData>
    <row r="2" spans="1:15" s="11" customFormat="1" ht="14.25" customHeight="1">
      <c r="A2" s="7"/>
      <c r="B2" s="8" t="s">
        <v>93</v>
      </c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2" customFormat="1" ht="16.5"/>
    <row r="4" spans="1:15" s="2" customFormat="1" ht="25.5" customHeight="1">
      <c r="B4" s="62" t="s">
        <v>94</v>
      </c>
      <c r="C4" s="63"/>
      <c r="D4" s="64" t="s">
        <v>96</v>
      </c>
      <c r="E4" s="64"/>
    </row>
    <row r="5" spans="1:15" s="2" customFormat="1" ht="16.5">
      <c r="B5" s="17" t="s">
        <v>95</v>
      </c>
      <c r="C5" s="18"/>
      <c r="D5" s="64"/>
      <c r="E5" s="64"/>
    </row>
    <row r="6" spans="1:15" s="2" customFormat="1" ht="16.5">
      <c r="B6" s="48" t="s">
        <v>30</v>
      </c>
      <c r="C6" s="49"/>
      <c r="D6" s="64"/>
      <c r="E6" s="64"/>
    </row>
    <row r="7" spans="1:15" s="2" customFormat="1" ht="16.5">
      <c r="B7" s="33" t="s">
        <v>32</v>
      </c>
      <c r="C7" s="13">
        <v>2017</v>
      </c>
      <c r="D7" s="64"/>
      <c r="E7" s="64"/>
    </row>
    <row r="9" spans="1:15" ht="15" customHeight="1">
      <c r="B9" s="58" t="s">
        <v>31</v>
      </c>
      <c r="C9" s="59" t="s">
        <v>92</v>
      </c>
      <c r="D9" s="60"/>
      <c r="E9" s="60"/>
      <c r="F9" s="60"/>
      <c r="G9" s="61"/>
    </row>
    <row r="10" spans="1:15" s="5" customFormat="1">
      <c r="B10" s="58"/>
      <c r="C10" s="29" t="s">
        <v>23</v>
      </c>
      <c r="D10" s="29" t="s">
        <v>16</v>
      </c>
      <c r="E10" s="29" t="s">
        <v>17</v>
      </c>
      <c r="F10" s="29" t="s">
        <v>18</v>
      </c>
      <c r="G10" s="29" t="s">
        <v>19</v>
      </c>
    </row>
    <row r="11" spans="1:15" ht="4.1500000000000004" customHeight="1"/>
    <row r="12" spans="1:15" s="28" customFormat="1" ht="16.5" hidden="1">
      <c r="B12" s="37" t="s">
        <v>44</v>
      </c>
      <c r="C12" s="14"/>
      <c r="D12" s="14"/>
      <c r="E12" s="14"/>
      <c r="F12" s="14"/>
      <c r="G12" s="14"/>
    </row>
    <row r="13" spans="1:15" s="28" customFormat="1" ht="16.5" hidden="1">
      <c r="B13" s="37" t="s">
        <v>38</v>
      </c>
      <c r="C13" s="14"/>
      <c r="D13" s="14"/>
      <c r="E13" s="14"/>
      <c r="F13" s="14"/>
      <c r="G13" s="14"/>
    </row>
    <row r="14" spans="1:15" s="28" customFormat="1" ht="16.5" hidden="1">
      <c r="B14" s="37" t="s">
        <v>39</v>
      </c>
      <c r="C14" s="14"/>
      <c r="D14" s="14"/>
      <c r="E14" s="14"/>
      <c r="F14" s="14"/>
      <c r="G14" s="14"/>
    </row>
    <row r="15" spans="1:15" s="28" customFormat="1" ht="16.5" hidden="1">
      <c r="B15" s="37" t="s">
        <v>45</v>
      </c>
      <c r="C15" s="14"/>
      <c r="D15" s="14"/>
      <c r="E15" s="14"/>
      <c r="F15" s="14"/>
      <c r="G15" s="14"/>
    </row>
    <row r="16" spans="1:15" s="28" customFormat="1" ht="16.5" hidden="1">
      <c r="B16" s="37" t="s">
        <v>40</v>
      </c>
      <c r="C16" s="14"/>
      <c r="D16" s="14"/>
      <c r="E16" s="14"/>
      <c r="F16" s="14"/>
      <c r="G16" s="14"/>
    </row>
    <row r="17" spans="2:7" s="28" customFormat="1" ht="16.5" hidden="1">
      <c r="B17" s="39" t="s">
        <v>72</v>
      </c>
      <c r="C17" s="14"/>
      <c r="D17" s="14"/>
      <c r="E17" s="14"/>
      <c r="F17" s="14"/>
      <c r="G17" s="14"/>
    </row>
    <row r="18" spans="2:7" ht="3.4" customHeight="1"/>
    <row r="19" spans="2:7" ht="16.5">
      <c r="B19" s="38" t="s">
        <v>44</v>
      </c>
      <c r="C19" s="14">
        <v>11514</v>
      </c>
      <c r="D19" s="14">
        <v>3242</v>
      </c>
      <c r="E19" s="14">
        <f>3050+134+14+18+15</f>
        <v>3231</v>
      </c>
      <c r="F19" s="14">
        <v>133</v>
      </c>
      <c r="G19" s="14">
        <v>0</v>
      </c>
    </row>
    <row r="20" spans="2:7" ht="16.5">
      <c r="B20" s="38" t="s">
        <v>38</v>
      </c>
      <c r="C20" s="14">
        <v>5534</v>
      </c>
      <c r="D20" s="14">
        <v>1303</v>
      </c>
      <c r="E20" s="14">
        <v>1288</v>
      </c>
      <c r="F20" s="14">
        <v>11</v>
      </c>
      <c r="G20" s="14">
        <v>0</v>
      </c>
    </row>
    <row r="21" spans="2:7" ht="16.5">
      <c r="B21" s="38" t="s">
        <v>39</v>
      </c>
      <c r="C21" s="14">
        <f>213+3006</f>
        <v>3219</v>
      </c>
      <c r="D21" s="14">
        <v>992</v>
      </c>
      <c r="E21" s="14">
        <v>987</v>
      </c>
      <c r="F21" s="14">
        <v>12</v>
      </c>
      <c r="G21" s="14">
        <v>0</v>
      </c>
    </row>
    <row r="22" spans="2:7" ht="16.5">
      <c r="B22" s="38" t="s">
        <v>45</v>
      </c>
      <c r="C22" s="14">
        <v>5033</v>
      </c>
      <c r="D22" s="14">
        <v>2474</v>
      </c>
      <c r="E22" s="14">
        <v>2479</v>
      </c>
      <c r="F22" s="14">
        <v>0</v>
      </c>
      <c r="G22" s="14">
        <v>0</v>
      </c>
    </row>
    <row r="23" spans="2:7" ht="16.5">
      <c r="B23" s="38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</row>
    <row r="24" spans="2:7" ht="16.5">
      <c r="B24" s="38" t="s">
        <v>46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2:7" ht="16.5">
      <c r="B25" s="38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2:7" ht="16.5">
      <c r="B26" s="38" t="s">
        <v>48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2:7" ht="16.5">
      <c r="B27" s="38" t="s">
        <v>49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</row>
    <row r="28" spans="2:7" ht="16.5">
      <c r="B28" s="39" t="s">
        <v>72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</row>
  </sheetData>
  <sheetProtection sheet="1" objects="1" scenarios="1" formatColumns="0" formatRows="0" sort="0" autoFilter="0"/>
  <mergeCells count="5">
    <mergeCell ref="B9:B10"/>
    <mergeCell ref="B6:C6"/>
    <mergeCell ref="C9:G9"/>
    <mergeCell ref="B4:C4"/>
    <mergeCell ref="D4:E7"/>
  </mergeCells>
  <dataValidations count="1">
    <dataValidation type="decimal" operator="greaterThanOrEqual" allowBlank="1" showInputMessage="1" showErrorMessage="1" sqref="C12:G17 C19:G28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70C0"/>
  </sheetPr>
  <dimension ref="B2:AK23"/>
  <sheetViews>
    <sheetView tabSelected="1" topLeftCell="A7" zoomScale="80" zoomScaleNormal="80" workbookViewId="0">
      <selection activeCell="C24" sqref="C24"/>
    </sheetView>
  </sheetViews>
  <sheetFormatPr defaultColWidth="8.7109375" defaultRowHeight="16.5" outlineLevelRow="1"/>
  <cols>
    <col min="1" max="1" width="3.42578125" style="2" customWidth="1"/>
    <col min="2" max="2" width="26.140625" style="2" customWidth="1"/>
    <col min="3" max="3" width="22.42578125" style="2" customWidth="1"/>
    <col min="4" max="6" width="17" style="2" customWidth="1"/>
    <col min="7" max="7" width="14.42578125" style="2" customWidth="1"/>
    <col min="8" max="8" width="2.140625" style="2" customWidth="1"/>
    <col min="9" max="20" width="9.5703125" style="2" hidden="1" customWidth="1"/>
    <col min="21" max="21" width="1.5703125" style="2" customWidth="1"/>
    <col min="22" max="37" width="9.5703125" style="2" customWidth="1"/>
    <col min="38" max="16384" width="8.7109375" style="2"/>
  </cols>
  <sheetData>
    <row r="2" spans="2:37">
      <c r="B2" s="1" t="s">
        <v>24</v>
      </c>
    </row>
    <row r="4" spans="2:37" hidden="1" outlineLevel="1">
      <c r="B4" s="2" t="s">
        <v>75</v>
      </c>
      <c r="C4" s="2">
        <v>10</v>
      </c>
    </row>
    <row r="5" spans="2:37" collapsed="1">
      <c r="B5" s="15" t="s">
        <v>37</v>
      </c>
      <c r="C5" s="30"/>
      <c r="D5" s="30"/>
      <c r="E5" s="30"/>
      <c r="F5" s="30"/>
      <c r="G5" s="30"/>
    </row>
    <row r="6" spans="2:37">
      <c r="B6" s="17" t="s">
        <v>29</v>
      </c>
      <c r="C6" s="31"/>
      <c r="D6" s="31"/>
      <c r="E6" s="31"/>
      <c r="F6" s="31"/>
      <c r="G6" s="31"/>
    </row>
    <row r="7" spans="2:37">
      <c r="B7" s="17" t="s">
        <v>30</v>
      </c>
      <c r="C7" s="31"/>
      <c r="D7" s="31"/>
      <c r="E7" s="31"/>
      <c r="F7" s="31"/>
      <c r="G7" s="31"/>
    </row>
    <row r="8" spans="2:37">
      <c r="B8" s="19" t="s">
        <v>32</v>
      </c>
      <c r="C8" s="13">
        <v>2017</v>
      </c>
      <c r="D8" s="31"/>
      <c r="E8" s="31"/>
      <c r="F8" s="31"/>
      <c r="G8" s="31"/>
    </row>
    <row r="9" spans="2:37">
      <c r="B9" s="19" t="s">
        <v>42</v>
      </c>
      <c r="C9" s="31"/>
      <c r="D9" s="31"/>
      <c r="E9" s="31"/>
      <c r="F9" s="31"/>
      <c r="G9" s="31"/>
    </row>
    <row r="10" spans="2:37">
      <c r="B10" s="20" t="s">
        <v>43</v>
      </c>
      <c r="C10" s="32"/>
      <c r="D10" s="32"/>
      <c r="E10" s="32"/>
      <c r="F10" s="32"/>
      <c r="G10" s="32"/>
    </row>
    <row r="12" spans="2:37" ht="29.25" customHeight="1">
      <c r="B12" s="66" t="s">
        <v>33</v>
      </c>
      <c r="C12" s="67" t="s">
        <v>74</v>
      </c>
      <c r="D12" s="68" t="s">
        <v>73</v>
      </c>
      <c r="E12" s="69"/>
      <c r="F12" s="70"/>
      <c r="G12" s="71" t="s">
        <v>91</v>
      </c>
      <c r="I12" s="65" t="s">
        <v>41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V12" s="65" t="s">
        <v>41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</row>
    <row r="13" spans="2:37" ht="112.5">
      <c r="B13" s="66"/>
      <c r="C13" s="67"/>
      <c r="D13" s="36" t="s">
        <v>34</v>
      </c>
      <c r="E13" s="36" t="s">
        <v>35</v>
      </c>
      <c r="F13" s="36" t="s">
        <v>36</v>
      </c>
      <c r="G13" s="71"/>
      <c r="I13" s="40" t="s">
        <v>44</v>
      </c>
      <c r="J13" s="40" t="s">
        <v>38</v>
      </c>
      <c r="K13" s="40" t="s">
        <v>39</v>
      </c>
      <c r="L13" s="40" t="s">
        <v>45</v>
      </c>
      <c r="M13" s="40" t="s">
        <v>40</v>
      </c>
      <c r="N13" s="40" t="s">
        <v>62</v>
      </c>
      <c r="O13" s="40" t="s">
        <v>63</v>
      </c>
      <c r="P13" s="40" t="s">
        <v>64</v>
      </c>
      <c r="Q13" s="40" t="s">
        <v>65</v>
      </c>
      <c r="R13" s="40" t="s">
        <v>66</v>
      </c>
      <c r="S13" s="40" t="s">
        <v>61</v>
      </c>
      <c r="T13" s="41" t="s">
        <v>72</v>
      </c>
      <c r="V13" s="40" t="s">
        <v>44</v>
      </c>
      <c r="W13" s="40" t="s">
        <v>38</v>
      </c>
      <c r="X13" s="40" t="s">
        <v>39</v>
      </c>
      <c r="Y13" s="40" t="s">
        <v>45</v>
      </c>
      <c r="Z13" s="40" t="s">
        <v>40</v>
      </c>
      <c r="AA13" s="40" t="s">
        <v>46</v>
      </c>
      <c r="AB13" s="40" t="s">
        <v>47</v>
      </c>
      <c r="AC13" s="40" t="s">
        <v>48</v>
      </c>
      <c r="AD13" s="40" t="s">
        <v>49</v>
      </c>
      <c r="AE13" s="40" t="s">
        <v>62</v>
      </c>
      <c r="AF13" s="40" t="s">
        <v>63</v>
      </c>
      <c r="AG13" s="40" t="s">
        <v>64</v>
      </c>
      <c r="AH13" s="40" t="s">
        <v>65</v>
      </c>
      <c r="AI13" s="40" t="s">
        <v>66</v>
      </c>
      <c r="AJ13" s="40" t="s">
        <v>61</v>
      </c>
      <c r="AK13" s="41" t="s">
        <v>72</v>
      </c>
    </row>
    <row r="14" spans="2:37">
      <c r="B14" s="3">
        <v>1</v>
      </c>
      <c r="C14" s="12" t="s">
        <v>116</v>
      </c>
      <c r="D14" s="12" t="s">
        <v>117</v>
      </c>
      <c r="E14" s="12"/>
      <c r="F14" s="12"/>
      <c r="G14" s="14">
        <v>5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V14" s="14">
        <v>502</v>
      </c>
      <c r="W14" s="14">
        <v>348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2:37">
      <c r="B15" s="3">
        <v>2</v>
      </c>
      <c r="C15" s="12" t="s">
        <v>118</v>
      </c>
      <c r="D15" s="12" t="s">
        <v>119</v>
      </c>
      <c r="E15" s="12"/>
      <c r="F15" s="12"/>
      <c r="G15" s="14"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V15" s="14">
        <v>708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2:37">
      <c r="B16" s="3">
        <v>3</v>
      </c>
      <c r="C16" s="12" t="s">
        <v>122</v>
      </c>
      <c r="D16" s="12" t="s">
        <v>121</v>
      </c>
      <c r="E16" s="12" t="s">
        <v>120</v>
      </c>
      <c r="F16" s="12"/>
      <c r="G16" s="14">
        <v>2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V16" s="14">
        <v>477</v>
      </c>
      <c r="W16" s="14">
        <v>1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2:37" ht="33">
      <c r="B17" s="3">
        <v>4</v>
      </c>
      <c r="C17" s="12" t="s">
        <v>123</v>
      </c>
      <c r="D17" s="12" t="s">
        <v>124</v>
      </c>
      <c r="E17" s="12"/>
      <c r="F17" s="12"/>
      <c r="G17" s="14">
        <v>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V17" s="14">
        <v>213</v>
      </c>
      <c r="W17" s="14">
        <v>235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2:37">
      <c r="B18" s="3">
        <v>5</v>
      </c>
      <c r="C18" s="12" t="s">
        <v>125</v>
      </c>
      <c r="D18" s="12" t="s">
        <v>126</v>
      </c>
      <c r="E18" s="12"/>
      <c r="F18" s="12"/>
      <c r="G18" s="14">
        <v>4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V18" s="14">
        <v>111</v>
      </c>
      <c r="W18" s="14">
        <v>150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2:37">
      <c r="B19" s="3">
        <v>6</v>
      </c>
      <c r="C19" s="12" t="s">
        <v>127</v>
      </c>
      <c r="D19" s="12" t="s">
        <v>120</v>
      </c>
      <c r="E19" s="12" t="s">
        <v>119</v>
      </c>
      <c r="F19" s="12"/>
      <c r="G19" s="14">
        <v>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V19" s="14">
        <v>147</v>
      </c>
      <c r="W19" s="14">
        <v>64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2:37">
      <c r="B20" s="3">
        <v>7</v>
      </c>
      <c r="C20" s="12" t="s">
        <v>128</v>
      </c>
      <c r="D20" s="12" t="s">
        <v>129</v>
      </c>
      <c r="E20" s="12"/>
      <c r="F20" s="12"/>
      <c r="G20" s="14">
        <v>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>
        <v>145</v>
      </c>
      <c r="W20" s="14">
        <v>3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2:37">
      <c r="B21" s="3">
        <v>8</v>
      </c>
      <c r="C21" s="12" t="s">
        <v>131</v>
      </c>
      <c r="D21" s="12" t="s">
        <v>130</v>
      </c>
      <c r="E21" s="12"/>
      <c r="F21" s="12"/>
      <c r="G21" s="14">
        <v>2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>
        <v>140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2:37">
      <c r="B22" s="3">
        <v>9</v>
      </c>
      <c r="C22" s="12" t="s">
        <v>132</v>
      </c>
      <c r="D22" s="12" t="s">
        <v>133</v>
      </c>
      <c r="E22" s="12"/>
      <c r="F22" s="12"/>
      <c r="G22" s="14">
        <v>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>
        <v>124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2:37">
      <c r="B23" s="3">
        <v>10</v>
      </c>
      <c r="C23" s="12" t="s">
        <v>135</v>
      </c>
      <c r="D23" s="12" t="s">
        <v>134</v>
      </c>
      <c r="E23" s="12"/>
      <c r="F23" s="12"/>
      <c r="G23" s="14">
        <v>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>
        <v>45</v>
      </c>
      <c r="W23" s="14">
        <v>45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</sheetData>
  <sheetProtection sheet="1" objects="1" scenarios="1" formatColumns="0" formatRows="0" sort="0" autoFilter="0"/>
  <mergeCells count="6">
    <mergeCell ref="V12:AK12"/>
    <mergeCell ref="B12:B13"/>
    <mergeCell ref="C12:C13"/>
    <mergeCell ref="D12:F12"/>
    <mergeCell ref="I12:T12"/>
    <mergeCell ref="G12:G13"/>
  </mergeCells>
  <dataValidations count="1">
    <dataValidation type="decimal" operator="greaterThanOrEqual" allowBlank="1" showInputMessage="1" showErrorMessage="1" sqref="G14:G23 I14:T23 V14:AK23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11.1 Hospital Information</vt:lpstr>
      <vt:lpstr>11.2 Summary Statistics</vt:lpstr>
      <vt:lpstr>11.3 Discharge&amp;Beddays</vt:lpstr>
      <vt:lpstr>bed_number_total</vt:lpstr>
      <vt:lpstr>Hosp_days_total</vt:lpstr>
      <vt:lpstr>IP_death_total</vt:lpstr>
      <vt:lpstr>IP_discharge_total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julienne</dc:creator>
  <cp:lastModifiedBy>phic</cp:lastModifiedBy>
  <dcterms:created xsi:type="dcterms:W3CDTF">2018-04-04T01:58:18Z</dcterms:created>
  <dcterms:modified xsi:type="dcterms:W3CDTF">2018-06-13T08:02:36Z</dcterms:modified>
</cp:coreProperties>
</file>