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4120" tabRatio="500"/>
  </bookViews>
  <sheets>
    <sheet name="Measures" sheetId="1" r:id="rId1"/>
    <sheet name="Samples" sheetId="3" r:id="rId2"/>
  </sheets>
  <definedNames>
    <definedName name="portfolio1">Measures!#REF!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B2" i="3"/>
  <c r="H2" i="3"/>
  <c r="A3" i="3"/>
  <c r="B3" i="3"/>
  <c r="H3" i="3"/>
  <c r="A4" i="3"/>
  <c r="B4" i="3"/>
  <c r="H4" i="3"/>
  <c r="A5" i="3"/>
  <c r="B5" i="3"/>
  <c r="H5" i="3"/>
  <c r="A6" i="3"/>
  <c r="B6" i="3"/>
  <c r="H6" i="3"/>
  <c r="A7" i="3"/>
  <c r="B7" i="3"/>
  <c r="H7" i="3"/>
  <c r="A8" i="3"/>
  <c r="B8" i="3"/>
  <c r="H8" i="3"/>
  <c r="A9" i="3"/>
  <c r="B9" i="3"/>
  <c r="H9" i="3"/>
  <c r="A10" i="3"/>
  <c r="B10" i="3"/>
  <c r="H10" i="3"/>
  <c r="A11" i="3"/>
  <c r="B11" i="3"/>
  <c r="H11" i="3"/>
  <c r="A12" i="3"/>
  <c r="B12" i="3"/>
  <c r="H12" i="3"/>
  <c r="A13" i="3"/>
  <c r="B13" i="3"/>
  <c r="H13" i="3"/>
  <c r="A14" i="3"/>
  <c r="B14" i="3"/>
  <c r="H14" i="3"/>
  <c r="A15" i="3"/>
  <c r="B15" i="3"/>
  <c r="H15" i="3"/>
  <c r="A16" i="3"/>
  <c r="B16" i="3"/>
  <c r="H16" i="3"/>
  <c r="A17" i="3"/>
  <c r="B17" i="3"/>
  <c r="H17" i="3"/>
  <c r="A18" i="3"/>
  <c r="B18" i="3"/>
  <c r="H18" i="3"/>
  <c r="A19" i="3"/>
  <c r="B19" i="3"/>
  <c r="H19" i="3"/>
  <c r="A20" i="3"/>
  <c r="B20" i="3"/>
  <c r="H20" i="3"/>
  <c r="A21" i="3"/>
  <c r="B21" i="3"/>
  <c r="H2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J2" i="3"/>
  <c r="J3" i="3"/>
  <c r="E27" i="1"/>
  <c r="J4" i="3"/>
  <c r="E28" i="1"/>
  <c r="J5" i="3"/>
  <c r="E29" i="1"/>
  <c r="J6" i="3"/>
  <c r="E30" i="1"/>
  <c r="J7" i="3"/>
  <c r="E31" i="1"/>
  <c r="J8" i="3"/>
  <c r="E32" i="1"/>
  <c r="J9" i="3"/>
  <c r="E33" i="1"/>
  <c r="J10" i="3"/>
  <c r="E34" i="1"/>
  <c r="J11" i="3"/>
  <c r="E35" i="1"/>
  <c r="J12" i="3"/>
  <c r="E36" i="1"/>
  <c r="J13" i="3"/>
  <c r="E37" i="1"/>
  <c r="J14" i="3"/>
  <c r="E38" i="1"/>
  <c r="J15" i="3"/>
  <c r="E39" i="1"/>
  <c r="J16" i="3"/>
  <c r="E40" i="1"/>
  <c r="J17" i="3"/>
  <c r="E41" i="1"/>
  <c r="J18" i="3"/>
  <c r="E42" i="1"/>
  <c r="J19" i="3"/>
  <c r="E43" i="1"/>
  <c r="J20" i="3"/>
  <c r="E44" i="1"/>
  <c r="J21" i="3"/>
  <c r="E45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F2" i="3"/>
  <c r="C3" i="1"/>
  <c r="F3" i="3"/>
  <c r="C4" i="1"/>
  <c r="C27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G2" i="3"/>
  <c r="D3" i="1"/>
  <c r="G3" i="3"/>
  <c r="D4" i="1"/>
  <c r="D27" i="1"/>
  <c r="F27" i="1"/>
  <c r="F4" i="3"/>
  <c r="C5" i="1"/>
  <c r="C28" i="1"/>
  <c r="G4" i="3"/>
  <c r="D5" i="1"/>
  <c r="D28" i="1"/>
  <c r="F28" i="1"/>
  <c r="F5" i="3"/>
  <c r="C6" i="1"/>
  <c r="C29" i="1"/>
  <c r="G5" i="3"/>
  <c r="D6" i="1"/>
  <c r="D29" i="1"/>
  <c r="F29" i="1"/>
  <c r="F6" i="3"/>
  <c r="C7" i="1"/>
  <c r="C30" i="1"/>
  <c r="G6" i="3"/>
  <c r="D7" i="1"/>
  <c r="D30" i="1"/>
  <c r="F30" i="1"/>
  <c r="F7" i="3"/>
  <c r="C8" i="1"/>
  <c r="C31" i="1"/>
  <c r="G7" i="3"/>
  <c r="D8" i="1"/>
  <c r="D31" i="1"/>
  <c r="F31" i="1"/>
  <c r="F8" i="3"/>
  <c r="C9" i="1"/>
  <c r="C32" i="1"/>
  <c r="G8" i="3"/>
  <c r="D9" i="1"/>
  <c r="D32" i="1"/>
  <c r="F32" i="1"/>
  <c r="F9" i="3"/>
  <c r="C10" i="1"/>
  <c r="C33" i="1"/>
  <c r="G9" i="3"/>
  <c r="D10" i="1"/>
  <c r="D33" i="1"/>
  <c r="F33" i="1"/>
  <c r="F10" i="3"/>
  <c r="C11" i="1"/>
  <c r="C34" i="1"/>
  <c r="G10" i="3"/>
  <c r="D11" i="1"/>
  <c r="D34" i="1"/>
  <c r="F34" i="1"/>
  <c r="F11" i="3"/>
  <c r="C12" i="1"/>
  <c r="C35" i="1"/>
  <c r="G11" i="3"/>
  <c r="D12" i="1"/>
  <c r="D35" i="1"/>
  <c r="F35" i="1"/>
  <c r="F12" i="3"/>
  <c r="C13" i="1"/>
  <c r="C36" i="1"/>
  <c r="G12" i="3"/>
  <c r="D13" i="1"/>
  <c r="D36" i="1"/>
  <c r="F36" i="1"/>
  <c r="F13" i="3"/>
  <c r="C14" i="1"/>
  <c r="C37" i="1"/>
  <c r="G13" i="3"/>
  <c r="D14" i="1"/>
  <c r="D37" i="1"/>
  <c r="F37" i="1"/>
  <c r="F14" i="3"/>
  <c r="C15" i="1"/>
  <c r="C38" i="1"/>
  <c r="G14" i="3"/>
  <c r="D15" i="1"/>
  <c r="D38" i="1"/>
  <c r="F38" i="1"/>
  <c r="F15" i="3"/>
  <c r="C16" i="1"/>
  <c r="C39" i="1"/>
  <c r="G15" i="3"/>
  <c r="D16" i="1"/>
  <c r="D39" i="1"/>
  <c r="F39" i="1"/>
  <c r="F16" i="3"/>
  <c r="C17" i="1"/>
  <c r="C40" i="1"/>
  <c r="G16" i="3"/>
  <c r="D17" i="1"/>
  <c r="D40" i="1"/>
  <c r="F40" i="1"/>
  <c r="F17" i="3"/>
  <c r="C18" i="1"/>
  <c r="C41" i="1"/>
  <c r="G17" i="3"/>
  <c r="D18" i="1"/>
  <c r="D41" i="1"/>
  <c r="F41" i="1"/>
  <c r="F18" i="3"/>
  <c r="C19" i="1"/>
  <c r="C42" i="1"/>
  <c r="G18" i="3"/>
  <c r="D19" i="1"/>
  <c r="D42" i="1"/>
  <c r="F42" i="1"/>
  <c r="F19" i="3"/>
  <c r="C20" i="1"/>
  <c r="C43" i="1"/>
  <c r="G19" i="3"/>
  <c r="D20" i="1"/>
  <c r="D43" i="1"/>
  <c r="F43" i="1"/>
  <c r="F20" i="3"/>
  <c r="C21" i="1"/>
  <c r="C44" i="1"/>
  <c r="G20" i="3"/>
  <c r="D21" i="1"/>
  <c r="D44" i="1"/>
  <c r="F44" i="1"/>
  <c r="F21" i="3"/>
  <c r="C22" i="1"/>
  <c r="C45" i="1"/>
  <c r="G21" i="3"/>
  <c r="D22" i="1"/>
  <c r="D45" i="1"/>
  <c r="F45" i="1"/>
  <c r="E26" i="1"/>
  <c r="D26" i="1"/>
  <c r="C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6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3" i="1"/>
  <c r="B21" i="1"/>
  <c r="B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  <c r="F26" i="1"/>
  <c r="F3" i="1"/>
</calcChain>
</file>

<file path=xl/sharedStrings.xml><?xml version="1.0" encoding="utf-8"?>
<sst xmlns="http://schemas.openxmlformats.org/spreadsheetml/2006/main" count="22" uniqueCount="18">
  <si>
    <t>Quantiles</t>
  </si>
  <si>
    <t>Expected Shortfall</t>
  </si>
  <si>
    <t>m(P1+P2)</t>
  </si>
  <si>
    <t>m(P1)+m(P2)-m(P1+P2)</t>
  </si>
  <si>
    <t>m(P1)</t>
  </si>
  <si>
    <t>m(P2)</t>
  </si>
  <si>
    <t>m(P1+P2)-m(P1+P2)</t>
  </si>
  <si>
    <t>Samples1</t>
  </si>
  <si>
    <t>Samples2</t>
  </si>
  <si>
    <t>RankSamples1</t>
  </si>
  <si>
    <t>RankSamples2</t>
  </si>
  <si>
    <t>SortedSample1</t>
  </si>
  <si>
    <t>SortedSample2</t>
  </si>
  <si>
    <t>Rank</t>
  </si>
  <si>
    <t>Sum</t>
  </si>
  <si>
    <t>RankSum</t>
  </si>
  <si>
    <t>SortedSum</t>
  </si>
  <si>
    <t>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</si>
</sst>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9" fontId="0" fillId="0" borderId="4" xfId="0" applyNumberFormat="1" applyBorder="1"/>
    <xf numFmtId="0" fontId="0" fillId="0" borderId="0" xfId="0" applyBorder="1"/>
    <xf numFmtId="0" fontId="0" fillId="0" borderId="5" xfId="0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9" fontId="0" fillId="0" borderId="0" xfId="0" applyNumberFormat="1" applyBorder="1"/>
    <xf numFmtId="0" fontId="5" fillId="0" borderId="0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Font="1" applyBorder="1" applyAlignment="1">
      <alignment horizontal="right"/>
    </xf>
    <xf numFmtId="0" fontId="0" fillId="0" borderId="5" xfId="0" applyFill="1" applyBorder="1" applyAlignment="1">
      <alignment horizontal="right"/>
    </xf>
    <xf numFmtId="9" fontId="2" fillId="0" borderId="1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0" fontId="5" fillId="0" borderId="5" xfId="0" applyFont="1" applyBorder="1" applyAlignment="1">
      <alignment horizontal="right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5"/>
  <sheetViews>
    <sheetView showGridLines="0" tabSelected="1" showRuler="0" view="pageLayout" workbookViewId="0">
      <selection activeCell="A14" sqref="A14"/>
    </sheetView>
  </sheetViews>
  <sheetFormatPr baseColWidth="10" defaultRowHeight="15" x14ac:dyDescent="0"/>
  <cols>
    <col min="2" max="2" width="16" bestFit="1" customWidth="1"/>
    <col min="3" max="4" width="9.83203125" bestFit="1" customWidth="1"/>
    <col min="5" max="5" width="9.1640625" bestFit="1" customWidth="1"/>
    <col min="6" max="6" width="20.5" bestFit="1" customWidth="1"/>
  </cols>
  <sheetData>
    <row r="1" spans="2:7">
      <c r="B1" s="11" t="s">
        <v>17</v>
      </c>
      <c r="C1" s="12"/>
      <c r="D1" s="12"/>
      <c r="E1" s="12"/>
      <c r="F1" s="13"/>
    </row>
    <row r="2" spans="2:7">
      <c r="B2" s="14" t="s">
        <v>0</v>
      </c>
      <c r="C2" s="8" t="s">
        <v>4</v>
      </c>
      <c r="D2" s="8" t="s">
        <v>5</v>
      </c>
      <c r="E2" s="8" t="s">
        <v>2</v>
      </c>
      <c r="F2" s="15" t="s">
        <v>3</v>
      </c>
      <c r="G2" s="1"/>
    </row>
    <row r="3" spans="2:7">
      <c r="B3" s="2">
        <f>(1-(Samples!E2-1)/COUNT(Samples!$E$2:$E$21))</f>
        <v>1</v>
      </c>
      <c r="C3" s="3">
        <f ca="1">Samples!F2</f>
        <v>0.95300410253908374</v>
      </c>
      <c r="D3" s="3">
        <f ca="1">Samples!G2</f>
        <v>0.99998061616967149</v>
      </c>
      <c r="E3" s="3">
        <f ca="1">Samples!J2</f>
        <v>1.8377968357252037</v>
      </c>
      <c r="F3" s="4">
        <f ca="1">C3+D3-E3</f>
        <v>0.11518788298355154</v>
      </c>
    </row>
    <row r="4" spans="2:7">
      <c r="B4" s="2">
        <f>(1-(Samples!E3-1)/COUNT(Samples!$E$2:$E$21))</f>
        <v>0.95</v>
      </c>
      <c r="C4" s="3">
        <f ca="1">Samples!F3</f>
        <v>0.91586519923100107</v>
      </c>
      <c r="D4" s="3">
        <f ca="1">Samples!G3</f>
        <v>0.97532433229661619</v>
      </c>
      <c r="E4" s="3">
        <f ca="1">Samples!J3</f>
        <v>1.5992650567934483</v>
      </c>
      <c r="F4" s="4">
        <f t="shared" ref="F4:F22" ca="1" si="0">C4+D4-E4</f>
        <v>0.29192447473416894</v>
      </c>
    </row>
    <row r="5" spans="2:7">
      <c r="B5" s="2">
        <f>(1-(Samples!E4-1)/COUNT(Samples!$E$2:$E$21))</f>
        <v>0.9</v>
      </c>
      <c r="C5" s="3">
        <f ca="1">Samples!F4</f>
        <v>0.86975549719703993</v>
      </c>
      <c r="D5" s="3">
        <f ca="1">Samples!G4</f>
        <v>0.95112442678032194</v>
      </c>
      <c r="E5" s="3">
        <f ca="1">Samples!J4</f>
        <v>1.462953655694297</v>
      </c>
      <c r="F5" s="4">
        <f t="shared" ca="1" si="0"/>
        <v>0.35792626828306484</v>
      </c>
    </row>
    <row r="6" spans="2:7">
      <c r="B6" s="2">
        <f>(1-(Samples!E5-1)/COUNT(Samples!$E$2:$E$21))</f>
        <v>0.85</v>
      </c>
      <c r="C6" s="3">
        <f ca="1">Samples!F5</f>
        <v>0.83781621955553232</v>
      </c>
      <c r="D6" s="3">
        <f ca="1">Samples!G5</f>
        <v>0.91829951559836953</v>
      </c>
      <c r="E6" s="3">
        <f ca="1">Samples!J5</f>
        <v>1.4577749503439157</v>
      </c>
      <c r="F6" s="4">
        <f t="shared" ca="1" si="0"/>
        <v>0.29834078480998616</v>
      </c>
    </row>
    <row r="7" spans="2:7">
      <c r="B7" s="2">
        <f>(1-(Samples!E6-1)/COUNT(Samples!$E$2:$E$21))</f>
        <v>0.8</v>
      </c>
      <c r="C7" s="3">
        <f ca="1">Samples!F6</f>
        <v>0.82159063872929983</v>
      </c>
      <c r="D7" s="3">
        <f ca="1">Samples!G6</f>
        <v>0.89654718732250316</v>
      </c>
      <c r="E7" s="3">
        <f ca="1">Samples!J6</f>
        <v>1.4423392379213571</v>
      </c>
      <c r="F7" s="4">
        <f t="shared" ca="1" si="0"/>
        <v>0.27579858813044589</v>
      </c>
    </row>
    <row r="8" spans="2:7">
      <c r="B8" s="2">
        <f>(1-(Samples!E7-1)/COUNT(Samples!$E$2:$E$21))</f>
        <v>0.75</v>
      </c>
      <c r="C8" s="3">
        <f ca="1">Samples!F7</f>
        <v>0.6489798983055407</v>
      </c>
      <c r="D8" s="3">
        <f ca="1">Samples!G7</f>
        <v>0.88591764912690441</v>
      </c>
      <c r="E8" s="3">
        <f ca="1">Samples!J7</f>
        <v>1.4193809099238011</v>
      </c>
      <c r="F8" s="4">
        <f t="shared" ca="1" si="0"/>
        <v>0.11551663750864405</v>
      </c>
    </row>
    <row r="9" spans="2:7">
      <c r="B9" s="2">
        <f>(1-(Samples!E8-1)/COUNT(Samples!$E$2:$E$21))</f>
        <v>0.7</v>
      </c>
      <c r="C9" s="3">
        <f ca="1">Samples!F8</f>
        <v>0.62394072449683213</v>
      </c>
      <c r="D9" s="3">
        <f ca="1">Samples!G8</f>
        <v>0.79953135544786424</v>
      </c>
      <c r="E9" s="3">
        <f ca="1">Samples!J8</f>
        <v>1.4043671691809276</v>
      </c>
      <c r="F9" s="4">
        <f t="shared" ca="1" si="0"/>
        <v>1.9104910763768856E-2</v>
      </c>
    </row>
    <row r="10" spans="2:7">
      <c r="B10" s="2">
        <f>(1-(Samples!E9-1)/COUNT(Samples!$E$2:$E$21))</f>
        <v>0.65</v>
      </c>
      <c r="C10" s="3">
        <f ca="1">Samples!F9</f>
        <v>0.59996285357218071</v>
      </c>
      <c r="D10" s="3">
        <f ca="1">Samples!G9</f>
        <v>0.77040101161826025</v>
      </c>
      <c r="E10" s="3">
        <f ca="1">Samples!J9</f>
        <v>1.3888343286483416</v>
      </c>
      <c r="F10" s="4">
        <f t="shared" ca="1" si="0"/>
        <v>-1.847046345790071E-2</v>
      </c>
    </row>
    <row r="11" spans="2:7">
      <c r="B11" s="2">
        <f>(1-(Samples!E10-1)/COUNT(Samples!$E$2:$E$21))</f>
        <v>0.6</v>
      </c>
      <c r="C11" s="3">
        <f ca="1">Samples!F10</f>
        <v>0.59439118010932657</v>
      </c>
      <c r="D11" s="3">
        <f ca="1">Samples!G10</f>
        <v>0.70287910238356188</v>
      </c>
      <c r="E11" s="3">
        <f ca="1">Samples!J10</f>
        <v>1.2043407816164764</v>
      </c>
      <c r="F11" s="4">
        <f t="shared" ca="1" si="0"/>
        <v>9.2929500876411941E-2</v>
      </c>
    </row>
    <row r="12" spans="2:7">
      <c r="B12" s="2">
        <f>(1-(Samples!E11-1)/COUNT(Samples!$E$2:$E$21))</f>
        <v>0.55000000000000004</v>
      </c>
      <c r="C12" s="3">
        <f ca="1">Samples!F11</f>
        <v>0.55642158879445269</v>
      </c>
      <c r="D12" s="3">
        <f ca="1">Samples!G11</f>
        <v>0.6195314806771669</v>
      </c>
      <c r="E12" s="3">
        <f ca="1">Samples!J11</f>
        <v>1.2034705694767172</v>
      </c>
      <c r="F12" s="4">
        <f t="shared" ca="1" si="0"/>
        <v>-2.7517500005097562E-2</v>
      </c>
    </row>
    <row r="13" spans="2:7">
      <c r="B13" s="2">
        <f>(1-(Samples!E12-1)/COUNT(Samples!$E$2:$E$21))</f>
        <v>0.5</v>
      </c>
      <c r="C13" s="3">
        <f ca="1">Samples!F12</f>
        <v>0.50665052356359375</v>
      </c>
      <c r="D13" s="3">
        <f ca="1">Samples!G12</f>
        <v>0.58277653045162769</v>
      </c>
      <c r="E13" s="3">
        <f ca="1">Samples!J12</f>
        <v>1.1160841747437562</v>
      </c>
      <c r="F13" s="4">
        <f t="shared" ca="1" si="0"/>
        <v>-2.6657120728534878E-2</v>
      </c>
    </row>
    <row r="14" spans="2:7">
      <c r="B14" s="2">
        <f>(1-(Samples!E13-1)/COUNT(Samples!$E$2:$E$21))</f>
        <v>0.44999999999999996</v>
      </c>
      <c r="C14" s="3">
        <f ca="1">Samples!F13</f>
        <v>0.50324668253648353</v>
      </c>
      <c r="D14" s="3">
        <f ca="1">Samples!G13</f>
        <v>0.54708845646329596</v>
      </c>
      <c r="E14" s="3">
        <f ca="1">Samples!J13</f>
        <v>1.0810466425020002</v>
      </c>
      <c r="F14" s="4">
        <f t="shared" ca="1" si="0"/>
        <v>-3.0711503502220738E-2</v>
      </c>
    </row>
    <row r="15" spans="2:7">
      <c r="B15" s="2">
        <f>(1-(Samples!E14-1)/COUNT(Samples!$E$2:$E$21))</f>
        <v>0.4</v>
      </c>
      <c r="C15" s="3">
        <f ca="1">Samples!F14</f>
        <v>0.4965526940665892</v>
      </c>
      <c r="D15" s="3">
        <f ca="1">Samples!G14</f>
        <v>0.36554871016960522</v>
      </c>
      <c r="E15" s="3">
        <f ca="1">Samples!J14</f>
        <v>1.0624147672452817</v>
      </c>
      <c r="F15" s="4">
        <f t="shared" ca="1" si="0"/>
        <v>-0.20031336300908731</v>
      </c>
    </row>
    <row r="16" spans="2:7">
      <c r="B16" s="2">
        <f>(1-(Samples!E15-1)/COUNT(Samples!$E$2:$E$21))</f>
        <v>0.35</v>
      </c>
      <c r="C16" s="3">
        <f ca="1">Samples!F15</f>
        <v>0.4922871413258384</v>
      </c>
      <c r="D16" s="3">
        <f ca="1">Samples!G15</f>
        <v>0.36020594486677515</v>
      </c>
      <c r="E16" s="3">
        <f ca="1">Samples!J15</f>
        <v>0.96551156374178593</v>
      </c>
      <c r="F16" s="4">
        <f t="shared" ca="1" si="0"/>
        <v>-0.11301847754917238</v>
      </c>
    </row>
    <row r="17" spans="2:6">
      <c r="B17" s="2">
        <f>(1-(Samples!E16-1)/COUNT(Samples!$E$2:$E$21))</f>
        <v>0.30000000000000004</v>
      </c>
      <c r="C17" s="3">
        <f ca="1">Samples!F16</f>
        <v>0.47086828768711542</v>
      </c>
      <c r="D17" s="3">
        <f ca="1">Samples!G16</f>
        <v>0.33458528441943647</v>
      </c>
      <c r="E17" s="3">
        <f ca="1">Samples!J16</f>
        <v>0.78858912715426044</v>
      </c>
      <c r="F17" s="4">
        <f t="shared" ca="1" si="0"/>
        <v>1.6864444952291446E-2</v>
      </c>
    </row>
    <row r="18" spans="2:6">
      <c r="B18" s="2">
        <f>(1-(Samples!E17-1)/COUNT(Samples!$E$2:$E$21))</f>
        <v>0.25</v>
      </c>
      <c r="C18" s="3">
        <f ca="1">Samples!F17</f>
        <v>0.28517105387834774</v>
      </c>
      <c r="D18" s="3">
        <f ca="1">Samples!G17</f>
        <v>0.31219328730865525</v>
      </c>
      <c r="E18" s="3">
        <f ca="1">Samples!J17</f>
        <v>0.78306157499577067</v>
      </c>
      <c r="F18" s="4">
        <f t="shared" ca="1" si="0"/>
        <v>-0.18569723380876768</v>
      </c>
    </row>
    <row r="19" spans="2:6">
      <c r="B19" s="2">
        <f>(1-(Samples!E18-1)/COUNT(Samples!$E$2:$E$21))</f>
        <v>0.19999999999999996</v>
      </c>
      <c r="C19" s="3">
        <f ca="1">Samples!F18</f>
        <v>0.28151528705413609</v>
      </c>
      <c r="D19" s="3">
        <f ca="1">Samples!G18</f>
        <v>0.27238374499525519</v>
      </c>
      <c r="E19" s="3">
        <f ca="1">Samples!J18</f>
        <v>0.70287225318166224</v>
      </c>
      <c r="F19" s="4">
        <f t="shared" ca="1" si="0"/>
        <v>-0.14897322113227096</v>
      </c>
    </row>
    <row r="20" spans="2:6">
      <c r="B20" s="2">
        <f>(1-(Samples!E19-1)/COUNT(Samples!$E$2:$E$21))</f>
        <v>0.15000000000000002</v>
      </c>
      <c r="C20" s="3">
        <f ca="1">Samples!F19</f>
        <v>0.1038871781662678</v>
      </c>
      <c r="D20" s="3">
        <f ca="1">Samples!G19</f>
        <v>0.19962557064517872</v>
      </c>
      <c r="E20" s="3">
        <f ca="1">Samples!J19</f>
        <v>0.6729530702770764</v>
      </c>
      <c r="F20" s="4">
        <f t="shared" ca="1" si="0"/>
        <v>-0.36944032146562988</v>
      </c>
    </row>
    <row r="21" spans="2:6">
      <c r="B21" s="2">
        <f>(1-(Samples!E20-1)/COUNT(Samples!$E$2:$E$21))</f>
        <v>9.9999999999999978E-2</v>
      </c>
      <c r="C21" s="3">
        <f ca="1">Samples!F20</f>
        <v>8.5710024770698556E-2</v>
      </c>
      <c r="D21" s="3">
        <f ca="1">Samples!G20</f>
        <v>0.10941066470619798</v>
      </c>
      <c r="E21" s="3">
        <f ca="1">Samples!J20</f>
        <v>0.46409312303304295</v>
      </c>
      <c r="F21" s="4">
        <f t="shared" ca="1" si="0"/>
        <v>-0.26897243355614642</v>
      </c>
    </row>
    <row r="22" spans="2:6">
      <c r="B22" s="5">
        <f>(1-(Samples!E21-1)/COUNT(Samples!$E$2:$E$21))</f>
        <v>5.0000000000000044E-2</v>
      </c>
      <c r="C22" s="6">
        <f ca="1">Samples!F21</f>
        <v>1.0156284277331951E-2</v>
      </c>
      <c r="D22" s="6">
        <f ca="1">Samples!G21</f>
        <v>7.8561890167749837E-2</v>
      </c>
      <c r="E22" s="6">
        <f ca="1">Samples!J21</f>
        <v>0.28254002927258715</v>
      </c>
      <c r="F22" s="7">
        <f t="shared" ca="1" si="0"/>
        <v>-0.19382185482750536</v>
      </c>
    </row>
    <row r="23" spans="2:6">
      <c r="B23" s="9"/>
    </row>
    <row r="24" spans="2:6">
      <c r="B24" s="16" t="s">
        <v>1</v>
      </c>
      <c r="C24" s="17"/>
      <c r="D24" s="17"/>
      <c r="E24" s="17"/>
      <c r="F24" s="18"/>
    </row>
    <row r="25" spans="2:6">
      <c r="B25" s="14" t="s">
        <v>1</v>
      </c>
      <c r="C25" s="10" t="s">
        <v>4</v>
      </c>
      <c r="D25" s="10" t="s">
        <v>5</v>
      </c>
      <c r="E25" s="10" t="s">
        <v>2</v>
      </c>
      <c r="F25" s="19" t="s">
        <v>6</v>
      </c>
    </row>
    <row r="26" spans="2:6">
      <c r="B26" s="2">
        <f>B3</f>
        <v>1</v>
      </c>
      <c r="C26" s="3">
        <f ca="1">SUM($C$3:C3)</f>
        <v>0.95300410253908374</v>
      </c>
      <c r="D26" s="3">
        <f ca="1">SUM($D$3:D3)</f>
        <v>0.99998061616967149</v>
      </c>
      <c r="E26" s="3">
        <f ca="1">SUM(Samples!$J$2:'Samples'!J2)</f>
        <v>1.8377968357252037</v>
      </c>
      <c r="F26" s="4">
        <f ca="1">C26+D26-E26</f>
        <v>0.11518788298355154</v>
      </c>
    </row>
    <row r="27" spans="2:6">
      <c r="B27" s="2">
        <f t="shared" ref="B27:B45" si="1">B4</f>
        <v>0.95</v>
      </c>
      <c r="C27" s="3">
        <f ca="1">SUM($C$3:C4)</f>
        <v>1.8688693017700848</v>
      </c>
      <c r="D27" s="3">
        <f ca="1">SUM($D$3:D4)</f>
        <v>1.9753049484662877</v>
      </c>
      <c r="E27" s="3">
        <f ca="1">SUM(Samples!$J$2:'Samples'!J3)</f>
        <v>3.4370618925186518</v>
      </c>
      <c r="F27" s="4">
        <f t="shared" ref="F27:F45" ca="1" si="2">C27+D27-E27</f>
        <v>0.40711235771772092</v>
      </c>
    </row>
    <row r="28" spans="2:6">
      <c r="B28" s="2">
        <f t="shared" si="1"/>
        <v>0.9</v>
      </c>
      <c r="C28" s="3">
        <f ca="1">SUM($C$3:C5)</f>
        <v>2.7386247989671246</v>
      </c>
      <c r="D28" s="3">
        <f ca="1">SUM($D$3:D5)</f>
        <v>2.9264293752466095</v>
      </c>
      <c r="E28" s="3">
        <f ca="1">SUM(Samples!$J$2:'Samples'!J4)</f>
        <v>4.9000155482129486</v>
      </c>
      <c r="F28" s="4">
        <f t="shared" ca="1" si="2"/>
        <v>0.76503862600078598</v>
      </c>
    </row>
    <row r="29" spans="2:6">
      <c r="B29" s="2">
        <f t="shared" si="1"/>
        <v>0.85</v>
      </c>
      <c r="C29" s="3">
        <f ca="1">SUM($C$3:C6)</f>
        <v>3.5764410185226572</v>
      </c>
      <c r="D29" s="3">
        <f ca="1">SUM($D$3:D6)</f>
        <v>3.844728890844979</v>
      </c>
      <c r="E29" s="3">
        <f ca="1">SUM(Samples!$J$2:'Samples'!J5)</f>
        <v>6.3577904985568647</v>
      </c>
      <c r="F29" s="4">
        <f t="shared" ca="1" si="2"/>
        <v>1.0633794108107715</v>
      </c>
    </row>
    <row r="30" spans="2:6">
      <c r="B30" s="2">
        <f t="shared" si="1"/>
        <v>0.8</v>
      </c>
      <c r="C30" s="3">
        <f ca="1">SUM($C$3:C7)</f>
        <v>4.3980316572519573</v>
      </c>
      <c r="D30" s="3">
        <f ca="1">SUM($D$3:D7)</f>
        <v>4.7412760781674823</v>
      </c>
      <c r="E30" s="3">
        <f ca="1">SUM(Samples!$J$2:'Samples'!J6)</f>
        <v>7.8001297364782216</v>
      </c>
      <c r="F30" s="4">
        <f t="shared" ca="1" si="2"/>
        <v>1.339177998941218</v>
      </c>
    </row>
    <row r="31" spans="2:6">
      <c r="B31" s="2">
        <f t="shared" si="1"/>
        <v>0.75</v>
      </c>
      <c r="C31" s="3">
        <f ca="1">SUM($C$3:C8)</f>
        <v>5.0470115555574981</v>
      </c>
      <c r="D31" s="3">
        <f ca="1">SUM($D$3:D8)</f>
        <v>5.6271937272943866</v>
      </c>
      <c r="E31" s="3">
        <f ca="1">SUM(Samples!$J$2:'Samples'!J7)</f>
        <v>9.2195106464020231</v>
      </c>
      <c r="F31" s="4">
        <f t="shared" ca="1" si="2"/>
        <v>1.4546946364498616</v>
      </c>
    </row>
    <row r="32" spans="2:6">
      <c r="B32" s="2">
        <f t="shared" si="1"/>
        <v>0.7</v>
      </c>
      <c r="C32" s="3">
        <f ca="1">SUM($C$3:C9)</f>
        <v>5.6709522800543306</v>
      </c>
      <c r="D32" s="3">
        <f ca="1">SUM($D$3:D9)</f>
        <v>6.4267250827422506</v>
      </c>
      <c r="E32" s="3">
        <f ca="1">SUM(Samples!$J$2:'Samples'!J8)</f>
        <v>10.623877815582951</v>
      </c>
      <c r="F32" s="4">
        <f t="shared" ca="1" si="2"/>
        <v>1.4737995472136305</v>
      </c>
    </row>
    <row r="33" spans="2:6">
      <c r="B33" s="2">
        <f t="shared" si="1"/>
        <v>0.65</v>
      </c>
      <c r="C33" s="3">
        <f ca="1">SUM($C$3:C10)</f>
        <v>6.2709151336265112</v>
      </c>
      <c r="D33" s="3">
        <f ca="1">SUM($D$3:D10)</f>
        <v>7.1971260943605113</v>
      </c>
      <c r="E33" s="3">
        <f ca="1">SUM(Samples!$J$2:'Samples'!J9)</f>
        <v>12.012712144231292</v>
      </c>
      <c r="F33" s="4">
        <f t="shared" ca="1" si="2"/>
        <v>1.4553290837557302</v>
      </c>
    </row>
    <row r="34" spans="2:6">
      <c r="B34" s="2">
        <f t="shared" si="1"/>
        <v>0.6</v>
      </c>
      <c r="C34" s="3">
        <f ca="1">SUM($C$3:C11)</f>
        <v>6.8653063137358377</v>
      </c>
      <c r="D34" s="3">
        <f ca="1">SUM($D$3:D11)</f>
        <v>7.9000051967440736</v>
      </c>
      <c r="E34" s="3">
        <f ca="1">SUM(Samples!$J$2:'Samples'!J10)</f>
        <v>13.217052925847769</v>
      </c>
      <c r="F34" s="4">
        <f t="shared" ca="1" si="2"/>
        <v>1.5482585846321424</v>
      </c>
    </row>
    <row r="35" spans="2:6">
      <c r="B35" s="2">
        <f t="shared" si="1"/>
        <v>0.55000000000000004</v>
      </c>
      <c r="C35" s="3">
        <f ca="1">SUM($C$3:C12)</f>
        <v>7.4217279025302902</v>
      </c>
      <c r="D35" s="3">
        <f ca="1">SUM($D$3:D12)</f>
        <v>8.5195366774212413</v>
      </c>
      <c r="E35" s="3">
        <f ca="1">SUM(Samples!$J$2:'Samples'!J11)</f>
        <v>14.420523495324487</v>
      </c>
      <c r="F35" s="4">
        <f t="shared" ca="1" si="2"/>
        <v>1.5207410846270459</v>
      </c>
    </row>
    <row r="36" spans="2:6">
      <c r="B36" s="2">
        <f t="shared" si="1"/>
        <v>0.5</v>
      </c>
      <c r="C36" s="3">
        <f ca="1">SUM($C$3:C13)</f>
        <v>7.9283784260938841</v>
      </c>
      <c r="D36" s="3">
        <f ca="1">SUM($D$3:D13)</f>
        <v>9.1023132078728697</v>
      </c>
      <c r="E36" s="3">
        <f ca="1">SUM(Samples!$J$2:'Samples'!J12)</f>
        <v>15.536607670068243</v>
      </c>
      <c r="F36" s="4">
        <f t="shared" ca="1" si="2"/>
        <v>1.4940839638985111</v>
      </c>
    </row>
    <row r="37" spans="2:6">
      <c r="B37" s="2">
        <f t="shared" si="1"/>
        <v>0.44999999999999996</v>
      </c>
      <c r="C37" s="3">
        <f ca="1">SUM($C$3:C14)</f>
        <v>8.4316251086303673</v>
      </c>
      <c r="D37" s="3">
        <f ca="1">SUM($D$3:D14)</f>
        <v>9.6494016643361658</v>
      </c>
      <c r="E37" s="3">
        <f ca="1">SUM(Samples!$J$2:'Samples'!J13)</f>
        <v>16.617654312570242</v>
      </c>
      <c r="F37" s="4">
        <f t="shared" ca="1" si="2"/>
        <v>1.4633724603962897</v>
      </c>
    </row>
    <row r="38" spans="2:6">
      <c r="B38" s="2">
        <f t="shared" si="1"/>
        <v>0.4</v>
      </c>
      <c r="C38" s="3">
        <f ca="1">SUM($C$3:C15)</f>
        <v>8.9281778026969558</v>
      </c>
      <c r="D38" s="3">
        <f ca="1">SUM($D$3:D15)</f>
        <v>10.014950374505771</v>
      </c>
      <c r="E38" s="3">
        <f ca="1">SUM(Samples!$J$2:'Samples'!J14)</f>
        <v>17.680069079815524</v>
      </c>
      <c r="F38" s="4">
        <f t="shared" ca="1" si="2"/>
        <v>1.2630590973872025</v>
      </c>
    </row>
    <row r="39" spans="2:6">
      <c r="B39" s="2">
        <f t="shared" si="1"/>
        <v>0.35</v>
      </c>
      <c r="C39" s="3">
        <f ca="1">SUM($C$3:C16)</f>
        <v>9.420464944022795</v>
      </c>
      <c r="D39" s="3">
        <f ca="1">SUM($D$3:D16)</f>
        <v>10.375156319372547</v>
      </c>
      <c r="E39" s="3">
        <f ca="1">SUM(Samples!$J$2:'Samples'!J15)</f>
        <v>18.645580643557309</v>
      </c>
      <c r="F39" s="4">
        <f t="shared" ca="1" si="2"/>
        <v>1.1500406198380304</v>
      </c>
    </row>
    <row r="40" spans="2:6">
      <c r="B40" s="2">
        <f t="shared" si="1"/>
        <v>0.30000000000000004</v>
      </c>
      <c r="C40" s="3">
        <f ca="1">SUM($C$3:C17)</f>
        <v>9.8913332317099112</v>
      </c>
      <c r="D40" s="3">
        <f ca="1">SUM($D$3:D17)</f>
        <v>10.709741603791983</v>
      </c>
      <c r="E40" s="3">
        <f ca="1">SUM(Samples!$J$2:'Samples'!J16)</f>
        <v>19.43416977071157</v>
      </c>
      <c r="F40" s="4">
        <f t="shared" ca="1" si="2"/>
        <v>1.1669050647903241</v>
      </c>
    </row>
    <row r="41" spans="2:6">
      <c r="B41" s="2">
        <f t="shared" si="1"/>
        <v>0.25</v>
      </c>
      <c r="C41" s="3">
        <f ca="1">SUM($C$3:C18)</f>
        <v>10.176504285588258</v>
      </c>
      <c r="D41" s="3">
        <f ca="1">SUM($D$3:D18)</f>
        <v>11.021934891100639</v>
      </c>
      <c r="E41" s="3">
        <f ca="1">SUM(Samples!$J$2:'Samples'!J17)</f>
        <v>20.21723134570734</v>
      </c>
      <c r="F41" s="4">
        <f t="shared" ca="1" si="2"/>
        <v>0.98120783098155684</v>
      </c>
    </row>
    <row r="42" spans="2:6">
      <c r="B42" s="2">
        <f t="shared" si="1"/>
        <v>0.19999999999999996</v>
      </c>
      <c r="C42" s="3">
        <f ca="1">SUM($C$3:C19)</f>
        <v>10.458019572642394</v>
      </c>
      <c r="D42" s="3">
        <f ca="1">SUM($D$3:D19)</f>
        <v>11.294318636095893</v>
      </c>
      <c r="E42" s="3">
        <f ca="1">SUM(Samples!$J$2:'Samples'!J18)</f>
        <v>20.920103598889003</v>
      </c>
      <c r="F42" s="4">
        <f t="shared" ca="1" si="2"/>
        <v>0.83223460984928366</v>
      </c>
    </row>
    <row r="43" spans="2:6">
      <c r="B43" s="2">
        <f t="shared" si="1"/>
        <v>0.15000000000000002</v>
      </c>
      <c r="C43" s="3">
        <f ca="1">SUM($C$3:C20)</f>
        <v>10.561906750808662</v>
      </c>
      <c r="D43" s="3">
        <f ca="1">SUM($D$3:D20)</f>
        <v>11.493944206741071</v>
      </c>
      <c r="E43" s="3">
        <f ca="1">SUM(Samples!$J$2:'Samples'!J19)</f>
        <v>21.593056669166081</v>
      </c>
      <c r="F43" s="4">
        <f t="shared" ca="1" si="2"/>
        <v>0.46279428838365178</v>
      </c>
    </row>
    <row r="44" spans="2:6">
      <c r="B44" s="2">
        <f t="shared" si="1"/>
        <v>9.9999999999999978E-2</v>
      </c>
      <c r="C44" s="3">
        <f ca="1">SUM($C$3:C21)</f>
        <v>10.64761677557936</v>
      </c>
      <c r="D44" s="3">
        <f ca="1">SUM($D$3:D21)</f>
        <v>11.603354871447269</v>
      </c>
      <c r="E44" s="3">
        <f ca="1">SUM(Samples!$J$2:'Samples'!J20)</f>
        <v>22.057149792199123</v>
      </c>
      <c r="F44" s="4">
        <f t="shared" ca="1" si="2"/>
        <v>0.19382185482750813</v>
      </c>
    </row>
    <row r="45" spans="2:6">
      <c r="B45" s="5">
        <f t="shared" si="1"/>
        <v>5.0000000000000044E-2</v>
      </c>
      <c r="C45" s="6">
        <f ca="1">SUM($C$3:C22)</f>
        <v>10.657773059856693</v>
      </c>
      <c r="D45" s="6">
        <f ca="1">SUM($D$3:D22)</f>
        <v>11.681916761615019</v>
      </c>
      <c r="E45" s="6">
        <f ca="1">SUM(Samples!$J$2:'Samples'!J21)</f>
        <v>22.339689821471712</v>
      </c>
      <c r="F45" s="7">
        <f t="shared" ca="1" si="2"/>
        <v>0</v>
      </c>
    </row>
  </sheetData>
  <sortState ref="E11:E14">
    <sortCondition ref="E11:E14"/>
  </sortState>
  <mergeCells count="2">
    <mergeCell ref="B1:F1"/>
    <mergeCell ref="B24:F24"/>
  </mergeCells>
  <phoneticPr fontId="1" type="noConversion"/>
  <conditionalFormatting sqref="F3:F22">
    <cfRule type="cellIs" dxfId="2" priority="2" operator="lessThan">
      <formula>0</formula>
    </cfRule>
  </conditionalFormatting>
  <conditionalFormatting sqref="F26:F45">
    <cfRule type="cellIs" dxfId="1" priority="1" operator="lessThan">
      <formula>0</formula>
    </cfRule>
  </conditionalFormatting>
  <pageMargins left="0.75000000000000011" right="0.75000000000000011" top="1" bottom="1" header="0.5" footer="0.5"/>
  <pageSetup paperSize="9" orientation="portrait" horizontalDpi="4294967292" verticalDpi="4294967292"/>
  <headerFooter>
    <oddHeader>&amp;C&amp;"-,Bold"&amp;18Coherent Measures of Risk</oddHeader>
    <oddFooter>&amp;L&amp;"Calibri,Regular"&amp;K000000Page &amp;P of &amp;N&amp;R&amp;"Lucida Sans,Regular"&amp;14&amp;K000000 Copyright © 2012 Virtufin Ltd&amp;"Lucida Grande,Regular".&amp;12 &amp;G</oddFooter>
  </headerFooter>
  <legacyDrawingHF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workbookViewId="0">
      <selection activeCell="I24" sqref="I24"/>
    </sheetView>
  </sheetViews>
  <sheetFormatPr baseColWidth="10" defaultRowHeight="15" x14ac:dyDescent="0"/>
  <cols>
    <col min="3" max="3" width="14.33203125" bestFit="1" customWidth="1"/>
    <col min="4" max="4" width="13" bestFit="1" customWidth="1"/>
    <col min="5" max="5" width="13" customWidth="1"/>
    <col min="6" max="7" width="13.6640625" bestFit="1" customWidth="1"/>
  </cols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13</v>
      </c>
      <c r="F1" t="s">
        <v>11</v>
      </c>
      <c r="G1" t="s">
        <v>12</v>
      </c>
      <c r="H1" t="s">
        <v>14</v>
      </c>
      <c r="I1" t="s">
        <v>15</v>
      </c>
      <c r="J1" t="s">
        <v>16</v>
      </c>
    </row>
    <row r="2" spans="1:10">
      <c r="A2">
        <f ca="1">RAND()</f>
        <v>0.4965526940665892</v>
      </c>
      <c r="B2">
        <f ca="1">RAND()</f>
        <v>0.6195314806771669</v>
      </c>
      <c r="C2">
        <f ca="1">RANK(A2,A:A)</f>
        <v>13</v>
      </c>
      <c r="D2">
        <f ca="1">RANK(B2,B:B)</f>
        <v>10</v>
      </c>
      <c r="E2">
        <v>1</v>
      </c>
      <c r="F2">
        <f ca="1">OFFSET($A$1,MATCH(E2,C:C,0)-1,0)</f>
        <v>0.95300410253908374</v>
      </c>
      <c r="G2">
        <f ca="1">OFFSET($B$1,MATCH(E2,D:D,0)-1,0)</f>
        <v>0.99998061616967149</v>
      </c>
      <c r="H2">
        <f ca="1">A2+B2</f>
        <v>1.1160841747437562</v>
      </c>
      <c r="I2">
        <f ca="1">RANK(H2,H:H)</f>
        <v>11</v>
      </c>
      <c r="J2">
        <f ca="1">OFFSET($H$1,MATCH(E2,I:I,0)-1,0)</f>
        <v>1.8377968357252037</v>
      </c>
    </row>
    <row r="3" spans="1:10">
      <c r="A3">
        <f t="shared" ref="A3:B21" ca="1" si="0">RAND()</f>
        <v>0.95300410253908374</v>
      </c>
      <c r="B3">
        <f t="shared" ca="1" si="0"/>
        <v>0.10941066470619798</v>
      </c>
      <c r="C3">
        <f ca="1">RANK(A3,A:A)</f>
        <v>1</v>
      </c>
      <c r="D3">
        <f ca="1">RANK(B3,B:B)</f>
        <v>19</v>
      </c>
      <c r="E3">
        <v>2</v>
      </c>
      <c r="F3">
        <f ca="1">OFFSET($A$1,MATCH(E3,C:C,0)-1,0)</f>
        <v>0.91586519923100107</v>
      </c>
      <c r="G3">
        <f ca="1">OFFSET($B$1,MATCH(E3,D:D,0)-1,0)</f>
        <v>0.97532433229661619</v>
      </c>
      <c r="H3">
        <f t="shared" ref="H3:H21" ca="1" si="1">A3+B3</f>
        <v>1.0624147672452817</v>
      </c>
      <c r="I3">
        <f t="shared" ref="I3:I21" ca="1" si="2">RANK(H3,H:H)</f>
        <v>13</v>
      </c>
      <c r="J3">
        <f t="shared" ref="J3:J21" ca="1" si="3">OFFSET($H$1,MATCH(E3,I:I,0)-1,0)</f>
        <v>1.5992650567934483</v>
      </c>
    </row>
    <row r="4" spans="1:10">
      <c r="A4">
        <f t="shared" ca="1" si="0"/>
        <v>0.91586519923100107</v>
      </c>
      <c r="B4">
        <f t="shared" ca="1" si="0"/>
        <v>0.54708845646329596</v>
      </c>
      <c r="C4">
        <f ca="1">RANK(A4,A:A)</f>
        <v>2</v>
      </c>
      <c r="D4">
        <f ca="1">RANK(B4,B:B)</f>
        <v>12</v>
      </c>
      <c r="E4">
        <v>3</v>
      </c>
      <c r="F4">
        <f ca="1">OFFSET($A$1,MATCH(E4,C:C,0)-1,0)</f>
        <v>0.86975549719703993</v>
      </c>
      <c r="G4">
        <f ca="1">OFFSET($B$1,MATCH(E4,D:D,0)-1,0)</f>
        <v>0.95112442678032194</v>
      </c>
      <c r="H4">
        <f t="shared" ca="1" si="1"/>
        <v>1.462953655694297</v>
      </c>
      <c r="I4">
        <f t="shared" ca="1" si="2"/>
        <v>3</v>
      </c>
      <c r="J4">
        <f t="shared" ca="1" si="3"/>
        <v>1.462953655694297</v>
      </c>
    </row>
    <row r="5" spans="1:10">
      <c r="A5">
        <f t="shared" ca="1" si="0"/>
        <v>0.50324668253648353</v>
      </c>
      <c r="B5">
        <f t="shared" ca="1" si="0"/>
        <v>0.19962557064517872</v>
      </c>
      <c r="C5">
        <f ca="1">RANK(A5,A:A)</f>
        <v>12</v>
      </c>
      <c r="D5">
        <f ca="1">RANK(B5,B:B)</f>
        <v>18</v>
      </c>
      <c r="E5">
        <v>4</v>
      </c>
      <c r="F5">
        <f ca="1">OFFSET($A$1,MATCH(E5,C:C,0)-1,0)</f>
        <v>0.83781621955553232</v>
      </c>
      <c r="G5">
        <f ca="1">OFFSET($B$1,MATCH(E5,D:D,0)-1,0)</f>
        <v>0.91829951559836953</v>
      </c>
      <c r="H5">
        <f t="shared" ca="1" si="1"/>
        <v>0.70287225318166224</v>
      </c>
      <c r="I5">
        <f t="shared" ca="1" si="2"/>
        <v>17</v>
      </c>
      <c r="J5">
        <f t="shared" ca="1" si="3"/>
        <v>1.4577749503439157</v>
      </c>
    </row>
    <row r="6" spans="1:10">
      <c r="A6">
        <f t="shared" ca="1" si="0"/>
        <v>0.4922871413258384</v>
      </c>
      <c r="B6">
        <f t="shared" ca="1" si="0"/>
        <v>0.89654718732250316</v>
      </c>
      <c r="C6">
        <f ca="1">RANK(A6,A:A)</f>
        <v>14</v>
      </c>
      <c r="D6">
        <f ca="1">RANK(B6,B:B)</f>
        <v>5</v>
      </c>
      <c r="E6">
        <v>5</v>
      </c>
      <c r="F6">
        <f ca="1">OFFSET($A$1,MATCH(E6,C:C,0)-1,0)</f>
        <v>0.82159063872929983</v>
      </c>
      <c r="G6">
        <f ca="1">OFFSET($B$1,MATCH(E6,D:D,0)-1,0)</f>
        <v>0.89654718732250316</v>
      </c>
      <c r="H6">
        <f t="shared" ca="1" si="1"/>
        <v>1.3888343286483416</v>
      </c>
      <c r="I6">
        <f t="shared" ca="1" si="2"/>
        <v>8</v>
      </c>
      <c r="J6">
        <f t="shared" ca="1" si="3"/>
        <v>1.4423392379213571</v>
      </c>
    </row>
    <row r="7" spans="1:10">
      <c r="A7">
        <f t="shared" ca="1" si="0"/>
        <v>0.59439118010932657</v>
      </c>
      <c r="B7">
        <f t="shared" ca="1" si="0"/>
        <v>7.8561890167749837E-2</v>
      </c>
      <c r="C7">
        <f ca="1">RANK(A7,A:A)</f>
        <v>9</v>
      </c>
      <c r="D7">
        <f ca="1">RANK(B7,B:B)</f>
        <v>20</v>
      </c>
      <c r="E7">
        <v>6</v>
      </c>
      <c r="F7">
        <f ca="1">OFFSET($A$1,MATCH(E7,C:C,0)-1,0)</f>
        <v>0.6489798983055407</v>
      </c>
      <c r="G7">
        <f ca="1">OFFSET($B$1,MATCH(E7,D:D,0)-1,0)</f>
        <v>0.88591764912690441</v>
      </c>
      <c r="H7">
        <f t="shared" ca="1" si="1"/>
        <v>0.6729530702770764</v>
      </c>
      <c r="I7">
        <f t="shared" ca="1" si="2"/>
        <v>18</v>
      </c>
      <c r="J7">
        <f t="shared" ca="1" si="3"/>
        <v>1.4193809099238011</v>
      </c>
    </row>
    <row r="8" spans="1:10">
      <c r="A8">
        <f t="shared" ca="1" si="0"/>
        <v>1.0156284277331951E-2</v>
      </c>
      <c r="B8">
        <f t="shared" ca="1" si="0"/>
        <v>0.27238374499525519</v>
      </c>
      <c r="C8">
        <f ca="1">RANK(A8,A:A)</f>
        <v>20</v>
      </c>
      <c r="D8">
        <f ca="1">RANK(B8,B:B)</f>
        <v>17</v>
      </c>
      <c r="E8">
        <v>7</v>
      </c>
      <c r="F8">
        <f ca="1">OFFSET($A$1,MATCH(E8,C:C,0)-1,0)</f>
        <v>0.62394072449683213</v>
      </c>
      <c r="G8">
        <f ca="1">OFFSET($B$1,MATCH(E8,D:D,0)-1,0)</f>
        <v>0.79953135544786424</v>
      </c>
      <c r="H8">
        <f t="shared" ca="1" si="1"/>
        <v>0.28254002927258715</v>
      </c>
      <c r="I8">
        <f t="shared" ca="1" si="2"/>
        <v>20</v>
      </c>
      <c r="J8">
        <f t="shared" ca="1" si="3"/>
        <v>1.4043671691809276</v>
      </c>
    </row>
    <row r="9" spans="1:10">
      <c r="A9">
        <f t="shared" ca="1" si="0"/>
        <v>0.28151528705413609</v>
      </c>
      <c r="B9">
        <f t="shared" ca="1" si="0"/>
        <v>0.79953135544786424</v>
      </c>
      <c r="C9">
        <f ca="1">RANK(A9,A:A)</f>
        <v>17</v>
      </c>
      <c r="D9">
        <f ca="1">RANK(B9,B:B)</f>
        <v>7</v>
      </c>
      <c r="E9">
        <v>8</v>
      </c>
      <c r="F9">
        <f ca="1">OFFSET($A$1,MATCH(E9,C:C,0)-1,0)</f>
        <v>0.59996285357218071</v>
      </c>
      <c r="G9">
        <f ca="1">OFFSET($B$1,MATCH(E9,D:D,0)-1,0)</f>
        <v>0.77040101161826025</v>
      </c>
      <c r="H9">
        <f t="shared" ca="1" si="1"/>
        <v>1.0810466425020002</v>
      </c>
      <c r="I9">
        <f t="shared" ca="1" si="2"/>
        <v>12</v>
      </c>
      <c r="J9">
        <f t="shared" ca="1" si="3"/>
        <v>1.3888343286483416</v>
      </c>
    </row>
    <row r="10" spans="1:10">
      <c r="A10">
        <f t="shared" ca="1" si="0"/>
        <v>0.83781621955553232</v>
      </c>
      <c r="B10">
        <f t="shared" ca="1" si="0"/>
        <v>0.99998061616967149</v>
      </c>
      <c r="C10">
        <f ca="1">RANK(A10,A:A)</f>
        <v>4</v>
      </c>
      <c r="D10">
        <f ca="1">RANK(B10,B:B)</f>
        <v>1</v>
      </c>
      <c r="E10">
        <v>9</v>
      </c>
      <c r="F10">
        <f ca="1">OFFSET($A$1,MATCH(E10,C:C,0)-1,0)</f>
        <v>0.59439118010932657</v>
      </c>
      <c r="G10">
        <f ca="1">OFFSET($B$1,MATCH(E10,D:D,0)-1,0)</f>
        <v>0.70287910238356188</v>
      </c>
      <c r="H10">
        <f t="shared" ca="1" si="1"/>
        <v>1.8377968357252037</v>
      </c>
      <c r="I10">
        <f t="shared" ca="1" si="2"/>
        <v>1</v>
      </c>
      <c r="J10">
        <f t="shared" ca="1" si="3"/>
        <v>1.2043407816164764</v>
      </c>
    </row>
    <row r="11" spans="1:10">
      <c r="A11">
        <f t="shared" ca="1" si="0"/>
        <v>8.5710024770698556E-2</v>
      </c>
      <c r="B11">
        <f t="shared" ca="1" si="0"/>
        <v>0.70287910238356188</v>
      </c>
      <c r="C11">
        <f ca="1">RANK(A11,A:A)</f>
        <v>19</v>
      </c>
      <c r="D11">
        <f ca="1">RANK(B11,B:B)</f>
        <v>9</v>
      </c>
      <c r="E11">
        <v>10</v>
      </c>
      <c r="F11">
        <f ca="1">OFFSET($A$1,MATCH(E11,C:C,0)-1,0)</f>
        <v>0.55642158879445269</v>
      </c>
      <c r="G11">
        <f ca="1">OFFSET($B$1,MATCH(E11,D:D,0)-1,0)</f>
        <v>0.6195314806771669</v>
      </c>
      <c r="H11">
        <f t="shared" ca="1" si="1"/>
        <v>0.78858912715426044</v>
      </c>
      <c r="I11">
        <f t="shared" ca="1" si="2"/>
        <v>15</v>
      </c>
      <c r="J11">
        <f t="shared" ca="1" si="3"/>
        <v>1.2034705694767172</v>
      </c>
    </row>
    <row r="12" spans="1:10">
      <c r="A12">
        <f t="shared" ca="1" si="0"/>
        <v>0.28517105387834774</v>
      </c>
      <c r="B12">
        <f t="shared" ca="1" si="0"/>
        <v>0.91829951559836953</v>
      </c>
      <c r="C12">
        <f ca="1">RANK(A12,A:A)</f>
        <v>16</v>
      </c>
      <c r="D12">
        <f ca="1">RANK(B12,B:B)</f>
        <v>4</v>
      </c>
      <c r="E12">
        <v>11</v>
      </c>
      <c r="F12">
        <f ca="1">OFFSET($A$1,MATCH(E12,C:C,0)-1,0)</f>
        <v>0.50665052356359375</v>
      </c>
      <c r="G12">
        <f ca="1">OFFSET($B$1,MATCH(E12,D:D,0)-1,0)</f>
        <v>0.58277653045162769</v>
      </c>
      <c r="H12">
        <f t="shared" ca="1" si="1"/>
        <v>1.2034705694767172</v>
      </c>
      <c r="I12">
        <f t="shared" ca="1" si="2"/>
        <v>10</v>
      </c>
      <c r="J12">
        <f t="shared" ca="1" si="3"/>
        <v>1.1160841747437562</v>
      </c>
    </row>
    <row r="13" spans="1:10">
      <c r="A13">
        <f t="shared" ca="1" si="0"/>
        <v>0.59996285357218071</v>
      </c>
      <c r="B13">
        <f t="shared" ca="1" si="0"/>
        <v>0.36554871016960522</v>
      </c>
      <c r="C13">
        <f ca="1">RANK(A13,A:A)</f>
        <v>8</v>
      </c>
      <c r="D13">
        <f ca="1">RANK(B13,B:B)</f>
        <v>13</v>
      </c>
      <c r="E13">
        <v>12</v>
      </c>
      <c r="F13">
        <f ca="1">OFFSET($A$1,MATCH(E13,C:C,0)-1,0)</f>
        <v>0.50324668253648353</v>
      </c>
      <c r="G13">
        <f ca="1">OFFSET($B$1,MATCH(E13,D:D,0)-1,0)</f>
        <v>0.54708845646329596</v>
      </c>
      <c r="H13">
        <f t="shared" ca="1" si="1"/>
        <v>0.96551156374178593</v>
      </c>
      <c r="I13">
        <f t="shared" ca="1" si="2"/>
        <v>14</v>
      </c>
      <c r="J13">
        <f t="shared" ca="1" si="3"/>
        <v>1.0810466425020002</v>
      </c>
    </row>
    <row r="14" spans="1:10">
      <c r="A14">
        <f t="shared" ca="1" si="0"/>
        <v>0.1038871781662678</v>
      </c>
      <c r="B14">
        <f t="shared" ca="1" si="0"/>
        <v>0.36020594486677515</v>
      </c>
      <c r="C14">
        <f ca="1">RANK(A14,A:A)</f>
        <v>18</v>
      </c>
      <c r="D14">
        <f ca="1">RANK(B14,B:B)</f>
        <v>14</v>
      </c>
      <c r="E14">
        <v>13</v>
      </c>
      <c r="F14">
        <f ca="1">OFFSET($A$1,MATCH(E14,C:C,0)-1,0)</f>
        <v>0.4965526940665892</v>
      </c>
      <c r="G14">
        <f ca="1">OFFSET($B$1,MATCH(E14,D:D,0)-1,0)</f>
        <v>0.36554871016960522</v>
      </c>
      <c r="H14">
        <f t="shared" ca="1" si="1"/>
        <v>0.46409312303304295</v>
      </c>
      <c r="I14">
        <f t="shared" ca="1" si="2"/>
        <v>19</v>
      </c>
      <c r="J14">
        <f t="shared" ca="1" si="3"/>
        <v>1.0624147672452817</v>
      </c>
    </row>
    <row r="15" spans="1:10">
      <c r="A15">
        <f t="shared" ca="1" si="0"/>
        <v>0.50665052356359375</v>
      </c>
      <c r="B15">
        <f t="shared" ca="1" si="0"/>
        <v>0.95112442678032194</v>
      </c>
      <c r="C15">
        <f ca="1">RANK(A15,A:A)</f>
        <v>11</v>
      </c>
      <c r="D15">
        <f ca="1">RANK(B15,B:B)</f>
        <v>3</v>
      </c>
      <c r="E15">
        <v>14</v>
      </c>
      <c r="F15">
        <f ca="1">OFFSET($A$1,MATCH(E15,C:C,0)-1,0)</f>
        <v>0.4922871413258384</v>
      </c>
      <c r="G15">
        <f ca="1">OFFSET($B$1,MATCH(E15,D:D,0)-1,0)</f>
        <v>0.36020594486677515</v>
      </c>
      <c r="H15">
        <f t="shared" ca="1" si="1"/>
        <v>1.4577749503439157</v>
      </c>
      <c r="I15">
        <f t="shared" ca="1" si="2"/>
        <v>4</v>
      </c>
      <c r="J15">
        <f t="shared" ca="1" si="3"/>
        <v>0.96551156374178593</v>
      </c>
    </row>
    <row r="16" spans="1:10">
      <c r="A16">
        <f t="shared" ca="1" si="0"/>
        <v>0.47086828768711542</v>
      </c>
      <c r="B16">
        <f t="shared" ca="1" si="0"/>
        <v>0.31219328730865525</v>
      </c>
      <c r="C16">
        <f ca="1">RANK(A16,A:A)</f>
        <v>15</v>
      </c>
      <c r="D16">
        <f ca="1">RANK(B16,B:B)</f>
        <v>16</v>
      </c>
      <c r="E16">
        <v>15</v>
      </c>
      <c r="F16">
        <f ca="1">OFFSET($A$1,MATCH(E16,C:C,0)-1,0)</f>
        <v>0.47086828768711542</v>
      </c>
      <c r="G16">
        <f ca="1">OFFSET($B$1,MATCH(E16,D:D,0)-1,0)</f>
        <v>0.33458528441943647</v>
      </c>
      <c r="H16">
        <f t="shared" ca="1" si="1"/>
        <v>0.78306157499577067</v>
      </c>
      <c r="I16">
        <f t="shared" ca="1" si="2"/>
        <v>16</v>
      </c>
      <c r="J16">
        <f t="shared" ca="1" si="3"/>
        <v>0.78858912715426044</v>
      </c>
    </row>
    <row r="17" spans="1:10">
      <c r="A17">
        <f t="shared" ca="1" si="0"/>
        <v>0.6489798983055407</v>
      </c>
      <c r="B17">
        <f t="shared" ca="1" si="0"/>
        <v>0.77040101161826025</v>
      </c>
      <c r="C17">
        <f ca="1">RANK(A17,A:A)</f>
        <v>6</v>
      </c>
      <c r="D17">
        <f ca="1">RANK(B17,B:B)</f>
        <v>8</v>
      </c>
      <c r="E17">
        <v>16</v>
      </c>
      <c r="F17">
        <f ca="1">OFFSET($A$1,MATCH(E17,C:C,0)-1,0)</f>
        <v>0.28517105387834774</v>
      </c>
      <c r="G17">
        <f ca="1">OFFSET($B$1,MATCH(E17,D:D,0)-1,0)</f>
        <v>0.31219328730865525</v>
      </c>
      <c r="H17">
        <f t="shared" ca="1" si="1"/>
        <v>1.4193809099238011</v>
      </c>
      <c r="I17">
        <f t="shared" ca="1" si="2"/>
        <v>6</v>
      </c>
      <c r="J17">
        <f t="shared" ca="1" si="3"/>
        <v>0.78306157499577067</v>
      </c>
    </row>
    <row r="18" spans="1:10">
      <c r="A18">
        <f t="shared" ca="1" si="0"/>
        <v>0.55642158879445269</v>
      </c>
      <c r="B18">
        <f t="shared" ca="1" si="0"/>
        <v>0.88591764912690441</v>
      </c>
      <c r="C18">
        <f ca="1">RANK(A18,A:A)</f>
        <v>10</v>
      </c>
      <c r="D18">
        <f ca="1">RANK(B18,B:B)</f>
        <v>6</v>
      </c>
      <c r="E18">
        <v>17</v>
      </c>
      <c r="F18">
        <f ca="1">OFFSET($A$1,MATCH(E18,C:C,0)-1,0)</f>
        <v>0.28151528705413609</v>
      </c>
      <c r="G18">
        <f ca="1">OFFSET($B$1,MATCH(E18,D:D,0)-1,0)</f>
        <v>0.27238374499525519</v>
      </c>
      <c r="H18">
        <f t="shared" ca="1" si="1"/>
        <v>1.4423392379213571</v>
      </c>
      <c r="I18">
        <f t="shared" ca="1" si="2"/>
        <v>5</v>
      </c>
      <c r="J18">
        <f t="shared" ca="1" si="3"/>
        <v>0.70287225318166224</v>
      </c>
    </row>
    <row r="19" spans="1:10">
      <c r="A19">
        <f t="shared" ca="1" si="0"/>
        <v>0.62394072449683213</v>
      </c>
      <c r="B19">
        <f t="shared" ca="1" si="0"/>
        <v>0.97532433229661619</v>
      </c>
      <c r="C19">
        <f ca="1">RANK(A19,A:A)</f>
        <v>7</v>
      </c>
      <c r="D19">
        <f ca="1">RANK(B19,B:B)</f>
        <v>2</v>
      </c>
      <c r="E19">
        <v>18</v>
      </c>
      <c r="F19">
        <f ca="1">OFFSET($A$1,MATCH(E19,C:C,0)-1,0)</f>
        <v>0.1038871781662678</v>
      </c>
      <c r="G19">
        <f ca="1">OFFSET($B$1,MATCH(E19,D:D,0)-1,0)</f>
        <v>0.19962557064517872</v>
      </c>
      <c r="H19">
        <f t="shared" ca="1" si="1"/>
        <v>1.5992650567934483</v>
      </c>
      <c r="I19">
        <f t="shared" ca="1" si="2"/>
        <v>2</v>
      </c>
      <c r="J19">
        <f t="shared" ca="1" si="3"/>
        <v>0.6729530702770764</v>
      </c>
    </row>
    <row r="20" spans="1:10">
      <c r="A20">
        <f t="shared" ca="1" si="0"/>
        <v>0.86975549719703993</v>
      </c>
      <c r="B20">
        <f t="shared" ca="1" si="0"/>
        <v>0.33458528441943647</v>
      </c>
      <c r="C20">
        <f ca="1">RANK(A20,A:A)</f>
        <v>3</v>
      </c>
      <c r="D20">
        <f ca="1">RANK(B20,B:B)</f>
        <v>15</v>
      </c>
      <c r="E20">
        <v>19</v>
      </c>
      <c r="F20">
        <f ca="1">OFFSET($A$1,MATCH(E20,C:C,0)-1,0)</f>
        <v>8.5710024770698556E-2</v>
      </c>
      <c r="G20">
        <f ca="1">OFFSET($B$1,MATCH(E20,D:D,0)-1,0)</f>
        <v>0.10941066470619798</v>
      </c>
      <c r="H20">
        <f t="shared" ca="1" si="1"/>
        <v>1.2043407816164764</v>
      </c>
      <c r="I20">
        <f t="shared" ca="1" si="2"/>
        <v>9</v>
      </c>
      <c r="J20">
        <f t="shared" ca="1" si="3"/>
        <v>0.46409312303304295</v>
      </c>
    </row>
    <row r="21" spans="1:10">
      <c r="A21">
        <f t="shared" ca="1" si="0"/>
        <v>0.82159063872929983</v>
      </c>
      <c r="B21">
        <f t="shared" ca="1" si="0"/>
        <v>0.58277653045162769</v>
      </c>
      <c r="C21">
        <f ca="1">RANK(A21,A:A)</f>
        <v>5</v>
      </c>
      <c r="D21">
        <f ca="1">RANK(B21,B:B)</f>
        <v>11</v>
      </c>
      <c r="E21">
        <v>20</v>
      </c>
      <c r="F21">
        <f ca="1">OFFSET($A$1,MATCH(E21,C:C,0)-1,0)</f>
        <v>1.0156284277331951E-2</v>
      </c>
      <c r="G21">
        <f ca="1">OFFSET($B$1,MATCH(E21,D:D,0)-1,0)</f>
        <v>7.8561890167749837E-2</v>
      </c>
      <c r="H21">
        <f t="shared" ca="1" si="1"/>
        <v>1.4043671691809276</v>
      </c>
      <c r="I21">
        <f t="shared" ca="1" si="2"/>
        <v>7</v>
      </c>
      <c r="J21">
        <f t="shared" ca="1" si="3"/>
        <v>0.28254002927258715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Measures</vt:lpstr>
      <vt:lpstr>Samples</vt:lpstr>
    </vt:vector>
  </TitlesOfParts>
  <Company>Virtufin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Haener</dc:creator>
  <cp:lastModifiedBy>Patrick Haener</cp:lastModifiedBy>
  <dcterms:created xsi:type="dcterms:W3CDTF">2012-08-13T07:38:39Z</dcterms:created>
  <dcterms:modified xsi:type="dcterms:W3CDTF">2012-09-18T08:28:26Z</dcterms:modified>
</cp:coreProperties>
</file>