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Harshil\Desktop\"/>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88" i="7"/>
  <c r="B87" i="7"/>
  <c r="J45" i="7"/>
  <c r="K45" i="7" s="1"/>
  <c r="J2" i="7"/>
  <c r="B74" i="7"/>
  <c r="B73" i="7"/>
  <c r="H45" i="7"/>
  <c r="I45" i="7" s="1"/>
  <c r="H2" i="7"/>
  <c r="B71" i="7" s="1"/>
  <c r="B60" i="7"/>
  <c r="B59" i="7"/>
  <c r="F45" i="7"/>
  <c r="G45" i="7" s="1"/>
  <c r="F2" i="7"/>
  <c r="B57" i="7" s="1"/>
  <c r="B44" i="7"/>
  <c r="B43" i="7"/>
  <c r="B46" i="7"/>
  <c r="B45" i="7"/>
  <c r="T2" i="7"/>
  <c r="T45" i="7"/>
  <c r="B72" i="7" l="1"/>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<sst xmlns="http://schemas.openxmlformats.org/spreadsheetml/2006/main" count="17779" uniqueCount="7005">
  <si>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</si>
  <si>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</si>
  <si>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</si>
  <si>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</si>
  <si>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</si>
  <si>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</si>
  <si>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</si>
  <si>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</si>
  <si>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</si>
  <si>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</si>
  <si>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</si>
  <si>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</si>
  <si>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</si>
  <si>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</si>
  <si>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</si>
  <si>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</si>
  <si>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</si>
  <si>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</si>
  <si>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</si>
  <si>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</si>
  <si>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</si>
  <si>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</si>
  <si>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</si>
  <si>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</si>
  <si>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</si>
  <si>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</si>
  <si>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</si>
  <si>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</si>
  <si>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</si>
  <si>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</si>
  <si>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</si>
  <si>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</si>
  <si>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</si>
  <si>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</si>
  <si>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</si>
  <si>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</si>
  <si>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</si>
  <si>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</si>
  <si>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</si>
  <si>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</si>
  <si>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</si>
  <si>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</si>
  <si>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</si>
  <si>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</si>
  <si>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</si>
  <si>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</si>
  <si>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</si>
  <si>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</si>
  <si>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</si>
  <si>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</si>
  <si>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</si>
  <si>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</si>
  <si>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</si>
  <si>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</si>
  <si>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</si>
  <si>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</si>
  <si>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</si>
  <si>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</si>
  <si>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</si>
  <si>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</si>
  <si>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</si>
  <si>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</si>
  <si>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</si>
  <si>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</si>
  <si>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</si>
  <si>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</si>
  <si>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</si>
  <si>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</si>
  <si>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</si>
  <si>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</si>
  <si>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</si>
  <si>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</si>
  <si>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</si>
  <si>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</si>
  <si>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</si>
  <si>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</si>
  <si>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</si>
  <si>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</si>
  <si>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</si>
  <si>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</si>
  <si>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</si>
  <si>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</si>
  <si>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</si>
  <si>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</si>
  <si>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</si>
  <si>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</si>
  <si>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</si>
  <si>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</si>
  <si>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</si>
  <si>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</si>
  <si>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</si>
  <si>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</si>
  <si>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</si>
  <si>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</si>
  <si>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</si>
  <si>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</si>
  <si>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</si>
  <si>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</si>
  <si>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</si>
  <si>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</si>
  <si>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</si>
  <si>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</si>
  <si>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</si>
  <si>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</si>
  <si>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</si>
  <si>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</si>
  <si>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</si>
  <si>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</si>
  <si>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</si>
  <si>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</si>
  <si>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</si>
  <si>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</si>
  <si>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</si>
  <si>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</si>
  <si>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</si>
  <si>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</si>
  <si>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</si>
  <si>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</si>
  <si>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</si>
  <si>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</si>
  <si>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</si>
  <si>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</si>
  <si>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</si>
  <si>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</si>
  <si>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</si>
  <si>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</si>
  <si>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</si>
  <si>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</si>
  <si>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</si>
  <si>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</si>
  <si>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</si>
  <si>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</si>
  <si>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</si>
  <si>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</si>
  <si>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</si>
  <si>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</si>
  <si>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</si>
  <si>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</si>
  <si>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</si>
  <si>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</si>
  <si>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</si>
  <si>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</si>
  <si>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</si>
  <si>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</si>
  <si>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</si>
  <si>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</si>
  <si>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</si>
  <si>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</si>
  <si>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</si>
  <si>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</si>
  <si>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</si>
  <si>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</si>
  <si>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</si>
  <si>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</si>
  <si>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</si>
  <si>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</si>
  <si>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</si>
  <si>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</si>
  <si>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</si>
  <si>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</si>
  <si>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</si>
  <si>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</si>
  <si>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</si>
  <si>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</si>
  <si>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</si>
  <si>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</si>
  <si>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</si>
  <si>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</si>
  <si>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</si>
  <si>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</si>
  <si>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</si>
  <si>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</si>
  <si>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</si>
  <si>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</si>
  <si>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</si>
  <si>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</si>
  <si>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</si>
  <si>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</si>
  <si>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</si>
  <si>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</si>
  <si>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</si>
  <si>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</si>
  <si>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</si>
  <si>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</si>
  <si>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</si>
  <si>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</si>
  <si>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</si>
  <si>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</si>
  <si>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</si>
  <si>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jefordnctoy</t>
  </si>
  <si>
    <t>ronanthony_ron</t>
  </si>
  <si>
    <t>afowler40</t>
  </si>
  <si>
    <t>yecwolves</t>
  </si>
  <si>
    <t>paulasigmon</t>
  </si>
  <si>
    <t>giddensd</t>
  </si>
  <si>
    <t>petekaliner</t>
  </si>
  <si>
    <t>darrickmcneill3</t>
  </si>
  <si>
    <t>kmeyering</t>
  </si>
  <si>
    <t>carterde3</t>
  </si>
  <si>
    <t>avlcityschools</t>
  </si>
  <si>
    <t>burgessdave</t>
  </si>
  <si>
    <t>lcs_west</t>
  </si>
  <si>
    <t>lhopkinstech</t>
  </si>
  <si>
    <t>staceylearncarr</t>
  </si>
  <si>
    <t>bill_odonnell</t>
  </si>
  <si>
    <t>lcs_jbryant</t>
  </si>
  <si>
    <t>filbertina</t>
  </si>
  <si>
    <t>annalankford</t>
  </si>
  <si>
    <t>cphilipbyers</t>
  </si>
  <si>
    <t>lcsathleticdpt</t>
  </si>
  <si>
    <t>lachawnsmith</t>
  </si>
  <si>
    <t>mrs_k_harrison</t>
  </si>
  <si>
    <t>jonandmichelleg</t>
  </si>
  <si>
    <t>cmukosiej</t>
  </si>
  <si>
    <t>kempengland</t>
  </si>
  <si>
    <t>kozmaproc</t>
  </si>
  <si>
    <t>lolofaerie</t>
  </si>
  <si>
    <t>askewjulie</t>
  </si>
  <si>
    <t>jillyb3ansd</t>
  </si>
  <si>
    <t>dignifyteachers</t>
  </si>
  <si>
    <t>broun4board</t>
  </si>
  <si>
    <t>ecsmom080508</t>
  </si>
  <si>
    <t>jeffisenhour</t>
  </si>
  <si>
    <t>alicialyda</t>
  </si>
  <si>
    <t>legitkfrauey</t>
  </si>
  <si>
    <t>cravencoschools</t>
  </si>
  <si>
    <t>kboyd1516</t>
  </si>
  <si>
    <t>bethanyvsmith</t>
  </si>
  <si>
    <t>edcampwake</t>
  </si>
  <si>
    <t>swrhsprostart</t>
  </si>
  <si>
    <t>dmp_gctc</t>
  </si>
  <si>
    <t>caryculinary</t>
  </si>
  <si>
    <t>lnccollegecs</t>
  </si>
  <si>
    <t>mrtehlers</t>
  </si>
  <si>
    <t>sqlibrarian</t>
  </si>
  <si>
    <t>mariamarthacha1</t>
  </si>
  <si>
    <t>cupagansparty</t>
  </si>
  <si>
    <t>bcesmrsgaines</t>
  </si>
  <si>
    <t>margaretmariel2</t>
  </si>
  <si>
    <t>votemarkjohnson</t>
  </si>
  <si>
    <t>pscoord4nc</t>
  </si>
  <si>
    <t>emilybchurch</t>
  </si>
  <si>
    <t>fabianfdr75</t>
  </si>
  <si>
    <t>kamreynolds42</t>
  </si>
  <si>
    <t>mlourceyncvps</t>
  </si>
  <si>
    <t>octavius77</t>
  </si>
  <si>
    <t>reinhardt1200</t>
  </si>
  <si>
    <t>rjeter9394</t>
  </si>
  <si>
    <t>kevans_dps</t>
  </si>
  <si>
    <t>edtechspec</t>
  </si>
  <si>
    <t>stevensinger3</t>
  </si>
  <si>
    <t>techfrye</t>
  </si>
  <si>
    <t>kevinrmcclure</t>
  </si>
  <si>
    <t>tannerglenn</t>
  </si>
  <si>
    <t>aikenroger</t>
  </si>
  <si>
    <t>edu_ms_pagano</t>
  </si>
  <si>
    <t>fabhistory</t>
  </si>
  <si>
    <t>ncfacs</t>
  </si>
  <si>
    <t>ncrla</t>
  </si>
  <si>
    <t>bjhoneycutts</t>
  </si>
  <si>
    <t>georgerhamilton</t>
  </si>
  <si>
    <t>tonyanreynolds</t>
  </si>
  <si>
    <t>jcleach_</t>
  </si>
  <si>
    <t>erinhillacs</t>
  </si>
  <si>
    <t>steve_basnight</t>
  </si>
  <si>
    <t>janestancill</t>
  </si>
  <si>
    <t>higheredworks</t>
  </si>
  <si>
    <t>jgrady99</t>
  </si>
  <si>
    <t>beyondthexhbits</t>
  </si>
  <si>
    <t>mattherrtweets</t>
  </si>
  <si>
    <t>tayknopf</t>
  </si>
  <si>
    <t>i_am_brokencog</t>
  </si>
  <si>
    <t>aredd21</t>
  </si>
  <si>
    <t>cam_1549</t>
  </si>
  <si>
    <t>abehege</t>
  </si>
  <si>
    <t>ncscifest</t>
  </si>
  <si>
    <t>neighborseast</t>
  </si>
  <si>
    <t>gurmay</t>
  </si>
  <si>
    <t>lwplummer</t>
  </si>
  <si>
    <t>litsapappas</t>
  </si>
  <si>
    <t>nchousegop</t>
  </si>
  <si>
    <t>ethnotopics</t>
  </si>
  <si>
    <t>mayohair</t>
  </si>
  <si>
    <t>kramer1stgrade</t>
  </si>
  <si>
    <t>wtomlinson</t>
  </si>
  <si>
    <t>debbie_mcduffie</t>
  </si>
  <si>
    <t>cischatham</t>
  </si>
  <si>
    <t>cohncycle</t>
  </si>
  <si>
    <t>ncaee1</t>
  </si>
  <si>
    <t>csmithgoblue</t>
  </si>
  <si>
    <t>educatorator</t>
  </si>
  <si>
    <t>wildewritinglm</t>
  </si>
  <si>
    <t>lynne_loeser</t>
  </si>
  <si>
    <t>saum_jeanne</t>
  </si>
  <si>
    <t>cathy_vogt</t>
  </si>
  <si>
    <t>ritaharman</t>
  </si>
  <si>
    <t>jeanniefrazer</t>
  </si>
  <si>
    <t>rodpowell</t>
  </si>
  <si>
    <t>edgametec</t>
  </si>
  <si>
    <t>techmcbugg</t>
  </si>
  <si>
    <t>lindamitch2783</t>
  </si>
  <si>
    <t>cmasek</t>
  </si>
  <si>
    <t>corinnsparks</t>
  </si>
  <si>
    <t>beverlygwyn</t>
  </si>
  <si>
    <t>mecked</t>
  </si>
  <si>
    <t>dyslexiatoday</t>
  </si>
  <si>
    <t>kildonanschool</t>
  </si>
  <si>
    <t>piedayusa</t>
  </si>
  <si>
    <t>cclaytonr</t>
  </si>
  <si>
    <t>ncjana13</t>
  </si>
  <si>
    <t>mueller5t</t>
  </si>
  <si>
    <t>classroom_tech</t>
  </si>
  <si>
    <t>terrik41</t>
  </si>
  <si>
    <t>dyslexiausa8</t>
  </si>
  <si>
    <t>mightyneighbor</t>
  </si>
  <si>
    <t>jason_joyner</t>
  </si>
  <si>
    <t>educationnext</t>
  </si>
  <si>
    <t>childtrustfdn</t>
  </si>
  <si>
    <t>chipbuckwell</t>
  </si>
  <si>
    <t>calloway_jay</t>
  </si>
  <si>
    <t>catamount79</t>
  </si>
  <si>
    <t>mrstingen</t>
  </si>
  <si>
    <t>thaddomina</t>
  </si>
  <si>
    <t>hunt_institute</t>
  </si>
  <si>
    <t>ajbullcity</t>
  </si>
  <si>
    <t>dennisg_shea</t>
  </si>
  <si>
    <t>thianecarter</t>
  </si>
  <si>
    <t>susan_kay51</t>
  </si>
  <si>
    <t>meadowbrookacad</t>
  </si>
  <si>
    <t>jgfutrell</t>
  </si>
  <si>
    <t>roswhis</t>
  </si>
  <si>
    <t>vosburghalicia</t>
  </si>
  <si>
    <t>rjliiiruss</t>
  </si>
  <si>
    <t>nc_ardmore</t>
  </si>
  <si>
    <t>ncsupers</t>
  </si>
  <si>
    <t>wardjc58</t>
  </si>
  <si>
    <t>drjuneatkinson</t>
  </si>
  <si>
    <t>ldcte</t>
  </si>
  <si>
    <t>bigpicturemovie</t>
  </si>
  <si>
    <t>lauraelee</t>
  </si>
  <si>
    <t>mccoyderek</t>
  </si>
  <si>
    <t>drharlie</t>
  </si>
  <si>
    <t>mrsmurat</t>
  </si>
  <si>
    <t>supertcs</t>
  </si>
  <si>
    <t>gannherman</t>
  </si>
  <si>
    <t>isaacjwells</t>
  </si>
  <si>
    <t>massignmenthelp</t>
  </si>
  <si>
    <t>m_h_w</t>
  </si>
  <si>
    <t>calcuttrobin</t>
  </si>
  <si>
    <t>tiffkinn</t>
  </si>
  <si>
    <t>dlmarkey</t>
  </si>
  <si>
    <t>jiothompson</t>
  </si>
  <si>
    <t>dyslexia_strong</t>
  </si>
  <si>
    <t>katrinamichell</t>
  </si>
  <si>
    <t>shannonfae</t>
  </si>
  <si>
    <t>sorienenrolls</t>
  </si>
  <si>
    <t>timothypeck</t>
  </si>
  <si>
    <t>nccatnews</t>
  </si>
  <si>
    <t>nesbitanthony</t>
  </si>
  <si>
    <t>jaymelinton</t>
  </si>
  <si>
    <t>cmccrorey2nd</t>
  </si>
  <si>
    <t>terryvanduynnc</t>
  </si>
  <si>
    <t>coachingcool</t>
  </si>
  <si>
    <t>stepheng240</t>
  </si>
  <si>
    <t>designthinkbot</t>
  </si>
  <si>
    <t>nctweety70</t>
  </si>
  <si>
    <t>itsrfleming</t>
  </si>
  <si>
    <t>rodneyrgarcia</t>
  </si>
  <si>
    <t>curriculumblog</t>
  </si>
  <si>
    <t>tisholcomb</t>
  </si>
  <si>
    <t>sarahwcardwell</t>
  </si>
  <si>
    <t>mrdpasion</t>
  </si>
  <si>
    <t>lmgirolamo</t>
  </si>
  <si>
    <t>tch2lrnak</t>
  </si>
  <si>
    <t>michgutierrez</t>
  </si>
  <si>
    <t>kennycmckee</t>
  </si>
  <si>
    <t>clarkriemer</t>
  </si>
  <si>
    <t>ahqui</t>
  </si>
  <si>
    <t>nates_dad1</t>
  </si>
  <si>
    <t>robyn_thomson</t>
  </si>
  <si>
    <t>connorg_imagine</t>
  </si>
  <si>
    <t>sparkyteaching</t>
  </si>
  <si>
    <t>marshasirkin</t>
  </si>
  <si>
    <t>timbonstewart</t>
  </si>
  <si>
    <t>drjackson06</t>
  </si>
  <si>
    <t>garnercleveland</t>
  </si>
  <si>
    <t>kylehamstra</t>
  </si>
  <si>
    <t>jmitch462</t>
  </si>
  <si>
    <t>mriannuzzi</t>
  </si>
  <si>
    <t>bildungsapps</t>
  </si>
  <si>
    <t>aguilas33roger</t>
  </si>
  <si>
    <t>ddnc13</t>
  </si>
  <si>
    <t>kcollinstlms</t>
  </si>
  <si>
    <t>gsinders</t>
  </si>
  <si>
    <t>ccorcorancindy</t>
  </si>
  <si>
    <t>edugladiators</t>
  </si>
  <si>
    <t>tfuhrman</t>
  </si>
  <si>
    <t>sandrachittend1</t>
  </si>
  <si>
    <t>harrell_art</t>
  </si>
  <si>
    <t>wcpsselemscie</t>
  </si>
  <si>
    <t>kamimueller</t>
  </si>
  <si>
    <t>southey</t>
  </si>
  <si>
    <t>phmsptsa</t>
  </si>
  <si>
    <t>sandledavid</t>
  </si>
  <si>
    <t>kcolaizzo</t>
  </si>
  <si>
    <t>hortonscreekes</t>
  </si>
  <si>
    <t>aforeignername</t>
  </si>
  <si>
    <t>dberwyn</t>
  </si>
  <si>
    <t>legacylkn</t>
  </si>
  <si>
    <t>dabrams2021</t>
  </si>
  <si>
    <t>brian_t_oliver</t>
  </si>
  <si>
    <t>markbarrettact</t>
  </si>
  <si>
    <t>newcenturyms</t>
  </si>
  <si>
    <t>coloradohrg</t>
  </si>
  <si>
    <t>myfcit</t>
  </si>
  <si>
    <t>crepanthers</t>
  </si>
  <si>
    <t>abssweb</t>
  </si>
  <si>
    <t>kateymcgarry</t>
  </si>
  <si>
    <t>ajffoundation</t>
  </si>
  <si>
    <t>pshawlsphats</t>
  </si>
  <si>
    <t>jdbillio</t>
  </si>
  <si>
    <t>karacynth</t>
  </si>
  <si>
    <t>dermeshugeh</t>
  </si>
  <si>
    <t>tritribune</t>
  </si>
  <si>
    <t>keithposton</t>
  </si>
  <si>
    <t>pefnc</t>
  </si>
  <si>
    <t>tchr_rachelm</t>
  </si>
  <si>
    <t>teacherlinese</t>
  </si>
  <si>
    <t>brianjodice</t>
  </si>
  <si>
    <t>greene_thoughts</t>
  </si>
  <si>
    <t>kimricesmithkim</t>
  </si>
  <si>
    <t>burnerela</t>
  </si>
  <si>
    <t>llizabell</t>
  </si>
  <si>
    <t>agranadoster</t>
  </si>
  <si>
    <t>directorjdt</t>
  </si>
  <si>
    <t>razoobe</t>
  </si>
  <si>
    <t>techtia</t>
  </si>
  <si>
    <t>nceducation</t>
  </si>
  <si>
    <t>jen_hawkins4</t>
  </si>
  <si>
    <t>edu_match</t>
  </si>
  <si>
    <t>jcbjr</t>
  </si>
  <si>
    <t>takedaedu</t>
  </si>
  <si>
    <t>stephenson_cms</t>
  </si>
  <si>
    <t>stolzenbergdoug</t>
  </si>
  <si>
    <t>scottmcquiggan</t>
  </si>
  <si>
    <t>sistertoldjah</t>
  </si>
  <si>
    <t>nclocalcalendar</t>
  </si>
  <si>
    <t>chaianne</t>
  </si>
  <si>
    <t>jessicaholmesnc</t>
  </si>
  <si>
    <t>disabilityrtsnc</t>
  </si>
  <si>
    <t>jsbinnc</t>
  </si>
  <si>
    <t>davedglenn</t>
  </si>
  <si>
    <t>smithingramnc</t>
  </si>
  <si>
    <t>iluveducating</t>
  </si>
  <si>
    <t>archierror</t>
  </si>
  <si>
    <t>sutphins</t>
  </si>
  <si>
    <t>tsmarkley</t>
  </si>
  <si>
    <t>j_hauser9</t>
  </si>
  <si>
    <t>theartguy</t>
  </si>
  <si>
    <t>gsorealtors</t>
  </si>
  <si>
    <t>theovertime1410</t>
  </si>
  <si>
    <t>edcampmtl</t>
  </si>
  <si>
    <t>nathanramsey115</t>
  </si>
  <si>
    <t>raymartin1</t>
  </si>
  <si>
    <t>brentwoodcox</t>
  </si>
  <si>
    <t>paperjobs</t>
  </si>
  <si>
    <t>longshoals</t>
  </si>
  <si>
    <t>bsvickie</t>
  </si>
  <si>
    <t>mikeaustinwest</t>
  </si>
  <si>
    <t>mrsspearspc</t>
  </si>
  <si>
    <t>sandrawconway</t>
  </si>
  <si>
    <t>bertha08729409</t>
  </si>
  <si>
    <t>brady51h</t>
  </si>
  <si>
    <t>jasonyontz</t>
  </si>
  <si>
    <t>sofifrankowski</t>
  </si>
  <si>
    <t>bocove</t>
  </si>
  <si>
    <t>nathan_stevens</t>
  </si>
  <si>
    <t>krbiles</t>
  </si>
  <si>
    <t>mrsdonaldson123</t>
  </si>
  <si>
    <t>jillbad</t>
  </si>
  <si>
    <t>enssteach</t>
  </si>
  <si>
    <t>tella8631</t>
  </si>
  <si>
    <t>aliciawhitley</t>
  </si>
  <si>
    <t>jimblaine</t>
  </si>
  <si>
    <t>4ever2runval96</t>
  </si>
  <si>
    <t>ncsbagovtrel</t>
  </si>
  <si>
    <t>ell_lholmes</t>
  </si>
  <si>
    <t>drcmusic58</t>
  </si>
  <si>
    <t>swileync</t>
  </si>
  <si>
    <t>markrjohnsonnc</t>
  </si>
  <si>
    <t>jesskmilleredu</t>
  </si>
  <si>
    <t>jasonsaine97th</t>
  </si>
  <si>
    <t>krwilk</t>
  </si>
  <si>
    <t>directorblue</t>
  </si>
  <si>
    <t>melissagottnc</t>
  </si>
  <si>
    <t>ginnyv58</t>
  </si>
  <si>
    <t>j_dunlap83</t>
  </si>
  <si>
    <t>whitehawkadv</t>
  </si>
  <si>
    <t>kindermaddox</t>
  </si>
  <si>
    <t>ms_sandford</t>
  </si>
  <si>
    <t>erinthomashorne</t>
  </si>
  <si>
    <t>jefferythyde</t>
  </si>
  <si>
    <t>reneearnett</t>
  </si>
  <si>
    <t>loradrum</t>
  </si>
  <si>
    <t>ddedolphins</t>
  </si>
  <si>
    <t>pwilli3765</t>
  </si>
  <si>
    <t>norwind</t>
  </si>
  <si>
    <t>lostamericandrm</t>
  </si>
  <si>
    <t>ferallike</t>
  </si>
  <si>
    <t>thetobster111</t>
  </si>
  <si>
    <t>akemor</t>
  </si>
  <si>
    <t>vv4change</t>
  </si>
  <si>
    <t>jonwelbornnc</t>
  </si>
  <si>
    <t>jedrecord</t>
  </si>
  <si>
    <t>seekingseo4u</t>
  </si>
  <si>
    <t>wanda_shivers</t>
  </si>
  <si>
    <t>claireroehl</t>
  </si>
  <si>
    <t>tomemullaney</t>
  </si>
  <si>
    <t>drsandychambers</t>
  </si>
  <si>
    <t>ncedmatters</t>
  </si>
  <si>
    <t>saseducator</t>
  </si>
  <si>
    <t>lmkinard</t>
  </si>
  <si>
    <t>rodneysantwier</t>
  </si>
  <si>
    <t>lwvofwake</t>
  </si>
  <si>
    <t>mrsbremtweets</t>
  </si>
  <si>
    <t>seesaw</t>
  </si>
  <si>
    <t>pbdqueen19</t>
  </si>
  <si>
    <t>johnhoodnc</t>
  </si>
  <si>
    <t>thencforum</t>
  </si>
  <si>
    <t>annabrooks05</t>
  </si>
  <si>
    <t>progressnow_nc</t>
  </si>
  <si>
    <t>rob_schofield</t>
  </si>
  <si>
    <t>lindsaywagnernc</t>
  </si>
  <si>
    <t>sundeefrazier</t>
  </si>
  <si>
    <t>mehtasbespandas</t>
  </si>
  <si>
    <t>megan_mehta</t>
  </si>
  <si>
    <t>action_nc</t>
  </si>
  <si>
    <t>jshbooks</t>
  </si>
  <si>
    <t>journalnow</t>
  </si>
  <si>
    <t>scooby727us</t>
  </si>
  <si>
    <t>stephenrayfield</t>
  </si>
  <si>
    <t>dawnbvaughan</t>
  </si>
  <si>
    <t>braveneutrino</t>
  </si>
  <si>
    <t>apdillon_</t>
  </si>
  <si>
    <t>bestncorg</t>
  </si>
  <si>
    <t>ashleyhhurley</t>
  </si>
  <si>
    <t>lisahervey</t>
  </si>
  <si>
    <t>fridayinstitute</t>
  </si>
  <si>
    <t>signgirlbarton</t>
  </si>
  <si>
    <t>mrjamesfrye</t>
  </si>
  <si>
    <t>brendanfetters</t>
  </si>
  <si>
    <t>nmangum</t>
  </si>
  <si>
    <t>jeffpcarpenter</t>
  </si>
  <si>
    <t>rbreyer51</t>
  </si>
  <si>
    <t>mtnareaworks</t>
  </si>
  <si>
    <t>nelsondollar36</t>
  </si>
  <si>
    <t>chuckmcgrady</t>
  </si>
  <si>
    <t>jamescu1992</t>
  </si>
  <si>
    <t>ncmuseumhistory</t>
  </si>
  <si>
    <t>mrsyork4thgrade</t>
  </si>
  <si>
    <t>franklin27030</t>
  </si>
  <si>
    <t>franklinconews</t>
  </si>
  <si>
    <t>delaneypv15</t>
  </si>
  <si>
    <t>ssgrj</t>
  </si>
  <si>
    <t>ncstateaflcio</t>
  </si>
  <si>
    <t>edcampbeach</t>
  </si>
  <si>
    <t>bevladd</t>
  </si>
  <si>
    <t>bobbier26045199</t>
  </si>
  <si>
    <t>reavisdowell</t>
  </si>
  <si>
    <t>carltonhuffman</t>
  </si>
  <si>
    <t>jenfornc36</t>
  </si>
  <si>
    <t>dljhcps</t>
  </si>
  <si>
    <t>hsg_nc</t>
  </si>
  <si>
    <t>dc_price</t>
  </si>
  <si>
    <t>allisunrae</t>
  </si>
  <si>
    <t>momo201</t>
  </si>
  <si>
    <t>kairosga_nc</t>
  </si>
  <si>
    <t>arthurb3</t>
  </si>
  <si>
    <t>1ysupenguin</t>
  </si>
  <si>
    <t>mj_maher</t>
  </si>
  <si>
    <t>streamnorth</t>
  </si>
  <si>
    <t>emalineweeks</t>
  </si>
  <si>
    <t>ncgop</t>
  </si>
  <si>
    <t>lynn_bonner</t>
  </si>
  <si>
    <t>katiemanson527</t>
  </si>
  <si>
    <t>sheiladenn</t>
  </si>
  <si>
    <t>allisonmahaley</t>
  </si>
  <si>
    <t>domteasley</t>
  </si>
  <si>
    <t>hopkinsroom</t>
  </si>
  <si>
    <t>lucasgillispie</t>
  </si>
  <si>
    <t>tonya_nc</t>
  </si>
  <si>
    <t>bloxelsbuilder</t>
  </si>
  <si>
    <t>deannedanley</t>
  </si>
  <si>
    <t>zachary_horner</t>
  </si>
  <si>
    <t>carrollnewsdave</t>
  </si>
  <si>
    <t>media__mayhem</t>
  </si>
  <si>
    <t>billy_k_ball</t>
  </si>
  <si>
    <t>jenniferlagarde</t>
  </si>
  <si>
    <t>ncpolicywatch</t>
  </si>
  <si>
    <t>ncjustice</t>
  </si>
  <si>
    <t>fhs_mc</t>
  </si>
  <si>
    <t>mrs_principal</t>
  </si>
  <si>
    <t>karop3</t>
  </si>
  <si>
    <t>roydcooper2017</t>
  </si>
  <si>
    <t>wcslechta</t>
  </si>
  <si>
    <t>kidz_notes</t>
  </si>
  <si>
    <t>nckhui</t>
  </si>
  <si>
    <t>conductord</t>
  </si>
  <si>
    <t>flipgrid</t>
  </si>
  <si>
    <t>lieberrian</t>
  </si>
  <si>
    <t>caldwellelemen</t>
  </si>
  <si>
    <t>mjglanden</t>
  </si>
  <si>
    <t>madisoniszler</t>
  </si>
  <si>
    <t>msbunn20</t>
  </si>
  <si>
    <t>aldunn45</t>
  </si>
  <si>
    <t>lkaylie</t>
  </si>
  <si>
    <t>angiescioli</t>
  </si>
  <si>
    <t>elizabethpropp</t>
  </si>
  <si>
    <t>aaronjgoldstein</t>
  </si>
  <si>
    <t>jgmediacenter</t>
  </si>
  <si>
    <t>justinparmenter</t>
  </si>
  <si>
    <t>senatorberger</t>
  </si>
  <si>
    <t>kkimor</t>
  </si>
  <si>
    <t>ncslc</t>
  </si>
  <si>
    <t>wendyjaneo</t>
  </si>
  <si>
    <t>ps1nc</t>
  </si>
  <si>
    <t>ncae</t>
  </si>
  <si>
    <t>canva</t>
  </si>
  <si>
    <t>canvaslms</t>
  </si>
  <si>
    <t>pilotmtnelem</t>
  </si>
  <si>
    <t>burgessd</t>
  </si>
  <si>
    <t>lincolncharter</t>
  </si>
  <si>
    <t>jessicacgarner</t>
  </si>
  <si>
    <t>prostart</t>
  </si>
  <si>
    <t>educationnc</t>
  </si>
  <si>
    <t>cte_randolph</t>
  </si>
  <si>
    <t>ncpublicschools</t>
  </si>
  <si>
    <t>donorschoose</t>
  </si>
  <si>
    <t>googleforedu</t>
  </si>
  <si>
    <t>ckmsrocksit</t>
  </si>
  <si>
    <t>tww00</t>
  </si>
  <si>
    <t>oldpolhack</t>
  </si>
  <si>
    <t>weareteachers</t>
  </si>
  <si>
    <t>edu_maples</t>
  </si>
  <si>
    <t>charmeckschools</t>
  </si>
  <si>
    <t>politifactnc</t>
  </si>
  <si>
    <t>chadbar</t>
  </si>
  <si>
    <t>chadbarefoot</t>
  </si>
  <si>
    <t>dcraighorn</t>
  </si>
  <si>
    <t>lindacwilliam</t>
  </si>
  <si>
    <t>kevinlevin</t>
  </si>
  <si>
    <t>johnsimkin</t>
  </si>
  <si>
    <t>johnsonmaryj</t>
  </si>
  <si>
    <t>pattimarathon</t>
  </si>
  <si>
    <t>spaul6414</t>
  </si>
  <si>
    <t>rwentechaney</t>
  </si>
  <si>
    <t>senatorbillcook</t>
  </si>
  <si>
    <t>ncspintweets</t>
  </si>
  <si>
    <t>nchousespeaker</t>
  </si>
  <si>
    <t>youtube</t>
  </si>
  <si>
    <t>alicekeeler</t>
  </si>
  <si>
    <t>twitter</t>
  </si>
  <si>
    <t>sarah_bedore</t>
  </si>
  <si>
    <t>dixonroadelem</t>
  </si>
  <si>
    <t>achieveinc</t>
  </si>
  <si>
    <t>newsobserver</t>
  </si>
  <si>
    <t>green_hope_high</t>
  </si>
  <si>
    <t>e</t>
  </si>
  <si>
    <t>wcpss</t>
  </si>
  <si>
    <t>abc11_wtvd</t>
  </si>
  <si>
    <t>nacol</t>
  </si>
  <si>
    <t>jswartzwoman</t>
  </si>
  <si>
    <t>voxer</t>
  </si>
  <si>
    <t>colls_academic</t>
  </si>
  <si>
    <t>ccsa_dpi</t>
  </si>
  <si>
    <t>emammal</t>
  </si>
  <si>
    <t>shumwayak</t>
  </si>
  <si>
    <t>storify</t>
  </si>
  <si>
    <t>ascd</t>
  </si>
  <si>
    <t>jasonflom</t>
  </si>
  <si>
    <t>teachdb17</t>
  </si>
  <si>
    <t>laurenpstuart</t>
  </si>
  <si>
    <t>griffith2020</t>
  </si>
  <si>
    <t>bamameghan</t>
  </si>
  <si>
    <t>dennisdill</t>
  </si>
  <si>
    <t>jprofnb</t>
  </si>
  <si>
    <t>michaelvlee</t>
  </si>
  <si>
    <t>1in5awareness</t>
  </si>
  <si>
    <t>deannaballardnc</t>
  </si>
  <si>
    <t>theactionnet</t>
  </si>
  <si>
    <t>ncstem</t>
  </si>
  <si>
    <t>wakeforest</t>
  </si>
  <si>
    <t>nc_governor</t>
  </si>
  <si>
    <t>surrycoschools</t>
  </si>
  <si>
    <t>lindsaywag</t>
  </si>
  <si>
    <t>hnatlee2</t>
  </si>
  <si>
    <t>romo1963</t>
  </si>
  <si>
    <t>edhanes4nc</t>
  </si>
  <si>
    <t>senatorclark</t>
  </si>
  <si>
    <t>nbpts</t>
  </si>
  <si>
    <t>abond013</t>
  </si>
  <si>
    <t>pbsteachers</t>
  </si>
  <si>
    <t>independentlens</t>
  </si>
  <si>
    <t>pbs</t>
  </si>
  <si>
    <t>pbsteacherline</t>
  </si>
  <si>
    <t>kestrelheights</t>
  </si>
  <si>
    <t>spheroedu</t>
  </si>
  <si>
    <t>american_lens</t>
  </si>
  <si>
    <t>a</t>
  </si>
  <si>
    <t>wilkescountysch</t>
  </si>
  <si>
    <t>jessicah</t>
  </si>
  <si>
    <t>wsfcs</t>
  </si>
  <si>
    <t>bethhouf</t>
  </si>
  <si>
    <t>burgess_shelley</t>
  </si>
  <si>
    <t>plugusin</t>
  </si>
  <si>
    <t>thawley22</t>
  </si>
  <si>
    <t>ncstateced</t>
  </si>
  <si>
    <t>margaret_leak</t>
  </si>
  <si>
    <t>ncaee_region6</t>
  </si>
  <si>
    <t>roycoopernc</t>
  </si>
  <si>
    <t>rickkahlenberg</t>
  </si>
  <si>
    <t>dhtweet1</t>
  </si>
  <si>
    <t>wral</t>
  </si>
  <si>
    <t>scholastic</t>
  </si>
  <si>
    <t>skypeclassroom</t>
  </si>
  <si>
    <t>ncvalues</t>
  </si>
  <si>
    <t>gchild6645</t>
  </si>
  <si>
    <t>halestorm1226</t>
  </si>
  <si>
    <t>murraygirl</t>
  </si>
  <si>
    <t>apple</t>
  </si>
  <si>
    <t>naep_nces</t>
  </si>
  <si>
    <t>jaclynbstevens</t>
  </si>
  <si>
    <t>sarahdateechur</t>
  </si>
  <si>
    <t>htdcompletely</t>
  </si>
  <si>
    <t>nathancraver</t>
  </si>
  <si>
    <t>rickglazier</t>
  </si>
  <si>
    <t>ccmmsredwolves</t>
  </si>
  <si>
    <t>ncchamber</t>
  </si>
  <si>
    <t>drhallcis</t>
  </si>
  <si>
    <t>wowweeworld</t>
  </si>
  <si>
    <t>sarahemmerich</t>
  </si>
  <si>
    <t>kellykellywi</t>
  </si>
  <si>
    <t>chiefarocka</t>
  </si>
  <si>
    <t>kimutt1</t>
  </si>
  <si>
    <t>scssciinstitute</t>
  </si>
  <si>
    <t>betsydevosed</t>
  </si>
  <si>
    <t>chrisbrookaclu</t>
  </si>
  <si>
    <t>aclu_nc</t>
  </si>
  <si>
    <t>booknasher</t>
  </si>
  <si>
    <t>ncslma</t>
  </si>
  <si>
    <t>adambellow</t>
  </si>
  <si>
    <t>anndosshelms</t>
  </si>
  <si>
    <t>hopestreetgroup</t>
  </si>
  <si>
    <t>repdebraconrad</t>
  </si>
  <si>
    <t>Mentions</t>
  </si>
  <si>
    <t>Replies to</t>
  </si>
  <si>
    <t>RT @ErinHillACS: Glad to be in the room w @JEFordNCTOY from @theNCForum facilitating new NC Racial Equity Consortium. #avledu #nced https:/…</t>
  </si>
  <si>
    <t>RT @LindsayWagnerNC: NC's School Grading System Measures Poverty, Not Performance https://t.co/crIEDkFLa5 #nced</t>
  </si>
  <si>
    <t>RT @sarahwcardwell: Check out my new blog post Headers and Buttons in Canvas Oh..My! https://t.co/hRiM4V2hpr @CanvasLMS @canva #nced #weare…</t>
  </si>
  <si>
    <t>We are coding in second grade! #SCSed #NCed @PilotMtnElem #ncties17 https://t.co/Ccl0kHnTKt</t>
  </si>
  <si>
    <t>RT @PS1NC: Follow us to be the first to know about legislative updates &amp;amp; how they affect our public schools! #nced #publicEd #ncga #ncpol</t>
  </si>
  <si>
    <t>Seems like a pretty big revision...
#NCpol #NCed https://t.co/k97QLVWwm5</t>
  </si>
  <si>
    <t>I wonder if this will get the same attention that the original report got.
#NCed #NCpol https://t.co/ymcndeJ750</t>
  </si>
  <si>
    <t>Come teach in Franklin County! Join us at our Job Fair on March 25th from 10am-2pm. Guaranteed interviews! Same day… https://t.co/1EHcUfVy9k</t>
  </si>
  <si>
    <t>6 districts. 1 day. ACS hosts NC Racial Equity Consortium and district leaders to further equity discussions. #avl… https://t.co/wcdddzcvgf</t>
  </si>
  <si>
    <t>RT @iluveducating: So pumped! Just bought Lead like A Pirate on Amazon!!!! #LeadLAP #tlap #nced #scsed @burgess_shelley @BethHouf @burgessd…</t>
  </si>
  <si>
    <t>RT @JasonSaine97th: Had a great time touring @LincolnCharter with @MarkRJohnsonNC today! #GoEagles #nced https://t.co/xPgvqVrgLC</t>
  </si>
  <si>
    <t>RT @theNCForum: Trump budget casualty: After-school programs for 1.6 million kids. Most are poor. https://t.co/pMnVyfkbyf #NCED</t>
  </si>
  <si>
    <t>RT @PS1NC: Do you talk about this at your schools? https://t.co/7GqwFMLyzs #nced #publiced #SchoolsOurStudentsDeserve</t>
  </si>
  <si>
    <t>RT @jessicacgarner: Love this! Why Secondary Teachers Should Stop Teaching Whole-Class Novels #nced  https://t.co/EUdejd1Kbx</t>
  </si>
  <si>
    <t>RT @NCFACS: NC @ProStart rollcall! @NCRLA #nced #cteworks #nccte https://t.co/3yV40kBuGG</t>
  </si>
  <si>
    <t>RT @PS1NC: Another zinger WRAL editorial! 💯🔥💯🔥💯🔥 https://t.co/wnGW7RTNho #nced #ncpol #NCGA</t>
  </si>
  <si>
    <t>RT @PS1NC: MI nixes A-F school grades. NC still struggling with them, see #NCGA HB322, SB149 https://t.co/zapoBOKmcR #nced #SchoolsOurStude…</t>
  </si>
  <si>
    <t>RT @BESTNCorg: #NCGA support for principal preparation is reviving the Sandhills Leadership Principal Development Program. #nced https://t.…</t>
  </si>
  <si>
    <t>RT @Lkaylie: Happy @MarkRJohnsonNC had the opportunity to see great work being done in our public schools! #nced #ncpol https://t.co/xvOZUH…</t>
  </si>
  <si>
    <t>RT @Lkaylie: Excellent description of how vouchers destroy public education. Rich parents required. #nced #ncpol #schoolchoice https://t.co…</t>
  </si>
  <si>
    <t>RT @EducationNC: Check out NCSSA new Aspiring Superintendent Program: https://t.co/MPjsviqG7o #nced #ncga https://t.co/wRYOFAplbb</t>
  </si>
  <si>
    <t>@iluveducating that was AMAZING!!! #EdCampWake #EWStrong #NCEd</t>
  </si>
  <si>
    <t>RT @iluveducating: Have your Ss provide anonymous T feedback using GForms #scsed #nced #EdCampWake</t>
  </si>
  <si>
    <t>RT @lucasgillispie: Following #edcampwake at a distance!  Keep those tweets comin'! #NCEd</t>
  </si>
  <si>
    <t>RT @iluveducating: The #hamstraduo - thankful to count these two as friends! #EdCampWake #nced https://t.co/jWuBWeNsDl</t>
  </si>
  <si>
    <t>RT @NCFACS: Congrats Shelly Biggs NC #ProStart Educator of Excellence! @NCRLA @ncpublicschools @CTE_Randolph #CTEworks #NCed #NCPI #NCPI201…</t>
  </si>
  <si>
    <t>RT @lucasgillispie: 10 Awesome and Surprising Ways You Can Use Google Docs in the Classroom - https://t.co/R7AsbJyGEA #SCSEd #NCEd #gafe</t>
  </si>
  <si>
    <t>RT @lucasgillispie: Our SECHS Game Club got to unbox our @DonorsChoose for FamilyGameNights! #gbl #SCSEd #NCEd #edchat https://t.co/cK9YyJO…</t>
  </si>
  <si>
    <t>RT @lucasgillispie: 100+ Chrome Apps and Extensions for Teachers and Students - https://t.co/WqzNhVi2QE #SCSEd #NCEd #gafe</t>
  </si>
  <si>
    <t>RT @lucasgillispie: 12 Ways to Create Videos on Chromebooks - https://t.co/MQtFlovFzv #SCSEd #NCEd #gafe</t>
  </si>
  <si>
    <t>RT @CSmithGoBlue: New blog post: Learn More By Studying or By The Assessment? (w/ student input) 
https://t.co/5U6vGha4hm 
#edchat #nced…</t>
  </si>
  <si>
    <t>RT @iluveducating: Thank you for the motivation @lmkinard #edcampwake #nced https://t.co/QdWv6K9jiI</t>
  </si>
  <si>
    <t>RT @edcampbeach: Come to the beach #edcampbeach 4/22! Register now https://t.co/kOTaFM0O8J #nhcschat #nced #ncadmin #nctlchat #edchat #edca…</t>
  </si>
  <si>
    <t>RT @EduGladiators: 💡This week, #EduGladiators series "4Cs of Success" continues with CRITICAL THINKING!
#WVEdChat #NJed #nced #EdSurgeChat…</t>
  </si>
  <si>
    <t>RT @PS1NC: What Betsy DeVos means by "public schools" - mostly school, not so much public  https://t.co/JuCK8UqC02 #publiced #nced</t>
  </si>
  <si>
    <t>RT @theNCForum: New study from Duke U. says NC's school voucher program "poorly designed to promote better academic results" #NCED https://…</t>
  </si>
  <si>
    <t>RT @theNCForum: Trump seeks to slash Education Department but make big push for school choice https://t.co/v41EPIB4mJ #NCED</t>
  </si>
  <si>
    <t>RT @MrsTingen: 2 great new apps for teachers and students @GoogleForEdu #nced #JoCoEd https://t.co/BjmGuNEGyy</t>
  </si>
  <si>
    <t>RT @lucasgillispie: Breaking the Ivory Tower Myth - District Leaders Should Get Out Of Their Office https://t.co/b7ixKMr4hs #SCSEd #NCed #e…</t>
  </si>
  <si>
    <t>RT @HigherEdWorks: If restored properly, #TeachingFellows will produce enough new teachers to make big impact in NC classrooms. #NCed https…</t>
  </si>
  <si>
    <t>The latest Educational Technology Daily! https://t.co/DeseiFJ1mT Thanks to @tww00 @CKMSROCKSIT #gafe #nced</t>
  </si>
  <si>
    <t>RT @KEvans_DPS: The latest Educational Technology Daily! https://t.co/DeseiFJ1mT Thanks to @tww00 @CKMSROCKSIT #gafe #nced</t>
  </si>
  <si>
    <t>RT @lucasgillispie: U.S. Public Schools Are Not Failing - https://t.co/lvB9UWuvz3 #SCSEd #NCEd #edchat</t>
  </si>
  <si>
    <t>RT @janestancill: You know you need a history lesson on the #UNC Board of Governors, from @oldpolhack #ncpol #nced
https://t.co/vFMLKqJX1K</t>
  </si>
  <si>
    <t>Rethinking school design to foster new ways of learning - #nced https://t.co/abdtfD9X8r</t>
  </si>
  <si>
    <t>RT @Edu_Maples: 12 Must-See TED Talks for Teachers https://t.co/6Wiz5qAtcK via @weareteachers #NCAEEchat #nced</t>
  </si>
  <si>
    <t>RT @TomEMullaney: Check out @DrSandyChambers on @NCEDmatters as she builds an innovative school from the ground up! #NCEd #edchat https://t…</t>
  </si>
  <si>
    <t>Congrats Shelly Biggs NC #ProStart Educator of Excellence! @NCRLA @ncpublicschools @CTE_Randolph #CTEworks #NCed… https://t.co/EOcbLCgz21</t>
  </si>
  <si>
    <t>RT @theNCForum: Please be extra vigilant': NC schools warned about email scam seeking private info  https://t.co/qnEBaTU7Vl #nced</t>
  </si>
  <si>
    <t>You know you need a history lesson on the #UNC Board of Governors, from @oldpolhack #ncpol #nced
https://t.co/vFMLKqJX1K</t>
  </si>
  <si>
    <t>If restored properly, #TeachingFellows will produce enough new teachers to make big impact in NC classrooms. #NCed https://t.co/GrKlYawAm2</t>
  </si>
  <si>
    <t>RT @BESTNCorg: Of NC students who chose to take the SAT exam in 2015, 40% met the SATs college readiness benchmark. #nced</t>
  </si>
  <si>
    <t>RT @PS1NC: NCDPI call for proposals for 67th Conference on Exceptional Children, Nov. 2017, GSO. Be there! https://t.co/NY8AHKnuvc #nced #EC</t>
  </si>
  <si>
    <t>Bonjour! Our latest e-newsletter is out now! Read it here: https://t.co/sx8GZBC5fD. #NCEd #SSChat #K12… https://t.co/klLPl5teyY</t>
  </si>
  <si>
    <t>We're at the #NCReadingConference this morning! Improve #literacy skills while learning all about your state w/ THJ… https://t.co/fJopORtlwm</t>
  </si>
  <si>
    <t>From @agranadoster: Badass NC high-schoolers with #disabilities just won $10,000 for their invention. #NCed #STEM https://t.co/BJCvmNMa1N</t>
  </si>
  <si>
    <t>RT @MattHerrTweets: From @agranadoster: Badass NC high-schoolers with #disabilities just won $10,000 for their invention. #NCed #STEM https…</t>
  </si>
  <si>
    <t>Of NC students who chose to take the SAT exam in 2015, 40% met the SATs college readiness benchmark. #nced</t>
  </si>
  <si>
    <t>RT @ncscifest: Looking for fun for your child's spring break this April? Our calendar is packed with STEM! https://t.co/bFCd5AyYQH #NCed #S…</t>
  </si>
  <si>
    <t>State Superintendent of Schools, Mark Johnson visits AJ Prep Academy. #nced #education #leadership  https://t.co/4Av5VBQQ4l</t>
  </si>
  <si>
    <t>Looking for fun for your child's spring break this April? Our calendar is packed with STEM! https://t.co/bFCd5AyYQH #NCed #STEM #scieNCe</t>
  </si>
  <si>
    <t>RT @theNCForum: ‘Your child is safe’: Schools address deportation fears among immigrant families https://t.co/0EEiZ9yUL0 #NCED</t>
  </si>
  <si>
    <t>Here's a @CharMeckSchools graph on county funding requests vs. money actually received for schools over last severa… https://t.co/f06QRuNcQB</t>
  </si>
  <si>
    <t>RT @JasonSaine97th: Coding education is going to be part of what drives North Carolina forward. #nced #ncpol  https://t.co/qcuuvQ0gU2 https…</t>
  </si>
  <si>
    <t>RT @nckhui: Sarah Stevens of Mt. Airy files HB406 today to repeal authority 4 Orange County 2 charge impact fees; help funds schools #nced…</t>
  </si>
  <si>
    <t>RT @StreamNorth: Please talk to me about this. @PolitiFactNC has this wrong. #nced https://t.co/Hlw2NVxSsq</t>
  </si>
  <si>
    <t>RT @PS1NC: End the school-to-prison pipeline: #RaiseTheAge!! https://t.co/ny8CazwzTE #SchoolsOurStudentsDeserve #nced #NCGA</t>
  </si>
  <si>
    <t>RT @DDNC13: Let's talk about the elephant in the room! Literacy opportunities for all #1in5 #SayDyslexia #NCED #NCGA #NCgov @NCGOP @ChadBar…</t>
  </si>
  <si>
    <t>New blog post: Learn More By Studying or By The Assessment? (w/ student input) 
https://t.co/5U6vGha4hm 
#edchat #nced #ncadmin #EdReform</t>
  </si>
  <si>
    <t>#HB322 would change Sch Perform. Grade calculation from 80% Proficiency/20% Growth to balanced 50/50 formula. #nced #ncpol #ncadmin #ncgov</t>
  </si>
  <si>
    <t>Although, movement to modify Sch Perf Gr was attempted in previous #NCGA sessions: HB300 (2015), then HB675 &amp;amp; H803. #nced #ncadmin #ncpol</t>
  </si>
  <si>
    <t>RT @CSmithGoBlue: #HB322 would change Sch Perform. Grade calculation from 80% Proficiency/20% Growth to balanced 50/50 formula. #nced #ncpo…</t>
  </si>
  <si>
    <t>RT @CSmithGoBlue: Although, movement to modify Sch Perf Gr was attempted in previous #NCGA sessions: HB300 (2015), then HB675 &amp;amp; H803. #nced…</t>
  </si>
  <si>
    <t>RT @swileyNC: Thank you @MarkRJohnsonNC for all your hard work &amp;amp; vision in transforming NC education. #nced #ncpol https://t.co/cp5ocP41e4</t>
  </si>
  <si>
    <t>RT @MarkRJohnsonNC: Honored to join Rep. @dcraighorn and Sen. @ChadBarefoot for the announcement of NC Teaching Fellows. #nced #ncpol https…</t>
  </si>
  <si>
    <t>RT @EducationNC: Alex Granados spoke w/ the new Superintendent and you don't want to miss it // https://t.co/ar63CC5Gqh #nced #ncga https:/…</t>
  </si>
  <si>
    <t>RT @megan_mehta: Blog post about #dyslexia advocacy! #nced #saydyslexia #1in5 @DDNC13 @LindaCWilliam https://t.co/cEZoSsFeBT #edchat</t>
  </si>
  <si>
    <t>Social Studies WeekEnder is out! https://t.co/pkfLH8qeIN #nced #sschat #historyteacher Stories via @johnsonmaryj @johnsimkin @KevinLevin</t>
  </si>
  <si>
    <t>Tuesday Tech Tips is out! https://t.co/HjzrecsSY8 #nced #sschat #historyteacher Stories via @rwentechaney @spaul6414 @pattimarathon #edtech</t>
  </si>
  <si>
    <t>RT @jenniferlagarde: YouTube Is Removing Annotations Option - Try This Instead #tlchat #tlelem #edchat #edtech #nced #nhcschat  https://t.c…</t>
  </si>
  <si>
    <t>RT @lmkinard: #new blog post! Revamp Your Approach to Classroom Prep and planning! #EdCampWake  #nced #ncadmin #momsasprincipals 
https://t…</t>
  </si>
  <si>
    <t>RT @jenniferlagarde: How Socioeconomic Diversity In Schools Helps All Students #tlchat #tlelem #edchat #edtech #nced #nhcschat   https://t.…</t>
  </si>
  <si>
    <t>RT @BESTNCorg: 6% of NC K-12 public school students are attending charters schools in 2016-17, up from 3% five years ago. #nced https://t.c…</t>
  </si>
  <si>
    <t>RT @Lkaylie: Like 90% of NC students - I learned about Pi in public schools.  #PiDay #math #nced #ncpol https://t.co/edzkDh8ANQ</t>
  </si>
  <si>
    <t>Forget Your Nostalgia for White Picket Fences, Suburban Schools Need to Accept the New Reality… https://t.co/lHMM3QAVZ1</t>
  </si>
  <si>
    <t>RT @Rob_Schofield: A bit of progress on Jones Street: House advances A-F school performance grade change https://t.co/boT1OmOOaG #nced #ncg…</t>
  </si>
  <si>
    <t>RT @PS1NC: Could we call it an integration "comeback" though? With any honesty? https://t.co/4eQX7iewr0 #publiced #nced</t>
  </si>
  <si>
    <t>RT @BESTNCorg: Current K-12 public school spending in North Carolina is close to the running 20-year average. #nced https://t.co/NUVfTzCHB9</t>
  </si>
  <si>
    <t>RT @dyslexiaUSA8: Take a look at this education issue #NCED #NCGA @SenatorBerger @NCHouseSpeaker @BESTNCorg @NCSPINtweets @SenatorBillCook…</t>
  </si>
  <si>
    <t>Take a look at this education issue #NCED #NCGA @SenatorBerger @NCHouseSpeaker @BESTNCorg @NCSPINtweets… https://t.co/T0PgwSHzoS</t>
  </si>
  <si>
    <t>Yes! Laws direct &amp;amp; enforce policy Laws make schools accountable &amp;amp; provide parents/students protection Laws help wit… https://t.co/gx5jCRJneG</t>
  </si>
  <si>
    <t>How can our children pass the 3rd grade Read to Achieve test? #1in5 #SayDyslexia #NCED #NCGA #NCgov https://t.co/WeQjJ2IEt4 via @YouTube</t>
  </si>
  <si>
    <t>RT @JasonSaine97th: We had a really great week last week that served as a powerful reminder of why I serve. #ncpol #nced https://t.co/KDYrV…</t>
  </si>
  <si>
    <t>A large-scale class size reduction requires hiring many more teachers, dipping deeper into the applicant pool. https://t.co/TCEd6rZcp5 #NCed</t>
  </si>
  <si>
    <t>Local school finance study coming next week from @theNCForum - be on the lookout for this great annual research report. #NCed</t>
  </si>
  <si>
    <t>RT @DDNC13: Great meeting @MarkRJohnsonNC Thanks for your encouragement on our advocacy efforts in schools &amp;amp; NC legislature! #NCED #NCGA #N…</t>
  </si>
  <si>
    <t>RT @theNCForum: More standardized final exams would go away in NC bill https://t.co/Oby59z5km8 #NCED</t>
  </si>
  <si>
    <t>Excellent post by @alicekeeler about how we are not preparing our students for the "real world" #nced  https://t.co/7cNCugHGFm</t>
  </si>
  <si>
    <t>2 great new apps for teachers and students @GoogleForEdu #nced #JoCoEd https://t.co/BjmGuNEGyy</t>
  </si>
  <si>
    <t>Fourth grade @DixonRoadElem has jumped aboard! Welcome @sarah_bedore to @Twitter ! #PLN #JoCoED #nced</t>
  </si>
  <si>
    <t>How many are you doing regularly? #nced https://t.co/CYyoy7kbKl</t>
  </si>
  <si>
    <t>RT @StreamNorth: Schools scramble to meet N.C.'s new class-size rule https://t.co/1c07Hsu5oa #nced</t>
  </si>
  <si>
    <t>What do NC #math, #ELA, &amp;amp; #science assessments look like in 2016-17? New state-by-state reviews by @AchieveInc… https://t.co/4PTSl5gDxd</t>
  </si>
  <si>
    <t>RT @Billy_K_Ball: .@newsobserver slams @SenatorBerger teacher pay claims as “mostly false” https://t.co/oBMNP7nzLe via @ncpolicywatch #nced…</t>
  </si>
  <si>
    <t>RT @NCPolicyWatch: N&amp;amp;O slams GOP teacher pay claims as “mostly false”  https://t.co/24H3uxqWzC #ncga #ncpol #nced #ncgov</t>
  </si>
  <si>
    <t>RT @DrJuneAtkinson: When grading schools, parents care about student growth https://t.co/CeYg4o3YB6 #nced #nctoypoy</t>
  </si>
  <si>
    <t>Go see @Green_Hope_High  Tarzan production. Great talent and shows successes of public ed. Thanks educators #nced https://t.co/Vzl8DYE1Jv</t>
  </si>
  <si>
    <t>RT @DrJuneAtkinson: Go see @Green_Hope_High  Tarzan production. Great talent and shows successes of public ed. Thanks educators #nced https…</t>
  </si>
  <si>
    <t>RT @llizabell: Pitt County asks how to push kids who have AG potential but aren't performing academically: https://t.co/oV7J7Jm57U #nced @E…</t>
  </si>
  <si>
    <t>#nced #ncadmin PLN join in here! #ccsa2017 #digilead https://t.co/pdLcorOzoB</t>
  </si>
  <si>
    <t>Let's get happy!! Celebrating #IDOH and flooding the internet with positivity! https://t.co/H8MNA9vgAI #gaed #nced #sced #mdedchat #fledchat</t>
  </si>
  <si>
    <t>Our Ss held a Digital Citizenship Summit! Check it out! https://t.co/cQR4TYqd7B #LAedchat #mdedchat #MSSAAchat #msla #nced</t>
  </si>
  <si>
    <t>RT @PS1NC: TCF: Vouchers increase segregation more than integrating or even maintaining status quo https://t.co/kKTIlHqreM #nced #ncpol #vo…</t>
  </si>
  <si>
    <t>A1 #investigations for math with supplements from #engageny and others. Need updating &amp;amp; more rigorous practice. #hsgedchat #nced</t>
  </si>
  <si>
    <t>#kidscancode #mdedchat #nced #pblchat #profchat #sced
5 Daily Habits that will Boost your GPA
https://t.co/P32ItfDV0A</t>
  </si>
  <si>
    <t>RT @nckhui: .@WCPSS calls for 'courageous conversation about race' to deal w/ recent race-related incidents in schools #nced https://t.co/k…</t>
  </si>
  <si>
    <t>RT @NewCenturyMS: NC schools implore Senate to pass class-size bill https://t.co/eEZX2zR6wN via @abc11_wtvd #nced #ncpol</t>
  </si>
  <si>
    <t>RT @lisahervey: WOOT! #doit give your Ts the gift of time to actually make &amp;amp; plan shifts in their teaching &amp;amp; learning! #NCLBDL #nced #ETCoa…</t>
  </si>
  <si>
    <t>RT @megan_mehta: New post on #dyslexia resources is up! https://t.co/U3qI8VsaBa Please RT, especially #nced folks. Our state needs to do mo…</t>
  </si>
  <si>
    <t>Everything Rob Schofield likes is "progress"
#nced #ncga #ncpol #ncgov https://t.co/grilYQSWKG</t>
  </si>
  <si>
    <t>#NCCAT presents - Reading, Writing and Ready by Third Grade https://t.co/ZoPcgQPAKn #nced</t>
  </si>
  <si>
    <t>.@mrjamesfrye I love that @nacol blended framework starts w/ mindset. I created this for reflection &amp;amp; coaching https://t.co/oBTRTKgulX #nced</t>
  </si>
  <si>
    <t>RT @jaymelinton: .@mrjamesfrye Teachers have to let some things go… #nced https://t.co/GgB1vACMDx</t>
  </si>
  <si>
    <t>RT @mrjamesfrye: It's no secret that not everyone loves #edtech as much as we do. #NCed</t>
  </si>
  <si>
    <t>A3:   Begin with an understanding of what blended learning looks like - start with pioneers and stoke the fire #NCED</t>
  </si>
  <si>
    <t>A5: use TPACK as a model to show them how digital content can enhance the pedagogy they are already using. Start in their wheelhouse #NCED</t>
  </si>
  <si>
    <t>RT @mrjamesfrye: Any leaders out there willing to tackle this question with a #designthinking approach? #NCed https://t.co/iQCI2Biplh</t>
  </si>
  <si>
    <t>RT @curriculumblog: A3: Our district hosted a Google Certification course. Invest in your teachers and administrators. #nced https://t.co/7…</t>
  </si>
  <si>
    <t>#nced A5 we started off with small pilot group, book studies, share sessions, visit other campuses to see… https://t.co/3qfC6pPWaL</t>
  </si>
  <si>
    <t>Excellent blog on the power of @voxer for educators via @jswartzwoman https://t.co/7W6IlBGfCR #NCed #edchat</t>
  </si>
  <si>
    <t>RT @curriculumblog: @ashleyhhurley Doing good in Arkansas. Making Leadership Calls from President Clinton's Oval Office. #nced https://t.co…</t>
  </si>
  <si>
    <t>RT @curriculumblog: A5: Our Technology Integration Specialists (TIS) are participating in a MOOC with @lisahervey and @FridayInstitute #nced</t>
  </si>
  <si>
    <t>Building Staff Rapport With Flash Lessons by @colls_academic: https://t.co/W0Htcp0Gdd #nced #wearewatauga</t>
  </si>
  <si>
    <t>Sarah Cardwell joining from  @CCSA_DPI #nced  thx for the reminder @mrjamesfrye</t>
  </si>
  <si>
    <t>Help us advance in the #FinalFur. Students captured the image below as part of their @emammal unit. Most "likes" mo… https://t.co/QsnRvM6JVO</t>
  </si>
  <si>
    <t>RT @Tch2LrnAK: L O V E !  Use best tools for the job! #blendedlearning is a/b SO  much more than just tech! #nced #InnovatorsMindset #perso…</t>
  </si>
  <si>
    <t>As @ShumwayAK says: The feedback is the teaching. Model, support, practice, feedback, repeat. #neverstoplearning… https://t.co/uueOi3a8vr</t>
  </si>
  <si>
    <t>Archive of tonight's chat will be out in the morning via @Storify #nced https://t.co/9vQGDYePWT</t>
  </si>
  <si>
    <t>RT @MrDpasion: Archive of tonight's chat will be out in the morning via @Storify #nced https://t.co/9vQGDYePWT</t>
  </si>
  <si>
    <t>@bamameghan @Griffith2020 @laurenpstuart @TeachDB17 @JasonFlom @ASCD wow! Love the ASCD and #nced representation!</t>
  </si>
  <si>
    <t>@bamameghan @Griffith2020 @laurenpstuart @TeachDB17 @JasonFlom @ASCD love my #nced folks!</t>
  </si>
  <si>
    <t>@bamameghan @Griffith2020 @laurenpstuart @TeachDB17 @JasonFlom @ASCD granted #nced has many reasons to advocate!</t>
  </si>
  <si>
    <t>Popular resources for creative Grade 3/4 teachers!
https://t.co/6CWheptN1V 
#4thchat #elemchat #txeduchat… https://t.co/AFazyOVcTi</t>
  </si>
  <si>
    <t>A6: The keys to risk taking are honesty, humility, and reflection.    #NCED</t>
  </si>
  <si>
    <t>RT @nckhui: VIDEO: Local @kidz_notes elementary school students perform at @WCPSS school board meeting #nced https://t.co/tlM6GEpXdP</t>
  </si>
  <si>
    <t>RT @nckhui: Local @kidz_notes students perform a mini-concert at @WCPSS school board meeting #nced https://t.co/CPj0Y4iV6U</t>
  </si>
  <si>
    <t>@DennisDill Thanks! Amazing to observe Ss access variety of resources to learn. #BlendedLearning comes so naturally to them. #edtech #NCED</t>
  </si>
  <si>
    <t>@KyleHamstra I think your students nailed it!  "Blended learning" at its core, is flexible to allow for Ss diversity! #nced #edtech</t>
  </si>
  <si>
    <t>RT @Jmitch462: @KyleHamstra I think your students nailed it!  "Blended learning" at its core, is flexible to allow for Ss diversity! #nced…</t>
  </si>
  <si>
    <t>RT @EduGladiators: 🗓Mark your calendars! #EduGladiators wraps 4Cs of Success w/ @jprofNB 
#collschat #WVEdchat #NJed #nced  #nced #Edsurgec…</t>
  </si>
  <si>
    <t>RT @michgutierrez: Michele #edtech from Durham #nced</t>
  </si>
  <si>
    <t>Let's talk about the elephant in the room! Literacy opportunities for all #1in5 #SayDyslexia #NCED #NCGA #NCgov… https://t.co/WFDim7Ni8v</t>
  </si>
  <si>
    <t>RT @BESTNCorg: Explore trends in North Carolina K-12 per pupil spending by category. #nced https://t.co/jlIowDdeV7</t>
  </si>
  <si>
    <t>🗓Mark your calendars! #EduGladiators wraps 4Cs of Success w/ @jprofNB 
#collschat #WVEdchat #NJed #nced  #nced… https://t.co/156dWpsPWw</t>
  </si>
  <si>
    <t>RT @1in5awareness: Plz #sayDyslexia All students deserve 2 learn 2 read! #NCED #NCGA @ChadBarefoot @MichaelVLee @DeannaBallardNC @joycekraw…</t>
  </si>
  <si>
    <t>PLEASE sign this petition @theactionnet RE NC House Bill 13 to save 1000s of Arts and PE positions: https://t.co/11eKu2dcOd #NCed #NCpol</t>
  </si>
  <si>
    <t>@Tch2LrnAK True. Too many tech gurus are treated like a gifted student who are required to train/tutor their peers. #nced</t>
  </si>
  <si>
    <t>#PersonalizedPD is key. Every T is at different place on continuum. Keep all engaged by tailoring for relevance.… https://t.co/GT756OWSXQ</t>
  </si>
  <si>
    <t>#LeadershipMatters a whole bunch. Ldrs must be willing to try, fail, try again. #ModelWhatYouWant #blendedlearning… https://t.co/C1oMNVygo3</t>
  </si>
  <si>
    <t>A5: Model what we want to see during PD, staff mtgs. Identify prob to solve; choose tech to address prob. Tailor su… https://t.co/jhMAzTpdpc</t>
  </si>
  <si>
    <t>L O V E !  Use best tools for the job! #blendedlearning is a/b SO  much more than just tech! #nced… https://t.co/wbMRE3D3fE</t>
  </si>
  <si>
    <t>Would love more info on the #MOOC @curriculumblog! #nced @lisahervey @FridayInstitute #blendedlearning https://t.co/NweT1E5zOr</t>
  </si>
  <si>
    <t>A6: Never stop modeling what we want to see. Be consistent, support lots, encourage a ton, praise profusely. Innova… https://t.co/AL7KPvapQd</t>
  </si>
  <si>
    <t>Whaaat?! THX @curriculumblog AWESOME resource! We need this in #Alaska! #nced #akedchat #blendedlearning #aklearns… https://t.co/zQL7nu1gDF</t>
  </si>
  <si>
    <t>Thx for letting me crash your party #nced! Great conversation. Smart Ts in your neck of the woods! @mrjamesfrye… https://t.co/OZ5ocshssR</t>
  </si>
  <si>
    <t>RT @NCPolicyWatch: School choice supporters tout questionable data on charters | https://t.co/Fpv0XJC2te #nced #ncga #ncpol #ncgov #schoolc…</t>
  </si>
  <si>
    <t>RT @NCEDmatters: This week's Leadership Spotlight sponsored by @NCSTEM is @WCPSS Principal @DrSandyChambers https://t.co/neKLVQf5Jl #NCED #…</t>
  </si>
  <si>
    <t>RT @StreamNorth: Vinroot is a slimeball https://t.co/6r4oqws2hV #ncpol #nced</t>
  </si>
  <si>
    <t>RT @KairosGA_NC: Congrats to @WakeForest University for being named #NC's most beautiful #college! https://t.co/OxIQtiLooI #nced #highered…</t>
  </si>
  <si>
    <t>RT @LindsayWagnerNC: #nced https://t.co/BfnzxwXIYO</t>
  </si>
  <si>
    <t>RT @BESTNCorg: In 2016, there were over 7,000 fewer teacher assistants in NC public elementary schools than in 2006. #nced https://t.co/1Xt…</t>
  </si>
  <si>
    <t>ICYMI: Education $$ more important than tax cuts, @NC_Governor says in Arden https://t.co/pjLNiYjIyI #avlnews #avlgov #ncpol #ncga #nced</t>
  </si>
  <si>
    <t>NC schools implore Senate to pass class-size bill https://t.co/eEZX2zR6wN via @abc11_wtvd #nced #ncpol</t>
  </si>
  <si>
    <t>RT @curriculumblog: A6: All states need a Technology Integration Matrix 
https://t.co/lOSMZzxtFA #SMARTGoals #Growth #Coaching 
 #nced</t>
  </si>
  <si>
    <t>Spotlight on @SurryCoSchools and prescription drug awareness
https://t.co/PE0R620Rdv
#SCSed #nced</t>
  </si>
  <si>
    <t>Great report on North Carolina's school funding system via @ncjustice  #schoolfinance #NCleg #NCed  https://t.co/8IkDTHCg4e</t>
  </si>
  <si>
    <t>Wake County leaders discuss strategies for low-income students' post-secondary success https://t.co/yxdTOL13j0 via… https://t.co/wVXd5JV35T</t>
  </si>
  <si>
    <t>School choice supporters tout questionable data on charters https://t.co/bgAi3qIseG via @NCPolicyWatch #nced https://t.co/qlq1l0tFNd</t>
  </si>
  <si>
    <t>RT @NCPolicyWatch: “These numbers mask the reality of segregation by race and class..” https://t.co/CBbs5fgOIb #nced #ncpol #charterschools</t>
  </si>
  <si>
    <t>RT @Billy_K_Ball: Today's report @NCPolicyWatch : Are choice supporters trying to spin the data on charters? #nced #ncpol #ncga @LindsayWag…</t>
  </si>
  <si>
    <t>RT @LindsayWagnerNC: School choice supporters tout questionable data on charters https://t.co/5YrRFwtQy7 #ncpol h/t Billy_K_Ball #nced</t>
  </si>
  <si>
    <t>RT @StreamNorth: Seems like an easy fix for NC policymakers that would help teachers. #nced https://t.co/vDUNKCzGxB</t>
  </si>
  <si>
    <t>Education Matters this wknd we also talk about changes to NC's school funding model &amp;amp; what it could mean for studen… https://t.co/RZRYtOCZQB</t>
  </si>
  <si>
    <t>RT @theNCForum: Howard Lee to receive Public School Forum's Top Education Leadership Award in May @hnatlee2 #NCED https://t.co/uNGXD3RgFu h…</t>
  </si>
  <si>
    <t>@romo1963 Thank you for being a strong voice for parental #schoolchoice in NC. We salute your dedication: https://t.co/Lutk416Hz0 #nced</t>
  </si>
  <si>
    <t>@EdHanes4NC Thank you for being a strong voice for parental #schoolchoice in NC. We salute your dedication: https://t.co/CTiPMzOxq2 #nced</t>
  </si>
  <si>
    <t>@SenatorClark Thank you for being a strong voice for parental #schoolchoice in NC. We salute your dedication: https://t.co/7lvE6WXQsk #nced</t>
  </si>
  <si>
    <t>Just registered in e-schools for @WCPSS info sessions on @NBPTS...I may have my Masters, but I'm not done learning! #edchat #nced</t>
  </si>
  <si>
    <t>@ABond013 This is phenomenal! WAY to go! #nced #edchat #edurockstar</t>
  </si>
  <si>
    <t>TRUTH. #edchat #nced #ecet2 #leadupchat https://t.co/X82sHGEaq8</t>
  </si>
  <si>
    <t>Join the @pbsteachers Advisory Group! https://t.co/ppoTbWToit #K12 #sced #NCEd #GAed</t>
  </si>
  <si>
    <t>TONIGHT @PBS 10pm, don't miss @IndependentLens The Bad Kids! https://t.co/DY07r0IEKj #AllinforKids #edadmin… https://t.co/4l1izWvvSI</t>
  </si>
  <si>
    <t>Earn Renew/Grad Credits by 6/30 w/ Apr19 or May3 @pbsteacherline course https://t.co/UyYrG9omYP Spread the word #sced #NCEd #GAed #edleaders</t>
  </si>
  <si>
    <t>Ok, so 10pm on a school night is a bit late but PLAN TO WATCH THIS Mon, Mar 20! https://t.co/DY07r0IEKj #sced #NCEd #GAed #edadmin</t>
  </si>
  <si>
    <t>@SmithIngramNC Thank you for being a strong voice for parental #schoolchoice in NC. We salute your dedication: https://t.co/AmIXXL9gBH #nced</t>
  </si>
  <si>
    <t>Check out PEFNC and all-things parental #schoolchoice in NC on Facebook —&amp;gt; https://t.co/7pDVaqLEP7. #nced #parentsknowbest #empowerparents</t>
  </si>
  <si>
    <t>RT @PEFNC: Check out PEFNC and all-things parental #schoolchoice in NC on Facebook —&amp;gt; https://t.co/7pDVaqLEP7. #nced #parentsknowbest #empo…</t>
  </si>
  <si>
    <t>Pitt County asks how to push kids who have AG potential but aren't performing academically: https://t.co/oV7J7Jm57U #nced @EducationNC</t>
  </si>
  <si>
    <t>,@llizabell of @EducationNC talks gifted kids in Pitt County. How do you push them? https://t.co/VZ2Y3QcJrI #nced #ncga</t>
  </si>
  <si>
    <t>Check out these amazing high schoolers: #nced  https://t.co/FUE56VGyd5</t>
  </si>
  <si>
    <t>RT @BESTNCorg: North Carolina is nationally recognized as a leader in bringing broadband Internet access to K-12 public schools. #nced</t>
  </si>
  <si>
    <t>RT edu_match: RT jen_hawkins4: Excited to be featured on edu_match again this week! #nced #edchat #bfc530 https://t.co/lHFNyboBqA</t>
  </si>
  <si>
    <t>UPDATE on @KestrelHeights: State review board to meet in April to hear the school's appeal to stay open https://t.co/YrJ34tEGz4 #nced #wral</t>
  </si>
  <si>
    <t>NC schools warned to "please be vigilant" after scammers try to steal school employees' private tax info https://t.co/7TaDbPQYc7 #nced #wral</t>
  </si>
  <si>
    <t>Excited to be featured on @edu_match again this week! #nced #edchat #bfc530 https://t.co/WMqWli2qKF</t>
  </si>
  <si>
    <t>RT @jen_hawkins4: Excited to be featured on @edu_match again this week! #nced #edchat #bfc530 https://t.co/WMqWli2qKF</t>
  </si>
  <si>
    <t>How Moonpies are Changing my Classroom https://t.co/l0YmWsdEx2 #BFC530 #NCED #EdChat</t>
  </si>
  <si>
    <t>#bfc530 #nced #edtech #edchat #edtechchat #IMMOOC https://t.co/zfR1b8BdD8</t>
  </si>
  <si>
    <t>RT @PS1NC: Keeping you up-to-date with the latest education bills and debates. #nced #publicEd #ncga #ncpol</t>
  </si>
  <si>
    <t>.@SpheroEdu #RobotELA #READING #ela #ncra #ncra17 #nced https://t.co/c4Q0JcFuAR</t>
  </si>
  <si>
    <t>#NCRA #NCRA17 we are looking for #reading educators to join us this summer! Learn more &amp;amp; apply here:… https://t.co/NmoEZENgkE</t>
  </si>
  <si>
    <t>Revise your writing with precision and power using SAS Writing Reviser add-on https://t.co/IcjT9J47RG #gsuiteedu #GoogleEDU #ncru #nced</t>
  </si>
  <si>
    <t>RT @SASeducator: Deadline to apply for our Summer Teacher Institute is Sunday. Don't wait! https://t.co/SNEJ8fv7W7 #nced @WCPSS  @DurhamPub…</t>
  </si>
  <si>
    <t>RT @APDillon_: Recycled #CommonCore Hashtag Study Says Parents are Bots https://t.co/8V5fPRP3jy via @american_lens @apdillon_ #NCed #StopCC</t>
  </si>
  <si>
    <t>RT @APDillon_: S.O.S: This Special Needs Teacher Needs Your Help Getting iPads For Her Kids https://t.co/MtHTyWArbh 
#NCed #DonorsChoose @A…</t>
  </si>
  <si>
    <t>Ashe Alleghany @WilkesCountySch have a #localcalflex bill in Senate-#S110. Tnks @DeannaBallardNC &amp;amp; SenRandleman!… https://t.co/ANuoP55msi</t>
  </si>
  <si>
    <t>#H389 puts 20 LEAs in #calflex PILOT. Thxs @ChuckMcGrady @dcraighorn RepLJhnsn RepHWarren for leading. #ncpol #nced #nccalflex</t>
  </si>
  <si>
    <t>RT @Billy_K_Ball: Wake County leaders push “Raise the Age” legislation https://t.co/Xcq7nAj3DR  @ncpolicywatch #nced #ncpol #ncga @JessicaH…</t>
  </si>
  <si>
    <t>RT @JournalNow: U.S. Supreme Court bolsters rights of learning-disabled students #NCED @wsfcs https://t.co/fLAqe8cMsj</t>
  </si>
  <si>
    <t>RT @PS1NC: Should the #NCGA Senate stop holding LEAs hostage by passing #HB13 the class-size fix? #nced</t>
  </si>
  <si>
    <t>Checking my #PLN, anyone that can help out with a #MysterySkype seminar for my colleagues next week #nced</t>
  </si>
  <si>
    <t>@iluveducating @burgess_shelley @BethHouf Thank you, Alicia!! #LeadLAP #nced #scsed #tlap</t>
  </si>
  <si>
    <t>So pumped! Just bought Lead like A Pirate on Amazon!!!! #LeadLAP #tlap #nced #scsed @burgess_shelley @BethHouf @burgessdave</t>
  </si>
  <si>
    <t>#truth #edcampwake #ncdlcn #scsed #nced @plugusin yep https://t.co/yL7YSOh1wD</t>
  </si>
  <si>
    <t>@thawley22 Thank you so much Teri!  You're pretty fabulous! #nced #EdCampWake</t>
  </si>
  <si>
    <t>RT @iluveducating: Super happy kids in #makered - created their first @bloxelsbuilder video game together! #nced #scsed #ncdlcn #edchat htt…</t>
  </si>
  <si>
    <t>@sutphins and her students used @flipgrid  to share their hopes and wishes as an extension of their story. #SCSed… https://t.co/kxkWbMl3yD</t>
  </si>
  <si>
    <t>We are using #Kagan Numbered Heads Together to discuss our own answers to our reading question stems! @crepanthers… https://t.co/Oqnst15KpA</t>
  </si>
  <si>
    <t>RT @edcampbeach: Come to the beach #edcampbeach 4/22! Register now https://t.co/kOTaFLJdhb #nhcschat #nced #ncadmin #nctlchat #edchat #edca…</t>
  </si>
  <si>
    <t>RT @SenatorBerger: Senate Expands Bonus Program to Reward More Outstanding N.C. Teachers:
https://t.co/2HWnaGWkom
#NCGA #NCPOL #NCED http…</t>
  </si>
  <si>
    <t>RT @NCPolicyWatch: “The individual charter schools are very segregated,” adds Ladd.  https://t.co/CBbs5fgOIb #nced #ncpol #charterschools</t>
  </si>
  <si>
    <t>RT @theNCForum: Wake County schools call for ‘courageous conversation about race’ https://t.co/dx9q7Hpilu #NCED</t>
  </si>
  <si>
    <t>RT @MrsBremTweets: Wanna sip☕️&amp;amp;talk @Seesaw? Join the Seesaw Social 3/25 to connect, share &amp;amp;inspire other #nced Ts. Register&amp;amp;more info➡️htt…</t>
  </si>
  <si>
    <t>RT @APDillon_: This Special Needs Teacher Needs Your Help  https://t.co/MtHTyWArbh via @american_lens #nced #HelpATeacherOut</t>
  </si>
  <si>
    <t>Nathan and yep  #nced</t>
  </si>
  <si>
    <t>@mrjamesfrye forgot biscuit #nced</t>
  </si>
  <si>
    <t>@mrjamesfrye just you and me James #nced</t>
  </si>
  <si>
    <t>RT @curriculumblog: A6: All states need a Technology Integration Matrix 
https://t.co/KjiIV48AcI #SMARTGoals #Growth #Coaching 
 #nced</t>
  </si>
  <si>
    <t>This will make it even harder to recruit &amp;amp; keep great people. #nced #ncpol https://t.co/zBUYADUxxr</t>
  </si>
  <si>
    <t>RT @jenniferlagarde: Does "tech skills for all" really mean all in your district? #tlchat #tlelem #edchat #edtech #nced #nhcschat  https://…</t>
  </si>
  <si>
    <t>RT @APDillon_: This Special Needs Teacher Needs Your Help - and time is running out! https://t.co/MtHTyWArbh 
#NCed #DonorsChoose</t>
  </si>
  <si>
    <t>Closes teacher bonus loophole. #SB169 heads to the House. #NCEd #NCGA #NCPol https://t.co/xJC121Kgrm</t>
  </si>
  <si>
    <t>Excellent points about #learning and #school. Not everything you learned is right or true. #nced #education https://t.co/e5M36rkDPi</t>
  </si>
  <si>
    <t>Toured @LincolnCharter today with @JasonSaine97th &amp;amp; @MarkRJohnsonNC today. Love the way they make life after school… https://t.co/bxQlINiF1c</t>
  </si>
  <si>
    <t>Thank you @MarkRJohnsonNC for all your hard work &amp;amp; vision in transforming NC education. #nced #ncpol https://t.co/cp5ocP41e4</t>
  </si>
  <si>
    <t>Had a great time touring @LincolnCharter with @MarkRJohnsonNC today! #GoEagles #nced https://t.co/xPgvqVrgLC</t>
  </si>
  <si>
    <t>#PantherPride #SCSed #NCed #cooperativelearning https://t.co/L1lxHk0NjN</t>
  </si>
  <si>
    <t>#PantherPride #SCSed #NCed https://t.co/eA3zUvALZc</t>
  </si>
  <si>
    <t>#PantherPride #SCSed #NCed #edtech https://t.co/FQYeAs9Dr8</t>
  </si>
  <si>
    <t>Math Tip of the Day: involves planning ahead and critical thinking skills
https://t.co/FHHuN56xO6
#SCSed #nced #mathchat</t>
  </si>
  <si>
    <t>I love watching my @crepanthers  students make their #flexibleseating choices throughout the day. #scsed #nced https://t.co/B5cgk2Oymw</t>
  </si>
  <si>
    <t>After studying the Redwood, students created their own poems about trees. @crepanthers  #scsed #nced… https://t.co/rpMukjAPgB</t>
  </si>
  <si>
    <t>#nced #kidsdeserveit https://t.co/n6sazUOMHM</t>
  </si>
  <si>
    <t>Another unanimous decision from #scotus upholding protections for students with special needs. #nced https://t.co/ldUC76yfax</t>
  </si>
  <si>
    <t>Spring Special #nced #idea #ncpublicschools #wcpss #advocacy https://t.co/fasXiW9jpT</t>
  </si>
  <si>
    <t>RT @MrsBremTweets: YES! There's still time to register for Saturday's @Seesaw Social #nced friends! Connect. Share. Inspire. More info: htt…</t>
  </si>
  <si>
    <t>RT @MJ_Maher: High praise from an outstanding graduate @margaret_leak https://t.co/mkZbnapOrk #teacherprep #nced @NCStateCED</t>
  </si>
  <si>
    <t>RT @NCAEE_Region6: Do you want to present at @NCAEE1 #Elementary Conference? Apply by 4/28! https://t.co/BGHoE5ViDN #nced #ncadmin #NCAEEch…</t>
  </si>
  <si>
    <t>RT @akemor: #NorthCarolina Governor @RoyCooperNC Proposes #FreeCommunityCollege for #NC Students
#ncgov #ncpol #NCGA. #nced
https://t.co/Jm…</t>
  </si>
  <si>
    <t>#NorthCarolina Governor @RoyCooperNC Proposes #FreeCommunityCollege for #NC Students
#ncgov #ncpol #NCGA. #nced
https://t.co/JmnfiVXpUY</t>
  </si>
  <si>
    <t>#Charlotte School Of Law Leader Steps Down
- Nov 2016 ABA Suspension
- Dec 2016 DOE Nixed Fed. Stud. Loans
#NC #nced
https://t.co/qNrpVxQueR</t>
  </si>
  <si>
    <t>Thank you #eduFollowChallenge for including me on the list of 100 NC #Educators to follow on Twitter… https://t.co/F0UyjrM2qU</t>
  </si>
  <si>
    <t>RT @JedRecord: Honored to be on this list: 100 NC Educators to Follow on Twitter https://t.co/2s1fg6tZCX #eduFollowChallenge #nced https://…</t>
  </si>
  <si>
    <t>RT @DomTeasley: 🚨ATTENTION EDUCATORS🚨--- Join us this Saturday at Franklinton H.S. for the 2017 FCS Job Fair #FCStweets #NCed https://t.co/…</t>
  </si>
  <si>
    <t>Check out @DrSandyChambers on @NCEDmatters as she builds an innovative school from the ground up! #NCEd #edchat https://t.co/re96zv3W0g</t>
  </si>
  <si>
    <t>This week we talk to natl expert @RickKahlenberg about school vouchers, K-12 privatization &amp;amp; its impact on public e… https://t.co/hVo6h7HiNC</t>
  </si>
  <si>
    <t>@DHtweet1 Thanks for coming to the session! Here’s how to apply: https://t.co/SCUd5gKzGs #nced https://t.co/PvFYC6VMTK</t>
  </si>
  <si>
    <t>Deadline to apply for our Summer Teacher Institute is Sunday. Don't wait! https://t.co/SNEJ8fv7W7 #nced @WCPSS… https://t.co/Uh81lw86Ja</t>
  </si>
  <si>
    <t>Deadline to apply for our Summer Teacher Institute is Sunday. Don't wait! https://t.co/RKhdMAeqQA #nced @WCPSS… https://t.co/tTQ1l2cz4J</t>
  </si>
  <si>
    <t>Thank you for the motivation @lmkinard #edcampwake #nced https://t.co/QdWv6K9jiI</t>
  </si>
  <si>
    <t>#new blog post! Revamp Your Approach to Classroom Prep and planning! #EdCampWake  #nced #ncadmin #momsasprincipals 
https://t.co/qz14Cafpqo</t>
  </si>
  <si>
    <t>I'm only in the introduction and I'm excited about this read! #kidsdeserveit #edleadership #ncadmin #nced #BookSnaps https://t.co/fLblKhOXy6</t>
  </si>
  <si>
    <t>#ThoughtfulThursday  #leadership #EdLeadership #ncadmin #nced #ncpdk #dowhatyoulove https://t.co/Ts6LDtGM9S</t>
  </si>
  <si>
    <t>#ThomasvilleCitySchools reduces drop out rate by 52% by using solution that includes #Edgenuity, https://t.co/4cd2ipKFuY #nced #ncasa</t>
  </si>
  <si>
    <t>Sad I'm not @ #EdCampWake to share @Seesaw ❤️. Extra family time today🍰 🎉. Join me on Sat 3/25. More info here:… https://t.co/SbdkkWISm3</t>
  </si>
  <si>
    <t>Connect. Share. Inspire. Keep the @Seesaw momentum going after #EdCampWake! {FREE} Registration &amp;amp; Event Info➡️… https://t.co/RmTNsHEkRa</t>
  </si>
  <si>
    <t>Hey #nced Ts who use @Seesaw (or share w/who does):Connect, share &amp;amp; inspire w/fellow Ts on 3/25 over ☕️. More info… https://t.co/PEAtn44kR1</t>
  </si>
  <si>
    <t>YES! There's still time to register for Saturday's @Seesaw Social #nced friends! Connect. Share. Inspire. More info… https://t.co/ipsFeK8tRd</t>
  </si>
  <si>
    <t>Wanna sip☕️&amp;amp;talk @Seesaw? Join the Seesaw Social 3/25 to connect, share &amp;amp;inspire other #nced Ts. Register&amp;amp;more info… https://t.co/yiseLb74jF</t>
  </si>
  <si>
    <t>RT @MrsBremTweets: Hey #nced Ts who use @Seesaw (or share w/who does):Connect, share &amp;amp; inspire w/fellow Ts on 3/25 over ☕️. More info➡️ htt…</t>
  </si>
  <si>
    <t>My father was Darth Vader. That doesn't make me a Jedi Knight. It was part of his leadership strategy. https://t.co/1rsUo1Lj0y #ncpol #nced</t>
  </si>
  <si>
    <t>North Carolinians are changing the way we train principals. My late father would have liked the model. https://t.co/33sYs429uV #nced #ncga</t>
  </si>
  <si>
    <t>In the Richmond County Daily Journal: My father was Darth Vader. But it was for a good cause, really. https://t.co/4xod0KKIvl #ncpol #nced</t>
  </si>
  <si>
    <t>This week's Leadership Spotlight sponsored by @NCSTEM is @WCPSS Principal @DrSandyChambers https://t.co/neKLVQf5Jl #NCED #NCEDmatters</t>
  </si>
  <si>
    <t>This week's Education Matters Leadership Spotlight sponsored by @NCSTEM is @WCPSS Principal @DrSandyChambers https://t.co/QRyNtYAYHe #NCED</t>
  </si>
  <si>
    <t>New show this weekend - Will 5,000 arts &amp;amp; PE teaching positions be cut to meet new classroom cap? Sat @ 7:30 PM on… https://t.co/Ufb5B9yzHD</t>
  </si>
  <si>
    <t>This weekend we talk K-3 class size cap &amp;amp; possible changes to NC's school funding model &amp;amp; what it could mean for st… https://t.co/FW6ZPofpKn</t>
  </si>
  <si>
    <t>Our new episode is online. Learn why 5,000 arts &amp;amp; PE teaching positions are on the line + school funding plans… https://t.co/j3Yth8hPoE</t>
  </si>
  <si>
    <t>If you missed this week's episode on the impact of hard classroom size cap on teacher jobs, it's a must-watch.… https://t.co/viI5rRlHXM</t>
  </si>
  <si>
    <t>On @NCEDmatters this week we talk to a natl expert on private school vouchers and the impact on public ed and the n… https://t.co/gM0If1TaM2</t>
  </si>
  <si>
    <t>RT @edcampbeach: Come to the beach #edcampbeach 4/22! Registration now open https://t.co/kOTaFLJdhb #nhcschat #nced #ncadmin #nctlchat #edc…</t>
  </si>
  <si>
    <t>More evidence that the time for NC to "Raise the Age" has finally arrived https://t.co/W4kV6XhGZk #ncga #ncpol #ncgov #nced #bluenc #consnc</t>
  </si>
  <si>
    <t>A bit of progress on Jones Street: House advances A-F school performance grade change https://t.co/boT1OmOOaG #nced #ncga #ncpol #ncgov</t>
  </si>
  <si>
    <t>Early childhood expert discusses Cooper's budget and the need to expand high-quality #PreK https://t.co/HtUjYkovm9 #ncga #ncpol #ncgov #nced</t>
  </si>
  <si>
    <t>#SCOTUS rules unanimously that Gorsuch standard is wrong during Gorsuch hearings  https://t.co/SbopPRigsv #ncga #ncpol #NotOurJustice #nced</t>
  </si>
  <si>
    <t>#TrumpBudget would eliminate professional development funding for NC educators https://t.co/fNkAyYCQkb #nced #ncga #ncpol #consnc #bluenc</t>
  </si>
  <si>
    <t>Via @WRAL: Facing closure, Durham charter school's appeal to be heard in April  https://t.co/6tpQeKVQNo #nced</t>
  </si>
  <si>
    <t>RT @megan_mehta: Thank you, @SundeeFrazier, for skyping with our 2nd graders today! @SkypeClassroom @Scholastic #nced #21stedchat #2ndchat…</t>
  </si>
  <si>
    <t>Thank you, @SundeeFrazier, for skyping with our 2nd graders today! @SkypeClassroom @Scholastic #nced #21stedchat… https://t.co/4c3tpE6hx6</t>
  </si>
  <si>
    <t>#2ndgrade saving Fred the Worm from a watery doom! #STEMed #nced #edchat https://t.co/MYuzq7zUyy</t>
  </si>
  <si>
    <t>RT @MehtasBESpandas: #2ndgrade saving Fred the Worm from a watery doom! #STEMed #nced #edchat https://t.co/MYuzq7zUyy</t>
  </si>
  <si>
    <t>Do Private School #Vouchers Promote Segregation? Well, yea. #ncpol #ncga #ncED https://t.co/WhzuKnaq68 https://t.co/0yCJidUepv</t>
  </si>
  <si>
    <t>RT @Action_NC: Do Private School #Vouchers Promote Segregation? Well, yea. #ncpol #ncga #ncED https://t.co/WhzuKnaq68 https://t.co/0yCJidUe…</t>
  </si>
  <si>
    <t>Jacob's New Dress' dropped from Charlotte schools' reading list #WSNC #nced #antibully @NCValues https://t.co/or4p0agfn3</t>
  </si>
  <si>
    <t>U.S. Supreme Court bolsters rights of learning-disabled students #NCED @wsfcs https://t.co/fLAqe8cMsj</t>
  </si>
  <si>
    <t>Authorities search for shooter who caused lockdown at Middle Fork Elementary in Forsyth County #WSNC @wsfcs #NCED https://t.co/Fu59Uy0Ouc</t>
  </si>
  <si>
    <t>RT @JournalNow: Authorities search for shooter who caused lockdown at Middle Fork Elementary in Forsyth County #WSNC @wsfcs #NCED https://t…</t>
  </si>
  <si>
    <t>So says the #Library of #Congress -- "The foundation of every state is in the #education of its youth." #nced… https://t.co/xrjZpoL86X</t>
  </si>
  <si>
    <t>#Durham School Board meets today to discuss #Whitted School project. @gchild6645 preview of the meeting: https://t.co/CRouezyPqs #nced</t>
  </si>
  <si>
    <t>@KyleHamstra @Halestorm1226 Welcome Haley - Best PD/PLN ever! #nced #Edcampwake</t>
  </si>
  <si>
    <t>Standing room only for @MurrayGirl session at #navigatedlc #nced https://t.co/Us1NURftBm</t>
  </si>
  <si>
    <t>S.O.S: This Special Needs Teacher Needs Your Help Getting iPads For Her Kids https://t.co/MtHTyWArbh 
#NCed #DonorsChoose @Apple</t>
  </si>
  <si>
    <t>Recycled #CommonCore Hashtag Study Says Parents are Bots https://t.co/8V5fPRP3jy via @american_lens @apdillon_ #NCed #StopCC</t>
  </si>
  <si>
    <t>This Special Needs Teacher Needs Your Help  https://t.co/MtHTyWArbh via @american_lens #nced #HelpATeacherOut</t>
  </si>
  <si>
    <t>CMS Overreaches with Transgender themed book for Proposed 'Anti-Bullying' Lesson https://t.co/LXmWkKpaJt 
via @american_lens
#NCed #CMS</t>
  </si>
  <si>
    <t>CMS Overreaches with Transgender themed book for Proposed 'Anti-Bullying' Lesson https://t.co/LXmWkKpaJt via @american_lens #NCGA #NCed</t>
  </si>
  <si>
    <t>Cooper, Vouchers and the Veneer of Progressive Accountability  https://t.co/fSh2GEYUfZ
#NCed #NCgov</t>
  </si>
  <si>
    <t>This Special Needs Teacher Needs Your Help - and time is running out! https://t.co/MtHTyWArbh 
#NCed #DonorsChoose</t>
  </si>
  <si>
    <t>CMS Overreaches with Transgender themed book for Proposed 'Anti-Bullying' Lesson https://t.co/LXmWkK7zkT #NCed #NCGA #SJW #CMS</t>
  </si>
  <si>
    <t>In North Carolina, 4th grade @NAEP_NCES math scores grew modestly from 2005 to 2015. #nced https://t.co/J1CXtV6Rp3</t>
  </si>
  <si>
    <t>Half of non-economically disadvantaged 8th grade students in NC attain proficiency on @NAEP_NCES math and reading e… https://t.co/fE4yMBZsCj</t>
  </si>
  <si>
    <t>@sarahwcardwell That’s such a great point. This is why I love that the @FridayInstitute invests in school &amp;amp; district leaders. #nced</t>
  </si>
  <si>
    <t>@curriculumblog @lisahervey @FridayInstitute Lisa = a w e s o m e #nced</t>
  </si>
  <si>
    <t>A5: Our Technology Integration Specialists (TIS) are participating in a MOOC with @lisahervey and @FridayInstitute #nced</t>
  </si>
  <si>
    <t>GISTING on the floor! #empoweredfcs #nced #etcoaches #cdl_mooced @FridayInstitute https://t.co/tYahj9Mbtd</t>
  </si>
  <si>
    <t>Our Disciplinary Literacy for Deeper Learning is a great way for NC teachers to earn literacy renewal credits: https://t.co/iTBwyVbCQG #nced</t>
  </si>
  <si>
    <t>RT @lisahervey: GISTING on the floor! #empoweredfcs #nced #etcoaches #cdl_mooced @FridayInstitute https://t.co/tYahj9Mbtd</t>
  </si>
  <si>
    <t>Hey, @KyleHamstra @BrendanFetters @sarahwcardwell @sarahdateechur @jaclynbstevens @nmangum - we'd love to see you join us at #NCed!</t>
  </si>
  <si>
    <t>Get ready, get ready, get ready! An awesome day of learning and connecting is just around the corner at #EdCampWake… https://t.co/ed3DM5pKq9</t>
  </si>
  <si>
    <t>@mrjamesfrye @allisunrae Sorry to have missed tonight. Looking forward to Ms. Stewart leading the conversation in a few weeks! #NCed</t>
  </si>
  <si>
    <t>I spy the organizers of #EdCampWake ! Thank you for all your hard work &amp;amp; dedication @BrendanFetters &amp;amp;… https://t.co/SL8SXvjNgV</t>
  </si>
  <si>
    <t>Not sure how #edtech experts define blended learning now, but these 5th gr Ss do whatever it takes to learn weather… https://t.co/jqDkG9QoNn</t>
  </si>
  <si>
    <t>RT @mrjamesfrye: YES! Dynamic leaders are great at making change work in the favor of the school. #NCed https://t.co/FvWLLd8jth</t>
  </si>
  <si>
    <t>RT @ashleyhhurley: A5. If it's a blend, it's not an either/or. Not everything needs to be abandoned. #rethink #refine #repurpose #nced</t>
  </si>
  <si>
    <t>RT @mrjamesfrye: What an awesome chat, #NCed folks! Join us again in two weeks at 9pm EST for a chat with the great @allisunrae!</t>
  </si>
  <si>
    <t>Because all things @KyleHamstra must be documented at #EdCampWake #nced #scsed https://t.co/XKccCzFseC</t>
  </si>
  <si>
    <t>@MrDpasion @sarahwcardwell @nmangum Hey awesome people! #nced</t>
  </si>
  <si>
    <t>RT @mrjamesfrye: Join us at #nced in 4 minutes as we talk Tackling Obstacles to Blended Learning in the Classroom!! #edchat #edadvbecause h…</t>
  </si>
  <si>
    <t>Nancy Mangum Raleigh NC - still reeling from NCTIES  #NCed</t>
  </si>
  <si>
    <t>RT @sarahwcardwell: A1 Understanding BL... just bc Ss are have a device does NOT mean its good instruction #nced  #goodinstructionwillalway…</t>
  </si>
  <si>
    <t>A1 I agree @jaymelinton! I also think having support and a vision shared from administration can also be an obstacle #nced</t>
  </si>
  <si>
    <t>@mrjamesfrye Leaders must first see themselves as the lead learner! After that they have to involve  staff in establishing the vision. #nced</t>
  </si>
  <si>
    <t>RT @jenniferlagarde: Madmagz - Collaboratively Create Online Magazines #tlchat #tlelem #edchat #edtech #nced #nhcschat   https://t.co/GSO23…</t>
  </si>
  <si>
    <t>@nmangum Welcome, Nancy - so great to see you! #NCed</t>
  </si>
  <si>
    <t>@nmangum @jaymelinton How can leaders develop an effective vision for blended learning while also empowering teachers? #NCED</t>
  </si>
  <si>
    <t>Shout-out to @htdcompletely for being an exemplar for how this model can increase achievement by leaps and bounds!… https://t.co/0rjA2FXKVW</t>
  </si>
  <si>
    <t>@mrjamesfrye 2 to 1 is in some ways a more pedagogically sound model actually! Consider think pair share #nced</t>
  </si>
  <si>
    <t>@mrjamesfrye Have people talk f2f to negotiate agreement before responding. Learning should be social, 1-to-1 can s… https://t.co/RHlwtNZ3xf</t>
  </si>
  <si>
    <t>@jeffpcarpenter @mrjamesfrye Hi Jeff! I hope you’re doing well! Long time no see. :( #nced</t>
  </si>
  <si>
    <t>.@jeffpcarpenter And you are right on time, and right on the money! Welcome, Jeff! What makes 2:1 devices more pedagogically sound? #NCed</t>
  </si>
  <si>
    <t>@jeffpcarpenter You make a compelling point. Have you seen online instruction effectively unify or nullify collaboration? #NCed</t>
  </si>
  <si>
    <t>Hi #nced. Love you guys. Love the topic. Here for a bit.</t>
  </si>
  <si>
    <t>A1: Teacher mindset is a huge obstacle. Effective blended learning requires us to change how we think about teaching &amp;amp; learning. #nced</t>
  </si>
  <si>
    <t>Teachers often say time is a barrier. Designing and facilitating blended learning well takes time. #nced</t>
  </si>
  <si>
    <t>.@mrjamesfrye Teachers have to let some things go… #nced https://t.co/GgB1vACMDx</t>
  </si>
  <si>
    <t>@mrjamesfrye Hybrid roles like Project LIFT’s multi-classroom leader leverage our strongest Ts to do some of the planning &amp;amp; design. #nced</t>
  </si>
  <si>
    <t>One way to overcome the time barrier is collaborative planning! Divide and conquer. #nced</t>
  </si>
  <si>
    <t>@curriculumblog Who gave you permission to cross the state line? #nced JK ;)</t>
  </si>
  <si>
    <t>@curriculumblog You’re absolutely right. We often work backward from devices to pedagogy. #nced</t>
  </si>
  <si>
    <t>A3: We can start by honoring what Ts are already doing well and providing opportunities for crafting a new vision. #nced</t>
  </si>
  <si>
    <t>@MrDpasion YES #nced</t>
  </si>
  <si>
    <t>What Ashley said. #nced https://t.co/ZcaDUtY5Um</t>
  </si>
  <si>
    <t>@MrDpasion @mrjamesfrye And Dayson wins #nced</t>
  </si>
  <si>
    <t>@MrDpasion @mrjamesfrye Develop a shared definition/vision. Determine what to let go. Choose 1 content / class period. Start small. #nced</t>
  </si>
  <si>
    <t>@mrjamesfrye @jaymelinton LOOK AT THE SCHEDULE!!...you have x hours in a day use them wisely!  Think of new opportunities in schedules #nced</t>
  </si>
  <si>
    <t>RT @jaymelinton: One way to overcome the time barrier is collaborative planning! Divide and conquer. #nced</t>
  </si>
  <si>
    <t>@jaymelinton that's the model I am aiming for. #NCed - cross curricular collaboration makes for better learning &amp;amp; more efficient use of time</t>
  </si>
  <si>
    <t>@jaymelinton @MrDpasion @mrjamesfrye  I believe in each person taking their "next step" - many steps over time get us to the goal.  #NCed</t>
  </si>
  <si>
    <t>.@jaymelinton I love this. Do you have an example you could share for ways teachers can make this transition? #NCed</t>
  </si>
  <si>
    <t>.@jaymelinton What are some ways that we can create more time? #nced</t>
  </si>
  <si>
    <t>@jaymelinton Yes! This is exactly what I was thinking! #NCED</t>
  </si>
  <si>
    <t>RT @michgutierrez: @jaymelinton that's the model I am aiming for. #NCed - cross curricular collaboration makes for better learning &amp;amp; more e…</t>
  </si>
  <si>
    <t>@rbreyer51 I just got here as well! #nced</t>
  </si>
  <si>
    <t>@rbreyer51 LOL! I'm pretty sure that's the first time I've been called cool! Thank you! #bucketfilled #nced</t>
  </si>
  <si>
    <t>@rbreyer51 I will contact you. If they earn certification, district pays the fee. Fail the test = Staff pay 😂 Just Kidding. #nced</t>
  </si>
  <si>
    <t>@rbreyer51 Get 1-3 of your staff trained as trainers. The Multiply Effect #nced</t>
  </si>
  <si>
    <t>Some great idea to keep Ss energized &amp;amp; engaged! Energy &amp;amp; Calm: Brain Breaks and Focused-Attention Practices #nced  https://t.co/qqdMnPMot3</t>
  </si>
  <si>
    <t>Here Is An Excellent Tool for Creating Storybooks ~ Educational Technology and Mobile Learning https://t.co/dS2ZQUr7m4 #nced #edtech</t>
  </si>
  <si>
    <t>The Seven Learning Styles Teachers should Be Aware of ~ Educational Technology and Mobile Learning https://t.co/OrT3ajnMV7 #nced</t>
  </si>
  <si>
    <t>Sorry I am late!  #nced</t>
  </si>
  <si>
    <t>@mrjamesfrye #nced Happy to be able to grace you with my presence this evening! Looking forward to the conversation!</t>
  </si>
  <si>
    <t>@ashleyhhurley It is what the cool kids do :-) I hope you have been well Ashley! #nced</t>
  </si>
  <si>
    <t>@MrDpasion I think Dayson is exactly right!  Make it a team effort if you want it to be successful!  #nced</t>
  </si>
  <si>
    <t>Well said Ashley! #nced https://t.co/J4lURkJLge</t>
  </si>
  <si>
    <t>@curriculumblog How did this go? What was the response from your Ts and Admins? Want to hear more about this! #nced</t>
  </si>
  <si>
    <t>@curriculumblog Google has so much to offer Ts but too often their training's are out of the price range for my small school! #nced</t>
  </si>
  <si>
    <t>#nced A5: It is important for admins to create a culture that allows Ts to take risks &amp;amp; try new things. Feedback will be key!</t>
  </si>
  <si>
    <t>#nced Admins also need to provide support. Provide ideas, strategies, and techniques that can help lead Ts to success with BL.</t>
  </si>
  <si>
    <t>@mrjamesfrye #nced I am not afraid to let my staff see my try new things and fail! I openly admit it, and reflect on my learning with them!</t>
  </si>
  <si>
    <t>@michgutierrez Absolutely! Wasn't afraid to do this as a teacher, &amp;amp; do it as a Principal! Too much to learn from trying new things! #NCED</t>
  </si>
  <si>
    <t>A6: The key to risk taking is REFLECTION!  Take the time to learn from mistakes, &amp;amp; improve on what you want to ultimately accomplish! #NCED</t>
  </si>
  <si>
    <t>@mrjamesfrye Thank you for hosting!  Loved the topic and questions!  Great job! #NCED</t>
  </si>
  <si>
    <t>@rbreyer51 @MrDpasion This creates many "experts" who can support each other. Ts can socialize learning too.  #NCed</t>
  </si>
  <si>
    <t>@rbreyer51 IMHO, it's important for Ss to see Ts take risks, fail, learn, improve. #nced</t>
  </si>
  <si>
    <t>@rbreyer51 Your teachers are lucky to have you! Walking the walk empowers your teachers to grow with you. #NCed</t>
  </si>
  <si>
    <t>RT @rbreyer51: #nced A5: It is important for admins to create a culture that allows Ts to take risks &amp;amp; try new things. Feedback will be key!</t>
  </si>
  <si>
    <t>@rbreyer51 Welcome, Rob! Supremely awesome to be graced with your presence tonight! #nced</t>
  </si>
  <si>
    <t>Good evening, #nced! Jumping in late!</t>
  </si>
  <si>
    <t>@mrjamesfrye Thank you, friend! Happy to see you! #nced</t>
  </si>
  <si>
    <t>A3. Teachers need to have the chance to experience it for themselves before planning for Ss-to truly "walk a mile." #nced</t>
  </si>
  <si>
    <t>A3. The model needs to be clear, meaningful &amp;amp; experienced. Ts learn &amp;amp; try things at different rates just like our Ss do. #nced</t>
  </si>
  <si>
    <t>@mrjamesfrye Leadership needs to experience learning &amp;amp; teaching this way as well. Additional tweet to answer your Q coming up! #nced</t>
  </si>
  <si>
    <t>@mrjamesfrye Maybe your Q is a great design thinking launch that leaders can explore through a BL model! #nced</t>
  </si>
  <si>
    <t>@mrjamesfrye I think common conversation can happen &amp;amp; be enriched by people being in different places. Just like in the classroom. #nced</t>
  </si>
  <si>
    <t>@mrjamesfrye "How might we...?" :) #nced</t>
  </si>
  <si>
    <t>@MrDpasion @mrjamesfrye I need to take your course! #nced</t>
  </si>
  <si>
    <t>@curriculumblog Nice! I got my Level 1...time to start on Level 2! &amp;lt;--plan for spring break! #nced</t>
  </si>
  <si>
    <t>RT @sarahwcardwell: ❤️ hearing we need to invest in our Ts... can't expect them to pour from an empty cup  #nced</t>
  </si>
  <si>
    <t>Great Q! #nced https://t.co/HuVAZC9kSq</t>
  </si>
  <si>
    <t>A5. If it's a blend, it's not an either/or. Not everything needs to be abandoned. #rethink #refine #repurpose #nced</t>
  </si>
  <si>
    <t>RT @mrjamesfrye: .@michgutierrez How can we create a culture where this is accepted/welcomed? #NCed https://t.co/zFqcIuLTSa</t>
  </si>
  <si>
    <t>@michgutierrez Yes! The change can create the belief. #nced</t>
  </si>
  <si>
    <t>Ack! It's bedtime. How will I fall asleep fast after being so happy to see #nced friends &amp;amp; have great Q's in my head thanks to @mrjamesfrye?</t>
  </si>
  <si>
    <t>Rest well and be well, #nced! Much love from Waxhaw to my #PLN! https://t.co/42zfV1rTdK</t>
  </si>
  <si>
    <t>@mrjamesfrye I will be here! #nced</t>
  </si>
  <si>
    <t>@ashleyhhurley Doing good in Arkansas. Making Leadership Calls from President Clinton's Oval Office. #nced https://t.co/nYIRL8OGB9</t>
  </si>
  <si>
    <t>@mrjamesfrye @ashleyhhurley we've set up a year long Canvas course teachers can work in to earn badges throughout the year pt1 #nced</t>
  </si>
  <si>
    <t>@mrjamesfrye @ashleyhhurley also built in o PD designed throughout the year. #nced</t>
  </si>
  <si>
    <t>@ashleyhhurley Welcome, friend!! #NCed</t>
  </si>
  <si>
    <t>Yes @ashleyhhurley - how can leadership develop enough to model effectively for teachers? #NCed https://t.co/zPTeartT5u</t>
  </si>
  <si>
    <t>@ashleyhhurley What are some ways to manage that when all are in different places simultaneously? #NCed</t>
  </si>
  <si>
    <t>@ashleyhhurley That sounds like too much fun! #NCed</t>
  </si>
  <si>
    <t>Awesome to hear how Ts are using KEA assessment in centers to help provide additional differentiation.  #nced #wearewatauga</t>
  </si>
  <si>
    <t>We need to help Ts deconstruct standards (translate) and make relevant and focus on the why #nced #wearewatauga #ccsa17</t>
  </si>
  <si>
    <t>A1 Understanding BL... just bc Ss are have a device does NOT mean its good instruction #nced  #goodinstructionwillalwaysbegoodinstruction</t>
  </si>
  <si>
    <t>A1.2 Ts see access as a issue or obstacle BL lends itself to innovate solutions in the classroom #nced</t>
  </si>
  <si>
    <t>A2 Personalized instruction through small group and stations rotations ...checkout K-2 classrooms they got it going on  #nced</t>
  </si>
  <si>
    <t>A3 #blendedlearning #edtech in general will always be about good pedagogy PD should be focused on this not on tools  #nced</t>
  </si>
  <si>
    <t>A3.2 mandates don't work...start with the why #nced</t>
  </si>
  <si>
    <t>❤️ hearing we need to invest in our Ts... can't expect them to pour from an empty cup  #nced</t>
  </si>
  <si>
    <t>A5 - its blended use the tools to enhance the learning when appropriate incorporate more choice and learning pathways #nced</t>
  </si>
  <si>
    <t>Awesome job moderating @mrjamesfrye ,  #nced</t>
  </si>
  <si>
    <t>@sarahwcardwell Yes we do! 1-1 would get in the way of how we work - IMHO. #NCed</t>
  </si>
  <si>
    <t>@mrjamesfrye @sarahwcardwell Build on the skills used to manage those work settings as students move up in grade level. #NCed</t>
  </si>
  <si>
    <t>A3- I agree with @sarahwcardwell - if it's best for Ss, Ts will learn. We are focusing on ISTE standards &amp;amp; reading #InnovatorsMindset  #NCed</t>
  </si>
  <si>
    <t>.@sarahwcardwell AMEN! A good teacher is good whether they have a pencil or a robot -- instructional design is always paramount #NCed</t>
  </si>
  <si>
    <t>.@sarahwcardwell How can we take best practices for K-2 instruction and apply them to a Blended Learning approach for all? #NCed</t>
  </si>
  <si>
    <t>@sarahwcardwell How did that go? #NCED</t>
  </si>
  <si>
    <t>@mrjamesfrye @kennycmckee He's the man! All of his coaching advice applies to Technology Coaches. #nced</t>
  </si>
  <si>
    <t>@mrjamesfrye @curriculumblog zoned out in front of TV. Sad I missed this one! #nced</t>
  </si>
  <si>
    <t>.@curriculumblog Where's @kennycmckee? #nced</t>
  </si>
  <si>
    <t>A1: Lack of an instructional plan. Most districts purchase devices and then realize there is not an instructional plan. #nced</t>
  </si>
  <si>
    <t>A2: Blended Learning thrives because of Teacher Leaders. It is easier for unit planning when teachers know students have devices. #nced</t>
  </si>
  <si>
    <t>@mrjamesfrye Well said! #nced</t>
  </si>
  <si>
    <t>A3: Develop a Plan. Introduce SAMR and other common frameworks. Create a PD Plan. Personalized PD. Survey needs of staff. #nced</t>
  </si>
  <si>
    <t>A3: Our district hosted a Google Certification course. Invest in your teachers and administrators. #nced https://t.co/7swPyeEhac</t>
  </si>
  <si>
    <t>@michgutierrez Well said! #nced</t>
  </si>
  <si>
    <t>A5: It is like a Literacy Coach. Modeling. Feedback. Guided Practice. Support. Small Wins. Praise. Growth Goals. Personalized Coaching #nced</t>
  </si>
  <si>
    <t>A6: All states need a Technology Integration Matrix 
https://t.co/KjiIV48AcI #SMARTGoals #Growth #Coaching 
 #nced</t>
  </si>
  <si>
    <t>.@curriculumblog PREACH! Welcome, Mr. Weber.  I've seen rollouts fall backwards due to lack of any PD prior to implementation #NCed</t>
  </si>
  <si>
    <t>@curriculumblog Thank you, sir!  Or should I say... Dr. :) #NCed</t>
  </si>
  <si>
    <t>@michgutierrez yes, I don't know how many things I've learned to do to fix stuff around the house via @YouTube. #nced</t>
  </si>
  <si>
    <t>RT @MrDpasion: @michgutierrez yes, I don't know how many things I've learned to do to fix stuff around the house via @YouTube. #nced</t>
  </si>
  <si>
    <t>Just found #nced - thrilled I stumbled across you all.</t>
  </si>
  <si>
    <t>Michele #edtech from Durham #nced</t>
  </si>
  <si>
    <t>A2. IMHO, not every student needs a device all the time. Everyone works at their own pace so it just works. #NCed #edchat #blendedlearning</t>
  </si>
  <si>
    <t>Yes!  Collaboration, socialized learning, etc. #NCed https://t.co/rvvmCXlpcK</t>
  </si>
  <si>
    <t>Absolutely. Use BL as adult learners. With shared experience &amp;amp; language, teachers can support each other in impleme… https://t.co/e2Dcs6aWs6</t>
  </si>
  <si>
    <t>A5: Meet them where they are. For many, it's the S in SAMR. We have to let them start there if they are totally new.  #NCed</t>
  </si>
  <si>
    <t>A5.2 Skeptics need to see that there is value in the change. Demonstrate the value &amp;amp; they will come along.  #nced</t>
  </si>
  <si>
    <t>A5.3 Teach others the secret of how you learn new things. Empower Ts by showing them where to find answers.  #nced</t>
  </si>
  <si>
    <t>I don't have secret knowledge, I know how to use the Internet to help me learn. Demystify how "tech folks" learn ne… https://t.co/v8X7bRBm7e</t>
  </si>
  <si>
    <t>@mrjamesfrye I started by having faculty read an article on embracing failure as part of learning &amp;amp; growth. #NCed</t>
  </si>
  <si>
    <t>@MrDpasion I started by admitting that I'm not the smartest person in the room. I just am not afraid to try things out or use Youtube #nced</t>
  </si>
  <si>
    <t>Love them! #nced https://t.co/YsVO6kEoam</t>
  </si>
  <si>
    <t>A6: 👇🏻 lead by example #NCed https://t.co/8LWY9Tp4An</t>
  </si>
  <si>
    <t>YES! Hearing from people who do what you do is SO powerful! #NCed https://t.co/k5alRZYEh4</t>
  </si>
  <si>
    <t>Thanks to all for a great chat, especially our host! #NCed https://t.co/Hemsd20CMT</t>
  </si>
  <si>
    <t>.@michgutierrez We are so happy to have you!! Please, just jump right in! #NCed</t>
  </si>
  <si>
    <t>.@michgutierrez How can we create a culture where this is accepted/welcomed? #NCed https://t.co/zFqcIuLTSa</t>
  </si>
  <si>
    <t>RT @michgutierrez: YES! Hearing from people who do what you do is SO powerful! #NCed https://t.co/k5alRZYEh4</t>
  </si>
  <si>
    <t>RT @michgutierrez: A6: 👇🏻 lead by example #NCed https://t.co/8LWY9Tp4An</t>
  </si>
  <si>
    <t>Hey #nced! I like to blend things.</t>
  </si>
  <si>
    <t>A3: Create teams to build blended learning. That way it's not on just one person to build modules, etc.  #nced</t>
  </si>
  <si>
    <t>A3. Create opportunities to allow teachers to observe colleagues who are doing it already. May require field trips to other schools. #nced</t>
  </si>
  <si>
    <t>@mrjamesfrye little ones ;) #nced</t>
  </si>
  <si>
    <t>@mrjamesfrye seriously, though, team needs to identify where students need to be at end, will there be multiple paths to get there pt1 #nced</t>
  </si>
  <si>
    <t>@mrjamesfrye will there be benchmarks that students need to meet and when, if going asynchronous #nced</t>
  </si>
  <si>
    <t>Yes! Let me Google that for you ... #nced https://t.co/UQR4SN7GeU</t>
  </si>
  <si>
    <t>A6: share your story! Tell us what is happening in your schools and classrooms. What worked, what didn't, what you're doing next. #nced</t>
  </si>
  <si>
    <t>@MrDpasion Great to see you, sir! Makes me think of #WillItBlend  #NCed</t>
  </si>
  <si>
    <t>@MrDpasion What steps might a team need to take to build blended learning effectively? #NCed</t>
  </si>
  <si>
    <t>@MrDpasion And this is why you're the bomb-diggity #NCed</t>
  </si>
  <si>
    <t>.@NathanCraver led a BreakoutEDU to model meeting data and assessment digital learning competencies #navigatedlcs… https://t.co/LfNZPR07L0</t>
  </si>
  <si>
    <t>Join us at #nced in just over 10 minutes as we talk Tackling Obstacles to Blended Learning in the Classroom! #edchat #edadvbecause</t>
  </si>
  <si>
    <t>Join us at #nced in 4 minutes as we talk Tackling Obstacles to Blended Learning in the Classroom!! #edchat… https://t.co/yinfKAMS3b</t>
  </si>
  <si>
    <t>Good evening, #NCed! Tonight, we are going to be talking about #BlendedLearning.</t>
  </si>
  <si>
    <t>Specifically, we are going to be taking a close look at Tackling Obstacles to Blended Learning! #NCed</t>
  </si>
  <si>
    <t>Everyone, you know the drill: Please introduce yourselves. Name and role! #NCed #edchat</t>
  </si>
  <si>
    <t>I'm Jamie, and I am an #edtech for Newton-Conover Schools. #NCed</t>
  </si>
  <si>
    <t>Okay, first question coming up! #NCed #edchat</t>
  </si>
  <si>
    <t>Q1: What is the biggest obstacle most schools face when it comes to implementing Blended Learning, and why? #NCed #edchat</t>
  </si>
  <si>
    <t>A1: For many schools, I think a lack of resources is a large barrier to implementation - from instructional support, to devices, etc. #NCed</t>
  </si>
  <si>
    <t>Great thoughts being shared at #NCed! Q2 coming up... #edchat</t>
  </si>
  <si>
    <t>Now, we're going to tackle these obstacles to #BlendedLearning down together -- one at a time! #NCed</t>
  </si>
  <si>
    <t>Q2: How can/does Blended Learning thrive without a device for every student? #NCed #edchat #blendedlearning</t>
  </si>
  <si>
    <t>The beauty of a Personalized Learning environment is that a device is not a requirement all of the time, making 2-4… https://t.co/u1ZtQQPwiN</t>
  </si>
  <si>
    <t>Okay, Q3 is coming up -- next obstacle on deck! #NCed</t>
  </si>
  <si>
    <t>Q3: How can we support teachers in implementation of Blended Learning from the ground up when we don't have ITFs in every school? #NCed</t>
  </si>
  <si>
    <t>You are on it! #NCed https://t.co/QB8kWxdOBT</t>
  </si>
  <si>
    <t>YES! #NCed https://t.co/FMf9WPmiKi</t>
  </si>
  <si>
    <t>Any leaders out there willing to tackle this question with a #designthinking approach? #NCed https://t.co/iQCI2Biplh</t>
  </si>
  <si>
    <t>It's no secret that not everyone loves #edtech as much as we do. #NCed</t>
  </si>
  <si>
    <t>YES! This is so crucial, but leading others to see the importance of that role change/mind shift for a leader is no… https://t.co/lkI3da0NjQ</t>
  </si>
  <si>
    <t>We are at a good place in our conversation to dive right into our next question/obstacle - role of the teacher! #NCed</t>
  </si>
  <si>
    <t>Q5: How can we support teachers moving to a Blended Learning mindset after years of success with traditional teaching practices? #NCed</t>
  </si>
  <si>
    <t>And, how can we educate our communities on Blended Learning so that it is supported by even our biggest tech-skeptics? #NCed</t>
  </si>
  <si>
    <t>YES! Dynamic leaders are great at making change work in the favor of the school. #NCed https://t.co/FvWLLd8jth</t>
  </si>
  <si>
    <t>Final major obstacle/question coming right up! #NCed</t>
  </si>
  <si>
    <t>Q6: How can we all collaboratively foster a culture of intentional risk-taking for leaders, teachers &amp;amp; students? #NCed</t>
  </si>
  <si>
    <t>That's easy - join us again to continue our conversations in two weeks! #NCed https://t.co/fkwheiwR56</t>
  </si>
  <si>
    <t>Great approaches to engender #blendedlearning vision! #nced https://t.co/OOlT33JTAK</t>
  </si>
  <si>
    <t>What an awesome chat, #NCed folks! Join us again in two weeks at 9pm EST for a chat with the great @allisunrae!</t>
  </si>
  <si>
    <t>RT @BESTNCorg: Women of almost all races earn more postsecondary education than men. #nced https://t.co/b0vkgVeaGv</t>
  </si>
  <si>
    <t>Coding education is going to be part of what drives North Carolina forward. #nced #ncpol  https://t.co/qcuuvQ0gU2 https://t.co/1MWoAuUSNN</t>
  </si>
  <si>
    <t>We had a really great week last week that served as a powerful reminder of why I serve. #ncpol #nced https://t.co/KDYrVJa9Oo</t>
  </si>
  <si>
    <t>ICYMI we had a great week last week --&amp;gt; https://t.co/7GFb2mgVf3 #ncpol #nced</t>
  </si>
  <si>
    <t>RT @BESTNCorg: In NC, teacher turnover is driven primarily by retirements and transfers to other districts. #nced https://t.co/prqKh5N8hm</t>
  </si>
  <si>
    <t>RT @Franklin27030: 4th grade field trip to Raleigh .@NCmuseumhistory #SCSed #NCed w .@mrsyork4thgrade https://t.co/Y82mfimBK4</t>
  </si>
  <si>
    <t>4th grade field trip to Raleigh .@NCmuseumhistory #SCSed #NCed w .@mrsyork4thgrade https://t.co/Y82mfimBK4</t>
  </si>
  <si>
    <t>RT @Billy_K_Ball: .@ncjustice 's Exec Dir @RickGlazier addressing #HB2 right now. Watch https://t.co/Cv9TwVYf1Q @NCPolicyWatch #nced #ncpol…</t>
  </si>
  <si>
    <t>Come to the beach #edcampbeach 4/22! Register now https://t.co/kOTaFM0O8J #nhcschat #nced #ncadmin #nctlchat… https://t.co/xAqLHx3O2a</t>
  </si>
  <si>
    <t>Come to the beach #edcampbeach 4/22! Register now https://t.co/kOTaFLJdhb #nhcschat #nced #ncadmin #nctlchat… https://t.co/t09wF1AeXM</t>
  </si>
  <si>
    <t>Coming to #edcampbeach ? Get your tshirt now! https://t.co/VD7lfWc0ZK #nhcschat #edcamp #nced #carolinaedu #ncadmin</t>
  </si>
  <si>
    <t>RT @edcampbeach: Coming to #edcampbeach ? Get your tshirt now! https://t.co/VD7lfWc0ZK #nhcschat #edcamp #nced #carolinaedu #ncadmin</t>
  </si>
  <si>
    <t>Come to the beach #edcampbeach 4/22! Register now https://t.co/nMWxCHBYmZ #nhcschat #nced #ncadmin #nctlchat… https://t.co/Yx3tuJhxK9</t>
  </si>
  <si>
    <t>Howard Lee to receive Public School Forum's Top Education Leadership Award in May @hnatlee2 #NCED… https://t.co/oHmkNYG06q</t>
  </si>
  <si>
    <t>On Education Matters this wknd: Will 5,000 arts &amp;amp; PE teacher be let go meet new classroom cap? Sat @ 7:30 PM on… https://t.co/gJx0lBY5yc</t>
  </si>
  <si>
    <t>New episode of Education Matters is now online. Learn why 5,000 arts &amp;amp; PE teaching positions are on the line… https://t.co/dps8rrM1e9</t>
  </si>
  <si>
    <t>Please be extra vigilant': NC schools warned about email scam seeking private info  https://t.co/qnEBaTU7Vl #nced</t>
  </si>
  <si>
    <t>‘Your child is safe’: Schools address deportation fears among immigrant families https://t.co/0EEiZ9yUL0 #NCED</t>
  </si>
  <si>
    <t>More standardized final exams would go away in NC bill https://t.co/Oby59z5km8 #NCED</t>
  </si>
  <si>
    <t>If you missed this week's Education Matters on the impact the hard classroom size cap, it's a must-watch.… https://t.co/MocOBigcHf</t>
  </si>
  <si>
    <t>Wake County schools call for ‘courageous conversation about race’ https://t.co/dx9q7Hpilu #NCED</t>
  </si>
  <si>
    <t>Facing closure, Durham charter school's appeal to be heard in April  https://t.co/7IgkuXkAin #NCED</t>
  </si>
  <si>
    <t>RT @Billy_K_Ball: #ncga names school choice advocate Darrell Allison to UNC Board of Governors. @NCPolicyWatch #nced #ncpol #uncbog #unc ht…</t>
  </si>
  <si>
    <t>RT @Billy_K_Ball: .@ncae 's Jewell on GOP tax cuts: "We should be prioritizing classrooms and not boardrooms." @NCPolicyWatch #ncpol #nced…</t>
  </si>
  <si>
    <t>A-F school grades still not federally aligned w/o #NCGA changes, despite vote nixing federal acctbility rules https://t.co/xePw3GjERZ #nced</t>
  </si>
  <si>
    <t>#nced https://t.co/BfnzxwXIYO</t>
  </si>
  <si>
    <t>School choice supporters tout questionable data on charters https://t.co/5YrRFwtQy7 #ncpol h/t Billy_K_Ball #nced</t>
  </si>
  <si>
    <t>Center for American Progress is having an event on implications of federal #vouchers - viewable online now: https://t.co/rf8XFsPhQV #nced</t>
  </si>
  <si>
    <t>A book about a dress-loving boy was supposed to teach kids acceptance — until lawmakers complained https://t.co/kSSNCfZQvj #nced #ncga #hb2</t>
  </si>
  <si>
    <t>Parents empowered by Supreme Court ruling in special ed case https://t.co/RTzliXbrqR #nced</t>
  </si>
  <si>
    <t>Trump budget would eliminate professional development funding for NC educators https://t.co/9SG7lGoE2K via @ncpolicywatch #nced</t>
  </si>
  <si>
    <t>When grading schools, parents care about student growth https://t.co/CeYg4o3YB6 #nced #nctoypoy</t>
  </si>
  <si>
    <t>Check out @dc_price highlighting retirement options for charter school teachers #nced #ncedchat  What are your thou… https://t.co/mAPf6piZda</t>
  </si>
  <si>
    <t>.@angiescioli discusses the challenges w/ EVAAS and teacher evals in NC--&amp;amp; how it affected her personally: https://t.co/VUctqvzhC7 #nced</t>
  </si>
  <si>
    <t>Did you miss #hsgedchat on Tuesday on digital learning tools? You can read the whole story here: https://t.co/4XMl8Mf9vK #nced #ncedchat</t>
  </si>
  <si>
    <t>RT @HSG_NC: Check out @dc_price highlighting retirement options for charter school teachers #nced #ncedchat  What are your thoughts? https:…</t>
  </si>
  <si>
    <t>Valuable resources in measuring effectiveness of PD. #NCed #LearnFwd16 #BetterTogether @WCPSS @CCMMSRedwolves https://t.co/GnYW8AdK0F</t>
  </si>
  <si>
    <t>THIS THIS THIS: We don't need more STEM majors. We need more STEM majors with liberal arts training. https://t.co/XAIx3Fhde4 #NCed #ncpol</t>
  </si>
  <si>
    <t>Best places to pick up some spare copper wire so my Ss can make circuits &amp;amp; learn about conductors/insulators? #NCed #sharingiscaring</t>
  </si>
  <si>
    <t>Great idea to clearly show Ss how to appropriately use their phones in class! #BYOD #edtech #NCed https://t.co/xMOoJD6TpY</t>
  </si>
  <si>
    <t>For Your Consideration: School Suspensions Have Plunged: We Don't Yet Know If That's Good News https://t.co/yg444Gt2Rd #FYC #NCed #teachNC</t>
  </si>
  <si>
    <t>RT @PS1NC: BREAKING NEWS! A unanimous SCOTUS! No, that's not it ... schools owe kids with disabilities more. #publiced #nced https://t.co/V…</t>
  </si>
  <si>
    <t>Congrats to @WakeForest University for being named #NC's most beautiful #college! https://t.co/OxIQtiLooI #nced #highered #kganc</t>
  </si>
  <si>
    <t>Business leaders recognize that early literacy is critical to a skilled workforce: https://t.co/oQZYqPwAU5 #nced #ncpol #kganc</t>
  </si>
  <si>
    <t>RT @NCPolicyWatch: Q &amp;amp; A with the new head of NC's controversial Achievement School District | https://t.co/5zhBUiemPp  #nced #ncga #ncpol…</t>
  </si>
  <si>
    <t>RT @1YSUPenguin: @ProgressNow_NC 20 years teacher. Not my salary. Not even close. #nced They can take credit for removing MA's pay and all…</t>
  </si>
  <si>
    <t>@ProgressNow_NC 20 years teacher. Not my salary. Not even close. #nced They can take credit for removing MA's pay and all the salary steps.</t>
  </si>
  <si>
    <t>https://t.co/UOGNulfUAc Pass HB 13 to save teachers jobs. Sign petition. #nced</t>
  </si>
  <si>
    <t>@ncae please sign petition and call your senators. #nced</t>
  </si>
  <si>
    <t>RT @nckhui: .@ncae Mark Jewell will present petition w/ 5,000 signatures to Chad Barefoot &amp;amp; Phil Berger calling for passage of #HB13 #nced…</t>
  </si>
  <si>
    <t>RT @PS1NC: Here's more from WRAL on how #HB13 is crucial for our schools! #nced #ncga #ncpol https://t.co/jSP8N6sWKF https://t.co/ngZmvxeTrv</t>
  </si>
  <si>
    <t>High praise from an outstanding graduate @margaret_leak https://t.co/mkZbnapOrk #teacherprep #nced @NCStateCED</t>
  </si>
  <si>
    <t>cc: @PolitiFactNC #nced https://t.co/WXyYXm24u7</t>
  </si>
  <si>
    <t>Please talk to me about this. @PolitiFactNC has this wrong. #nced https://t.co/Hlw2NVxSsq</t>
  </si>
  <si>
    <t>Utah business leaders push income tax increase for public schools (cc: @NCChamber): https://t.co/4f2pNrWuOy
#nced https://t.co/mYgSOuE7mY</t>
  </si>
  <si>
    <t>Good stuff from @drhallcis. If anyone can make this work... 
Q&amp;amp;A with the new head of NC's controversial ASD https://t.co/ehsptxgTPM #nced</t>
  </si>
  <si>
    <t>Don't forget to tune in to #NCEDmatters Saturday 7:30 on WRAL.  I also make this face. #nced https://t.co/gieD6vjt9d</t>
  </si>
  <si>
    <t>Market-based policy 101:
1) many buyers
2) many sellers
3) high-quality info
Opportunity Scholarship program lack… https://t.co/MSQyE7yOCe</t>
  </si>
  <si>
    <t>Alternative take: Real State spending below 97-98 levels despite increasing student/school needs and greater state… https://t.co/1MnFUgbToT</t>
  </si>
  <si>
    <t>A small bit of progress on Jones Street: House advances A-F school performance grade change https://t.co/fRWs5QkNPK via @ncpolicywatch #nced</t>
  </si>
  <si>
    <t>Schools scramble to meet N.C.'s new class-size rule https://t.co/1c07Hsu5oa #nced</t>
  </si>
  <si>
    <t>Vinroot is a slimeball https://t.co/6r4oqws2hV #ncpol #nced</t>
  </si>
  <si>
    <t>Vinroot has regularly proposed imprecisely worded charter funding legislation in order to foment lawsuits and revenue for his law firm #nced</t>
  </si>
  <si>
    <t>Seems like an easy fix for NC policymakers that would help teachers. #nced https://t.co/vDUNKCzGxB</t>
  </si>
  <si>
    <t>Great news: 
US Supreme Court: Schools must provide more than minimal education to disabled students https://t.co/Nb8DEgj6sO #nced</t>
  </si>
  <si>
    <t>State employees given $420 pay cut: Health care premiums going up for state employees https://t.co/Z3cydLESIn #ncga #ncpol #nced</t>
  </si>
  <si>
    <t>Want to improve test scores? Improve school lunches: https://t.co/a8WYil9azT #nced https://t.co/imIbRjOKdg</t>
  </si>
  <si>
    <t>Re-up for the afternoon: Trump budget would eliminate professional development funding for NC educators https://t.co/wOElL6iYJg #nced</t>
  </si>
  <si>
    <t>RT @Billy_K_Ball: .@ncae 'a Arielle Hogarth: "We will stop at nothing to give our students the best education." @NCPolicyWatch #nced #ncpol…</t>
  </si>
  <si>
    <t>🚨ATTENTION EDUCATORS🚨--- Join us this Saturday at Franklinton H.S. for the 2017 FCS Job Fair #FCStweets #NCed https://t.co/ZpMN9orans</t>
  </si>
  <si>
    <t>Our SECHS Game Club got to unbox our @DonorsChoose for FamilyGameNights! #gbl #SCSEd #NCEd #edchat https://t.co/cK9YyJO77x</t>
  </si>
  <si>
    <t>Learning from @dc_price about he has applied gamification techniques in his classroom. #ccsa17 #NCEd</t>
  </si>
  <si>
    <t>Gamification must have meaning! - 100% Agree!! @dc_price #ccsa17 #NCEd</t>
  </si>
  <si>
    <t>Let your students help you design the game! @dc_price #ccsa17 #NCEd</t>
  </si>
  <si>
    <t>When the Ss just can't wait for class... Love their enthusiasm! #scsed #nced #ncdlcn @bloxelsbuilder @WowWeeWorld https://t.co/6yMuXtTV0Y</t>
  </si>
  <si>
    <t>RT @iluveducating: When the Ss just can't wait for class... Love their enthusiasm! #scsed #nced #ncdlcn @bloxelsbuilder @WowWeeWorld https:…</t>
  </si>
  <si>
    <t>Starting out the day with a Google Drawings Workshop by @KellyKellywi and @SarahEmmerich. Resources at https://t.co/bnY3taiHie #ccsa17 #NCEd</t>
  </si>
  <si>
    <t>iPads and Learning with @KellyKellywi and @SarahEmmerich - Resources here - https://t.co/1P6GlJSrTC #ccsa17 #edtech #SCSEd #NCEd</t>
  </si>
  <si>
    <t>Proud to be an EPIC Educator! #SCSed #badges #onlinePD #NCed #EPICAcademy #microcredentials Learn more, join us, et… https://t.co/ayRRB41wKj</t>
  </si>
  <si>
    <t>RT @tonya_nc: Proud to be an EPIC Educator! #SCSed #badges #onlinePD #NCed #EPICAcademy #microcredentials Learn more, join us, etc https://…</t>
  </si>
  <si>
    <t>Super happy kids in #makered - created their first @bloxelsbuilder video game together! #nced #scsed #ncdlcn #edchat https://t.co/3HhXvo1FnY</t>
  </si>
  <si>
    <t>Fantastic YouTube Playlist w/ 360 Videos of US Tourist Sites by @chiefarocka - https://t.co/BHdD4qhLlz #vr #SCSEd #edtech #NCEd #EPICAcademy</t>
  </si>
  <si>
    <t>Grats @chiefarocka on earning your first badge in #EPICAcademy! #SCSEd #NCEd #badgechatk12 https://t.co/KmTs85QkFu</t>
  </si>
  <si>
    <t>This is awesome #nced Follow along to check it out tonight! #scsed https://t.co/xbqD5IrzO6</t>
  </si>
  <si>
    <t>Alarm is set! Early to bed, early to rise - pumped for #edcampwake tomorrow! See y'all there! #nced https://t.co/nCxoZzSUnb</t>
  </si>
  <si>
    <t>You cannot do better than this! What an opening #EdCampWake #EWstrong #nced https://t.co/2U49ilheVn</t>
  </si>
  <si>
    <t>Have your Ss provide anonymous T feedback using GForms #scsed #nced #EdCampWake</t>
  </si>
  <si>
    <t>The #hamstraduo - thankful to count these two as friends! #EdCampWake #nced https://t.co/jWuBWeNsDl</t>
  </si>
  <si>
    <t>Reunited and it feels so good! #edcampwake #nced #twinningagain https://t.co/awEGrePiI4</t>
  </si>
  <si>
    <t>Excited to do more of this tomorrow! I #celebrateMonday because Ss are awesome! #nced #ncdlcn https://t.co/KhoVCzlIl8</t>
  </si>
  <si>
    <t>My Ss need flexible seating in media ASAP - can you help? #learningspaces #edchat #nced #donation #donorschoose https://t.co/hu6VQPKRNj</t>
  </si>
  <si>
    <t>Excited to bring a little #fandom to my media center! #nced #scsed #whovian #ncdlcn #tlchat #edchat https://t.co/kBYFLwW3gD</t>
  </si>
  <si>
    <t>RT @iluveducating: My Ss need flexible seating in media ASAP - can you help? #learningspaces #edchat #nced #donation #donorschoose https://…</t>
  </si>
  <si>
    <t>Grats @KimUtt1 on earning your first #EPICAcademy Badge! #SCSEd #NCEd #SCSEd #BadgechatK12 https://t.co/rWjG7uValt</t>
  </si>
  <si>
    <t>RT @lucasgillispie: Grats @KimUtt1 on earning your first #EPICAcademy Badge! #SCSEd #NCEd #SCSEd #BadgechatK12 https://t.co/rWjG7uValt</t>
  </si>
  <si>
    <t>RT @lucasgillispie: Teachers Quit Principals, Not Schools -
 https://t.co/zyKttcuGFT #SCSEd #NCEd #ncadmin #edchat</t>
  </si>
  <si>
    <t>Could this be the fix to problems created by lowering class sizes without funding it? #ncga #nced</t>
  </si>
  <si>
    <t>RT @Franklin27030: More Raleigh pics #NCed #SCSed .@mrsyork4thgrade https://t.co/19Wo0sj1iK</t>
  </si>
  <si>
    <t>#LegoWeDo2 with @SCSSciInstitute during #STEM Club meeting today! #SCSEd #NCEd Thanks, Mr. Edwards! @Franklin27030 https://t.co/1AdlqPQXPX</t>
  </si>
  <si>
    <t>More Raleigh pics #NCed #SCSed .@mrsyork4thgrade https://t.co/19Wo0sj1iK</t>
  </si>
  <si>
    <t>RT @mrsyork4thgrade: #LegoWeDo2 with @SCSSciInstitute during #STEM Club meeting today! #SCSEd #NCEd Thanks, Mr. Edwards! @Franklin27030 htt…</t>
  </si>
  <si>
    <t>Wake County leaders push “Raise the Age” legislation https://t.co/Xcq7nAj3DR  @ncpolicywatch #nced #ncpol #ncga @JessicaHolmesNC</t>
  </si>
  <si>
    <t>.@newsobserver slams @SenatorBerger teacher pay claims as “mostly false” https://t.co/oBMNP7nzLe via @ncpolicywatch #nced #ncpol #ncga</t>
  </si>
  <si>
    <t>Protests underway as @BetsyDeVosED visits a Maryland elementary. #nced #uspoli #ncpol https://t.co/HguHlRuIZZ</t>
  </si>
  <si>
    <t>.@ACLU_NC 's @ChrisBrookACLU talking #HB2 at today's crucial conv. Watch here https://t.co/Cv9TwVYf1Q. @NCPolicyWatch #ncpol #nced #ncga</t>
  </si>
  <si>
    <t>Woohoo! @NCSLMA Regional MS Battle of the Books happening at Minnie Evans! Good luck @booknasher and Noble Middle S… https://t.co/OzrIPonwmi</t>
  </si>
  <si>
    <t>Love @lieberrian's shoutout to @adambellow! #heisprettycool https://t.co/rwLoMJQJOo #NHCSchat #NCED #NCDLCN #tlchat</t>
  </si>
  <si>
    <t>.@ncjustice 's Exec Dir @RickGlazier addressing #HB2 right now. Watch https://t.co/Cv9TwVYf1Q @NCPolicyWatch #nced #ncpol #ncga</t>
  </si>
  <si>
    <t>RT @jenniferlagarde: "The Maker movement is a movement of ppl NOT things!" @lieberrian https://t.co/rwLoMJQJOo #NHCSchat #NCED #NCDLCN #tlc…</t>
  </si>
  <si>
    <t>#NCGA support for principal preparation is reviving the Sandhills Leadership Principal Development Program. #nced https://t.co/18bcfVruFG</t>
  </si>
  <si>
    <t>#NCGA's Teaching Fellows proposal offers scholarships for multiple routes (traditional, mid-college, lateral): https://t.co/9elqPcV5CS #nced</t>
  </si>
  <si>
    <t>53 of NCs 115 public school districts do not have any charter schools. #nced https://t.co/TIRjAmJUK7 https://t.co/PTicASIjO7</t>
  </si>
  <si>
    <t>Student enrollment in NC K-12 public schools increased 5% from 2006 to 2016, but the teacher workforce increased ju… https://t.co/ficwrwHVv5</t>
  </si>
  <si>
    <t>NC leveraged federal funds at least 3:1 with state funds to bring high speed Internet to virtually all K-12 public schools #nced</t>
  </si>
  <si>
    <t>6% of NC K-12 public school students are attending charters schools in 2016-17, up from 3% five years ago. #nced… https://t.co/vWa3EcCaOz</t>
  </si>
  <si>
    <t>Current K-12 public school spending in North Carolina is close to the running 20-year average. #nced https://t.co/NUVfTzCHB9</t>
  </si>
  <si>
    <t>In #OCEDPISA, North Carolina ranks in the middle of the pack among OECD countries in science &amp;amp; reading, and at the… https://t.co/fzwM0ganhx</t>
  </si>
  <si>
    <t>Explore trends in North Carolina K-12 per pupil spending by category. #nced https://t.co/jlIowDdeV7</t>
  </si>
  <si>
    <t>In 2016, there were over 7,000 fewer teacher assistants in NC public elementary schools than in 2006. #nced https://t.co/1XtxeltCJD</t>
  </si>
  <si>
    <t>North Carolina is nationally recognized as a leader in bringing broadband Internet access to K-12 public schools. #nced</t>
  </si>
  <si>
    <t>In NC, teacher turnover is driven primarily by retirements and transfers to other districts. #nced https://t.co/prqKh5N8hm</t>
  </si>
  <si>
    <t>Women of almost all races earn more postsecondary education than men. #nced https://t.co/b0vkgVeaGv</t>
  </si>
  <si>
    <t>Following #edcampwake at a distance!  Keep those tweets comin'! #NCEd</t>
  </si>
  <si>
    <t>Breaking the Ivory Tower Myth - District Leaders Should Get Out Of Their Office https://t.co/b7ixKMr4hs #SCSEd #NCed #edchat #ncadmin</t>
  </si>
  <si>
    <t>Grats to Wilma Galyean for earning her #EPICAcademy banner and first badge! #SCSEd #NCEd #SCSEd #BadgeChatK12 https://t.co/yS9hztwzpH</t>
  </si>
  <si>
    <t>Teachers Quit Principals, Not Schools -
 https://t.co/zyKttcuGFT #SCSEd #NCEd #ncadmin #edchat</t>
  </si>
  <si>
    <t>RT @nckhui: Groups lobby NC Senate to pass #HB13 to save art, music, PE &amp;amp; world languages teachers #nced #ncpol #ncga https://t.co/GhQRUqS3…</t>
  </si>
  <si>
    <t>.@WCPSS school board gets update on #ncga education-related bills filed this session #nced #ncpol https://t.co/TdxhNQTH4X</t>
  </si>
  <si>
    <t>Amid concerns about #NCGA not passing HB13, multiple @WCPSS school board members say Senate needs to pass to save arts, PE #nced #ncpol</t>
  </si>
  <si>
    <t>Local @kidz_notes students perform a mini-concert at @WCPSS school board meeting #nced https://t.co/CPj0Y4iV6U</t>
  </si>
  <si>
    <t>.@WCPSS calls for 'courageous conversation about race' to deal w/ recent race-related incidents in schools #nced https://t.co/kwokh1sg6m</t>
  </si>
  <si>
    <t>VIDEO: Local @kidz_notes elementary school students perform at @WCPSS school board meeting #nced https://t.co/tlM6GEpXdP</t>
  </si>
  <si>
    <t>ICYMI Via @anndosshelms: #NCGA wrath prods @CharMeckSchools 2 pull lesson about a boy in a dress #nced #ncpol #lgbtq https://t.co/crXKgdL2Qz</t>
  </si>
  <si>
    <t>Love how @lieberrian uses @flipgrid to empower Ss voice in their makerspace. https://t.co/rwLoMJQJOo #NHCSchat #NCED #NCDLCN #tlchat</t>
  </si>
  <si>
    <t>RT @jenniferlagarde: Love how @lieberrian uses @flipgrid to empower Ss voice in their makerspace. https://t.co/rwLoMJQJOo #NHCSchat #NCED #…</t>
  </si>
  <si>
    <t>RT @jenniferlagarde: Makerspaces + services project = magic! Real world problem solving.  https://t.co/rwLoMJQJOo #NHCSchat #NCED #NCDLCN #…</t>
  </si>
  <si>
    <t>NC legislature continues to prove it doesn't give 2shits about school kids: they aren't rich &amp;amp; they don't vote.… https://t.co/tXqmICmCMQ</t>
  </si>
  <si>
    <t>Happy @MarkRJohnsonNC had the opportunity to see great work being done in our public schools! #nced #ncpol https://t.co/xvOZUHm1nJ</t>
  </si>
  <si>
    <t>Excellent description of how vouchers destroy public education. Rich parents required. #nced #ncpol #schoolchoice https://t.co/Ez0mpv0kiZ</t>
  </si>
  <si>
    <t>Great to see #Civitaspoll results support #raisetheage, #medicaid expansion, and #RepealHB2 in NC. #ncpol #ncga #nced</t>
  </si>
  <si>
    <t>Pass HB 13 "I can’t see why they wouldn’t do this simple thing to be heroes to the people of NC" #ncpol #nced #ncga https://t.co/HmNuUikDBQ</t>
  </si>
  <si>
    <t>. Great opp to meet &amp;amp; talk to these amazing future teachers from @NCStateCED Excited for the future of NC Ed.… https://t.co/Uc1eo9JKbT</t>
  </si>
  <si>
    <t>I'm not a fan of the A-F system, but this is definitely a step in the right direction.  Growth matters...#nced https://t.co/3sKbdgwSrZ</t>
  </si>
  <si>
    <t>Relevance...#nced #teacherprep https://t.co/9W9WDk6oMt</t>
  </si>
  <si>
    <t>RT @MJ_Maher: I was excited to be a part of this announcement today.  So happy to see a renewed commitment to teacher preparation.  #nced #…</t>
  </si>
  <si>
    <t>NHCS #futureready Librarian Learning Series w/@lieberrian! Join us! https://t.co/rwLoMJQJOo #NHCSchat #NCDLCN #NCED</t>
  </si>
  <si>
    <t>Love, Love, LOVE how @lieberrian  uses makerspaces to "bring the standards to life." https://t.co/rwLoMJQJOo #NHCSchat #NCED #NCDLCN #tlchat</t>
  </si>
  <si>
    <t>Great reminder from @lieberrian during our #futureready Library Learning Series! https://t.co/rwLoMJQJOo #NHCSchat… https://t.co/d7M9WEjvHM</t>
  </si>
  <si>
    <t>Love how @lieberrian recruits Ss to manage/imagine the work of  THEIR makerspace! https://t.co/rwLoMJQJOo #NHCSchat #NCED #NCDLCN #tlchat</t>
  </si>
  <si>
    <t>"Don't wait for funding/perfect plan. If you don't start now, you never will." @lieberrian https://t.co/rwLoMJQJOo #NHCSchat #NCED #tlchat</t>
  </si>
  <si>
    <t>OMG @lieberrian is a great model of how you can start making w/low/no cost supplies. https://t.co/rwLoMJQJOo #NHCSchat #NCED #NCDLCN #tlchat</t>
  </si>
  <si>
    <t>"techperts" = Ss who help @lieberrian manage the makerspace! https://t.co/rwLoMJQJOo #NHCSchat #NCED #NCDLCN #tlchat</t>
  </si>
  <si>
    <t>Wow! &amp;lt;3 @lieberrian's Trash2Fashion Show! Ss make clothes from recycled materials! https://t.co/rwLoMJQJOo #NHCSchat #NCED #NCDLCN #tlchat</t>
  </si>
  <si>
    <t>"If you're afraid to do something, that's the time to do it!" @lieberrian https://t.co/rwLoMJQJOo #NHCSchat #NCED #NCDLCN #tlchat</t>
  </si>
  <si>
    <t>"The Maker movement is a movement of ppl NOT things!" @lieberrian https://t.co/rwLoMJQJOo #NHCSchat #NCED #NCDLCN #tlchat</t>
  </si>
  <si>
    <t>Take a risk! We must model failing forward for our Ss. @lieberrian https://t.co/rwLoMJQJOo #NHCSchat #NCED #NCDLCN #tlchat</t>
  </si>
  <si>
    <t>"If you don't ask, you can't get a yes." @lieberrian https://t.co/rwLoMJQJOo #NHCSchat #NCED #NCDLCN #tlchat</t>
  </si>
  <si>
    <t>RT @jenniferlagarde: Take a risk! We must model failing forward for our Ss. @lieberrian https://t.co/rwLoMJQJOo #NHCSchat #NCED #NCDLCN #tl…</t>
  </si>
  <si>
    <t>RT @jenniferlagarde: "techperts" = Ss who help @lieberrian manage the makerspace! https://t.co/rwLoMJQJOo #NHCSchat #NCED #NCDLCN #tlchat</t>
  </si>
  <si>
    <t>RT @jenniferlagarde: "If you don't ask, you can't get a yes." @lieberrian https://t.co/rwLoMJQJOo #NHCSchat #NCED #NCDLCN #tlchat</t>
  </si>
  <si>
    <t>How to Add Music to Google Slides #tlchat #tlelem #edchat #edtech #nced #nhcschat  https://t.co/P15ueA6bu6</t>
  </si>
  <si>
    <t>YouTube Is Removing Annotations Option - Try This Instead #tlchat #tlelem #edchat #edtech #nced #nhcschat  https://t.co/h3ZxN36Ue9</t>
  </si>
  <si>
    <t>How Socioeconomic Diversity In Schools Helps All Students #tlchat #tlelem #edchat #edtech #nced #nhcschat   https://t.co/Ru8A3j0ugb</t>
  </si>
  <si>
    <t>Madmagz - Collaboratively Create Online Magazines #tlchat #tlelem #edchat #edtech #nced #nhcschat   https://t.co/GSO23FySoq</t>
  </si>
  <si>
    <t>Does "tech skills for all" really mean all in your district? #tlchat #tlelem #edchat #edtech #nced #nhcschat  https://t.co/q6IjgM1abb</t>
  </si>
  <si>
    <t>Makerspaces + services project = magic! Real world problem solving.  https://t.co/rwLoMJQJOo #NHCSchat #NCED #NCDLCN #tlchat</t>
  </si>
  <si>
    <t>Share your story! Advocate/Advertise! We have the tools! We just need the will! https://t.co/rwLoMJQJOo #NHCSchat #NCED #NCDLCN #tlchat</t>
  </si>
  <si>
    <t>We can't assume the public knows our story. If you don't tell it, who will? https://t.co/rwLoMJQJOo #NHCSchat #NCED #NCDLCN #tlchat</t>
  </si>
  <si>
    <t>@dcraighorn Hot off the presses, @HopeStreetGroup's newest report offers comprehensive data from NC teachers https://t.co/asUe7HeJKA #nced</t>
  </si>
  <si>
    <t>@RepDebraConrad @HopeStreetGroup's new data report offers lots of insight into teacher views in NC https://t.co/asUe7HeJKA #hsgedchat #nced</t>
  </si>
  <si>
    <t>Will lawmakers allow critical cuts in N.C. classrooms? https://t.co/KsR2yTl9hm @chadbarefoot hope the Senate will pass HB13 soon #nced</t>
  </si>
  <si>
    <t>Senate Expands Bonus Program to Reward More Outstanding N.C. Teachers:
https://t.co/2HWnaGWkom
#NCGA #NCPOL #NCED https://t.co/gESxLagAoZ</t>
  </si>
  <si>
    <t>Will lawmakers allow critical cuts in N.C. classrooms? https://t.co/KsR2yTl9hm @SenatorBerger time to move on HB13. #nced</t>
  </si>
  <si>
    <t>Love #servicelearning? Live in NC? Don't forget to follow us on Facebook too! https://t.co/qkwJCK7U2g #nced</t>
  </si>
  <si>
    <t>WATCH: Matt Ellinwood from @ncjustice presents an overview of how #publicEd is funded in NC. https://t.co/jwjXmN1vDF #nced</t>
  </si>
  <si>
    <t>(1 of 2) Duke prof revises voucher report, insufficient data to compare public vs voucher student performance @NCPolicyWatch #nced #ncpol</t>
  </si>
  <si>
    <t>(2 of 2) Revised Duke law report on vouchers here: https://t.co/dzKfPXArjN @NCPolicyWatch #ncpol #nced #ncga</t>
  </si>
  <si>
    <t>School choice supporters tout questionable data on charters https://t.co/5e0KheLAHc #ncpol via @ncpolicywatch #nced #ncga</t>
  </si>
  <si>
    <t>Today's report @NCPolicyWatch : Are choice supporters trying to spin the data on charters? #nced #ncpol #ncga… https://t.co/m7IoSeuRex</t>
  </si>
  <si>
    <t>This news, one day away from the anniversary of #HB2's passage in the #ncga. @NCPolicyWatch #ncpol #nced https://t.co/jsoEjyzIJE</t>
  </si>
  <si>
    <t>Teacher advocates to hold press conference Thurs at #ncga to protest stalled fix for class size funding. @NCPolicyWatch #nced #ncpol @ncae</t>
  </si>
  <si>
    <t>#ncga House in session at noon, may approve guns on school properties that also serve as churches. @NCPolicyWatch #nced #ncpol</t>
  </si>
  <si>
    <t>.@ncae 's Jewell on GOP tax cuts: "We should be prioritizing classrooms and not boardrooms." @NCPolicyWatch #ncpol… https://t.co/zcjn04Luqf</t>
  </si>
  <si>
    <t>.@ncae 'a Arielle Hogarth: "We will stop at nothing to give our students the best education." @NCPolicyWatch #nced… https://t.co/vU6CEUzdHo</t>
  </si>
  <si>
    <t>With #ncga fix to class size crisis stalled, @ncae says 4,500 teacher jobs at stake https://t.co/hKPk5trYU8 @ncpolicywatch #nced #ncpol</t>
  </si>
  <si>
    <t>Monday numbers - a closer look at the 2017 North Carolina Child Health Report Card - https://t.co/GazUAIEizS #ncga #ncpol #nced #nchealth</t>
  </si>
  <si>
    <t>A small bit of progress on Jones Street: House advances A-F school performance grade change https://t.co/Spjyc0ovax #ncga #ncpol #nced</t>
  </si>
  <si>
    <t>Four big problems with the NC Senate's latest tax cut proposal - The Progressive Pulse https://t.co/jw8zA4TLrG #ncga #ncpol #nced</t>
  </si>
  <si>
    <t>N&amp;amp;O slams GOP teacher pay claims as “mostly false”  https://t.co/24H3uxqWzC #ncga #ncpol #nced #ncgov</t>
  </si>
  <si>
    <t>School choice supporters tout questionable data on charters | https://t.co/Fpv0XJC2te #nced #ncga #ncpol #ncgov #schoolchoice</t>
  </si>
  <si>
    <t>“These numbers mask the reality of segregation by race and class..” https://t.co/CBbs5fgOIb #nced #ncpol #charterschools</t>
  </si>
  <si>
    <t>U.S. Supreme Court: Schools must provide more than minimal education to disabled students https://t.co/XvKsRfFsrk #ncga #ncpol #nced #autism</t>
  </si>
  <si>
    <t>Enough is enough: tax-cutting frenzy threatens North Carolina’s future | NC Policy Watch https://t.co/Ilg3TdhkPX #ncga #ncpol #ncgov #nced</t>
  </si>
  <si>
    <t>“The individual charter schools are very segregated,” adds Ladd.  https://t.co/CBbs5fgOIb #nced #ncpol #charterschools</t>
  </si>
  <si>
    <t>Trump budget would eliminate professional development funding for NC educators https://t.co/Oy9w2yXS9F  #ncga #ncpol #nced #TrumpNC</t>
  </si>
  <si>
    <t>Q &amp;amp; A with the new head of NC's controversial Achievement School District | https://t.co/5zhBUiemPp  #nced #ncga #ncpol #ASD #CISNC</t>
  </si>
  <si>
    <t>With legislative fix to class size crisis stalling, teacher advocates say thousands of jobs at stake https://t.co/lMxsPERm6M v #ncga #nced</t>
  </si>
  <si>
    <t>#nced #ncpol #ncga https://t.co/UASifbuqqb</t>
  </si>
  <si>
    <t>#nced #ncpol #HB2 https://t.co/R0uEjvU1Qn</t>
  </si>
  <si>
    <t>.@ncae President Mark Jewell warns thousands of teaching jobs in jeopardy without #ncga class size fix.… https://t.co/30NdKiGmTk</t>
  </si>
  <si>
    <t>RT @nckhui: .@ncae Mark Jewell: Also calls on #ncga to raise per-pupil funding for schools #nced #ncpol</t>
  </si>
  <si>
    <t>RT @nckhui: .@ncae announces week of action May 7 w/ walk-ins before &amp;amp; after school, visits w/#ncga legislators &amp;amp; legislative forums #nced…</t>
  </si>
  <si>
    <t>RT @nckhui: On 1-yr anniv. of #HB2 passage, @ncae Pres. Mark Jewell urges full repeal immediately by #ncga #nced #ncpol #lgbtq https://t.co…</t>
  </si>
  <si>
    <t>.@ncae holding press conference in front of #ncga to urge NC Senate to pass #HB13 giving schools K-3 class size fle… https://t.co/F8hXnQ3JF0</t>
  </si>
  <si>
    <t>.@ncae Mark Jewell; Thousands of art, music, PE &amp;amp; world languages teachers in danger of losing jobs if #ncga doesn't pass #HB13 #nced #ncpol</t>
  </si>
  <si>
    <t>.@ncae Mark Jewell: Also calls on #ncga to raise per-pupil funding for schools #nced #ncpol</t>
  </si>
  <si>
    <t>.@ncae Mark Jewell will present petition w/ 5,000 signatures to Chad Barefoot &amp;amp; Phil Berger calling for passage of… https://t.co/54Ev9UKRfx</t>
  </si>
  <si>
    <t>.@ncae announces week of action May 7 w/ walk-ins before &amp;amp; after school, visits w/#ncga legislators &amp;amp; legislative forums #nced #ncpol</t>
  </si>
  <si>
    <t>On 1-yr anniv. of #HB2 passage, @ncae Pres. Mark Jewell urges full repeal immediately by #ncga #nced #ncpol #lgbtq https://t.co/7UspOQlQHq</t>
  </si>
  <si>
    <t>Sarah Stevens of Mt. Airy files HB406 today to repeal authority 4 Orange County 2 charge impact fees; help funds schools #nced #ncpol #ncga</t>
  </si>
  <si>
    <t>Christine Kushner: Heartbreaking converting Carver Elementary means lose grandfathering that allowed it to be modified calendar #wcpss #nced</t>
  </si>
  <si>
    <t>Groups lobby NC Senate to pass #HB13 to save art, music, PE &amp;amp; world languages teachers #nced #ncpol #ncga https://t.co/GhQRUqS3hD</t>
  </si>
  <si>
    <t>VIDEO: Music teacher Tamika Walker Kelly on why the #NCGA needs 2 pass #HB13 to save arts &amp;amp; PE teachers #nced #ncpol https://t.co/Yjw703sa4m</t>
  </si>
  <si>
    <t>Well, are they? Are #charters the next Enron? https://t.co/yvOHusHAzB #publiced #nced #ncpol</t>
  </si>
  <si>
    <t>Do you talk about this at your schools? https://t.co/7GqwFMLyzs #nced #publiced #SchoolsOurStudentsDeserve</t>
  </si>
  <si>
    <t>What Betsy DeVos means by "public schools" - mostly school, not so much public  https://t.co/JuCK8UqC02 #publiced #nced</t>
  </si>
  <si>
    <t>NCDPI call for proposals for 67th Conference on Exceptional Children, Nov. 2017, GSO. Be there! https://t.co/NY8AHKnuvc #nced #EC</t>
  </si>
  <si>
    <t>End the school-to-prison pipeline: #RaiseTheAge!! https://t.co/ny8CazwzTE #SchoolsOurStudentsDeserve #nced #NCGA</t>
  </si>
  <si>
    <t>Could we call it an integration "comeback" though? With any honesty? https://t.co/4eQX7iewr0 #publiced #nced</t>
  </si>
  <si>
    <t>The best school rating system wouldn't give As-Fs but #NCGA working toward an improved system at least https://t.co/pAGPLeMQfL #nced #ncpol</t>
  </si>
  <si>
    <t>TCF: Vouchers increase segregation more than integrating or even maintaining status quo https://t.co/kKTIlHqreM #nced #ncpol #voucherfail</t>
  </si>
  <si>
    <t>A number without a source is the same as a number with a source, isn't it? What even is a number? https://t.co/OiRZyOBj6Q #nced #ncpol</t>
  </si>
  <si>
    <t>Should the #NCGA Senate stop holding LEAs hostage by passing #HB13 the class-size fix? #nced</t>
  </si>
  <si>
    <t>BREAKING NEWS! A unanimous SCOTUS! No, that's not it ... schools owe kids with disabilities more. #publiced #nced https://t.co/VhVBe3d2r9</t>
  </si>
  <si>
    <t>Hard work &amp;amp; hard conversations can produce equity - in education and elsewhere! Don't shy from them. https://t.co/PzCgoM9B1D #nced #ncpol</t>
  </si>
  <si>
    <t>New #ASD superintendent starts 5/16. Get to know him. https://t.co/0XPbT6aqrO #nced #ncpol #ncga</t>
  </si>
  <si>
    <t>http://chapelboro.com/news/pre-k-12-education/ncs-school-grading-system-measures-poverty-not-performance</t>
  </si>
  <si>
    <t>http://bit.ly/2nfcrfa</t>
  </si>
  <si>
    <t>https://twitter.com/Billy_K_Ball/status/842803773206675459</t>
  </si>
  <si>
    <t>https://twitter.com/Billy_K_Ball/status/842803981932023808</t>
  </si>
  <si>
    <t>https://twitter.com/i/web/status/842812596931715073</t>
  </si>
  <si>
    <t>https://twitter.com/i/web/status/842818651946455042</t>
  </si>
  <si>
    <t>http://wapo.st/2mzsyAE?tid=ss_tw</t>
  </si>
  <si>
    <t>http://ow.ly/btpr30a1jja</t>
  </si>
  <si>
    <t>http://www.readerpants.net/2016/05/no-more-powdered-doughnuts-why.html?utm_content&amp;utm_medium=email&amp;utm_name&amp;utm_source=govdelivery&amp;utm_term&amp;m=1</t>
  </si>
  <si>
    <t>http://ow.ly/3UY430a07g0</t>
  </si>
  <si>
    <t>http://ow.ly/ND7n309UvrF</t>
  </si>
  <si>
    <t>https://www.ednc.org/2017/03/17/ncssa-trains-next-generation-superintendents/</t>
  </si>
  <si>
    <t>https://www.weareteachers.com/awesome-and-surprising-ways-you-can-use-google-docs/</t>
  </si>
  <si>
    <t>http://www.shakeuplearning.com/blog/100-chrome-apps-and-extensions/</t>
  </si>
  <si>
    <t>http://www.freetech4teachers.com/2017/03/12-ways-to-create-videos-on-chromebooks.html</t>
  </si>
  <si>
    <t>http://blogofcraigsmith.blogspot.com/2017/03/learn-more-by-studying-or-by-assessment.html</t>
  </si>
  <si>
    <t>http://bit.ly/edcampbeach</t>
  </si>
  <si>
    <t>http://ow.ly/1clB30a0Pob</t>
  </si>
  <si>
    <t>http://wapo.st/2mvp0z2?tid=ss_tw</t>
  </si>
  <si>
    <t>https://www.edutopia.org/article/new-g-suite-apps-boost-effectiveness-jacqueline-fiorentino-danielle-orfanidis?utm_content=buffer38d7f&amp;utm_medium=social&amp;utm_source=twitter.com&amp;utm_campaign=buffer</t>
  </si>
  <si>
    <t>http://nzzl.us/NGR4YwW</t>
  </si>
  <si>
    <t>http://paper.li/KEvans_DPS/1446822545?edition_id=ec4a84d0-0cb5-11e7-8ecc-0cc47a0d15fd</t>
  </si>
  <si>
    <t>http://www.huffingtonpost.com/entry/us-public-schools-are-not-failing-theyre-among_us_5894e819e4b061551b3dfe51</t>
  </si>
  <si>
    <t>http://www.newsobserver.com/news/politics-government/politics-columns-blogs/rob-christensen/article139368828.html</t>
  </si>
  <si>
    <t>https://www.1843magazine.com/design/a-class-apart</t>
  </si>
  <si>
    <t>https://www.weareteachers.com/ted-talks-teachers/</t>
  </si>
  <si>
    <t>https://twitter.com/i/web/status/843117641468432384</t>
  </si>
  <si>
    <t>http://www.wral.com/-please-be-extra-vigilant-nc-schools-warned-about-email-scam-seeking-private-info/16590265/</t>
  </si>
  <si>
    <t>http://www.greensboro.com/opinion/n_and_r_editorials/our-opinion-state-must-restore-teaching-fellows/article_714deed7-580e-5c91-a602-2667d45d27aa.html</t>
  </si>
  <si>
    <t>http://ow.ly/9H5i30a4j5U</t>
  </si>
  <si>
    <t>http://eepurl.com/cA-4zT https://twitter.com/i/web/status/842807974099935234</t>
  </si>
  <si>
    <t>https://twitter.com/i/web/status/843837471683239936</t>
  </si>
  <si>
    <t>https://www.ednc.org/2017/03/20/catalyst-inventeam-brings-high-level-stem-students-disabilities/</t>
  </si>
  <si>
    <t>http://www.ncsciencefestival.org</t>
  </si>
  <si>
    <t>https://www.youtube.com/watch?v=ms06UiY-57A&amp;feature=share</t>
  </si>
  <si>
    <t>http://wapo.st/2mKdaRP?tid=ss_tw</t>
  </si>
  <si>
    <t>https://twitter.com/i/web/status/843914027885584384</t>
  </si>
  <si>
    <t>http://speakermoore.com/rep-jason-saine-superintendent-mark-johnson-encourage-computer-coding-in-k-12-schools/</t>
  </si>
  <si>
    <t>https://twitter.com/raleighreporter/status/843952331968450560</t>
  </si>
  <si>
    <t>http://ow.ly/7BHX30a5jmH</t>
  </si>
  <si>
    <t>http://buff.ly/2n8lHCb</t>
  </si>
  <si>
    <t>http://bit.do/dyslexiainnc</t>
  </si>
  <si>
    <t>http://paper.li/RodPowell/1388930502?edition_id=59e6cba0-0ba0-11e7-bc3c-0cc47a0d164b</t>
  </si>
  <si>
    <t>http://paper.li/RodPowell/1373475131?edition_id=89efaae0-0dfa-11e7-8ecc-0cc47a0d15fd</t>
  </si>
  <si>
    <t>https://twitter.com/i/web/status/843862400860377088</t>
  </si>
  <si>
    <t>https://shar.es/1USKH4</t>
  </si>
  <si>
    <t>http://ow.ly/gdeC30a75Np</t>
  </si>
  <si>
    <t>https://twitter.com/i/web/status/844196572950921220</t>
  </si>
  <si>
    <t>https://twitter.com/i/web/status/843466382733950980</t>
  </si>
  <si>
    <t>https://youtu.be/HGCHcCSAptw</t>
  </si>
  <si>
    <t>http://ednxt.co/2nG63ht</t>
  </si>
  <si>
    <t>http://abc11.com/1811249/</t>
  </si>
  <si>
    <t>http://alicekeeler.com/2015/08/04/in-the-real-world/</t>
  </si>
  <si>
    <t>https://twitter.com/bjohnson_STEAM/status/843281148151300096</t>
  </si>
  <si>
    <t>http://starnewsonline.com/news/20170320/schools-scramble-to-meet-ncs-new-class-size-rule</t>
  </si>
  <si>
    <t>https://twitter.com/i/web/status/844287520728895488</t>
  </si>
  <si>
    <t>https://shar.es/1UVKTD</t>
  </si>
  <si>
    <t>http://ow.ly/pNwQ30a7Zfs</t>
  </si>
  <si>
    <t>https://edexcellence.net/articles/when-grading-schools-parents-care-about-student-growth</t>
  </si>
  <si>
    <t>https://www.ednc.org/2017/03/21/pitt-countys-asks-push-students-gifted-potential/</t>
  </si>
  <si>
    <t>https://twitter.com/web20classroom/status/844312664998260736</t>
  </si>
  <si>
    <t>https://www.youtube.com/watch?v=pH_jLXbBlnQ&amp;feature=youtu.be</t>
  </si>
  <si>
    <t>http://spartansocialstudies.blogspot.com/2017/03/our-students-held-digcit-summit.html</t>
  </si>
  <si>
    <t>http://ow.ly/77R730a7NE5</t>
  </si>
  <si>
    <t>http://ow.ly/a6iV309M6ho</t>
  </si>
  <si>
    <t>http://abc11.com/1804184/</t>
  </si>
  <si>
    <t>http://bit.do/dyslexia2</t>
  </si>
  <si>
    <t>https://twitter.com/Rob_Schofield/status/844164245566738433</t>
  </si>
  <si>
    <t>http://ow.ly/mBq730a7VK8</t>
  </si>
  <si>
    <t>https://docs.google.com/document/d/1X2bKt4RspqpjVx4fzhmYlI0dsBqqD3QKA_YpXHt5J_Y/edit?usp=sharing</t>
  </si>
  <si>
    <t>https://twitter.com/ashleyhhurley/status/844362649240588288</t>
  </si>
  <si>
    <t>https://twitter.com/i/web/status/844367902715338753</t>
  </si>
  <si>
    <t>https://jenniferswartz.com/2017/03/20/emerging-leaders-relationships-relevance-and-innovation/amp/</t>
  </si>
  <si>
    <t>http://edut.to/2egDoLN</t>
  </si>
  <si>
    <t>https://twitter.com/i/web/status/844295921890459649</t>
  </si>
  <si>
    <t>https://twitter.com/i/web/status/844367089783586816</t>
  </si>
  <si>
    <t>http://www.sparkyteaching.com/creativek12resources/ https://twitter.com/i/web/status/844378887861751809</t>
  </si>
  <si>
    <t>http://bit.ly/2n5rYeP</t>
  </si>
  <si>
    <t>http://bit.ly/2n4YRIB</t>
  </si>
  <si>
    <t>https://twitter.com/i/web/status/843985943698821121</t>
  </si>
  <si>
    <t>https://twitter.com/i/web/status/844339594426564609</t>
  </si>
  <si>
    <t>https://actionnetwork.org/petitions/pass-house-bill-13-to-save-teachers-increase-per-pupil-funding-to-national-average?source=twitter&amp;</t>
  </si>
  <si>
    <t>https://twitter.com/i/web/status/844364739832508416</t>
  </si>
  <si>
    <t>https://twitter.com/i/web/status/844365253060145152</t>
  </si>
  <si>
    <t>https://twitter.com/i/web/status/844365943497093121</t>
  </si>
  <si>
    <t>https://twitter.com/i/web/status/844366389150302208</t>
  </si>
  <si>
    <t>https://twitter.com/curriculumblog/status/844365920944427009</t>
  </si>
  <si>
    <t>https://twitter.com/i/web/status/844368450239709184</t>
  </si>
  <si>
    <t>https://twitter.com/i/web/status/844369238806605825</t>
  </si>
  <si>
    <t>https://twitter.com/i/web/status/844369694748397568</t>
  </si>
  <si>
    <t>http://ow.ly/Y8Z130a92gU</t>
  </si>
  <si>
    <t>https://youtu.be/9rPfFNnZGKA</t>
  </si>
  <si>
    <t>https://goo.gl/5k9GMU</t>
  </si>
  <si>
    <t>http://bit.ly/2o3Y4XF</t>
  </si>
  <si>
    <t>https://twitter.com/anndosshelms/status/844303645353103360</t>
  </si>
  <si>
    <t>http://avlne.ws/2nyyIEZ</t>
  </si>
  <si>
    <t>https://fcit.usf.edu/matrix/matrix/</t>
  </si>
  <si>
    <t>http://scsvideos.pbworks.com/w/file/fetch/116340197/surry%203%2015%2017.mp3</t>
  </si>
  <si>
    <t>http://ncjustice.org/sites/default/files/NCJC_education%20finance%20primer%20021917.pdf</t>
  </si>
  <si>
    <t>http://buff.ly/2n0EoEY https://twitter.com/i/web/status/843852388121411585</t>
  </si>
  <si>
    <t>http://buff.ly/2mPT0p1</t>
  </si>
  <si>
    <t>https://twitter.com/dc_price/status/844527280785383425</t>
  </si>
  <si>
    <t>https://twitter.com/i/web/status/842882520152756224</t>
  </si>
  <si>
    <t>https://www.ncforum.org/howard-lee-to-receive-public-school-forum-of-north-carolinas-annual-education-leadership-award/</t>
  </si>
  <si>
    <t>http://bit.ly/2niSL9S</t>
  </si>
  <si>
    <t>http://bit.ly/2o0K29l</t>
  </si>
  <si>
    <t>http://bit.ly/2nGx2cE</t>
  </si>
  <si>
    <t>https://twitter.com/BrendanFetters/status/843469306834931712</t>
  </si>
  <si>
    <t>http://app.public.pbs.org/e/er?s=2143&amp;lid=18419</t>
  </si>
  <si>
    <t>http://www.pbs.org/independentlens/films/bad-kids/ https://twitter.com/i/web/status/843914993003302913</t>
  </si>
  <si>
    <t>http://www.teacherlinesoutheast.org/Spring2017.htm</t>
  </si>
  <si>
    <t>http://www.pbs.org/independentlens/films/bad-kids/</t>
  </si>
  <si>
    <t>http://bit.ly/2mM8lXl</t>
  </si>
  <si>
    <t>https://www.facebook.com/PEFNC/</t>
  </si>
  <si>
    <t>https://twitter.com/mattherrtweets/status/843823608841625604</t>
  </si>
  <si>
    <t>https://twitter.com/edu_match/status/844600299276976130</t>
  </si>
  <si>
    <t>http://wral.com/16600017</t>
  </si>
  <si>
    <t>http://wral.com/16590265</t>
  </si>
  <si>
    <t>https://hawkins3cents.wordpress.com/2017/03/21/how-moonpies-are-changing-my-classroom/</t>
  </si>
  <si>
    <t>https://twitter.com/jen_hawkins4/status/843982505350979584</t>
  </si>
  <si>
    <t>https://twitter.com/oakviewliteracy/status/843574694284595201</t>
  </si>
  <si>
    <t>https://twitter.com/i/web/status/843558821364678656</t>
  </si>
  <si>
    <t>https://chrome.google.com/webstore/detail/sas-writing-reviser/fhjdkpmenphkpeogpeljncfmbkknmkje?hl=en</t>
  </si>
  <si>
    <t>http://2.sas.com/60108ZITI</t>
  </si>
  <si>
    <t>http://americanlens.com/latest-news/recycled-commoncore-study-bots/</t>
  </si>
  <si>
    <t>http://americanlens.com/special-needs-teacher-needs-help-ipads/</t>
  </si>
  <si>
    <t>https://twitter.com/i/web/status/844259027609706497</t>
  </si>
  <si>
    <t>https://shar.es/1UBB2Y</t>
  </si>
  <si>
    <t>http://www.journalnow.com/news/nation_world/u-s-supreme-court-bolsters-rights-of-learning-disabled-students/article_85674248-0f31-11e7-a510-e3fba7f341dc.html</t>
  </si>
  <si>
    <t>https://twitter.com/i/web/status/844296568006168576</t>
  </si>
  <si>
    <t>https://twitter.com/i/web/status/844637820136284160</t>
  </si>
  <si>
    <t>http://www.philberger.org/senate_expands_bonus_program_to_reward_more_outstanding_n_c_teachers</t>
  </si>
  <si>
    <t>http://www.newsobserver.com/news/local/education/article139937973.html</t>
  </si>
  <si>
    <t>https://twitter.com/newsobserver/status/844675557178597376</t>
  </si>
  <si>
    <t>https://twitter.com/senatorberger/status/844661111295266816</t>
  </si>
  <si>
    <t>https://twitter.com/npr_ed/status/844571190647771136</t>
  </si>
  <si>
    <t>https://twitter.com/i/web/status/842847346077581312</t>
  </si>
  <si>
    <t>https://twitter.com/sutphins/status/843846699206541312</t>
  </si>
  <si>
    <t>https://twitter.com/sutphins/status/843844727497809921</t>
  </si>
  <si>
    <t>https://twitter.com/sutphins/status/842537117230256128</t>
  </si>
  <si>
    <t>http://content.parent-institute.com/ol/d.php?subscriberid=C244977&amp;date=2017-03-16&amp;contentType=tipOfDay</t>
  </si>
  <si>
    <t>https://twitter.com/i/web/status/844711053300809728</t>
  </si>
  <si>
    <t>https://twitter.com/LifeLimits/status/844491629113364480</t>
  </si>
  <si>
    <t>http://www.npr.org/sections/ed/2017/03/22/521094752/the-supreme-court-rules-in-favor-of-a-special-education-student?utm_campaign=storyshare&amp;utm_source=twitter.com&amp;utm_medium=social</t>
  </si>
  <si>
    <t>https://www.facebook.com/NCStateCED/posts/10155154599981294</t>
  </si>
  <si>
    <t>http://bit.ly/ncaee17cfp</t>
  </si>
  <si>
    <t>http://www.newsobserver.com/news/politics-government/state-politics/article140125668.html</t>
  </si>
  <si>
    <t>http://m.wbtv.com/wbtv/db_330726/contentdetail.htm?contentguid=6PJuDsbU</t>
  </si>
  <si>
    <t>https://twitter.com/i/web/status/844837442372886528</t>
  </si>
  <si>
    <t>http://bit.ly/2aYTgj6</t>
  </si>
  <si>
    <t>https://twitter.com/i/web/status/844868411440058373</t>
  </si>
  <si>
    <t>http://blogs.sas.com/content/sascp/2017/01/31/2017-teacher-institute/ https://twitter.com/DHtweet1/status/843563878386728964</t>
  </si>
  <si>
    <t>http://2.sas.com/60108ZITI https://twitter.com/i/web/status/844334059245449216</t>
  </si>
  <si>
    <t>http://2.sas.com/60178Z70c https://twitter.com/i/web/status/844872607665192960</t>
  </si>
  <si>
    <t>http://wp.me/p4Ql5j-92</t>
  </si>
  <si>
    <t>http://bit.ly/2naBddU</t>
  </si>
  <si>
    <t>https://twitter.com/i/web/status/843071990499962880</t>
  </si>
  <si>
    <t>https://twitter.com/i/web/status/843250668013989889</t>
  </si>
  <si>
    <t>https://twitter.com/i/web/status/843609534048407552</t>
  </si>
  <si>
    <t>https://twitter.com/i/web/status/843977457501786113</t>
  </si>
  <si>
    <t>https://twitter.com/i/web/status/844673226290679809</t>
  </si>
  <si>
    <t>http://buff.ly/2nBah9D</t>
  </si>
  <si>
    <t>http://buff.ly/2mTIM7T</t>
  </si>
  <si>
    <t>http://buff.ly/2naMwCE</t>
  </si>
  <si>
    <t>https://twitter.com/i/web/status/842872808476688386</t>
  </si>
  <si>
    <t>https://twitter.com/i/web/status/842883130025365504</t>
  </si>
  <si>
    <t>https://twitter.com/i/web/status/843428375695966213</t>
  </si>
  <si>
    <t>https://twitter.com/i/web/status/844593986417373186</t>
  </si>
  <si>
    <t>https://twitter.com/i/web/status/844868940748677126</t>
  </si>
  <si>
    <t>https://shar.es/1UBT8s</t>
  </si>
  <si>
    <t>https://shar.es/1UVAaE</t>
  </si>
  <si>
    <t>https://shar.es/1UN1jG</t>
  </si>
  <si>
    <t>https://shar.es/1ULDzG</t>
  </si>
  <si>
    <t>http://fw.to/oC5ui5C</t>
  </si>
  <si>
    <t>https://twitter.com/i/web/status/842787641993187328</t>
  </si>
  <si>
    <t>http://buff.ly/2ndXjxT</t>
  </si>
  <si>
    <t>http://www.journalnow.com/news/state_region/jacob-s-new-dress-dropped-from-charlotte-schools-reading-list/article_939f248e-0f0e-11e7-af5d-f717149536f2.html</t>
  </si>
  <si>
    <t>http://www.journalnow.com/news/crime/authorities-search-for-shooter-who-caused-lockdown-at-middle-fork/article_f3ca19fd-30eb-5780-8c2c-958362c56d01.html</t>
  </si>
  <si>
    <t>https://twitter.com/i/web/status/844934012464496640</t>
  </si>
  <si>
    <t>http://www.heraldsun.com/news/local/education/article140180888.html</t>
  </si>
  <si>
    <t>http://americanlens.com/cms-transgender-book-anti-bullying/</t>
  </si>
  <si>
    <t>https://www.nccivitas.org/2017/cooper-vouchers-veneer-progressive-accountability/</t>
  </si>
  <si>
    <t>https://twitter.com/i/web/status/844884017988165632</t>
  </si>
  <si>
    <t>http://go.ncsu.edu/dldl-mooc:tw</t>
  </si>
  <si>
    <t>https://twitter.com/i/web/status/843053179117998080</t>
  </si>
  <si>
    <t>https://twitter.com/i/web/status/843090062443200512</t>
  </si>
  <si>
    <t>https://twitter.com/i/web/status/844365247255379970</t>
  </si>
  <si>
    <t>https://twitter.com/Tch2LrnAK/status/844365943497093121</t>
  </si>
  <si>
    <t>https://twitter.com/i/web/status/844358371469934593</t>
  </si>
  <si>
    <t>https://twitter.com/i/web/status/844359302412455936</t>
  </si>
  <si>
    <t>https://twitter.com/ashleyhhurley/status/844361075520917505</t>
  </si>
  <si>
    <t>https://www.edutopia.org/blog/brain-breaks-focused-attention-practices-lori-desautels?utm_source=twitter&amp;utm_medium=socialflow</t>
  </si>
  <si>
    <t>https://shar.es/1UVcUW</t>
  </si>
  <si>
    <t>https://shar.es/1UVcPj</t>
  </si>
  <si>
    <t>https://twitter.com/mrjamesfrye/status/844364713471422465</t>
  </si>
  <si>
    <t>https://twitter.com/michgutierrez/status/844365306378272770</t>
  </si>
  <si>
    <t>https://twitter.com/jeffpcarpenter/status/844358540122841088</t>
  </si>
  <si>
    <t>https://twitter.com/i/web/status/844361624991514624</t>
  </si>
  <si>
    <t>https://twitter.com/i/web/status/844366292656279552</t>
  </si>
  <si>
    <t>https://twitter.com/rbreyer51/status/844367834650230784</t>
  </si>
  <si>
    <t>https://twitter.com/mrdpasion/status/844368307033661440</t>
  </si>
  <si>
    <t>https://twitter.com/mrjamesfrye/status/844368717421121536</t>
  </si>
  <si>
    <t>https://twitter.com/michgutierrez/status/844366292656279552</t>
  </si>
  <si>
    <t>https://twitter.com/i/web/status/844946020920365057</t>
  </si>
  <si>
    <t>https://twitter.com/i/web/status/844352160653565956</t>
  </si>
  <si>
    <t>https://twitter.com/i/web/status/844359587306393600</t>
  </si>
  <si>
    <t>https://twitter.com/jaymelinton/status/844361022202884097</t>
  </si>
  <si>
    <t>https://twitter.com/sarahwcardwell/status/844361170291187712</t>
  </si>
  <si>
    <t>https://twitter.com/i/web/status/844364108858363904</t>
  </si>
  <si>
    <t>https://twitter.com/ashleyhhurley/status/844367273590771712</t>
  </si>
  <si>
    <t>https://twitter.com/RodneyRGarcia/status/844367902715338753</t>
  </si>
  <si>
    <t>https://medium.com/@JasonSaine/an-exciting-week-139f35cfc81d?source=linkShare-15824e690600-1490110335</t>
  </si>
  <si>
    <t>https://medium.com/@JasonSaine/an-exciting-week-139f35cfc81d?source=linkShare-15824e690600-1490194561</t>
  </si>
  <si>
    <t>https://www.periscope.tv/w/1yoKMejbAwnKQ</t>
  </si>
  <si>
    <t>http://bit.ly/edcampbeach https://twitter.com/i/web/status/843804065347731456</t>
  </si>
  <si>
    <t>http://bit.ly/edcampbeach https://twitter.com/i/web/status/844169977364144129</t>
  </si>
  <si>
    <t>https://squareup.com/store/starkies-tees/item/edcamp-beach-t-shirt</t>
  </si>
  <si>
    <t>http://bit.ly/edcampbeach https://twitter.com/i/web/status/844355950995652608</t>
  </si>
  <si>
    <t>https://twitter.com/i/web/status/844573239766634496</t>
  </si>
  <si>
    <t>https://twitter.com/i/web/status/842872488774254592</t>
  </si>
  <si>
    <t>https://twitter.com/i/web/status/843427901961920514</t>
  </si>
  <si>
    <t>https://twitter.com/i/web/status/844593614386839553</t>
  </si>
  <si>
    <t>http://ajf.org/despite-vote-rescind-federal-school-accountability-reporting-requirements-ncs-f-school-grades-still-wont-federally-aligned-without-legislative-changes/</t>
  </si>
  <si>
    <t>https://www.americanprogress.org/events/2017/03/15/428295/tax-credit-voucher-program-implications-public-schools-vulnerable-students/</t>
  </si>
  <si>
    <t>http://wapo.st/2nowTtJ?tid=ss_tw</t>
  </si>
  <si>
    <t>http://www.charlotteobserver.com/latest-news/article140257098.html</t>
  </si>
  <si>
    <t>https://shar.es/1QnXBc</t>
  </si>
  <si>
    <t>https://twitter.com/i/web/status/844974665533718528</t>
  </si>
  <si>
    <t>https://www.ednc.org/2017/03/21/evaas-incomplete-painful-system/</t>
  </si>
  <si>
    <t>https://storify.com/HSG_NC/are-paper-textbooks-going-extinct</t>
  </si>
  <si>
    <t>https://twitter.com/PhilHolmesK12Ed/status/806284888940769280</t>
  </si>
  <si>
    <t>http://wapo.st/1FrPx6C?tid=ss_tw-bottom</t>
  </si>
  <si>
    <t>https://twitter.com/danvkoch/status/843243714155872256</t>
  </si>
  <si>
    <t>https://n.pr/2o3SfcW</t>
  </si>
  <si>
    <t>http://bit.ly/2o8lCdY</t>
  </si>
  <si>
    <t>http://ow.ly/CioL30acin3</t>
  </si>
  <si>
    <t>http://ow.ly/ascy309FMqZ https://twitter.com/PS1NC/status/838504327106945025</t>
  </si>
  <si>
    <t>http://www.sltrib.com/news/5075865-155/push-to-raise-utah-income-tax</t>
  </si>
  <si>
    <t>https://goo.gl/oQgI61</t>
  </si>
  <si>
    <t>https://twitter.com/i/web/status/844196879005040640</t>
  </si>
  <si>
    <t>https://twitter.com/i/web/status/844197428354072576</t>
  </si>
  <si>
    <t>https://shar.es/1UVKTK</t>
  </si>
  <si>
    <t>https://shar.es/1UMUXT</t>
  </si>
  <si>
    <t>http://www.newsobserver.com/news/politics-government/state-politics/article140192288.html</t>
  </si>
  <si>
    <t>https://www.theatlantic.com/education/archive/2017/03/do-healthy-lunches-improve-student-test-scores/520272/</t>
  </si>
  <si>
    <t>https://shar.es/1QnifD</t>
  </si>
  <si>
    <t>https://docs.google.com/presentation/d/1QjrzlUDj13dHvMHbq3dkWNwGT4me4ahmxjGpoAKeI6s/edit#slide=id.g1b24cf9db6_1_0</t>
  </si>
  <si>
    <t>https://docs.google.com/presentation/d/1FrwBAiszoHPo9s1x43CGW0_gSdIj3fUmL1TIk2XtyDE/edit#slide=id.g1b26bfbdab_0_193</t>
  </si>
  <si>
    <t>https://twitter.com/i/web/status/844328213975322625</t>
  </si>
  <si>
    <t>https://www.youtube.com/playlist?list=PL0FAIMVgDXL9lfIDMviQlntE-V2zusKmJ</t>
  </si>
  <si>
    <t>https://twitter.com/riekehofp/status/842806429467791361</t>
  </si>
  <si>
    <t>https://www.donorschoose.org/project/social-seating-in-media/2497817/</t>
  </si>
  <si>
    <t>http://www.indy.education/blog/2017/3/13/teachers-quit-principals-not-schools</t>
  </si>
  <si>
    <t>https://twitter.com/caitlinzemma/status/844914094423592961</t>
  </si>
  <si>
    <t>https://twitter.com/i/web/status/844174651320352768</t>
  </si>
  <si>
    <t>https://www.youtube.com/watch?v=iz5PJTOIF44</t>
  </si>
  <si>
    <t>http://goo.gl/e8bUaZ</t>
  </si>
  <si>
    <t>http://ow.ly/S98A309UfHT</t>
  </si>
  <si>
    <t>http://goo.gl/rJPp3v</t>
  </si>
  <si>
    <t>https://twitter.com/i/web/status/843796878814842880</t>
  </si>
  <si>
    <t>https://twitter.com/i/web/status/844108864027066369</t>
  </si>
  <si>
    <t>https://twitter.com/i/web/status/844219687370215424</t>
  </si>
  <si>
    <t>https://simbli.eboardsolutions.com/Meetings/Attachment.aspx?S=920&amp;AID=86315&amp;MID=3158</t>
  </si>
  <si>
    <t>http://bit.ly/2o2cFmF</t>
  </si>
  <si>
    <t>http://bit.ly/2o8J5vw</t>
  </si>
  <si>
    <t>https://twitter.com/i/web/status/845041679518326786</t>
  </si>
  <si>
    <t>https://www.ednc.org/2017/03/16/state-superintendent-mark-johnson-continues-listening-tour-chapel-hill/</t>
  </si>
  <si>
    <t>http://www.huffingtonpost.com/entry/vouchers-will-destroy-public-education_us_58bea79ee4b0abcb02ce21f9</t>
  </si>
  <si>
    <t>http://www.newsobserver.com/news/local/education/article140400103.html</t>
  </si>
  <si>
    <t>https://twitter.com/i/web/status/845052376922894337</t>
  </si>
  <si>
    <t>https://twitter.com/ps1nc/status/844292656759013377</t>
  </si>
  <si>
    <t>https://twitter.com/NCStateCED/status/844988472263917568</t>
  </si>
  <si>
    <t>https://www.youtube.com/watch?v=iz5PJTOIF44 https://twitter.com/i/web/status/845006684607143937</t>
  </si>
  <si>
    <t>http://www.freetech4teachers.com/2017/03/how-to-add-music-to-google-slides.html</t>
  </si>
  <si>
    <t>http://www.freetech4teachers.com/2017/03/youtube-is-removing-annotations-option.html</t>
  </si>
  <si>
    <t>https://ww2.kqed.org/mindshift/2017/03/16/how-socioeconomic-diversity-in-schools-helps-all-students/</t>
  </si>
  <si>
    <t>http://www.freetech4teachers.com/2017/03/madmagz-collaboratively-create-online.html</t>
  </si>
  <si>
    <t>http://doug-johnson.squarespace.com/blue-skunk-blog/2017/3/20/does-tech-skills-for-all-really-mean-all-in-your-district.html</t>
  </si>
  <si>
    <t>http://bit.ly/2nhFWwy</t>
  </si>
  <si>
    <t>http://www.charlotteobserver.com/opinion/op-ed/article140389748.html</t>
  </si>
  <si>
    <t>http://www.facebook.com/NCSLCoalition</t>
  </si>
  <si>
    <t>https://www.youtube.com/watch?v=uwrjGtLMw7Q</t>
  </si>
  <si>
    <t>http://bit.ly/2mTjcn2</t>
  </si>
  <si>
    <t>https://twitter.com/i/web/status/844552131097104384</t>
  </si>
  <si>
    <t>https://twitter.com/NickOchsnerWBTV/status/844562021836345345</t>
  </si>
  <si>
    <t>https://twitter.com/i/web/status/844974064301166592</t>
  </si>
  <si>
    <t>https://twitter.com/i/web/status/844977598237167616</t>
  </si>
  <si>
    <t>https://shar.es/1QnBTH</t>
  </si>
  <si>
    <t>http://ow.ly/ynWs30a4nZm</t>
  </si>
  <si>
    <t>https://shar.es/1USFYO</t>
  </si>
  <si>
    <t>http://ow.ly/fx0E30a7utb</t>
  </si>
  <si>
    <t>http://ow.ly/5Sjv30a9JGV</t>
  </si>
  <si>
    <t>http://ow.ly/VrAZ30a9WmP</t>
  </si>
  <si>
    <t>https://shar.es/1ULUxy</t>
  </si>
  <si>
    <t>https://shar.es/1QnSrz</t>
  </si>
  <si>
    <t>https://twitter.com/PS1NC/status/844566008035729409</t>
  </si>
  <si>
    <t>https://twitter.com/LindsayWagnerNC/status/844914182642454528</t>
  </si>
  <si>
    <t>https://twitter.com/i/web/status/844973542823350272</t>
  </si>
  <si>
    <t>https://twitter.com/i/web/status/844971923465523200</t>
  </si>
  <si>
    <t>https://twitter.com/i/web/status/844981888003530752</t>
  </si>
  <si>
    <t>http://bit.ly/2ncxgVZ</t>
  </si>
  <si>
    <t>http://bit.ly/2nWHbz6</t>
  </si>
  <si>
    <t>http://ow.ly/vbwe30a0NFY</t>
  </si>
  <si>
    <t>http://ow.ly/jxpN30a7Bnj</t>
  </si>
  <si>
    <t>http://ow.ly/jr8H30a9tAy</t>
  </si>
  <si>
    <t>https://twitter.com/NPR/status/844597676159225856</t>
  </si>
  <si>
    <t>http://ow.ly/goLR30a9xCv</t>
  </si>
  <si>
    <t>http://ow.ly/Hl7G30aciBN</t>
  </si>
  <si>
    <t>chapelboro.com</t>
  </si>
  <si>
    <t>bit.ly</t>
  </si>
  <si>
    <t>twitter.com</t>
  </si>
  <si>
    <t>wapo.st</t>
  </si>
  <si>
    <t>ow.ly</t>
  </si>
  <si>
    <t>readerpants.net</t>
  </si>
  <si>
    <t>ednc.org</t>
  </si>
  <si>
    <t>weareteachers.com</t>
  </si>
  <si>
    <t>shakeuplearning.com</t>
  </si>
  <si>
    <t>freetech4teachers.com</t>
  </si>
  <si>
    <t>blogspot.com</t>
  </si>
  <si>
    <t>edutopia.org</t>
  </si>
  <si>
    <t>nzzl.us</t>
  </si>
  <si>
    <t>paper.li</t>
  </si>
  <si>
    <t>huffingtonpost.com</t>
  </si>
  <si>
    <t>newsobserver.com</t>
  </si>
  <si>
    <t>1843magazine.com</t>
  </si>
  <si>
    <t>wral.com</t>
  </si>
  <si>
    <t>greensboro.com</t>
  </si>
  <si>
    <t>eepurl.com twitter.com</t>
  </si>
  <si>
    <t>ncsciencefestival.org</t>
  </si>
  <si>
    <t>youtube.com</t>
  </si>
  <si>
    <t>speakermoore.com</t>
  </si>
  <si>
    <t>buff.ly</t>
  </si>
  <si>
    <t>bit.do</t>
  </si>
  <si>
    <t>shar.es</t>
  </si>
  <si>
    <t>youtu.be</t>
  </si>
  <si>
    <t>ednxt.co</t>
  </si>
  <si>
    <t>abc11.com</t>
  </si>
  <si>
    <t>alicekeeler.com</t>
  </si>
  <si>
    <t>starnewsonline.com</t>
  </si>
  <si>
    <t>edexcellence.net</t>
  </si>
  <si>
    <t>google.com</t>
  </si>
  <si>
    <t>jenniferswartz.com</t>
  </si>
  <si>
    <t>edut.to</t>
  </si>
  <si>
    <t>sparkyteaching.com twitter.com</t>
  </si>
  <si>
    <t>actionnetwork.org</t>
  </si>
  <si>
    <t>goo.gl</t>
  </si>
  <si>
    <t>avlne.ws</t>
  </si>
  <si>
    <t>usf.edu</t>
  </si>
  <si>
    <t>pbworks.com</t>
  </si>
  <si>
    <t>ncjustice.org</t>
  </si>
  <si>
    <t>buff.ly twitter.com</t>
  </si>
  <si>
    <t>ncforum.org</t>
  </si>
  <si>
    <t>pbs.org</t>
  </si>
  <si>
    <t>pbs.org twitter.com</t>
  </si>
  <si>
    <t>teacherlinesoutheast.org</t>
  </si>
  <si>
    <t>facebook.com</t>
  </si>
  <si>
    <t>wordpress.com</t>
  </si>
  <si>
    <t>sas.com</t>
  </si>
  <si>
    <t>americanlens.com</t>
  </si>
  <si>
    <t>journalnow.com</t>
  </si>
  <si>
    <t>philberger.org</t>
  </si>
  <si>
    <t>parent-institute.com</t>
  </si>
  <si>
    <t>npr.org</t>
  </si>
  <si>
    <t>wbtv.com</t>
  </si>
  <si>
    <t>sas.com twitter.com</t>
  </si>
  <si>
    <t>wp.me</t>
  </si>
  <si>
    <t>fw.to</t>
  </si>
  <si>
    <t>heraldsun.com</t>
  </si>
  <si>
    <t>nccivitas.org</t>
  </si>
  <si>
    <t>ncsu.edu</t>
  </si>
  <si>
    <t>medium.com</t>
  </si>
  <si>
    <t>periscope.tv</t>
  </si>
  <si>
    <t>bit.ly twitter.com</t>
  </si>
  <si>
    <t>squareup.com</t>
  </si>
  <si>
    <t>ajf.org</t>
  </si>
  <si>
    <t>americanprogress.org</t>
  </si>
  <si>
    <t>charlotteobserver.com</t>
  </si>
  <si>
    <t>storify.com</t>
  </si>
  <si>
    <t>n.pr</t>
  </si>
  <si>
    <t>ow.ly twitter.com</t>
  </si>
  <si>
    <t>sltrib.com</t>
  </si>
  <si>
    <t>theatlantic.com</t>
  </si>
  <si>
    <t>donorschoose.org</t>
  </si>
  <si>
    <t>indy.education</t>
  </si>
  <si>
    <t>eboardsolutions.com</t>
  </si>
  <si>
    <t>youtube.com twitter.com</t>
  </si>
  <si>
    <t>kqed.org</t>
  </si>
  <si>
    <t>squarespace.com</t>
  </si>
  <si>
    <t>avledu nced</t>
  </si>
  <si>
    <t>nced</t>
  </si>
  <si>
    <t>scsed nced ncties17</t>
  </si>
  <si>
    <t>nced publiced ncga ncpol</t>
  </si>
  <si>
    <t>ncpol nced</t>
  </si>
  <si>
    <t>nced ncpol</t>
  </si>
  <si>
    <t>avl</t>
  </si>
  <si>
    <t>leadlap tlap nced scsed</t>
  </si>
  <si>
    <t>goeagles nced</t>
  </si>
  <si>
    <t>nced publiced schoolsourstudentsdeserve</t>
  </si>
  <si>
    <t>nced cteworks nccte</t>
  </si>
  <si>
    <t>nced ncpol ncga</t>
  </si>
  <si>
    <t>ncga nced</t>
  </si>
  <si>
    <t>nced ncpol schoolchoice</t>
  </si>
  <si>
    <t>nced ncga</t>
  </si>
  <si>
    <t>edcampwake ewstrong nced</t>
  </si>
  <si>
    <t>scsed nced edcampwake</t>
  </si>
  <si>
    <t>edcampwake nced</t>
  </si>
  <si>
    <t>hamstraduo edcampwake nced</t>
  </si>
  <si>
    <t>prostart cteworks nced ncpi</t>
  </si>
  <si>
    <t>scsed nced gafe</t>
  </si>
  <si>
    <t>gbl scsed nced edchat</t>
  </si>
  <si>
    <t>edchat nced</t>
  </si>
  <si>
    <t>edcampbeach nhcschat nced ncadmin nctlchat edchat</t>
  </si>
  <si>
    <t>edugladiators wvedchat njed nced edsurgechat</t>
  </si>
  <si>
    <t>publiced nced</t>
  </si>
  <si>
    <t>nced jocoed</t>
  </si>
  <si>
    <t>scsed nced</t>
  </si>
  <si>
    <t>teachingfellows nced</t>
  </si>
  <si>
    <t>gafe nced</t>
  </si>
  <si>
    <t>scsed nced edchat</t>
  </si>
  <si>
    <t>unc ncpol nced</t>
  </si>
  <si>
    <t>ncaeechat nced</t>
  </si>
  <si>
    <t>nced edchat</t>
  </si>
  <si>
    <t>prostart cteworks nced</t>
  </si>
  <si>
    <t>nced ec</t>
  </si>
  <si>
    <t>nced sschat k12</t>
  </si>
  <si>
    <t>ncreadingconference literacy</t>
  </si>
  <si>
    <t>disabilities nced stem</t>
  </si>
  <si>
    <t>nced education leadership</t>
  </si>
  <si>
    <t>nced stem science</t>
  </si>
  <si>
    <t>raisetheage schoolsourstudentsdeserve nced ncga</t>
  </si>
  <si>
    <t>1in5 saydyslexia nced ncga ncgov</t>
  </si>
  <si>
    <t>edchat nced ncadmin edreform</t>
  </si>
  <si>
    <t>hb322 nced ncpol ncadmin ncgov</t>
  </si>
  <si>
    <t>ncga nced ncadmin ncpol</t>
  </si>
  <si>
    <t>hb322 nced</t>
  </si>
  <si>
    <t>dyslexia nced saydyslexia 1in5 edchat</t>
  </si>
  <si>
    <t>nced sschat historyteacher</t>
  </si>
  <si>
    <t>nced sschat historyteacher edtech</t>
  </si>
  <si>
    <t>tlchat tlelem edchat edtech nced nhcschat</t>
  </si>
  <si>
    <t>new edcampwake nced ncadmin momsasprincipals</t>
  </si>
  <si>
    <t>piday math nced ncpol</t>
  </si>
  <si>
    <t>pln jocoed nced</t>
  </si>
  <si>
    <t>math ela science</t>
  </si>
  <si>
    <t>ncga ncpol nced ncgov</t>
  </si>
  <si>
    <t>nced nctoypoy</t>
  </si>
  <si>
    <t>nced ncadmin ccsa2017 digilead</t>
  </si>
  <si>
    <t>idoh gaed nced sced mdedchat fledchat</t>
  </si>
  <si>
    <t>laedchat mdedchat mssaachat msla nced</t>
  </si>
  <si>
    <t>investigations engageny hsgedchat nced</t>
  </si>
  <si>
    <t>kidscancode mdedchat nced pblchat profchat sced</t>
  </si>
  <si>
    <t>doit nclbdl nced</t>
  </si>
  <si>
    <t>dyslexia nced</t>
  </si>
  <si>
    <t>nced ncga ncpol ncgov</t>
  </si>
  <si>
    <t>nccat nced</t>
  </si>
  <si>
    <t>edtech nced</t>
  </si>
  <si>
    <t>designthinking nced</t>
  </si>
  <si>
    <t>nced wearewatauga</t>
  </si>
  <si>
    <t>finalfur</t>
  </si>
  <si>
    <t>blendedlearning nced innovatorsmindset</t>
  </si>
  <si>
    <t>neverstoplearning</t>
  </si>
  <si>
    <t>4thchat elemchat txeduchat</t>
  </si>
  <si>
    <t>blendedlearning edtech nced</t>
  </si>
  <si>
    <t>nced edtech</t>
  </si>
  <si>
    <t>edugladiators collschat wvedchat njed nced nced</t>
  </si>
  <si>
    <t>saydyslexia nced ncga</t>
  </si>
  <si>
    <t>personalizedpd</t>
  </si>
  <si>
    <t>leadershipmatters modelwhatyouwant blendedlearning</t>
  </si>
  <si>
    <t>blendedlearning nced</t>
  </si>
  <si>
    <t>mooc nced blendedlearning</t>
  </si>
  <si>
    <t>alaska nced akedchat blendedlearning aklearns</t>
  </si>
  <si>
    <t>nc college nced highered</t>
  </si>
  <si>
    <t>avlnews avlgov ncpol ncga nced</t>
  </si>
  <si>
    <t>smartgoals growth coaching nced</t>
  </si>
  <si>
    <t>schoolfinance ncleg nced</t>
  </si>
  <si>
    <t>nced ncpol charterschools</t>
  </si>
  <si>
    <t>schoolchoice nced</t>
  </si>
  <si>
    <t>nced edchat edurockstar</t>
  </si>
  <si>
    <t>edchat nced ecet2 leadupchat</t>
  </si>
  <si>
    <t>k12 sced nced gaed</t>
  </si>
  <si>
    <t>allinforkids edadmin</t>
  </si>
  <si>
    <t>sced nced gaed edleaders</t>
  </si>
  <si>
    <t>sced nced gaed edadmin</t>
  </si>
  <si>
    <t>schoolchoice nced parentsknowbest empowerparents</t>
  </si>
  <si>
    <t>schoolchoice nced parentsknowbest</t>
  </si>
  <si>
    <t>nced edchat bfc530</t>
  </si>
  <si>
    <t>nced wral</t>
  </si>
  <si>
    <t>bfc530 nced edchat</t>
  </si>
  <si>
    <t>bfc530 nced edtech edchat edtechchat immooc</t>
  </si>
  <si>
    <t>robotela reading ela ncra ncra17 nced</t>
  </si>
  <si>
    <t>ncra ncra17 reading</t>
  </si>
  <si>
    <t>gsuiteedu googleedu ncru nced</t>
  </si>
  <si>
    <t>commoncore nced stopcc</t>
  </si>
  <si>
    <t>nced donorschoose</t>
  </si>
  <si>
    <t>localcalflex s110</t>
  </si>
  <si>
    <t>h389 calflex ncpol nced nccalflex</t>
  </si>
  <si>
    <t>ncga hb13 nced</t>
  </si>
  <si>
    <t>pln mysteryskype nced</t>
  </si>
  <si>
    <t>leadlap nced scsed tlap</t>
  </si>
  <si>
    <t>truth edcampwake ncdlcn scsed nced</t>
  </si>
  <si>
    <t>nced edcampwake</t>
  </si>
  <si>
    <t>makered nced scsed ncdlcn edchat</t>
  </si>
  <si>
    <t>scsed</t>
  </si>
  <si>
    <t>kagan</t>
  </si>
  <si>
    <t>ncga ncpol nced</t>
  </si>
  <si>
    <t>nced helpateacherout</t>
  </si>
  <si>
    <t>sb169 nced ncga ncpol</t>
  </si>
  <si>
    <t>learning school nced education</t>
  </si>
  <si>
    <t>pantherpride scsed nced cooperativelearning</t>
  </si>
  <si>
    <t>pantherpride scsed nced</t>
  </si>
  <si>
    <t>pantherpride scsed nced edtech</t>
  </si>
  <si>
    <t>scsed nced mathchat</t>
  </si>
  <si>
    <t>flexibleseating scsed nced</t>
  </si>
  <si>
    <t>nced kidsdeserveit</t>
  </si>
  <si>
    <t>scotus nced</t>
  </si>
  <si>
    <t>nced idea ncpublicschools wcpss advocacy</t>
  </si>
  <si>
    <t>teacherprep nced</t>
  </si>
  <si>
    <t>elementary nced ncadmin</t>
  </si>
  <si>
    <t>northcarolina freecommunitycollege nc ncgov ncpol ncga nced</t>
  </si>
  <si>
    <t>charlotte nc nced</t>
  </si>
  <si>
    <t>edufollowchallenge educators</t>
  </si>
  <si>
    <t>edufollowchallenge nced</t>
  </si>
  <si>
    <t>fcstweets nced</t>
  </si>
  <si>
    <t>kidsdeserveit edleadership ncadmin nced booksnaps</t>
  </si>
  <si>
    <t>thoughtfulthursday leadership edleadership ncadmin nced ncpdk dowhatyoulove</t>
  </si>
  <si>
    <t>thomasvillecityschools edgenuity nced ncasa</t>
  </si>
  <si>
    <t>nced ncedmatters</t>
  </si>
  <si>
    <t>edcampbeach nhcschat nced ncadmin nctlchat</t>
  </si>
  <si>
    <t>ncga ncpol ncgov nced bluenc consnc</t>
  </si>
  <si>
    <t>prek ncga ncpol ncgov nced</t>
  </si>
  <si>
    <t>scotus ncga ncpol notourjustice nced</t>
  </si>
  <si>
    <t>trumpbudget nced ncga ncpol consnc bluenc</t>
  </si>
  <si>
    <t>nced 21stedchat 2ndchat</t>
  </si>
  <si>
    <t>nced 21stedchat</t>
  </si>
  <si>
    <t>2ndgrade stemed nced edchat</t>
  </si>
  <si>
    <t>vouchers ncpol ncga nced</t>
  </si>
  <si>
    <t>wsnc nced antibully</t>
  </si>
  <si>
    <t>wsnc nced</t>
  </si>
  <si>
    <t>library congress education nced</t>
  </si>
  <si>
    <t>durham whitted nced</t>
  </si>
  <si>
    <t>navigatedlc nced</t>
  </si>
  <si>
    <t>nced cms</t>
  </si>
  <si>
    <t>nced ncgov</t>
  </si>
  <si>
    <t>nced ncga sjw cms</t>
  </si>
  <si>
    <t>empoweredfcs nced etcoaches cdl_mooced</t>
  </si>
  <si>
    <t>edtech</t>
  </si>
  <si>
    <t>rethink refine repurpose nced</t>
  </si>
  <si>
    <t>edcampwake nced scsed</t>
  </si>
  <si>
    <t>nced edchat edadvbecause</t>
  </si>
  <si>
    <t>bucketfilled nced</t>
  </si>
  <si>
    <t>nced pln</t>
  </si>
  <si>
    <t>nced wearewatauga ccsa17</t>
  </si>
  <si>
    <t>nced goodinstructionwillalwaysbegoodinstruction</t>
  </si>
  <si>
    <t>innovatorsmindset nced</t>
  </si>
  <si>
    <t>nced edchat blendedlearning</t>
  </si>
  <si>
    <t>willitblend nced</t>
  </si>
  <si>
    <t>navigatedlcs</t>
  </si>
  <si>
    <t>nced blendedlearning</t>
  </si>
  <si>
    <t>hb2 nced ncpol</t>
  </si>
  <si>
    <t>edcampbeach nhcschat edcamp nced carolinaedu ncadmin</t>
  </si>
  <si>
    <t>ncga nced ncpol uncbog unc</t>
  </si>
  <si>
    <t>vouchers nced</t>
  </si>
  <si>
    <t>nced ncga hb2</t>
  </si>
  <si>
    <t>nced ncedchat</t>
  </si>
  <si>
    <t>hsgedchat nced ncedchat</t>
  </si>
  <si>
    <t>nced learnfwd16 bettertogether</t>
  </si>
  <si>
    <t>nced sharingiscaring</t>
  </si>
  <si>
    <t>byod edtech nced</t>
  </si>
  <si>
    <t>fyc nced teachnc</t>
  </si>
  <si>
    <t>nc college nced highered kganc</t>
  </si>
  <si>
    <t>nced ncpol kganc</t>
  </si>
  <si>
    <t>nced ncga ncpol</t>
  </si>
  <si>
    <t>hb13 nced</t>
  </si>
  <si>
    <t>hb13 nced ncga ncpol</t>
  </si>
  <si>
    <t>ncedmatters nced</t>
  </si>
  <si>
    <t>ccsa17 nced</t>
  </si>
  <si>
    <t>scsed nced ncdlcn</t>
  </si>
  <si>
    <t>ccsa17 edtech scsed nced</t>
  </si>
  <si>
    <t>scsed badges onlinepd nced epicacademy microcredentials</t>
  </si>
  <si>
    <t>vr scsed edtech nced epicacademy</t>
  </si>
  <si>
    <t>epicacademy scsed nced badgechatk12</t>
  </si>
  <si>
    <t>nced scsed</t>
  </si>
  <si>
    <t>edcampwake nced twinningagain</t>
  </si>
  <si>
    <t>celebratemonday nced ncdlcn</t>
  </si>
  <si>
    <t>learningspaces edchat nced donation donorschoose</t>
  </si>
  <si>
    <t>fandom nced scsed whovian ncdlcn tlchat edchat</t>
  </si>
  <si>
    <t>epicacademy scsed nced scsed badgechatk12</t>
  </si>
  <si>
    <t>scsed nced ncadmin edchat</t>
  </si>
  <si>
    <t>legowedo2 stem scsed nced</t>
  </si>
  <si>
    <t>nced uspoli ncpol</t>
  </si>
  <si>
    <t>hb2 ncpol nced ncga</t>
  </si>
  <si>
    <t>heisprettycool nhcschat nced ncdlcn tlchat</t>
  </si>
  <si>
    <t>hb2 nced ncpol ncga</t>
  </si>
  <si>
    <t>nhcschat nced ncdlcn</t>
  </si>
  <si>
    <t>ocedpisa</t>
  </si>
  <si>
    <t>scsed nced edchat ncadmin</t>
  </si>
  <si>
    <t>hb13 nced ncpol ncga</t>
  </si>
  <si>
    <t>ncga nced ncpol</t>
  </si>
  <si>
    <t>ncga nced ncpol lgbtq</t>
  </si>
  <si>
    <t>nhcschat nced ncdlcn tlchat</t>
  </si>
  <si>
    <t>nhcschat nced</t>
  </si>
  <si>
    <t>civitaspoll raisetheage medicaid repealhb2 ncpol ncga nced</t>
  </si>
  <si>
    <t>ncpol nced ncga</t>
  </si>
  <si>
    <t>nced teacherprep</t>
  </si>
  <si>
    <t>futureready nhcschat ncdlcn nced</t>
  </si>
  <si>
    <t>futureready nhcschat</t>
  </si>
  <si>
    <t>nhcschat nced tlchat</t>
  </si>
  <si>
    <t>hsgedchat nced</t>
  </si>
  <si>
    <t>servicelearning nced</t>
  </si>
  <si>
    <t>hb2 ncga ncpol nced</t>
  </si>
  <si>
    <t>ncpol</t>
  </si>
  <si>
    <t>ncga ncpol nced nchealth</t>
  </si>
  <si>
    <t>nced ncga ncpol ncgov schoolchoice</t>
  </si>
  <si>
    <t>ncga ncpol nced autism</t>
  </si>
  <si>
    <t>ncga ncpol ncgov nced</t>
  </si>
  <si>
    <t>ncga ncpol nced trumpnc</t>
  </si>
  <si>
    <t>nced ncga ncpol asd cisnc</t>
  </si>
  <si>
    <t>nced ncpol hb2</t>
  </si>
  <si>
    <t>ncga</t>
  </si>
  <si>
    <t>hb2 ncga nced ncpol lgbtq</t>
  </si>
  <si>
    <t>ncga hb13</t>
  </si>
  <si>
    <t>ncga hb13 nced ncpol</t>
  </si>
  <si>
    <t>wcpss nced</t>
  </si>
  <si>
    <t>charters publiced nced ncpol</t>
  </si>
  <si>
    <t>nced ncpol voucherfail</t>
  </si>
  <si>
    <t>asd nced ncpol ncga</t>
  </si>
  <si>
    <t>https://twitter.com/#!/jefordnctoy/status/842785226615087106</t>
  </si>
  <si>
    <t>https://twitter.com/#!/ronanthony_ron/status/842787705775906817</t>
  </si>
  <si>
    <t>https://twitter.com/#!/afowler40/status/842791713764753408</t>
  </si>
  <si>
    <t>https://twitter.com/#!/yecwolves/status/842795062404747264</t>
  </si>
  <si>
    <t>https://twitter.com/#!/paulasigmon/status/842800300255825920</t>
  </si>
  <si>
    <t>https://twitter.com/#!/giddensd/status/842803387938881536</t>
  </si>
  <si>
    <t>https://twitter.com/#!/petekaliner/status/842808936294170624</t>
  </si>
  <si>
    <t>https://twitter.com/#!/petekaliner/status/842809031328759812</t>
  </si>
  <si>
    <t>https://twitter.com/#!/darrickmcneill3/status/842810764335497220</t>
  </si>
  <si>
    <t>https://twitter.com/#!/kmeyering/status/842812596931715073</t>
  </si>
  <si>
    <t>https://twitter.com/#!/carterde3/status/842818617716674560</t>
  </si>
  <si>
    <t>https://twitter.com/#!/avlcityschools/status/842818651946455042</t>
  </si>
  <si>
    <t>https://twitter.com/#!/burgessdave/status/842833947503472640</t>
  </si>
  <si>
    <t>https://twitter.com/#!/lcs_west/status/842861224203341825</t>
  </si>
  <si>
    <t>https://twitter.com/#!/lhopkinstech/status/842861847388807173</t>
  </si>
  <si>
    <t>https://twitter.com/#!/staceylearncarr/status/842867823416410112</t>
  </si>
  <si>
    <t>https://twitter.com/#!/bill_odonnell/status/842886314349363200</t>
  </si>
  <si>
    <t>https://twitter.com/#!/lcs_jbryant/status/842888730721599488</t>
  </si>
  <si>
    <t>https://twitter.com/#!/filbertina/status/842894785425883137</t>
  </si>
  <si>
    <t>https://twitter.com/#!/annalankford/status/842895172719513600</t>
  </si>
  <si>
    <t>https://twitter.com/#!/cphilipbyers/status/842897627121405952</t>
  </si>
  <si>
    <t>https://twitter.com/#!/lcsathleticdpt/status/842900001168769024</t>
  </si>
  <si>
    <t>https://twitter.com/#!/lachawnsmith/status/842907605853003780</t>
  </si>
  <si>
    <t>https://twitter.com/#!/mrs_k_harrison/status/842910569988546560</t>
  </si>
  <si>
    <t>https://twitter.com/#!/jonandmichelleg/status/842913620950470657</t>
  </si>
  <si>
    <t>https://twitter.com/#!/cmukosiej/status/842914665218891777</t>
  </si>
  <si>
    <t>https://twitter.com/#!/kempengland/status/842916847414628352</t>
  </si>
  <si>
    <t>https://twitter.com/#!/kozmaproc/status/842945954110234624</t>
  </si>
  <si>
    <t>https://twitter.com/#!/lolofaerie/status/842995173240061953</t>
  </si>
  <si>
    <t>https://twitter.com/#!/askewjulie/status/843038323048398848</t>
  </si>
  <si>
    <t>https://twitter.com/#!/jillyb3ansd/status/843060653397086208</t>
  </si>
  <si>
    <t>https://twitter.com/#!/dignifyteachers/status/843065282260320256</t>
  </si>
  <si>
    <t>https://twitter.com/#!/broun4board/status/842830588872724480</t>
  </si>
  <si>
    <t>https://twitter.com/#!/broun4board/status/843066441473703940</t>
  </si>
  <si>
    <t>https://twitter.com/#!/ecsmom080508/status/843066778947375104</t>
  </si>
  <si>
    <t>https://twitter.com/#!/jeffisenhour/status/843072458508984320</t>
  </si>
  <si>
    <t>https://twitter.com/#!/alicialyda/status/843083533275009024</t>
  </si>
  <si>
    <t>https://twitter.com/#!/legitkfrauey/status/843084002307248133</t>
  </si>
  <si>
    <t>https://twitter.com/#!/cravencoschools/status/843096601262522368</t>
  </si>
  <si>
    <t>https://twitter.com/#!/kboyd1516/status/843098617095356416</t>
  </si>
  <si>
    <t>https://twitter.com/#!/bethanyvsmith/status/843116581102280708</t>
  </si>
  <si>
    <t>https://twitter.com/#!/edcampwake/status/843120992302104578</t>
  </si>
  <si>
    <t>https://twitter.com/#!/edcampwake/status/843124023928246272</t>
  </si>
  <si>
    <t>https://twitter.com/#!/swrhsprostart/status/843132962455588867</t>
  </si>
  <si>
    <t>https://twitter.com/#!/dmp_gctc/status/843132047686295552</t>
  </si>
  <si>
    <t>https://twitter.com/#!/dmp_gctc/status/843132731303362561</t>
  </si>
  <si>
    <t>https://twitter.com/#!/dmp_gctc/status/843134124483362823</t>
  </si>
  <si>
    <t>https://twitter.com/#!/dmp_gctc/status/843134156133580801</t>
  </si>
  <si>
    <t>https://twitter.com/#!/caryculinary/status/842953028667953154</t>
  </si>
  <si>
    <t>https://twitter.com/#!/caryculinary/status/843145734757240833</t>
  </si>
  <si>
    <t>https://twitter.com/#!/lnccollegecs/status/843153457393623040</t>
  </si>
  <si>
    <t>https://twitter.com/#!/mrtehlers/status/843154305150566401</t>
  </si>
  <si>
    <t>https://twitter.com/#!/sqlibrarian/status/843155117738250240</t>
  </si>
  <si>
    <t>https://twitter.com/#!/mariamarthacha1/status/843169150986080257</t>
  </si>
  <si>
    <t>https://twitter.com/#!/cupagansparty/status/843177483293917184</t>
  </si>
  <si>
    <t>https://twitter.com/#!/bcesmrsgaines/status/843177541041078273</t>
  </si>
  <si>
    <t>https://twitter.com/#!/margaretmariel2/status/843202189048893440</t>
  </si>
  <si>
    <t>https://twitter.com/#!/votemarkjohnson/status/843204902352490496</t>
  </si>
  <si>
    <t>https://twitter.com/#!/pscoord4nc/status/843205025488867328</t>
  </si>
  <si>
    <t>https://twitter.com/#!/emilybchurch/status/843212129218019328</t>
  </si>
  <si>
    <t>https://twitter.com/#!/fabianfdr75/status/843249909486800898</t>
  </si>
  <si>
    <t>https://twitter.com/#!/kamreynolds42/status/843259740570484736</t>
  </si>
  <si>
    <t>https://twitter.com/#!/mlourceyncvps/status/843286406168567812</t>
  </si>
  <si>
    <t>https://twitter.com/#!/octavius77/status/843420068478357506</t>
  </si>
  <si>
    <t>https://twitter.com/#!/reinhardt1200/status/843440821701697536</t>
  </si>
  <si>
    <t>https://twitter.com/#!/rjeter9394/status/843464013069529088</t>
  </si>
  <si>
    <t>https://twitter.com/#!/kevans_dps/status/843479325244641280</t>
  </si>
  <si>
    <t>https://twitter.com/#!/edtechspec/status/843479602244829184</t>
  </si>
  <si>
    <t>https://twitter.com/#!/stevensinger3/status/843508304571748353</t>
  </si>
  <si>
    <t>https://twitter.com/#!/techfrye/status/843546416597401601</t>
  </si>
  <si>
    <t>https://twitter.com/#!/kevinrmcclure/status/843552356843360259</t>
  </si>
  <si>
    <t>https://twitter.com/#!/tannerglenn/status/843552587953659904</t>
  </si>
  <si>
    <t>https://twitter.com/#!/aikenroger/status/843553164255248385</t>
  </si>
  <si>
    <t>https://twitter.com/#!/edu_ms_pagano/status/843581235607863297</t>
  </si>
  <si>
    <t>https://twitter.com/#!/fabhistory/status/843581588642418693</t>
  </si>
  <si>
    <t>https://twitter.com/#!/ncfacs/status/843117641468432384</t>
  </si>
  <si>
    <t>https://twitter.com/#!/ncrla/status/843126585708482561</t>
  </si>
  <si>
    <t>https://twitter.com/#!/bjhoneycutts/status/843601660383543301</t>
  </si>
  <si>
    <t>https://twitter.com/#!/georgerhamilton/status/843616286735286272</t>
  </si>
  <si>
    <t>https://twitter.com/#!/tonyanreynolds/status/843630967822651393</t>
  </si>
  <si>
    <t>https://twitter.com/#!/jcleach_/status/843691541176684544</t>
  </si>
  <si>
    <t>https://twitter.com/#!/erinhillacs/status/843782649705566208</t>
  </si>
  <si>
    <t>https://twitter.com/#!/steve_basnight/status/843784239376187393</t>
  </si>
  <si>
    <t>https://twitter.com/#!/janestancill/status/843550180993589251</t>
  </si>
  <si>
    <t>https://twitter.com/#!/higheredworks/status/843614286266220545</t>
  </si>
  <si>
    <t>https://twitter.com/#!/higheredworks/status/843460543784636416</t>
  </si>
  <si>
    <t>https://twitter.com/#!/higheredworks/status/843786474533371904</t>
  </si>
  <si>
    <t>https://twitter.com/#!/jgrady99/status/843815012632281088</t>
  </si>
  <si>
    <t>https://twitter.com/#!/beyondthexhbits/status/842807974099935234</t>
  </si>
  <si>
    <t>https://twitter.com/#!/beyondthexhbits/status/843837471683239936</t>
  </si>
  <si>
    <t>https://twitter.com/#!/mattherrtweets/status/843823608841625604</t>
  </si>
  <si>
    <t>https://twitter.com/#!/tayknopf/status/843840783522390017</t>
  </si>
  <si>
    <t>https://twitter.com/#!/i_am_brokencog/status/843846759910719488</t>
  </si>
  <si>
    <t>https://twitter.com/#!/aredd21/status/843866162593218560</t>
  </si>
  <si>
    <t>https://twitter.com/#!/cam_1549/status/843872397870678016</t>
  </si>
  <si>
    <t>https://twitter.com/#!/abehege/status/843873488335200256</t>
  </si>
  <si>
    <t>https://twitter.com/#!/ncscifest/status/843481698662793216</t>
  </si>
  <si>
    <t>https://twitter.com/#!/neighborseast/status/843892192238321668</t>
  </si>
  <si>
    <t>https://twitter.com/#!/gurmay/status/843899979278237697</t>
  </si>
  <si>
    <t>https://twitter.com/#!/lwplummer/status/843904687913033728</t>
  </si>
  <si>
    <t>https://twitter.com/#!/litsapappas/status/843914027885584384</t>
  </si>
  <si>
    <t>https://twitter.com/#!/nchousegop/status/843927022623703041</t>
  </si>
  <si>
    <t>https://twitter.com/#!/ethnotopics/status/843930215046877185</t>
  </si>
  <si>
    <t>https://twitter.com/#!/mayohair/status/843943716956069890</t>
  </si>
  <si>
    <t>https://twitter.com/#!/kramer1stgrade/status/843955676258992134</t>
  </si>
  <si>
    <t>https://twitter.com/#!/wtomlinson/status/843956336736047104</t>
  </si>
  <si>
    <t>https://twitter.com/#!/debbie_mcduffie/status/843972563403530240</t>
  </si>
  <si>
    <t>https://twitter.com/#!/cischatham/status/843982912907329538</t>
  </si>
  <si>
    <t>https://twitter.com/#!/cohncycle/status/843987040215728128</t>
  </si>
  <si>
    <t>https://twitter.com/#!/ncaee1/status/843987399801798656</t>
  </si>
  <si>
    <t>https://twitter.com/#!/csmithgoblue/status/843082331883786240</t>
  </si>
  <si>
    <t>https://twitter.com/#!/csmithgoblue/status/843457103616507905</t>
  </si>
  <si>
    <t>https://twitter.com/#!/csmithgoblue/status/843459119847759872</t>
  </si>
  <si>
    <t>https://twitter.com/#!/educatorator/status/843461720798584832</t>
  </si>
  <si>
    <t>https://twitter.com/#!/educatorator/status/843992421612605440</t>
  </si>
  <si>
    <t>https://twitter.com/#!/educatorator/status/843082656027987970</t>
  </si>
  <si>
    <t>https://twitter.com/#!/educatorator/status/843082782033264640</t>
  </si>
  <si>
    <t>https://twitter.com/#!/educatorator/status/843448948773851136</t>
  </si>
  <si>
    <t>https://twitter.com/#!/educatorator/status/843991698984308737</t>
  </si>
  <si>
    <t>https://twitter.com/#!/educatorator/status/843991845495603201</t>
  </si>
  <si>
    <t>https://twitter.com/#!/wildewritinglm/status/843993064419049472</t>
  </si>
  <si>
    <t>https://twitter.com/#!/lynne_loeser/status/844002569966051332</t>
  </si>
  <si>
    <t>https://twitter.com/#!/saum_jeanne/status/844004594585878528</t>
  </si>
  <si>
    <t>https://twitter.com/#!/cathy_vogt/status/844011319116386304</t>
  </si>
  <si>
    <t>https://twitter.com/#!/ritaharman/status/844013894498770944</t>
  </si>
  <si>
    <t>https://twitter.com/#!/jeanniefrazer/status/844020464536047617</t>
  </si>
  <si>
    <t>https://twitter.com/#!/rodpowell/status/842979297405079553</t>
  </si>
  <si>
    <t>https://twitter.com/#!/rodpowell/status/844064104763592708</t>
  </si>
  <si>
    <t>https://twitter.com/#!/edgametec/status/842829703585153024</t>
  </si>
  <si>
    <t>https://twitter.com/#!/edgametec/status/844127878212177920</t>
  </si>
  <si>
    <t>https://twitter.com/#!/techmcbugg/status/844130185519796224</t>
  </si>
  <si>
    <t>https://twitter.com/#!/lindamitch2783/status/844130446317408258</t>
  </si>
  <si>
    <t>https://twitter.com/#!/cmasek/status/844136325360095234</t>
  </si>
  <si>
    <t>https://twitter.com/#!/corinnsparks/status/844137271418937344</t>
  </si>
  <si>
    <t>https://twitter.com/#!/beverlygwyn/status/844148794941997056</t>
  </si>
  <si>
    <t>https://twitter.com/#!/mecked/status/844155590314213376</t>
  </si>
  <si>
    <t>https://twitter.com/#!/dyslexiatoday/status/844166569890631680</t>
  </si>
  <si>
    <t>https://twitter.com/#!/kildonanschool/status/844178586466750465</t>
  </si>
  <si>
    <t>https://twitter.com/#!/piedayusa/status/844187254293778432</t>
  </si>
  <si>
    <t>https://twitter.com/#!/cclaytonr/status/843862400860377088</t>
  </si>
  <si>
    <t>https://twitter.com/#!/cclaytonr/status/844193147928428544</t>
  </si>
  <si>
    <t>https://twitter.com/#!/ncjana13/status/844195008332947460</t>
  </si>
  <si>
    <t>https://twitter.com/#!/mueller5t/status/844195761818603520</t>
  </si>
  <si>
    <t>https://twitter.com/#!/classroom_tech/status/844201504332566528</t>
  </si>
  <si>
    <t>https://twitter.com/#!/terrik41/status/844210165847130112</t>
  </si>
  <si>
    <t>https://twitter.com/#!/dyslexiausa8/status/844196572950921220</t>
  </si>
  <si>
    <t>https://twitter.com/#!/dyslexiausa8/status/843466382733950980</t>
  </si>
  <si>
    <t>https://twitter.com/#!/dyslexiausa8/status/843870045361061889</t>
  </si>
  <si>
    <t>https://twitter.com/#!/mightyneighbor/status/844169637038379009</t>
  </si>
  <si>
    <t>https://twitter.com/#!/mightyneighbor/status/844213386300850177</t>
  </si>
  <si>
    <t>https://twitter.com/#!/jason_joyner/status/844215228778905603</t>
  </si>
  <si>
    <t>https://twitter.com/#!/educationnext/status/844228406246031364</t>
  </si>
  <si>
    <t>https://twitter.com/#!/childtrustfdn/status/844229423918473216</t>
  </si>
  <si>
    <t>https://twitter.com/#!/chipbuckwell/status/844231930195427328</t>
  </si>
  <si>
    <t>https://twitter.com/#!/calloway_jay/status/842829686946390016</t>
  </si>
  <si>
    <t>https://twitter.com/#!/calloway_jay/status/844233759977357312</t>
  </si>
  <si>
    <t>https://twitter.com/#!/catamount79/status/844274416485879811</t>
  </si>
  <si>
    <t>https://twitter.com/#!/mrstingen/status/843406504158019584</t>
  </si>
  <si>
    <t>https://twitter.com/#!/mrstingen/status/843410676299321349</t>
  </si>
  <si>
    <t>https://twitter.com/#!/mrstingen/status/843516674557009920</t>
  </si>
  <si>
    <t>https://twitter.com/#!/mrstingen/status/843407115863691265</t>
  </si>
  <si>
    <t>https://twitter.com/#!/mrstingen/status/844279854015156229</t>
  </si>
  <si>
    <t>https://twitter.com/#!/thaddomina/status/844287055710564352</t>
  </si>
  <si>
    <t>https://twitter.com/#!/hunt_institute/status/844287520728895488</t>
  </si>
  <si>
    <t>https://twitter.com/#!/ajbullcity/status/844287722953084929</t>
  </si>
  <si>
    <t>https://twitter.com/#!/dennisg_shea/status/844291334655655940</t>
  </si>
  <si>
    <t>https://twitter.com/#!/thianecarter/status/844291940124442624</t>
  </si>
  <si>
    <t>https://twitter.com/#!/susan_kay51/status/844293135761100801</t>
  </si>
  <si>
    <t>https://twitter.com/#!/meadowbrookacad/status/844299519923834884</t>
  </si>
  <si>
    <t>https://twitter.com/#!/jgfutrell/status/844299549053276160</t>
  </si>
  <si>
    <t>https://twitter.com/#!/roswhis/status/844300362018426881</t>
  </si>
  <si>
    <t>https://twitter.com/#!/vosburghalicia/status/844300585222520834</t>
  </si>
  <si>
    <t>https://twitter.com/#!/rjliiiruss/status/844301105190391809</t>
  </si>
  <si>
    <t>https://twitter.com/#!/nc_ardmore/status/844309762305146884</t>
  </si>
  <si>
    <t>https://twitter.com/#!/ncsupers/status/842922309052780544</t>
  </si>
  <si>
    <t>https://twitter.com/#!/ncsupers/status/844311548956958721</t>
  </si>
  <si>
    <t>https://twitter.com/#!/wardjc58/status/844313908328517633</t>
  </si>
  <si>
    <t>https://twitter.com/#!/drjuneatkinson/status/843196425517355008</t>
  </si>
  <si>
    <t>https://twitter.com/#!/ldcte/status/843232826615042048</t>
  </si>
  <si>
    <t>https://twitter.com/#!/ldcte/status/844314368313581569</t>
  </si>
  <si>
    <t>https://twitter.com/#!/bigpicturemovie/status/844320409474412544</t>
  </si>
  <si>
    <t>https://twitter.com/#!/lauraelee/status/844322871862329344</t>
  </si>
  <si>
    <t>https://twitter.com/#!/mccoyderek/status/844324359099596802</t>
  </si>
  <si>
    <t>https://twitter.com/#!/drharlie/status/844325152749993984</t>
  </si>
  <si>
    <t>https://twitter.com/#!/mrsmurat/status/844301607043059712</t>
  </si>
  <si>
    <t>https://twitter.com/#!/mrsmurat/status/844337841350086658</t>
  </si>
  <si>
    <t>https://twitter.com/#!/supertcs/status/844338113694633992</t>
  </si>
  <si>
    <t>https://twitter.com/#!/gannherman/status/844340028885155840</t>
  </si>
  <si>
    <t>https://twitter.com/#!/isaacjwells/status/844340071864119296</t>
  </si>
  <si>
    <t>https://twitter.com/#!/massignmenthelp/status/844340371761086466</t>
  </si>
  <si>
    <t>https://twitter.com/#!/m_h_w/status/844341983237849089</t>
  </si>
  <si>
    <t>https://twitter.com/#!/calcuttrobin/status/844342348414943232</t>
  </si>
  <si>
    <t>https://twitter.com/#!/tiffkinn/status/844345001891037184</t>
  </si>
  <si>
    <t>https://twitter.com/#!/dlmarkey/status/844350655091367936</t>
  </si>
  <si>
    <t>https://twitter.com/#!/jiothompson/status/844352016201732096</t>
  </si>
  <si>
    <t>https://twitter.com/#!/dyslexia_strong/status/844352729950666752</t>
  </si>
  <si>
    <t>https://twitter.com/#!/dyslexia_strong/status/843988672718524416</t>
  </si>
  <si>
    <t>https://twitter.com/#!/dyslexia_strong/status/844352824767123456</t>
  </si>
  <si>
    <t>https://twitter.com/#!/katrinamichell/status/844354972154257409</t>
  </si>
  <si>
    <t>https://twitter.com/#!/shannonfae/status/844359203686961154</t>
  </si>
  <si>
    <t>https://twitter.com/#!/sorienenrolls/status/844360076102193152</t>
  </si>
  <si>
    <t>https://twitter.com/#!/timothypeck/status/844360471641772033</t>
  </si>
  <si>
    <t>https://twitter.com/#!/nccatnews/status/843927561403056129</t>
  </si>
  <si>
    <t>https://twitter.com/#!/nccatnews/status/844360533071613952</t>
  </si>
  <si>
    <t>https://twitter.com/#!/nesbitanthony/status/844362322084872192</t>
  </si>
  <si>
    <t>https://twitter.com/#!/jaymelinton/status/844357556298551305</t>
  </si>
  <si>
    <t>https://twitter.com/#!/cmccrorey2nd/status/844362879784685568</t>
  </si>
  <si>
    <t>https://twitter.com/#!/terryvanduynnc/status/844363307221966848</t>
  </si>
  <si>
    <t>https://twitter.com/#!/coachingcool/status/844363543453614081</t>
  </si>
  <si>
    <t>https://twitter.com/#!/stepheng240/status/844361178591772672</t>
  </si>
  <si>
    <t>https://twitter.com/#!/stepheng240/status/844365545155780608</t>
  </si>
  <si>
    <t>https://twitter.com/#!/designthinkbot/status/844365729528983552</t>
  </si>
  <si>
    <t>https://twitter.com/#!/nctweety70/status/844365980830760960</t>
  </si>
  <si>
    <t>https://twitter.com/#!/itsrfleming/status/844366546323603456</t>
  </si>
  <si>
    <t>https://twitter.com/#!/rodneyrgarcia/status/844367902715338753</t>
  </si>
  <si>
    <t>https://twitter.com/#!/curriculumblog/status/844297195075579904</t>
  </si>
  <si>
    <t>https://twitter.com/#!/tisholcomb/status/844367852475891713</t>
  </si>
  <si>
    <t>https://twitter.com/#!/tisholcomb/status/844368539695943682</t>
  </si>
  <si>
    <t>https://twitter.com/#!/sarahwcardwell/status/843104039944556544</t>
  </si>
  <si>
    <t>https://twitter.com/#!/sarahwcardwell/status/844355680689631232</t>
  </si>
  <si>
    <t>https://twitter.com/#!/mrdpasion/status/844295921890459649</t>
  </si>
  <si>
    <t>https://twitter.com/#!/lmgirolamo/status/844369670023073793</t>
  </si>
  <si>
    <t>https://twitter.com/#!/tch2lrnak/status/844367089783586816</t>
  </si>
  <si>
    <t>https://twitter.com/#!/mrdpasion/status/844369488246198272</t>
  </si>
  <si>
    <t>https://twitter.com/#!/michgutierrez/status/844370900698976260</t>
  </si>
  <si>
    <t>https://twitter.com/#!/kennycmckee/status/843517625598709760</t>
  </si>
  <si>
    <t>https://twitter.com/#!/kennycmckee/status/843982146419200001</t>
  </si>
  <si>
    <t>https://twitter.com/#!/kennycmckee/status/843982418126295040</t>
  </si>
  <si>
    <t>https://twitter.com/#!/clarkriemer/status/844374486342402048</t>
  </si>
  <si>
    <t>https://twitter.com/#!/ahqui/status/844375182169034753</t>
  </si>
  <si>
    <t>https://twitter.com/#!/nates_dad1/status/844375188808646658</t>
  </si>
  <si>
    <t>https://twitter.com/#!/robyn_thomson/status/844377153319981056</t>
  </si>
  <si>
    <t>https://twitter.com/#!/connorg_imagine/status/844377786399801344</t>
  </si>
  <si>
    <t>https://twitter.com/#!/sparkyteaching/status/844378887861751809</t>
  </si>
  <si>
    <t>https://twitter.com/#!/marshasirkin/status/844379636565991424</t>
  </si>
  <si>
    <t>https://twitter.com/#!/timbonstewart/status/844383303432097792</t>
  </si>
  <si>
    <t>https://twitter.com/#!/drjackson06/status/842871554547638273</t>
  </si>
  <si>
    <t>https://twitter.com/#!/drjackson06/status/842926398830510084</t>
  </si>
  <si>
    <t>https://twitter.com/#!/drjackson06/status/844383823848787969</t>
  </si>
  <si>
    <t>https://twitter.com/#!/drjackson06/status/844383856803430400</t>
  </si>
  <si>
    <t>https://twitter.com/#!/garnercleveland/status/844388379743731712</t>
  </si>
  <si>
    <t>https://twitter.com/#!/garnercleveland/status/844388406645800960</t>
  </si>
  <si>
    <t>https://twitter.com/#!/kylehamstra/status/844370444497178624</t>
  </si>
  <si>
    <t>https://twitter.com/#!/jmitch462/status/844372147493580800</t>
  </si>
  <si>
    <t>https://twitter.com/#!/kylehamstra/status/844395183450079232</t>
  </si>
  <si>
    <t>https://twitter.com/#!/mriannuzzi/status/844406232127541248</t>
  </si>
  <si>
    <t>https://twitter.com/#!/bildungsapps/status/844429521021550592</t>
  </si>
  <si>
    <t>https://twitter.com/#!/aguilas33roger/status/844443153738412032</t>
  </si>
  <si>
    <t>https://twitter.com/#!/ddnc13/status/843985943698821121</t>
  </si>
  <si>
    <t>https://twitter.com/#!/ddnc13/status/844139150345453568</t>
  </si>
  <si>
    <t>https://twitter.com/#!/kcollinstlms/status/844444220400259073</t>
  </si>
  <si>
    <t>https://twitter.com/#!/gsinders/status/844484987269402625</t>
  </si>
  <si>
    <t>https://twitter.com/#!/ccorcorancindy/status/844489147125547008</t>
  </si>
  <si>
    <t>https://twitter.com/#!/edugladiators/status/844339594426564609</t>
  </si>
  <si>
    <t>https://twitter.com/#!/tfuhrman/status/844502339239264256</t>
  </si>
  <si>
    <t>https://twitter.com/#!/sandrachittend1/status/844502665027620864</t>
  </si>
  <si>
    <t>https://twitter.com/#!/harrell_art/status/844505841239805953</t>
  </si>
  <si>
    <t>https://twitter.com/#!/curriculumblog/status/844365081588744194</t>
  </si>
  <si>
    <t>https://twitter.com/#!/tch2lrnak/status/844364739832508416</t>
  </si>
  <si>
    <t>https://twitter.com/#!/tch2lrnak/status/844365253060145152</t>
  </si>
  <si>
    <t>https://twitter.com/#!/tch2lrnak/status/844365943497093121</t>
  </si>
  <si>
    <t>https://twitter.com/#!/tch2lrnak/status/844366389150302208</t>
  </si>
  <si>
    <t>https://twitter.com/#!/tch2lrnak/status/844367423729876992</t>
  </si>
  <si>
    <t>https://twitter.com/#!/tch2lrnak/status/844368450239709184</t>
  </si>
  <si>
    <t>https://twitter.com/#!/tch2lrnak/status/844369238806605825</t>
  </si>
  <si>
    <t>https://twitter.com/#!/tch2lrnak/status/844369694748397568</t>
  </si>
  <si>
    <t>https://twitter.com/#!/kylehamstra/status/844367110700765184</t>
  </si>
  <si>
    <t>https://twitter.com/#!/wcpsselemscie/status/844510920906887169</t>
  </si>
  <si>
    <t>https://twitter.com/#!/kamimueller/status/844510931573002242</t>
  </si>
  <si>
    <t>https://twitter.com/#!/southey/status/844518103111356417</t>
  </si>
  <si>
    <t>https://twitter.com/#!/phmsptsa/status/844518366287200256</t>
  </si>
  <si>
    <t>https://twitter.com/#!/sandledavid/status/844292072718974976</t>
  </si>
  <si>
    <t>https://twitter.com/#!/sandledavid/status/844520261231759364</t>
  </si>
  <si>
    <t>https://twitter.com/#!/kcolaizzo/status/844521927586840578</t>
  </si>
  <si>
    <t>https://twitter.com/#!/hortonscreekes/status/843581490185277441</t>
  </si>
  <si>
    <t>https://twitter.com/#!/hortonscreekes/status/844524416713314309</t>
  </si>
  <si>
    <t>https://twitter.com/#!/aforeignername/status/844531675447132160</t>
  </si>
  <si>
    <t>https://twitter.com/#!/dberwyn/status/844538099149492225</t>
  </si>
  <si>
    <t>https://twitter.com/#!/legacylkn/status/844540513185415168</t>
  </si>
  <si>
    <t>https://twitter.com/#!/dabrams2021/status/844543314833653762</t>
  </si>
  <si>
    <t>https://twitter.com/#!/brian_t_oliver/status/844544047096188928</t>
  </si>
  <si>
    <t>https://twitter.com/#!/markbarrettact/status/844544537108385792</t>
  </si>
  <si>
    <t>https://twitter.com/#!/newcenturyms/status/844328926289838080</t>
  </si>
  <si>
    <t>https://twitter.com/#!/coloradohrg/status/844544729861754880</t>
  </si>
  <si>
    <t>https://twitter.com/#!/myfcit/status/844545481002958849</t>
  </si>
  <si>
    <t>https://twitter.com/#!/crepanthers/status/844544276201660416</t>
  </si>
  <si>
    <t>https://twitter.com/#!/abssweb/status/844549679274713089</t>
  </si>
  <si>
    <t>https://twitter.com/#!/kateymcgarry/status/844551694541373440</t>
  </si>
  <si>
    <t>https://twitter.com/#!/ajffoundation/status/843852388121411585</t>
  </si>
  <si>
    <t>https://twitter.com/#!/ajffoundation/status/844555017507999744</t>
  </si>
  <si>
    <t>https://twitter.com/#!/pshawlsphats/status/844556324436398080</t>
  </si>
  <si>
    <t>https://twitter.com/#!/jdbillio/status/844556733007712257</t>
  </si>
  <si>
    <t>https://twitter.com/#!/karacynth/status/844563073558073344</t>
  </si>
  <si>
    <t>https://twitter.com/#!/dermeshugeh/status/843957576886837250</t>
  </si>
  <si>
    <t>https://twitter.com/#!/dermeshugeh/status/844550154954919936</t>
  </si>
  <si>
    <t>https://twitter.com/#!/dermeshugeh/status/844563092600164353</t>
  </si>
  <si>
    <t>https://twitter.com/#!/tritribune/status/844569581616271360</t>
  </si>
  <si>
    <t>https://twitter.com/#!/keithposton/status/842882520152756224</t>
  </si>
  <si>
    <t>https://twitter.com/#!/keithposton/status/844573441621737472</t>
  </si>
  <si>
    <t>https://twitter.com/#!/pefnc/status/844246786164375552</t>
  </si>
  <si>
    <t>https://twitter.com/#!/pefnc/status/844288762549075971</t>
  </si>
  <si>
    <t>https://twitter.com/#!/pefnc/status/844347396670849024</t>
  </si>
  <si>
    <t>https://twitter.com/#!/tchr_rachelm/status/843905771029086208</t>
  </si>
  <si>
    <t>https://twitter.com/#!/tchr_rachelm/status/844574728669024256</t>
  </si>
  <si>
    <t>https://twitter.com/#!/tchr_rachelm/status/843906081369800704</t>
  </si>
  <si>
    <t>https://twitter.com/#!/teacherlinese/status/843855940210319361</t>
  </si>
  <si>
    <t>https://twitter.com/#!/teacherlinese/status/843914993003302913</t>
  </si>
  <si>
    <t>https://twitter.com/#!/teacherlinese/status/844575568729440256</t>
  </si>
  <si>
    <t>https://twitter.com/#!/teacherlinese/status/842812335517548545</t>
  </si>
  <si>
    <t>https://twitter.com/#!/pefnc/status/844328268299878400</t>
  </si>
  <si>
    <t>https://twitter.com/#!/pefnc/status/844574575467937792</t>
  </si>
  <si>
    <t>https://twitter.com/#!/brianjodice/status/844578102994980865</t>
  </si>
  <si>
    <t>https://twitter.com/#!/greene_thoughts/status/844581338334318594</t>
  </si>
  <si>
    <t>https://twitter.com/#!/kimricesmithkim/status/844581456831795200</t>
  </si>
  <si>
    <t>https://twitter.com/#!/burnerela/status/844586420371107840</t>
  </si>
  <si>
    <t>https://twitter.com/#!/llizabell/status/844315312224976898</t>
  </si>
  <si>
    <t>https://twitter.com/#!/agranadoster/status/844294157082525698</t>
  </si>
  <si>
    <t>https://twitter.com/#!/agranadoster/status/843827641102848001</t>
  </si>
  <si>
    <t>https://twitter.com/#!/agranadoster/status/844588257698549762</t>
  </si>
  <si>
    <t>https://twitter.com/#!/directorjdt/status/843502944033095680</t>
  </si>
  <si>
    <t>https://twitter.com/#!/directorjdt/status/844593334417068032</t>
  </si>
  <si>
    <t>https://twitter.com/#!/razoobe/status/844594693962960896</t>
  </si>
  <si>
    <t>https://twitter.com/#!/techtia/status/844603976444264458</t>
  </si>
  <si>
    <t>https://twitter.com/#!/nceducation/status/844605908634275848</t>
  </si>
  <si>
    <t>https://twitter.com/#!/nceducation/status/843818869294878720</t>
  </si>
  <si>
    <t>https://twitter.com/#!/jen_hawkins4/status/844601529499832321</t>
  </si>
  <si>
    <t>https://twitter.com/#!/edu_match/status/844602996013121550</t>
  </si>
  <si>
    <t>https://twitter.com/#!/jcbjr/status/844606115220467713</t>
  </si>
  <si>
    <t>https://twitter.com/#!/jen_hawkins4/status/843982505350979584</t>
  </si>
  <si>
    <t>https://twitter.com/#!/jen_hawkins4/status/844132630660562944</t>
  </si>
  <si>
    <t>https://twitter.com/#!/takedaedu/status/844607821614370816</t>
  </si>
  <si>
    <t>https://twitter.com/#!/stephenson_cms/status/843099927068794881</t>
  </si>
  <si>
    <t>https://twitter.com/#!/stephenson_cms/status/843930723736342528</t>
  </si>
  <si>
    <t>https://twitter.com/#!/stephenson_cms/status/844225119270719488</t>
  </si>
  <si>
    <t>https://twitter.com/#!/stephenson_cms/status/844225151420055552</t>
  </si>
  <si>
    <t>https://twitter.com/#!/stephenson_cms/status/844608741765005315</t>
  </si>
  <si>
    <t>https://twitter.com/#!/stolzenbergdoug/status/844616926932484099</t>
  </si>
  <si>
    <t>https://twitter.com/#!/scottmcquiggan/status/843621671949033473</t>
  </si>
  <si>
    <t>https://twitter.com/#!/scottmcquiggan/status/843558821364678656</t>
  </si>
  <si>
    <t>https://twitter.com/#!/scottmcquiggan/status/844201686386311168</t>
  </si>
  <si>
    <t>https://twitter.com/#!/scottmcquiggan/status/844617409059278848</t>
  </si>
  <si>
    <t>https://twitter.com/#!/sistertoldjah/status/844243515622219776</t>
  </si>
  <si>
    <t>https://twitter.com/#!/sistertoldjah/status/844621412807692289</t>
  </si>
  <si>
    <t>https://twitter.com/#!/nclocalcalendar/status/844259027609706497</t>
  </si>
  <si>
    <t>https://twitter.com/#!/nclocalcalendar/status/844622485299585024</t>
  </si>
  <si>
    <t>https://twitter.com/#!/chaianne/status/844623972021026816</t>
  </si>
  <si>
    <t>https://twitter.com/#!/jessicaholmesnc/status/843925593372745729</t>
  </si>
  <si>
    <t>https://twitter.com/#!/disabilityrtsnc/status/843883726354481154</t>
  </si>
  <si>
    <t>https://twitter.com/#!/disabilityrtsnc/status/844625990693347328</t>
  </si>
  <si>
    <t>https://twitter.com/#!/jsbinnc/status/844626306264391684</t>
  </si>
  <si>
    <t>https://twitter.com/#!/davedglenn/status/844627574886158336</t>
  </si>
  <si>
    <t>https://twitter.com/#!/smithingramnc/status/844633051405672448</t>
  </si>
  <si>
    <t>https://twitter.com/#!/burgessdave/status/842834319852756992</t>
  </si>
  <si>
    <t>https://twitter.com/#!/iluveducating/status/842833892948283392</t>
  </si>
  <si>
    <t>https://twitter.com/#!/iluveducating/status/843091134255681537</t>
  </si>
  <si>
    <t>https://twitter.com/#!/iluveducating/status/843094963533611010</t>
  </si>
  <si>
    <t>https://twitter.com/#!/archierror/status/844637204915929091</t>
  </si>
  <si>
    <t>https://twitter.com/#!/crepanthers/status/844296568006168576</t>
  </si>
  <si>
    <t>https://twitter.com/#!/sutphins/status/844637820136284160</t>
  </si>
  <si>
    <t>https://twitter.com/#!/tsmarkley/status/844201168280698880</t>
  </si>
  <si>
    <t>https://twitter.com/#!/tsmarkley/status/844543135220944900</t>
  </si>
  <si>
    <t>https://twitter.com/#!/tsmarkley/status/844639475762429953</t>
  </si>
  <si>
    <t>https://twitter.com/#!/j_hauser9/status/844644499255169024</t>
  </si>
  <si>
    <t>https://twitter.com/#!/theartguy/status/844646663151108097</t>
  </si>
  <si>
    <t>https://twitter.com/#!/gsorealtors/status/844647203218042881</t>
  </si>
  <si>
    <t>https://twitter.com/#!/theovertime1410/status/844650831630782465</t>
  </si>
  <si>
    <t>https://twitter.com/#!/edcampmtl/status/844657786566950912</t>
  </si>
  <si>
    <t>https://twitter.com/#!/nathanramsey115/status/844519605636907008</t>
  </si>
  <si>
    <t>https://twitter.com/#!/nathanramsey115/status/844658069862780932</t>
  </si>
  <si>
    <t>https://twitter.com/#!/raymartin1/status/843955612027404289</t>
  </si>
  <si>
    <t>https://twitter.com/#!/raymartin1/status/844661447896584193</t>
  </si>
  <si>
    <t>https://twitter.com/#!/brentwoodcox/status/844661658752598017</t>
  </si>
  <si>
    <t>https://twitter.com/#!/paperjobs/status/844663055334150144</t>
  </si>
  <si>
    <t>https://twitter.com/#!/longshoals/status/844663863694053381</t>
  </si>
  <si>
    <t>https://twitter.com/#!/bsvickie/status/844667406148669440</t>
  </si>
  <si>
    <t>https://twitter.com/#!/mikeaustinwest/status/844668147215089668</t>
  </si>
  <si>
    <t>https://twitter.com/#!/mrsspearspc/status/844669014051868672</t>
  </si>
  <si>
    <t>https://twitter.com/#!/sandrawconway/status/844681355317448705</t>
  </si>
  <si>
    <t>https://twitter.com/#!/bertha08729409/status/844681726400122883</t>
  </si>
  <si>
    <t>https://twitter.com/#!/brady51h/status/844682194488643584</t>
  </si>
  <si>
    <t>https://twitter.com/#!/jasonyontz/status/844682450404020225</t>
  </si>
  <si>
    <t>https://twitter.com/#!/sofifrankowski/status/844684113160409095</t>
  </si>
  <si>
    <t>https://twitter.com/#!/bocove/status/844688779789193216</t>
  </si>
  <si>
    <t>https://twitter.com/#!/nathan_stevens/status/844353696830017540</t>
  </si>
  <si>
    <t>https://twitter.com/#!/nathan_stevens/status/844354112644898817</t>
  </si>
  <si>
    <t>https://twitter.com/#!/nathan_stevens/status/844354794487762944</t>
  </si>
  <si>
    <t>https://twitter.com/#!/nathan_stevens/status/844690782430908416</t>
  </si>
  <si>
    <t>https://twitter.com/#!/krbiles/status/844373899026554881</t>
  </si>
  <si>
    <t>https://twitter.com/#!/krbiles/status/844691404819435520</t>
  </si>
  <si>
    <t>https://twitter.com/#!/mrsdonaldson123/status/844692368767029248</t>
  </si>
  <si>
    <t>https://twitter.com/#!/jillbad/status/844692626255286272</t>
  </si>
  <si>
    <t>https://twitter.com/#!/enssteach/status/844695957681909760</t>
  </si>
  <si>
    <t>https://twitter.com/#!/tella8631/status/844700715020898304</t>
  </si>
  <si>
    <t>https://twitter.com/#!/aliciawhitley/status/844701545690288128</t>
  </si>
  <si>
    <t>https://twitter.com/#!/jimblaine/status/844701668574973952</t>
  </si>
  <si>
    <t>https://twitter.com/#!/4ever2runval96/status/844641489670078465</t>
  </si>
  <si>
    <t>https://twitter.com/#!/4ever2runval96/status/844702979563360256</t>
  </si>
  <si>
    <t>https://twitter.com/#!/ncsbagovtrel/status/844703044843507714</t>
  </si>
  <si>
    <t>https://twitter.com/#!/ell_lholmes/status/844703671514533888</t>
  </si>
  <si>
    <t>https://twitter.com/#!/drcmusic58/status/844705444467785729</t>
  </si>
  <si>
    <t>https://twitter.com/#!/swileync/status/842847346077581312</t>
  </si>
  <si>
    <t>https://twitter.com/#!/swileync/status/842915728403714051</t>
  </si>
  <si>
    <t>https://twitter.com/#!/swileync/status/844210406713425920</t>
  </si>
  <si>
    <t>https://twitter.com/#!/markrjohnsonnc/status/842949628559613955</t>
  </si>
  <si>
    <t>https://twitter.com/#!/jesskmilleredu/status/844708077978963968</t>
  </si>
  <si>
    <t>https://twitter.com/#!/jasonsaine97th/status/842838917032427521</t>
  </si>
  <si>
    <t>https://twitter.com/#!/markrjohnsonnc/status/842851418801393664</t>
  </si>
  <si>
    <t>https://twitter.com/#!/krwilk/status/842852150434840577</t>
  </si>
  <si>
    <t>https://twitter.com/#!/krwilk/status/844709210306887681</t>
  </si>
  <si>
    <t>https://twitter.com/#!/directorblue/status/844710077097377792</t>
  </si>
  <si>
    <t>https://twitter.com/#!/melissagottnc/status/844710257549066240</t>
  </si>
  <si>
    <t>https://twitter.com/#!/ginnyv58/status/844710583664590851</t>
  </si>
  <si>
    <t>https://twitter.com/#!/crepanthers/status/843868994914402306</t>
  </si>
  <si>
    <t>https://twitter.com/#!/crepanthers/status/843869067433971712</t>
  </si>
  <si>
    <t>https://twitter.com/#!/crepanthers/status/843869140561661952</t>
  </si>
  <si>
    <t>https://twitter.com/#!/crepanthers/status/844547336353304577</t>
  </si>
  <si>
    <t>https://twitter.com/#!/j_dunlap83/status/843955807674908675</t>
  </si>
  <si>
    <t>https://twitter.com/#!/j_dunlap83/status/844711053300809728</t>
  </si>
  <si>
    <t>https://twitter.com/#!/j_dunlap83/status/844495410160943104</t>
  </si>
  <si>
    <t>https://twitter.com/#!/whitehawkadv/status/844605090581430278</t>
  </si>
  <si>
    <t>https://twitter.com/#!/whitehawkadv/status/844711591367098368</t>
  </si>
  <si>
    <t>https://twitter.com/#!/kindermaddox/status/844042812995911680</t>
  </si>
  <si>
    <t>https://twitter.com/#!/kindermaddox/status/844711688972722179</t>
  </si>
  <si>
    <t>https://twitter.com/#!/ms_sandford/status/844713370871894017</t>
  </si>
  <si>
    <t>https://twitter.com/#!/erinthomashorne/status/844716636313698304</t>
  </si>
  <si>
    <t>https://twitter.com/#!/jefferythyde/status/844719041155645440</t>
  </si>
  <si>
    <t>https://twitter.com/#!/reneearnett/status/844721079302180864</t>
  </si>
  <si>
    <t>https://twitter.com/#!/loradrum/status/844733103881011200</t>
  </si>
  <si>
    <t>https://twitter.com/#!/ddedolphins/status/844734449711501312</t>
  </si>
  <si>
    <t>https://twitter.com/#!/pwilli3765/status/844755254763831296</t>
  </si>
  <si>
    <t>https://twitter.com/#!/norwind/status/844774042540290049</t>
  </si>
  <si>
    <t>https://twitter.com/#!/lostamericandrm/status/844775505651937280</t>
  </si>
  <si>
    <t>https://twitter.com/#!/ferallike/status/844778241642586112</t>
  </si>
  <si>
    <t>https://twitter.com/#!/thetobster111/status/844779134509170688</t>
  </si>
  <si>
    <t>https://twitter.com/#!/akemor/status/844773933853290496</t>
  </si>
  <si>
    <t>https://twitter.com/#!/vv4change/status/844810731035942913</t>
  </si>
  <si>
    <t>https://twitter.com/#!/akemor/status/844184636695691265</t>
  </si>
  <si>
    <t>https://twitter.com/#!/jonwelbornnc/status/844814301525295110</t>
  </si>
  <si>
    <t>https://twitter.com/#!/jedrecord/status/844837442372886528</t>
  </si>
  <si>
    <t>https://twitter.com/#!/seekingseo4u/status/844861673936584704</t>
  </si>
  <si>
    <t>https://twitter.com/#!/wanda_shivers/status/844865646835875840</t>
  </si>
  <si>
    <t>https://twitter.com/#!/claireroehl/status/844866970860212225</t>
  </si>
  <si>
    <t>https://twitter.com/#!/tomemullaney/status/843521747374751745</t>
  </si>
  <si>
    <t>https://twitter.com/#!/drsandychambers/status/843580874826436611</t>
  </si>
  <si>
    <t>https://twitter.com/#!/ncedmatters/status/843586534515359744</t>
  </si>
  <si>
    <t>https://twitter.com/#!/ncedmatters/status/844868411440058373</t>
  </si>
  <si>
    <t>https://twitter.com/#!/saseducator/status/843626866720346114</t>
  </si>
  <si>
    <t>https://twitter.com/#!/saseducator/status/844334059245449216</t>
  </si>
  <si>
    <t>https://twitter.com/#!/saseducator/status/844872607665192960</t>
  </si>
  <si>
    <t>https://twitter.com/#!/iluveducating/status/843153496916594689</t>
  </si>
  <si>
    <t>https://twitter.com/#!/lmkinard/status/843190971902889986</t>
  </si>
  <si>
    <t>https://twitter.com/#!/lmkinard/status/843999944142995456</t>
  </si>
  <si>
    <t>https://twitter.com/#!/lmkinard/status/844523649663209474</t>
  </si>
  <si>
    <t>https://twitter.com/#!/lmkinard/status/844877565441572864</t>
  </si>
  <si>
    <t>https://twitter.com/#!/rodneysantwier/status/844877705963323394</t>
  </si>
  <si>
    <t>https://twitter.com/#!/lwvofwake/status/844882031574167554</t>
  </si>
  <si>
    <t>https://twitter.com/#!/mrsbremtweets/status/843071990499962880</t>
  </si>
  <si>
    <t>https://twitter.com/#!/mrsbremtweets/status/843250668013989889</t>
  </si>
  <si>
    <t>https://twitter.com/#!/mrsbremtweets/status/843609534048407552</t>
  </si>
  <si>
    <t>https://twitter.com/#!/mrsbremtweets/status/843977457501786113</t>
  </si>
  <si>
    <t>https://twitter.com/#!/mrsbremtweets/status/844673226290679809</t>
  </si>
  <si>
    <t>https://twitter.com/#!/drsandychambers/status/844679534226145280</t>
  </si>
  <si>
    <t>https://twitter.com/#!/seesaw/status/843677659389345792</t>
  </si>
  <si>
    <t>https://twitter.com/#!/seesaw/status/843977902777552896</t>
  </si>
  <si>
    <t>https://twitter.com/#!/seesaw/status/844680442674503680</t>
  </si>
  <si>
    <t>https://twitter.com/#!/pbdqueen19/status/844889751232663553</t>
  </si>
  <si>
    <t>https://twitter.com/#!/johnhoodnc/status/844532913811197954</t>
  </si>
  <si>
    <t>https://twitter.com/#!/johnhoodnc/status/844635546890764288</t>
  </si>
  <si>
    <t>https://twitter.com/#!/johnhoodnc/status/844897024600346625</t>
  </si>
  <si>
    <t>https://twitter.com/#!/drsandychambers/status/844524367983841282</t>
  </si>
  <si>
    <t>https://twitter.com/#!/ncedmatters/status/844496397995036672</t>
  </si>
  <si>
    <t>https://twitter.com/#!/thencforum/status/844496546783727616</t>
  </si>
  <si>
    <t>https://twitter.com/#!/ncedmatters/status/842872808476688386</t>
  </si>
  <si>
    <t>https://twitter.com/#!/ncedmatters/status/842883130025365504</t>
  </si>
  <si>
    <t>https://twitter.com/#!/ncedmatters/status/843428375695966213</t>
  </si>
  <si>
    <t>https://twitter.com/#!/ncedmatters/status/844573342099214336</t>
  </si>
  <si>
    <t>https://twitter.com/#!/ncedmatters/status/844593986417373186</t>
  </si>
  <si>
    <t>https://twitter.com/#!/thencforum/status/844868940748677126</t>
  </si>
  <si>
    <t>https://twitter.com/#!/annabrooks05/status/844899722867412992</t>
  </si>
  <si>
    <t>https://twitter.com/#!/progressnow_nc/status/844180182764261377</t>
  </si>
  <si>
    <t>https://twitter.com/#!/rob_schofield/status/843885124697669632</t>
  </si>
  <si>
    <t>https://twitter.com/#!/rob_schofield/status/844164245566738433</t>
  </si>
  <si>
    <t>https://twitter.com/#!/rob_schofield/status/844271343726223361</t>
  </si>
  <si>
    <t>https://twitter.com/#!/rob_schofield/status/844611214428852224</t>
  </si>
  <si>
    <t>https://twitter.com/#!/rob_schofield/status/844880446219583492</t>
  </si>
  <si>
    <t>https://twitter.com/#!/lindsaywagnernc/status/844195201329565696</t>
  </si>
  <si>
    <t>https://twitter.com/#!/lindsaywagnernc/status/844914351614152707</t>
  </si>
  <si>
    <t>https://twitter.com/#!/sundeefrazier/status/842794189905575936</t>
  </si>
  <si>
    <t>https://twitter.com/#!/mehtasbespandas/status/842787723018735617</t>
  </si>
  <si>
    <t>https://twitter.com/#!/megan_mehta/status/842787641993187328</t>
  </si>
  <si>
    <t>https://twitter.com/#!/mehtasbespandas/status/844919301282942976</t>
  </si>
  <si>
    <t>https://twitter.com/#!/megan_mehta/status/844919392253173760</t>
  </si>
  <si>
    <t>https://twitter.com/#!/action_nc/status/844885959183355904</t>
  </si>
  <si>
    <t>https://twitter.com/#!/jshbooks/status/844923805923446788</t>
  </si>
  <si>
    <t>https://twitter.com/#!/journalnow/status/844564617317756928</t>
  </si>
  <si>
    <t>https://twitter.com/#!/journalnow/status/844625742659026944</t>
  </si>
  <si>
    <t>https://twitter.com/#!/journalnow/status/844932050956275712</t>
  </si>
  <si>
    <t>https://twitter.com/#!/scooby727us/status/844933515670163458</t>
  </si>
  <si>
    <t>https://twitter.com/#!/stephenrayfield/status/844934012464496640</t>
  </si>
  <si>
    <t>https://twitter.com/#!/dawnbvaughan/status/844934501499318275</t>
  </si>
  <si>
    <t>https://twitter.com/#!/braveneutrino/status/843106947465433093</t>
  </si>
  <si>
    <t>https://twitter.com/#!/braveneutrino/status/844936362595926016</t>
  </si>
  <si>
    <t>https://twitter.com/#!/apdillon_/status/844616605778821120</t>
  </si>
  <si>
    <t>https://twitter.com/#!/apdillon_/status/843933082478678016</t>
  </si>
  <si>
    <t>https://twitter.com/#!/apdillon_/status/844682333508816896</t>
  </si>
  <si>
    <t>https://twitter.com/#!/apdillon_/status/844886059301384192</t>
  </si>
  <si>
    <t>https://twitter.com/#!/apdillon_/status/844916639204298752</t>
  </si>
  <si>
    <t>https://twitter.com/#!/apdillon_/status/843919547157692421</t>
  </si>
  <si>
    <t>https://twitter.com/#!/apdillon_/status/844702836676050946</t>
  </si>
  <si>
    <t>https://twitter.com/#!/apdillon_/status/844937835232735235</t>
  </si>
  <si>
    <t>https://twitter.com/#!/bestncorg/status/842851835014606851</t>
  </si>
  <si>
    <t>https://twitter.com/#!/bestncorg/status/844884017988165632</t>
  </si>
  <si>
    <t>https://twitter.com/#!/jaymelinton/status/844357710367936512</t>
  </si>
  <si>
    <t>https://twitter.com/#!/ashleyhhurley/status/844366489306222594</t>
  </si>
  <si>
    <t>https://twitter.com/#!/curriculumblog/status/844365920944427009</t>
  </si>
  <si>
    <t>https://twitter.com/#!/lisahervey/status/844922070861524992</t>
  </si>
  <si>
    <t>https://twitter.com/#!/fridayinstitute/status/844646130801631232</t>
  </si>
  <si>
    <t>https://twitter.com/#!/fridayinstitute/status/844932874205847554</t>
  </si>
  <si>
    <t>https://twitter.com/#!/signgirlbarton/status/844945447382867969</t>
  </si>
  <si>
    <t>https://twitter.com/#!/mrjamesfrye/status/844354624136077312</t>
  </si>
  <si>
    <t>https://twitter.com/#!/brendanfetters/status/843053179117998080</t>
  </si>
  <si>
    <t>https://twitter.com/#!/brendanfetters/status/844507211359567872</t>
  </si>
  <si>
    <t>https://twitter.com/#!/iluveducating/status/843090062443200512</t>
  </si>
  <si>
    <t>https://twitter.com/#!/kylehamstra/status/844365247255379970</t>
  </si>
  <si>
    <t>https://twitter.com/#!/kylehamstra/status/844366720403951616</t>
  </si>
  <si>
    <t>https://twitter.com/#!/kylehamstra/status/844367513462935552</t>
  </si>
  <si>
    <t>https://twitter.com/#!/kylehamstra/status/844368795925954560</t>
  </si>
  <si>
    <t>https://twitter.com/#!/iluveducating/status/843120630845313024</t>
  </si>
  <si>
    <t>https://twitter.com/#!/jaymelinton/status/844356040284102657</t>
  </si>
  <si>
    <t>https://twitter.com/#!/nmangum/status/844352217285115904</t>
  </si>
  <si>
    <t>https://twitter.com/#!/nmangum/status/844354930785894400</t>
  </si>
  <si>
    <t>https://twitter.com/#!/nmangum/status/844356284405174272</t>
  </si>
  <si>
    <t>https://twitter.com/#!/nmangum/status/844356643181744128</t>
  </si>
  <si>
    <t>https://twitter.com/#!/nmangum/status/844363853169393664</t>
  </si>
  <si>
    <t>https://twitter.com/#!/nmangum/status/844502854731780100</t>
  </si>
  <si>
    <t>https://twitter.com/#!/mrjamesfrye/status/844355035953795073</t>
  </si>
  <si>
    <t>https://twitter.com/#!/mrjamesfrye/status/844357190605590533</t>
  </si>
  <si>
    <t>https://twitter.com/#!/mrjamesfrye/status/844358371469934593</t>
  </si>
  <si>
    <t>https://twitter.com/#!/jeffpcarpenter/status/844358540122841088</t>
  </si>
  <si>
    <t>https://twitter.com/#!/jeffpcarpenter/status/844359302412455936</t>
  </si>
  <si>
    <t>https://twitter.com/#!/jaymelinton/status/844358826874802177</t>
  </si>
  <si>
    <t>https://twitter.com/#!/mrjamesfrye/status/844358806683471872</t>
  </si>
  <si>
    <t>https://twitter.com/#!/mrjamesfrye/status/844359967889129473</t>
  </si>
  <si>
    <t>https://twitter.com/#!/jaymelinton/status/844355433024405504</t>
  </si>
  <si>
    <t>https://twitter.com/#!/jaymelinton/status/844355872876904449</t>
  </si>
  <si>
    <t>https://twitter.com/#!/jaymelinton/status/844356227572420613</t>
  </si>
  <si>
    <t>https://twitter.com/#!/jaymelinton/status/844357059554496512</t>
  </si>
  <si>
    <t>https://twitter.com/#!/jaymelinton/status/844357930703093761</t>
  </si>
  <si>
    <t>https://twitter.com/#!/jaymelinton/status/844358392458219520</t>
  </si>
  <si>
    <t>https://twitter.com/#!/jaymelinton/status/844358974396911617</t>
  </si>
  <si>
    <t>https://twitter.com/#!/jaymelinton/status/844359094249119744</t>
  </si>
  <si>
    <t>https://twitter.com/#!/jaymelinton/status/844361022202884097</t>
  </si>
  <si>
    <t>https://twitter.com/#!/jaymelinton/status/844361061155426304</t>
  </si>
  <si>
    <t>https://twitter.com/#!/jaymelinton/status/844361175471198208</t>
  </si>
  <si>
    <t>https://twitter.com/#!/jaymelinton/status/844361599230115842</t>
  </si>
  <si>
    <t>https://twitter.com/#!/jaymelinton/status/844362389667692544</t>
  </si>
  <si>
    <t>https://twitter.com/#!/sarahwcardwell/status/844357528918118400</t>
  </si>
  <si>
    <t>https://twitter.com/#!/mrdpasion/status/844360247057764352</t>
  </si>
  <si>
    <t>https://twitter.com/#!/michgutierrez/status/844359441604661248</t>
  </si>
  <si>
    <t>https://twitter.com/#!/michgutierrez/status/844363656020348928</t>
  </si>
  <si>
    <t>https://twitter.com/#!/mrjamesfrye/status/844356366470955008</t>
  </si>
  <si>
    <t>https://twitter.com/#!/mrjamesfrye/status/844356953933533185</t>
  </si>
  <si>
    <t>https://twitter.com/#!/mrjamesfrye/status/844357292392894464</t>
  </si>
  <si>
    <t>https://twitter.com/#!/mrjamesfrye/status/844360016643678208</t>
  </si>
  <si>
    <t>https://twitter.com/#!/ashleyhhurley/status/844360311973040129</t>
  </si>
  <si>
    <t>https://twitter.com/#!/ashleyhhurley/status/844361859360788480</t>
  </si>
  <si>
    <t>https://twitter.com/#!/curriculumblog/status/844363708830810112</t>
  </si>
  <si>
    <t>https://twitter.com/#!/curriculumblog/status/844364422973935616</t>
  </si>
  <si>
    <t>https://twitter.com/#!/rbreyer51/status/843108266154643456</t>
  </si>
  <si>
    <t>https://twitter.com/#!/rbreyer51/status/844242492371484672</t>
  </si>
  <si>
    <t>https://twitter.com/#!/rbreyer51/status/844242756637802496</t>
  </si>
  <si>
    <t>https://twitter.com/#!/rbreyer51/status/844360164232871937</t>
  </si>
  <si>
    <t>https://twitter.com/#!/rbreyer51/status/844360697366679553</t>
  </si>
  <si>
    <t>https://twitter.com/#!/rbreyer51/status/844360877801443330</t>
  </si>
  <si>
    <t>https://twitter.com/#!/rbreyer51/status/844361394577457152</t>
  </si>
  <si>
    <t>https://twitter.com/#!/rbreyer51/status/844361553826729985</t>
  </si>
  <si>
    <t>https://twitter.com/#!/rbreyer51/status/844363339631378432</t>
  </si>
  <si>
    <t>https://twitter.com/#!/rbreyer51/status/844364194883538945</t>
  </si>
  <si>
    <t>https://twitter.com/#!/rbreyer51/status/844365569700872192</t>
  </si>
  <si>
    <t>https://twitter.com/#!/rbreyer51/status/844366077782056961</t>
  </si>
  <si>
    <t>https://twitter.com/#!/rbreyer51/status/844367834650230784</t>
  </si>
  <si>
    <t>https://twitter.com/#!/rbreyer51/status/844368476877869056</t>
  </si>
  <si>
    <t>https://twitter.com/#!/rbreyer51/status/844368969570111488</t>
  </si>
  <si>
    <t>https://twitter.com/#!/rbreyer51/status/844369164269748224</t>
  </si>
  <si>
    <t>https://twitter.com/#!/michgutierrez/status/844362141469675520</t>
  </si>
  <si>
    <t>https://twitter.com/#!/michgutierrez/status/844367896335847426</t>
  </si>
  <si>
    <t>https://twitter.com/#!/michgutierrez/status/844369201284501506</t>
  </si>
  <si>
    <t>https://twitter.com/#!/michgutierrez/status/844370044092121088</t>
  </si>
  <si>
    <t>https://twitter.com/#!/mrjamesfrye/status/844360304930770944</t>
  </si>
  <si>
    <t>https://twitter.com/#!/ashleyhhurley/status/844359697771712512</t>
  </si>
  <si>
    <t>https://twitter.com/#!/ashleyhhurley/status/844360148579700736</t>
  </si>
  <si>
    <t>https://twitter.com/#!/ashleyhhurley/status/844361075520917505</t>
  </si>
  <si>
    <t>https://twitter.com/#!/ashleyhhurley/status/844361623196368896</t>
  </si>
  <si>
    <t>https://twitter.com/#!/ashleyhhurley/status/844362324236537856</t>
  </si>
  <si>
    <t>https://twitter.com/#!/ashleyhhurley/status/844362649240588288</t>
  </si>
  <si>
    <t>https://twitter.com/#!/ashleyhhurley/status/844363231619698689</t>
  </si>
  <si>
    <t>https://twitter.com/#!/ashleyhhurley/status/844363422531772422</t>
  </si>
  <si>
    <t>https://twitter.com/#!/ashleyhhurley/status/844363704858824704</t>
  </si>
  <si>
    <t>https://twitter.com/#!/ashleyhhurley/status/844364272184504320</t>
  </si>
  <si>
    <t>https://twitter.com/#!/ashleyhhurley/status/844364425738047488</t>
  </si>
  <si>
    <t>https://twitter.com/#!/ashleyhhurley/status/844365176124166144</t>
  </si>
  <si>
    <t>https://twitter.com/#!/ashleyhhurley/status/844365678526259201</t>
  </si>
  <si>
    <t>https://twitter.com/#!/ashleyhhurley/status/844365957275496448</t>
  </si>
  <si>
    <t>https://twitter.com/#!/ashleyhhurley/status/844366254706216960</t>
  </si>
  <si>
    <t>https://twitter.com/#!/ashleyhhurley/status/844367273590771712</t>
  </si>
  <si>
    <t>https://twitter.com/#!/ashleyhhurley/status/844368034122928129</t>
  </si>
  <si>
    <t>https://twitter.com/#!/ashleyhhurley/status/844368120081006593</t>
  </si>
  <si>
    <t>https://twitter.com/#!/curriculumblog/status/844365408836694016</t>
  </si>
  <si>
    <t>https://twitter.com/#!/mrdpasion/status/844363186870595585</t>
  </si>
  <si>
    <t>https://twitter.com/#!/mrdpasion/status/844363319607791616</t>
  </si>
  <si>
    <t>https://twitter.com/#!/mrjamesfrye/status/844360066765611011</t>
  </si>
  <si>
    <t>https://twitter.com/#!/mrjamesfrye/status/844361710668578816</t>
  </si>
  <si>
    <t>https://twitter.com/#!/mrjamesfrye/status/844362479652257792</t>
  </si>
  <si>
    <t>https://twitter.com/#!/mrjamesfrye/status/844363000031182853</t>
  </si>
  <si>
    <t>https://twitter.com/#!/sarahwcardwell/status/842805737923534849</t>
  </si>
  <si>
    <t>https://twitter.com/#!/sarahwcardwell/status/844259491545858048</t>
  </si>
  <si>
    <t>https://twitter.com/#!/sarahwcardwell/status/844356057791168512</t>
  </si>
  <si>
    <t>https://twitter.com/#!/sarahwcardwell/status/844356722999394305</t>
  </si>
  <si>
    <t>https://twitter.com/#!/sarahwcardwell/status/844358408878854149</t>
  </si>
  <si>
    <t>https://twitter.com/#!/sarahwcardwell/status/844361170291187712</t>
  </si>
  <si>
    <t>https://twitter.com/#!/sarahwcardwell/status/844361678389153794</t>
  </si>
  <si>
    <t>https://twitter.com/#!/sarahwcardwell/status/844363961801850880</t>
  </si>
  <si>
    <t>https://twitter.com/#!/sarahwcardwell/status/844366494360330244</t>
  </si>
  <si>
    <t>https://twitter.com/#!/sarahwcardwell/status/844369066278170626</t>
  </si>
  <si>
    <t>https://twitter.com/#!/michgutierrez/status/844359680205967360</t>
  </si>
  <si>
    <t>https://twitter.com/#!/michgutierrez/status/844360106905079813</t>
  </si>
  <si>
    <t>https://twitter.com/#!/michgutierrez/status/844363323533639685</t>
  </si>
  <si>
    <t>https://twitter.com/#!/mrjamesfrye/status/844356604103475200</t>
  </si>
  <si>
    <t>https://twitter.com/#!/mrjamesfrye/status/844359035965116416</t>
  </si>
  <si>
    <t>https://twitter.com/#!/mrjamesfrye/status/844363877177593860</t>
  </si>
  <si>
    <t>https://twitter.com/#!/curriculumblog/status/844366852247732224</t>
  </si>
  <si>
    <t>https://twitter.com/#!/kennycmckee/status/844373840612462592</t>
  </si>
  <si>
    <t>https://twitter.com/#!/mrjamesfrye/status/844366650132647937</t>
  </si>
  <si>
    <t>https://twitter.com/#!/curriculumblog/status/844358863621165056</t>
  </si>
  <si>
    <t>https://twitter.com/#!/curriculumblog/status/844359309437947904</t>
  </si>
  <si>
    <t>https://twitter.com/#!/curriculumblog/status/844359808614629376</t>
  </si>
  <si>
    <t>https://twitter.com/#!/curriculumblog/status/844361475363913733</t>
  </si>
  <si>
    <t>https://twitter.com/#!/curriculumblog/status/844362869378551809</t>
  </si>
  <si>
    <t>https://twitter.com/#!/curriculumblog/status/844365550675546114</t>
  </si>
  <si>
    <t>https://twitter.com/#!/curriculumblog/status/844366280828342272</t>
  </si>
  <si>
    <t>https://twitter.com/#!/curriculumblog/status/844368496679161857</t>
  </si>
  <si>
    <t>https://twitter.com/#!/mrdpasion/status/844363999991005185</t>
  </si>
  <si>
    <t>https://twitter.com/#!/michgutierrez/status/844370397642604544</t>
  </si>
  <si>
    <t>https://twitter.com/#!/mrjamesfrye/status/844359265422856192</t>
  </si>
  <si>
    <t>https://twitter.com/#!/mrjamesfrye/status/844360119521591296</t>
  </si>
  <si>
    <t>https://twitter.com/#!/mrjamesfrye/status/844369276211486720</t>
  </si>
  <si>
    <t>https://twitter.com/#!/mrdpasion/status/844367867831291904</t>
  </si>
  <si>
    <t>https://twitter.com/#!/mrjamesfrye/status/844369378317602816</t>
  </si>
  <si>
    <t>https://twitter.com/#!/michgutierrez/status/844357723168886785</t>
  </si>
  <si>
    <t>https://twitter.com/#!/michgutierrez/status/844358064300052480</t>
  </si>
  <si>
    <t>https://twitter.com/#!/michgutierrez/status/844358869212168193</t>
  </si>
  <si>
    <t>https://twitter.com/#!/michgutierrez/status/844360295963398145</t>
  </si>
  <si>
    <t>https://twitter.com/#!/michgutierrez/status/844361624991514624</t>
  </si>
  <si>
    <t>https://twitter.com/#!/michgutierrez/status/844365306378272770</t>
  </si>
  <si>
    <t>https://twitter.com/#!/michgutierrez/status/844365618115694593</t>
  </si>
  <si>
    <t>https://twitter.com/#!/michgutierrez/status/844365940418580481</t>
  </si>
  <si>
    <t>https://twitter.com/#!/michgutierrez/status/844366292656279552</t>
  </si>
  <si>
    <t>https://twitter.com/#!/michgutierrez/status/844366896698937345</t>
  </si>
  <si>
    <t>https://twitter.com/#!/michgutierrez/status/844367533360791552</t>
  </si>
  <si>
    <t>https://twitter.com/#!/michgutierrez/status/844368082458103809</t>
  </si>
  <si>
    <t>https://twitter.com/#!/michgutierrez/status/844368544955617280</t>
  </si>
  <si>
    <t>https://twitter.com/#!/michgutierrez/status/844368874946662401</t>
  </si>
  <si>
    <t>https://twitter.com/#!/michgutierrez/status/844369604923342849</t>
  </si>
  <si>
    <t>https://twitter.com/#!/mrjamesfrye/status/844358090237595649</t>
  </si>
  <si>
    <t>https://twitter.com/#!/mrjamesfrye/status/844365759484776448</t>
  </si>
  <si>
    <t>https://twitter.com/#!/mrjamesfrye/status/844369259342053377</t>
  </si>
  <si>
    <t>https://twitter.com/#!/mrjamesfrye/status/844369282532360192</t>
  </si>
  <si>
    <t>https://twitter.com/#!/mrdpasion/status/844355927545466880</t>
  </si>
  <si>
    <t>https://twitter.com/#!/mrdpasion/status/844360973414776832</t>
  </si>
  <si>
    <t>https://twitter.com/#!/mrdpasion/status/844361252990275584</t>
  </si>
  <si>
    <t>https://twitter.com/#!/mrdpasion/status/844361462273523712</t>
  </si>
  <si>
    <t>https://twitter.com/#!/mrdpasion/status/844361718767796224</t>
  </si>
  <si>
    <t>https://twitter.com/#!/mrdpasion/status/844361916428566530</t>
  </si>
  <si>
    <t>https://twitter.com/#!/mrdpasion/status/844366637935529986</t>
  </si>
  <si>
    <t>https://twitter.com/#!/mrdpasion/status/844368307033661440</t>
  </si>
  <si>
    <t>https://twitter.com/#!/mrdpasion/status/844368927807426561</t>
  </si>
  <si>
    <t>https://twitter.com/#!/mrjamesfrye/status/844356104737968128</t>
  </si>
  <si>
    <t>https://twitter.com/#!/mrjamesfrye/status/844361362306486272</t>
  </si>
  <si>
    <t>https://twitter.com/#!/mrjamesfrye/status/844362249447858176</t>
  </si>
  <si>
    <t>https://twitter.com/#!/mrjamesfrye/status/844946020920365057</t>
  </si>
  <si>
    <t>https://twitter.com/#!/mrjamesfrye/status/844349703785459712</t>
  </si>
  <si>
    <t>https://twitter.com/#!/mrjamesfrye/status/844352160653565956</t>
  </si>
  <si>
    <t>https://twitter.com/#!/mrjamesfrye/status/844353569956548608</t>
  </si>
  <si>
    <t>https://twitter.com/#!/mrjamesfrye/status/844353751737622528</t>
  </si>
  <si>
    <t>https://twitter.com/#!/mrjamesfrye/status/844353879437463552</t>
  </si>
  <si>
    <t>https://twitter.com/#!/mrjamesfrye/status/844354765584846848</t>
  </si>
  <si>
    <t>https://twitter.com/#!/mrjamesfrye/status/844355268028907522</t>
  </si>
  <si>
    <t>https://twitter.com/#!/mrjamesfrye/status/844355411465654272</t>
  </si>
  <si>
    <t>https://twitter.com/#!/mrjamesfrye/status/844355917038714880</t>
  </si>
  <si>
    <t>https://twitter.com/#!/mrjamesfrye/status/844357488703090688</t>
  </si>
  <si>
    <t>https://twitter.com/#!/mrjamesfrye/status/844357793528328192</t>
  </si>
  <si>
    <t>https://twitter.com/#!/mrjamesfrye/status/844357977482125312</t>
  </si>
  <si>
    <t>https://twitter.com/#!/mrjamesfrye/status/844359587306393600</t>
  </si>
  <si>
    <t>https://twitter.com/#!/mrjamesfrye/status/844360210814812160</t>
  </si>
  <si>
    <t>https://twitter.com/#!/mrjamesfrye/status/844360465014804480</t>
  </si>
  <si>
    <t>https://twitter.com/#!/mrjamesfrye/status/844361471622631425</t>
  </si>
  <si>
    <t>https://twitter.com/#!/mrjamesfrye/status/844361817090654213</t>
  </si>
  <si>
    <t>https://twitter.com/#!/mrjamesfrye/status/844362942644715520</t>
  </si>
  <si>
    <t>https://twitter.com/#!/mrjamesfrye/status/844363199512240129</t>
  </si>
  <si>
    <t>https://twitter.com/#!/mrjamesfrye/status/844364108858363904</t>
  </si>
  <si>
    <t>https://twitter.com/#!/mrjamesfrye/status/844364571792101376</t>
  </si>
  <si>
    <t>https://twitter.com/#!/mrjamesfrye/status/844364877917540353</t>
  </si>
  <si>
    <t>https://twitter.com/#!/mrjamesfrye/status/844364974512361472</t>
  </si>
  <si>
    <t>https://twitter.com/#!/mrjamesfrye/status/844366437183635457</t>
  </si>
  <si>
    <t>https://twitter.com/#!/mrjamesfrye/status/844366939581534208</t>
  </si>
  <si>
    <t>https://twitter.com/#!/mrjamesfrye/status/844367506047455232</t>
  </si>
  <si>
    <t>https://twitter.com/#!/mrjamesfrye/status/844367729146650626</t>
  </si>
  <si>
    <t>https://twitter.com/#!/mrjamesfrye/status/844368159629037568</t>
  </si>
  <si>
    <t>https://twitter.com/#!/mrjamesfrye/status/844368717421121536</t>
  </si>
  <si>
    <t>https://twitter.com/#!/mtnareaworks/status/844493880313741312</t>
  </si>
  <si>
    <t>https://twitter.com/#!/mtnareaworks/status/844946489524785153</t>
  </si>
  <si>
    <t>https://twitter.com/#!/jasonsaine97th/status/843821175855751169</t>
  </si>
  <si>
    <t>https://twitter.com/#!/jasonsaine97th/status/844210355974934531</t>
  </si>
  <si>
    <t>https://twitter.com/#!/jasonsaine97th/status/844563438718406656</t>
  </si>
  <si>
    <t>https://twitter.com/#!/nelsondollar36/status/843887759693660160</t>
  </si>
  <si>
    <t>https://twitter.com/#!/nelsondollar36/status/844948307000672257</t>
  </si>
  <si>
    <t>https://twitter.com/#!/chuckmcgrady/status/844948746635005953</t>
  </si>
  <si>
    <t>https://twitter.com/#!/jamescu1992/status/844950146253238273</t>
  </si>
  <si>
    <t>https://twitter.com/#!/ncmuseumhistory/status/843159801303580674</t>
  </si>
  <si>
    <t>https://twitter.com/#!/mrsyork4thgrade/status/843159272993230849</t>
  </si>
  <si>
    <t>https://twitter.com/#!/franklin27030/status/843159143016005632</t>
  </si>
  <si>
    <t>https://twitter.com/#!/franklinconews/status/844951962412027906</t>
  </si>
  <si>
    <t>https://twitter.com/#!/delaneypv15/status/844953584844328961</t>
  </si>
  <si>
    <t>https://twitter.com/#!/ssgrj/status/844954043336331264</t>
  </si>
  <si>
    <t>https://twitter.com/#!/ncstateaflcio/status/844955359143956481</t>
  </si>
  <si>
    <t>https://twitter.com/#!/edcampbeach/status/843804065347731456</t>
  </si>
  <si>
    <t>https://twitter.com/#!/edcampbeach/status/844169977364144129</t>
  </si>
  <si>
    <t>https://twitter.com/#!/edcampbeach/status/844960390618513408</t>
  </si>
  <si>
    <t>https://twitter.com/#!/bevladd/status/844960521619197952</t>
  </si>
  <si>
    <t>https://twitter.com/#!/bevladd/status/844355950995652608</t>
  </si>
  <si>
    <t>https://twitter.com/#!/bobbier26045199/status/844962085427707905</t>
  </si>
  <si>
    <t>https://twitter.com/#!/thencforum/status/844573239766634496</t>
  </si>
  <si>
    <t>https://twitter.com/#!/reavisdowell/status/844969348733292545</t>
  </si>
  <si>
    <t>https://twitter.com/#!/thencforum/status/842872488774254592</t>
  </si>
  <si>
    <t>https://twitter.com/#!/thencforum/status/843427901961920514</t>
  </si>
  <si>
    <t>https://twitter.com/#!/thencforum/status/843752501887324160</t>
  </si>
  <si>
    <t>https://twitter.com/#!/thencforum/status/843778664844201986</t>
  </si>
  <si>
    <t>https://twitter.com/#!/thencforum/status/844274201141886980</t>
  </si>
  <si>
    <t>https://twitter.com/#!/thencforum/status/844593614386839553</t>
  </si>
  <si>
    <t>https://twitter.com/#!/thencforum/status/844665459156881409</t>
  </si>
  <si>
    <t>https://twitter.com/#!/thencforum/status/844897960450252800</t>
  </si>
  <si>
    <t>https://twitter.com/#!/reavisdowell/status/844308800513490948</t>
  </si>
  <si>
    <t>https://twitter.com/#!/reavisdowell/status/844310077582528512</t>
  </si>
  <si>
    <t>https://twitter.com/#!/reavisdowell/status/844310185824915456</t>
  </si>
  <si>
    <t>https://twitter.com/#!/carltonhuffman/status/844969735292960768</t>
  </si>
  <si>
    <t>https://twitter.com/#!/jenfornc36/status/842825984038649858</t>
  </si>
  <si>
    <t>https://twitter.com/#!/jenfornc36/status/844577541671141376</t>
  </si>
  <si>
    <t>https://twitter.com/#!/jenfornc36/status/844975482185625640</t>
  </si>
  <si>
    <t>https://twitter.com/#!/lindsaywagnernc/status/844198062948057092</t>
  </si>
  <si>
    <t>https://twitter.com/#!/lindsaywagnernc/status/844539719895728128</t>
  </si>
  <si>
    <t>https://twitter.com/#!/lindsaywagnernc/status/844544351183257600</t>
  </si>
  <si>
    <t>https://twitter.com/#!/lindsaywagnernc/status/844566234058440706</t>
  </si>
  <si>
    <t>https://twitter.com/#!/lindsaywagnernc/status/844581319673892865</t>
  </si>
  <si>
    <t>https://twitter.com/#!/lindsaywagnernc/status/844914182642454528</t>
  </si>
  <si>
    <t>https://twitter.com/#!/lindsaywagnernc/status/844914433088466945</t>
  </si>
  <si>
    <t>https://twitter.com/#!/lindsaywagnernc/status/844918340334342144</t>
  </si>
  <si>
    <t>https://twitter.com/#!/dljhcps/status/842938920530821120</t>
  </si>
  <si>
    <t>https://twitter.com/#!/drjuneatkinson/status/844282986900180992</t>
  </si>
  <si>
    <t>https://twitter.com/#!/dljhcps/status/844339047912914944</t>
  </si>
  <si>
    <t>https://twitter.com/#!/dljhcps/status/844975557657972736</t>
  </si>
  <si>
    <t>https://twitter.com/#!/hsg_nc/status/844974665533718528</t>
  </si>
  <si>
    <t>https://twitter.com/#!/hsg_nc/status/844976513292423168</t>
  </si>
  <si>
    <t>https://twitter.com/#!/hsg_nc/status/844977190521458688</t>
  </si>
  <si>
    <t>https://twitter.com/#!/dc_price/status/844981112891981825</t>
  </si>
  <si>
    <t>https://twitter.com/#!/allisunrae/status/844977260197228545</t>
  </si>
  <si>
    <t>https://twitter.com/#!/allisunrae/status/844585133814566913</t>
  </si>
  <si>
    <t>https://twitter.com/#!/allisunrae/status/844907573719584768</t>
  </si>
  <si>
    <t>https://twitter.com/#!/allisunrae/status/844971899440582656</t>
  </si>
  <si>
    <t>https://twitter.com/#!/allisunrae/status/844981673687207937</t>
  </si>
  <si>
    <t>https://twitter.com/#!/momo201/status/844599908057432067</t>
  </si>
  <si>
    <t>https://twitter.com/#!/momo201/status/844982824256098304</t>
  </si>
  <si>
    <t>https://twitter.com/#!/kairosga_nc/status/844537935160659970</t>
  </si>
  <si>
    <t>https://twitter.com/#!/kairosga_nc/status/844984659926749184</t>
  </si>
  <si>
    <t>https://twitter.com/#!/arthurb3/status/844984688435449857</t>
  </si>
  <si>
    <t>https://twitter.com/#!/progressnow_nc/status/844563003966132224</t>
  </si>
  <si>
    <t>https://twitter.com/#!/1ysupenguin/status/844562480114360321</t>
  </si>
  <si>
    <t>https://twitter.com/#!/1ysupenguin/status/844186603220320256</t>
  </si>
  <si>
    <t>https://twitter.com/#!/1ysupenguin/status/844340227925856258</t>
  </si>
  <si>
    <t>https://twitter.com/#!/1ysupenguin/status/844966831630811137</t>
  </si>
  <si>
    <t>https://twitter.com/#!/1ysupenguin/status/844986231893250048</t>
  </si>
  <si>
    <t>https://twitter.com/#!/1ysupenguin/status/844986286242967553</t>
  </si>
  <si>
    <t>https://twitter.com/#!/mj_maher/status/844715998259433473</t>
  </si>
  <si>
    <t>https://twitter.com/#!/streamnorth/status/842837930846687232</t>
  </si>
  <si>
    <t>https://twitter.com/#!/streamnorth/status/843954657982627841</t>
  </si>
  <si>
    <t>https://twitter.com/#!/streamnorth/status/844181276974374912</t>
  </si>
  <si>
    <t>https://twitter.com/#!/streamnorth/status/844990716669558784</t>
  </si>
  <si>
    <t>https://twitter.com/#!/dc_price/status/844590065095524357</t>
  </si>
  <si>
    <t>https://twitter.com/#!/streamnorth/status/842838947151708165</t>
  </si>
  <si>
    <t>https://twitter.com/#!/streamnorth/status/844196879005040640</t>
  </si>
  <si>
    <t>https://twitter.com/#!/streamnorth/status/844197428354072576</t>
  </si>
  <si>
    <t>https://twitter.com/#!/streamnorth/status/844283648417447943</t>
  </si>
  <si>
    <t>https://twitter.com/#!/streamnorth/status/844285841405100033</t>
  </si>
  <si>
    <t>https://twitter.com/#!/streamnorth/status/844524615921754112</t>
  </si>
  <si>
    <t>https://twitter.com/#!/streamnorth/status/844525571698802689</t>
  </si>
  <si>
    <t>https://twitter.com/#!/streamnorth/status/844561206287446017</t>
  </si>
  <si>
    <t>https://twitter.com/#!/streamnorth/status/844587266093801472</t>
  </si>
  <si>
    <t>https://twitter.com/#!/streamnorth/status/844907728397045764</t>
  </si>
  <si>
    <t>https://twitter.com/#!/streamnorth/status/844910514367090689</t>
  </si>
  <si>
    <t>https://twitter.com/#!/streamnorth/status/844986427255541760</t>
  </si>
  <si>
    <t>https://twitter.com/#!/emalineweeks/status/845000687767474176</t>
  </si>
  <si>
    <t>https://twitter.com/#!/ncgop/status/845000688937684995</t>
  </si>
  <si>
    <t>https://twitter.com/#!/lynn_bonner/status/845003602880028681</t>
  </si>
  <si>
    <t>https://twitter.com/#!/katiemanson527/status/845004283502366722</t>
  </si>
  <si>
    <t>https://twitter.com/#!/sheiladenn/status/845005158316675072</t>
  </si>
  <si>
    <t>https://twitter.com/#!/allisonmahaley/status/845005745288548352</t>
  </si>
  <si>
    <t>https://twitter.com/#!/allisonmahaley/status/845005768571207682</t>
  </si>
  <si>
    <t>https://twitter.com/#!/allisonmahaley/status/845006417841008640</t>
  </si>
  <si>
    <t>https://twitter.com/#!/domteasley/status/844851091233681408</t>
  </si>
  <si>
    <t>https://twitter.com/#!/hopkinsroom/status/845010050536148992</t>
  </si>
  <si>
    <t>https://twitter.com/#!/lucasgillispie/status/842829607044874241</t>
  </si>
  <si>
    <t>https://twitter.com/#!/lucasgillispie/status/844158163955994624</t>
  </si>
  <si>
    <t>https://twitter.com/#!/lucasgillispie/status/844159196618809344</t>
  </si>
  <si>
    <t>https://twitter.com/#!/lucasgillispie/status/844159398402572288</t>
  </si>
  <si>
    <t>https://twitter.com/#!/iluveducating/status/844530784799281153</t>
  </si>
  <si>
    <t>https://twitter.com/#!/lucasgillispie/status/844546612068257793</t>
  </si>
  <si>
    <t>https://twitter.com/#!/lucasgillispie/status/844524226463891456</t>
  </si>
  <si>
    <t>https://twitter.com/#!/lucasgillispie/status/844555438234447872</t>
  </si>
  <si>
    <t>https://twitter.com/#!/tonya_nc/status/844328213975322625</t>
  </si>
  <si>
    <t>https://twitter.com/#!/lucasgillispie/status/844555580060643328</t>
  </si>
  <si>
    <t>https://twitter.com/#!/iluveducating/status/844636932449689600</t>
  </si>
  <si>
    <t>https://twitter.com/#!/bloxelsbuilder/status/844702154631925764</t>
  </si>
  <si>
    <t>https://twitter.com/#!/lucasgillispie/status/844646554510266368</t>
  </si>
  <si>
    <t>https://twitter.com/#!/lucasgillispie/status/844887911233441794</t>
  </si>
  <si>
    <t>https://twitter.com/#!/lucasgillispie/status/844897193593094144</t>
  </si>
  <si>
    <t>https://twitter.com/#!/iluveducating/status/842824026913411072</t>
  </si>
  <si>
    <t>https://twitter.com/#!/iluveducating/status/842885190611435525</t>
  </si>
  <si>
    <t>https://twitter.com/#!/iluveducating/status/843083645728538624</t>
  </si>
  <si>
    <t>https://twitter.com/#!/iluveducating/status/843098334747394049</t>
  </si>
  <si>
    <t>https://twitter.com/#!/iluveducating/status/843123842474283009</t>
  </si>
  <si>
    <t>https://twitter.com/#!/iluveducating/status/843161731383939072</t>
  </si>
  <si>
    <t>https://twitter.com/#!/iluveducating/status/843638070935281664</t>
  </si>
  <si>
    <t>https://twitter.com/#!/iluveducating/status/843845755257458689</t>
  </si>
  <si>
    <t>https://twitter.com/#!/iluveducating/status/844590428141834240</t>
  </si>
  <si>
    <t>https://twitter.com/#!/deannedanley/status/843880171291729920</t>
  </si>
  <si>
    <t>https://twitter.com/#!/lucasgillispie/status/844908567845068801</t>
  </si>
  <si>
    <t>https://twitter.com/#!/deannedanley/status/845006160889630720</t>
  </si>
  <si>
    <t>https://twitter.com/#!/deannedanley/status/845011209409773568</t>
  </si>
  <si>
    <t>https://twitter.com/#!/zachary_horner/status/845013003472949250</t>
  </si>
  <si>
    <t>https://twitter.com/#!/mrsyork4thgrade/status/843626596514840576</t>
  </si>
  <si>
    <t>https://twitter.com/#!/mrsyork4thgrade/status/844631848500318208</t>
  </si>
  <si>
    <t>https://twitter.com/#!/franklin27030/status/843159899961987073</t>
  </si>
  <si>
    <t>https://twitter.com/#!/franklin27030/status/844950733061591041</t>
  </si>
  <si>
    <t>https://twitter.com/#!/carrollnewsdave/status/844632156982906881</t>
  </si>
  <si>
    <t>https://twitter.com/#!/carrollnewsdave/status/845014459387199488</t>
  </si>
  <si>
    <t>https://twitter.com/#!/media__mayhem/status/845014710403633152</t>
  </si>
  <si>
    <t>https://twitter.com/#!/billy_k_ball/status/843881977015156737</t>
  </si>
  <si>
    <t>https://twitter.com/#!/billy_k_ball/status/844283934661885952</t>
  </si>
  <si>
    <t>https://twitter.com/#!/billy_k_ball/status/844924955372539904</t>
  </si>
  <si>
    <t>https://twitter.com/#!/billy_k_ball/status/844946441953009665</t>
  </si>
  <si>
    <t>https://twitter.com/#!/jenniferlagarde/status/844174651320352768</t>
  </si>
  <si>
    <t>https://twitter.com/#!/jenniferlagarde/status/845015599772291076</t>
  </si>
  <si>
    <t>https://twitter.com/#!/ncpolicywatch/status/844555514247856128</t>
  </si>
  <si>
    <t>https://twitter.com/#!/ncjustice/status/844955048618704899</t>
  </si>
  <si>
    <t>https://twitter.com/#!/billy_k_ball/status/844952934056120321</t>
  </si>
  <si>
    <t>https://twitter.com/#!/ncpolicywatch/status/844953520507965440</t>
  </si>
  <si>
    <t>https://twitter.com/#!/fhs_mc/status/845020363482370049</t>
  </si>
  <si>
    <t>https://twitter.com/#!/bestncorg/status/842810338039021569</t>
  </si>
  <si>
    <t>https://twitter.com/#!/bestncorg/status/843084877079744516</t>
  </si>
  <si>
    <t>https://twitter.com/#!/bestncorg/status/843494852566401024</t>
  </si>
  <si>
    <t>https://twitter.com/#!/bestncorg/status/843746473623896064</t>
  </si>
  <si>
    <t>https://twitter.com/#!/bestncorg/status/843796878814842880</t>
  </si>
  <si>
    <t>https://twitter.com/#!/bestncorg/status/843857290147106817</t>
  </si>
  <si>
    <t>https://twitter.com/#!/bestncorg/status/844108864027066369</t>
  </si>
  <si>
    <t>https://twitter.com/#!/bestncorg/status/844159246925205504</t>
  </si>
  <si>
    <t>https://twitter.com/#!/bestncorg/status/844219687370215424</t>
  </si>
  <si>
    <t>https://twitter.com/#!/bestncorg/status/844471308251475970</t>
  </si>
  <si>
    <t>https://twitter.com/#!/bestncorg/status/844521625064292353</t>
  </si>
  <si>
    <t>https://twitter.com/#!/bestncorg/status/844582057338720256</t>
  </si>
  <si>
    <t>https://twitter.com/#!/bestncorg/status/844944459632689152</t>
  </si>
  <si>
    <t>https://twitter.com/#!/bestncorg/status/844944459926188032</t>
  </si>
  <si>
    <t>https://twitter.com/#!/mrs_principal/status/845023221766344704</t>
  </si>
  <si>
    <t>https://twitter.com/#!/lucasgillispie/status/843115960550768641</t>
  </si>
  <si>
    <t>https://twitter.com/#!/lucasgillispie/status/843387905963974656</t>
  </si>
  <si>
    <t>https://twitter.com/#!/lucasgillispie/status/844909058985484288</t>
  </si>
  <si>
    <t>https://twitter.com/#!/lucasgillispie/status/845011180007702530</t>
  </si>
  <si>
    <t>https://twitter.com/#!/karop3/status/845023987117805572</t>
  </si>
  <si>
    <t>https://twitter.com/#!/roydcooper2017/status/845024659586342912</t>
  </si>
  <si>
    <t>https://twitter.com/#!/wcslechta/status/844367067113537537</t>
  </si>
  <si>
    <t>https://twitter.com/#!/wcslechta/status/845029365809385472</t>
  </si>
  <si>
    <t>https://twitter.com/#!/kidz_notes/status/844557860713484289</t>
  </si>
  <si>
    <t>https://twitter.com/#!/nckhui/status/844256076635803648</t>
  </si>
  <si>
    <t>https://twitter.com/#!/nckhui/status/844306750417317888</t>
  </si>
  <si>
    <t>https://twitter.com/#!/nckhui/status/844319803632488449</t>
  </si>
  <si>
    <t>https://twitter.com/#!/nckhui/status/844322271024087040</t>
  </si>
  <si>
    <t>https://twitter.com/#!/nckhui/status/844334597412392960</t>
  </si>
  <si>
    <t>https://twitter.com/#!/nckhui/status/844925471406145536</t>
  </si>
  <si>
    <t>https://twitter.com/#!/conductord/status/845030682351022081</t>
  </si>
  <si>
    <t>https://twitter.com/#!/jenniferlagarde/status/845011127612387330</t>
  </si>
  <si>
    <t>https://twitter.com/#!/flipgrid/status/845019494833704960</t>
  </si>
  <si>
    <t>https://twitter.com/#!/lieberrian/status/845023880012087296</t>
  </si>
  <si>
    <t>https://twitter.com/#!/caldwellelemen/status/845032163225587712</t>
  </si>
  <si>
    <t>https://twitter.com/#!/caldwellelemen/status/845032207680983041</t>
  </si>
  <si>
    <t>https://twitter.com/#!/mjglanden/status/845033915509280768</t>
  </si>
  <si>
    <t>https://twitter.com/#!/madisoniszler/status/845037569419202569</t>
  </si>
  <si>
    <t>https://twitter.com/#!/msbunn20/status/845039805444620290</t>
  </si>
  <si>
    <t>https://twitter.com/#!/aldunn45/status/845041679518326786</t>
  </si>
  <si>
    <t>https://twitter.com/#!/markrjohnsonnc/status/844707004178419712</t>
  </si>
  <si>
    <t>https://twitter.com/#!/lkaylie/status/842816743647170560</t>
  </si>
  <si>
    <t>https://twitter.com/#!/lkaylie/status/842854338871607296</t>
  </si>
  <si>
    <t>https://twitter.com/#!/lkaylie/status/844523894426013698</t>
  </si>
  <si>
    <t>https://twitter.com/#!/lkaylie/status/844998680583262209</t>
  </si>
  <si>
    <t>https://twitter.com/#!/lkaylie/status/845048014658060288</t>
  </si>
  <si>
    <t>https://twitter.com/#!/angiescioli/status/845051870657875970</t>
  </si>
  <si>
    <t>https://twitter.com/#!/elizabethpropp/status/845052376922894337</t>
  </si>
  <si>
    <t>https://twitter.com/#!/mj_maher/status/844293275506888704</t>
  </si>
  <si>
    <t>https://twitter.com/#!/mj_maher/status/844988999596859392</t>
  </si>
  <si>
    <t>https://twitter.com/#!/aaronjgoldstein/status/845053600539840513</t>
  </si>
  <si>
    <t>https://twitter.com/#!/jenniferlagarde/status/845005336113221637</t>
  </si>
  <si>
    <t>https://twitter.com/#!/jenniferlagarde/status/845005877585285120</t>
  </si>
  <si>
    <t>https://twitter.com/#!/jenniferlagarde/status/845006684607143937</t>
  </si>
  <si>
    <t>https://twitter.com/#!/jenniferlagarde/status/845007682033651712</t>
  </si>
  <si>
    <t>https://twitter.com/#!/jenniferlagarde/status/845008152684843009</t>
  </si>
  <si>
    <t>https://twitter.com/#!/jenniferlagarde/status/845011749829070848</t>
  </si>
  <si>
    <t>https://twitter.com/#!/jenniferlagarde/status/845012558050447361</t>
  </si>
  <si>
    <t>https://twitter.com/#!/jenniferlagarde/status/845014828842467328</t>
  </si>
  <si>
    <t>https://twitter.com/#!/jenniferlagarde/status/845015074179829760</t>
  </si>
  <si>
    <t>https://twitter.com/#!/jenniferlagarde/status/845015483107696642</t>
  </si>
  <si>
    <t>https://twitter.com/#!/jenniferlagarde/status/845015847173308416</t>
  </si>
  <si>
    <t>https://twitter.com/#!/jenniferlagarde/status/845017120375296002</t>
  </si>
  <si>
    <t>https://twitter.com/#!/lieberrian/status/845020267982311428</t>
  </si>
  <si>
    <t>https://twitter.com/#!/lieberrian/status/845020350488461313</t>
  </si>
  <si>
    <t>https://twitter.com/#!/lieberrian/status/845021799821791232</t>
  </si>
  <si>
    <t>https://twitter.com/#!/lieberrian/status/845024758060199936</t>
  </si>
  <si>
    <t>https://twitter.com/#!/jgmediacenter/status/845054216276267010</t>
  </si>
  <si>
    <t>https://twitter.com/#!/jenniferlagarde/status/844127436484857856</t>
  </si>
  <si>
    <t>https://twitter.com/#!/jenniferlagarde/status/844127613358653440</t>
  </si>
  <si>
    <t>https://twitter.com/#!/jenniferlagarde/status/844128078200823809</t>
  </si>
  <si>
    <t>https://twitter.com/#!/jenniferlagarde/status/844498016581111808</t>
  </si>
  <si>
    <t>https://twitter.com/#!/jenniferlagarde/status/844499280769568768</t>
  </si>
  <si>
    <t>https://twitter.com/#!/jenniferlagarde/status/845014728518881280</t>
  </si>
  <si>
    <t>https://twitter.com/#!/jenniferlagarde/status/845015352098639873</t>
  </si>
  <si>
    <t>https://twitter.com/#!/jenniferlagarde/status/845016947326619648</t>
  </si>
  <si>
    <t>https://twitter.com/#!/justinparmenter/status/844129822309847040</t>
  </si>
  <si>
    <t>https://twitter.com/#!/justinparmenter/status/844130116624171008</t>
  </si>
  <si>
    <t>https://twitter.com/#!/justinparmenter/status/845020152240488449</t>
  </si>
  <si>
    <t>https://twitter.com/#!/senatorberger/status/844661111295266816</t>
  </si>
  <si>
    <t>https://twitter.com/#!/justinparmenter/status/845054741772161025</t>
  </si>
  <si>
    <t>https://twitter.com/#!/kkimor/status/845061426918166528</t>
  </si>
  <si>
    <t>https://twitter.com/#!/ncslc/status/845061831588745221</t>
  </si>
  <si>
    <t>https://twitter.com/#!/wendyjaneo/status/845062095527952384</t>
  </si>
  <si>
    <t>https://twitter.com/#!/ps1nc/status/844617273121947648</t>
  </si>
  <si>
    <t>https://twitter.com/#!/billy_k_ball/status/842803773206675459</t>
  </si>
  <si>
    <t>https://twitter.com/#!/billy_k_ball/status/842803981932023808</t>
  </si>
  <si>
    <t>https://twitter.com/#!/billy_k_ball/status/844550099179114496</t>
  </si>
  <si>
    <t>https://twitter.com/#!/billy_k_ball/status/844552131097104384</t>
  </si>
  <si>
    <t>https://twitter.com/#!/billy_k_ball/status/844563786652626946</t>
  </si>
  <si>
    <t>https://twitter.com/#!/billy_k_ball/status/844923569113124864</t>
  </si>
  <si>
    <t>https://twitter.com/#!/billy_k_ball/status/844927815069904896</t>
  </si>
  <si>
    <t>https://twitter.com/#!/billy_k_ball/status/844974064301166592</t>
  </si>
  <si>
    <t>https://twitter.com/#!/billy_k_ball/status/844977598237167616</t>
  </si>
  <si>
    <t>https://twitter.com/#!/billy_k_ball/status/845014767781720065</t>
  </si>
  <si>
    <t>https://twitter.com/#!/ncpolicywatch/status/843790122084700162</t>
  </si>
  <si>
    <t>https://twitter.com/#!/ncpolicywatch/status/844182372526538752</t>
  </si>
  <si>
    <t>https://twitter.com/#!/ncpolicywatch/status/844226486492151809</t>
  </si>
  <si>
    <t>https://twitter.com/#!/ncpolicywatch/status/844290517374550016</t>
  </si>
  <si>
    <t>https://twitter.com/#!/ncpolicywatch/status/844515919951003648</t>
  </si>
  <si>
    <t>https://twitter.com/#!/ncpolicywatch/status/844540129444278272</t>
  </si>
  <si>
    <t>https://twitter.com/#!/ncpolicywatch/status/844591745065271297</t>
  </si>
  <si>
    <t>https://twitter.com/#!/ncpolicywatch/status/844612717356990465</t>
  </si>
  <si>
    <t>https://twitter.com/#!/ncpolicywatch/status/844667275546447872</t>
  </si>
  <si>
    <t>https://twitter.com/#!/ncpolicywatch/status/844886032499855360</t>
  </si>
  <si>
    <t>https://twitter.com/#!/ncpolicywatch/status/844981731652448260</t>
  </si>
  <si>
    <t>https://twitter.com/#!/ncpolicywatch/status/845018700847697920</t>
  </si>
  <si>
    <t>https://twitter.com/#!/ncae/status/845025044749324289</t>
  </si>
  <si>
    <t>https://twitter.com/#!/ncae/status/845025087917043712</t>
  </si>
  <si>
    <t>https://twitter.com/#!/ps1nc/status/844974509698531328</t>
  </si>
  <si>
    <t>https://twitter.com/#!/billy_k_ball/status/844573705669890049</t>
  </si>
  <si>
    <t>https://twitter.com/#!/billy_k_ball/status/844923914069463042</t>
  </si>
  <si>
    <t>https://twitter.com/#!/billy_k_ball/status/844973542823350272</t>
  </si>
  <si>
    <t>https://twitter.com/#!/ncae/status/845024998666502144</t>
  </si>
  <si>
    <t>https://twitter.com/#!/ncae/status/845025200924233730</t>
  </si>
  <si>
    <t>https://twitter.com/#!/ncae/status/845025250807107584</t>
  </si>
  <si>
    <t>https://twitter.com/#!/ncae/status/845025322185756672</t>
  </si>
  <si>
    <t>https://twitter.com/#!/nckhui/status/844971923465523200</t>
  </si>
  <si>
    <t>https://twitter.com/#!/nckhui/status/844973249213665283</t>
  </si>
  <si>
    <t>https://twitter.com/#!/nckhui/status/844973704761266176</t>
  </si>
  <si>
    <t>https://twitter.com/#!/nckhui/status/844981888003530752</t>
  </si>
  <si>
    <t>https://twitter.com/#!/nckhui/status/844983746189299713</t>
  </si>
  <si>
    <t>https://twitter.com/#!/nckhui/status/844984661134729216</t>
  </si>
  <si>
    <t>https://twitter.com/#!/ps1nc/status/844981152628854784</t>
  </si>
  <si>
    <t>https://twitter.com/#!/ps1nc/status/844984735734599685</t>
  </si>
  <si>
    <t>https://twitter.com/#!/nckhui/status/843922826985951235</t>
  </si>
  <si>
    <t>https://twitter.com/#!/nckhui/status/844336624829911040</t>
  </si>
  <si>
    <t>https://twitter.com/#!/nckhui/status/845027779225796610</t>
  </si>
  <si>
    <t>https://twitter.com/#!/nckhui/status/845030574280642560</t>
  </si>
  <si>
    <t>https://twitter.com/#!/ps1nc/status/842843095775526912</t>
  </si>
  <si>
    <t>https://twitter.com/#!/ps1nc/status/842888341825568768</t>
  </si>
  <si>
    <t>https://twitter.com/#!/ps1nc/status/843130057623330816</t>
  </si>
  <si>
    <t>https://twitter.com/#!/ps1nc/status/843809473466654723</t>
  </si>
  <si>
    <t>https://twitter.com/#!/ps1nc/status/843975543578132480</t>
  </si>
  <si>
    <t>https://twitter.com/#!/ps1nc/status/844194430554963969</t>
  </si>
  <si>
    <t>https://twitter.com/#!/ps1nc/status/844292656759013377</t>
  </si>
  <si>
    <t>https://twitter.com/#!/ps1nc/status/844337921817804801</t>
  </si>
  <si>
    <t>https://twitter.com/#!/ps1nc/status/844566008035729409</t>
  </si>
  <si>
    <t>https://twitter.com/#!/ps1nc/status/844571952497016834</t>
  </si>
  <si>
    <t>https://twitter.com/#!/ps1nc/status/844599800024748032</t>
  </si>
  <si>
    <t>https://twitter.com/#!/ps1nc/status/844625623939268609</t>
  </si>
  <si>
    <t>https://twitter.com/#!/ps1nc/status/844655063004073987</t>
  </si>
  <si>
    <t>https://twitter.com/#!/ps1nc/status/844984885307682816</t>
  </si>
  <si>
    <t>https://twitter.com/#!/ps1nc/status/845062707162308608</t>
  </si>
  <si>
    <t>842785226615087106</t>
  </si>
  <si>
    <t>842787705775906817</t>
  </si>
  <si>
    <t>842791713764753408</t>
  </si>
  <si>
    <t>842795062404747264</t>
  </si>
  <si>
    <t>842800300255825920</t>
  </si>
  <si>
    <t>842803387938881536</t>
  </si>
  <si>
    <t>842808936294170624</t>
  </si>
  <si>
    <t>842809031328759812</t>
  </si>
  <si>
    <t>842810764335497220</t>
  </si>
  <si>
    <t>842812596931715073</t>
  </si>
  <si>
    <t>842818617716674560</t>
  </si>
  <si>
    <t>842818651946455042</t>
  </si>
  <si>
    <t>842833947503472640</t>
  </si>
  <si>
    <t>842861224203341825</t>
  </si>
  <si>
    <t>842861847388807173</t>
  </si>
  <si>
    <t>842867823416410112</t>
  </si>
  <si>
    <t>842886314349363200</t>
  </si>
  <si>
    <t>842888730721599488</t>
  </si>
  <si>
    <t>842894785425883137</t>
  </si>
  <si>
    <t>842895172719513600</t>
  </si>
  <si>
    <t>842897627121405952</t>
  </si>
  <si>
    <t>842900001168769024</t>
  </si>
  <si>
    <t>842907605853003780</t>
  </si>
  <si>
    <t>842910569988546560</t>
  </si>
  <si>
    <t>842913620950470657</t>
  </si>
  <si>
    <t>842914665218891777</t>
  </si>
  <si>
    <t>842916847414628352</t>
  </si>
  <si>
    <t>842945954110234624</t>
  </si>
  <si>
    <t>842995173240061953</t>
  </si>
  <si>
    <t>843038323048398848</t>
  </si>
  <si>
    <t>843060653397086208</t>
  </si>
  <si>
    <t>843065282260320256</t>
  </si>
  <si>
    <t>842830588872724480</t>
  </si>
  <si>
    <t>843066441473703940</t>
  </si>
  <si>
    <t>843066778947375104</t>
  </si>
  <si>
    <t>843072458508984320</t>
  </si>
  <si>
    <t>843083533275009024</t>
  </si>
  <si>
    <t>843084002307248133</t>
  </si>
  <si>
    <t>843096601262522368</t>
  </si>
  <si>
    <t>843098617095356416</t>
  </si>
  <si>
    <t>843116581102280708</t>
  </si>
  <si>
    <t>843120992302104578</t>
  </si>
  <si>
    <t>843124023928246272</t>
  </si>
  <si>
    <t>843132962455588867</t>
  </si>
  <si>
    <t>843132047686295552</t>
  </si>
  <si>
    <t>843132731303362561</t>
  </si>
  <si>
    <t>843134124483362823</t>
  </si>
  <si>
    <t>843134156133580801</t>
  </si>
  <si>
    <t>842953028667953154</t>
  </si>
  <si>
    <t>843145734757240833</t>
  </si>
  <si>
    <t>843153457393623040</t>
  </si>
  <si>
    <t>843154305150566401</t>
  </si>
  <si>
    <t>843155117738250240</t>
  </si>
  <si>
    <t>843169150986080257</t>
  </si>
  <si>
    <t>843177483293917184</t>
  </si>
  <si>
    <t>843177541041078273</t>
  </si>
  <si>
    <t>843202189048893440</t>
  </si>
  <si>
    <t>843204902352490496</t>
  </si>
  <si>
    <t>843205025488867328</t>
  </si>
  <si>
    <t>843212129218019328</t>
  </si>
  <si>
    <t>843249909486800898</t>
  </si>
  <si>
    <t>843259740570484736</t>
  </si>
  <si>
    <t>843286406168567812</t>
  </si>
  <si>
    <t>843420068478357506</t>
  </si>
  <si>
    <t>843440821701697536</t>
  </si>
  <si>
    <t>843464013069529088</t>
  </si>
  <si>
    <t>843479325244641280</t>
  </si>
  <si>
    <t>843479602244829184</t>
  </si>
  <si>
    <t>843508304571748353</t>
  </si>
  <si>
    <t>843546416597401601</t>
  </si>
  <si>
    <t>843552356843360259</t>
  </si>
  <si>
    <t>843552587953659904</t>
  </si>
  <si>
    <t>843553164255248385</t>
  </si>
  <si>
    <t>843581235607863297</t>
  </si>
  <si>
    <t>843581588642418693</t>
  </si>
  <si>
    <t>843117641468432384</t>
  </si>
  <si>
    <t>843126585708482561</t>
  </si>
  <si>
    <t>843601660383543301</t>
  </si>
  <si>
    <t>843616286735286272</t>
  </si>
  <si>
    <t>843630967822651393</t>
  </si>
  <si>
    <t>843691541176684544</t>
  </si>
  <si>
    <t>843782649705566208</t>
  </si>
  <si>
    <t>843784239376187393</t>
  </si>
  <si>
    <t>843550180993589251</t>
  </si>
  <si>
    <t>843614286266220545</t>
  </si>
  <si>
    <t>843460543784636416</t>
  </si>
  <si>
    <t>843786474533371904</t>
  </si>
  <si>
    <t>843815012632281088</t>
  </si>
  <si>
    <t>842807974099935234</t>
  </si>
  <si>
    <t>843837471683239936</t>
  </si>
  <si>
    <t>843823608841625604</t>
  </si>
  <si>
    <t>843840783522390017</t>
  </si>
  <si>
    <t>843846759910719488</t>
  </si>
  <si>
    <t>843866162593218560</t>
  </si>
  <si>
    <t>843872397870678016</t>
  </si>
  <si>
    <t>843873488335200256</t>
  </si>
  <si>
    <t>843481698662793216</t>
  </si>
  <si>
    <t>843892192238321668</t>
  </si>
  <si>
    <t>843899979278237697</t>
  </si>
  <si>
    <t>843904687913033728</t>
  </si>
  <si>
    <t>843914027885584384</t>
  </si>
  <si>
    <t>843927022623703041</t>
  </si>
  <si>
    <t>843930215046877185</t>
  </si>
  <si>
    <t>843943716956069890</t>
  </si>
  <si>
    <t>843955676258992134</t>
  </si>
  <si>
    <t>843956336736047104</t>
  </si>
  <si>
    <t>843972563403530240</t>
  </si>
  <si>
    <t>843982912907329538</t>
  </si>
  <si>
    <t>843987040215728128</t>
  </si>
  <si>
    <t>843987399801798656</t>
  </si>
  <si>
    <t>843082331883786240</t>
  </si>
  <si>
    <t>843457103616507905</t>
  </si>
  <si>
    <t>843459119847759872</t>
  </si>
  <si>
    <t>843461720798584832</t>
  </si>
  <si>
    <t>843992421612605440</t>
  </si>
  <si>
    <t>843082656027987970</t>
  </si>
  <si>
    <t>843082782033264640</t>
  </si>
  <si>
    <t>843448948773851136</t>
  </si>
  <si>
    <t>843991698984308737</t>
  </si>
  <si>
    <t>843991845495603201</t>
  </si>
  <si>
    <t>843993064419049472</t>
  </si>
  <si>
    <t>844002569966051332</t>
  </si>
  <si>
    <t>844004594585878528</t>
  </si>
  <si>
    <t>844011319116386304</t>
  </si>
  <si>
    <t>844013894498770944</t>
  </si>
  <si>
    <t>844020464536047617</t>
  </si>
  <si>
    <t>842979297405079553</t>
  </si>
  <si>
    <t>844064104763592708</t>
  </si>
  <si>
    <t>842829703585153024</t>
  </si>
  <si>
    <t>844127878212177920</t>
  </si>
  <si>
    <t>844130185519796224</t>
  </si>
  <si>
    <t>844130446317408258</t>
  </si>
  <si>
    <t>844136325360095234</t>
  </si>
  <si>
    <t>844137271418937344</t>
  </si>
  <si>
    <t>844148794941997056</t>
  </si>
  <si>
    <t>844155590314213376</t>
  </si>
  <si>
    <t>844166569890631680</t>
  </si>
  <si>
    <t>844178586466750465</t>
  </si>
  <si>
    <t>844187254293778432</t>
  </si>
  <si>
    <t>843862400860377088</t>
  </si>
  <si>
    <t>844193147928428544</t>
  </si>
  <si>
    <t>844195008332947460</t>
  </si>
  <si>
    <t>844195761818603520</t>
  </si>
  <si>
    <t>844201504332566528</t>
  </si>
  <si>
    <t>844210165847130112</t>
  </si>
  <si>
    <t>844196572950921220</t>
  </si>
  <si>
    <t>843466382733950980</t>
  </si>
  <si>
    <t>843870045361061889</t>
  </si>
  <si>
    <t>844169637038379009</t>
  </si>
  <si>
    <t>844213386300850177</t>
  </si>
  <si>
    <t>844215228778905603</t>
  </si>
  <si>
    <t>844228406246031364</t>
  </si>
  <si>
    <t>844229423918473216</t>
  </si>
  <si>
    <t>844231930195427328</t>
  </si>
  <si>
    <t>842829686946390016</t>
  </si>
  <si>
    <t>844233759977357312</t>
  </si>
  <si>
    <t>844274416485879811</t>
  </si>
  <si>
    <t>843406504158019584</t>
  </si>
  <si>
    <t>843410676299321349</t>
  </si>
  <si>
    <t>843516674557009920</t>
  </si>
  <si>
    <t>843407115863691265</t>
  </si>
  <si>
    <t>844279854015156229</t>
  </si>
  <si>
    <t>844287055710564352</t>
  </si>
  <si>
    <t>844287520728895488</t>
  </si>
  <si>
    <t>844287722953084929</t>
  </si>
  <si>
    <t>844291334655655940</t>
  </si>
  <si>
    <t>844291940124442624</t>
  </si>
  <si>
    <t>844293135761100801</t>
  </si>
  <si>
    <t>844299519923834884</t>
  </si>
  <si>
    <t>844299549053276160</t>
  </si>
  <si>
    <t>844300362018426881</t>
  </si>
  <si>
    <t>844300585222520834</t>
  </si>
  <si>
    <t>844301105190391809</t>
  </si>
  <si>
    <t>844309762305146884</t>
  </si>
  <si>
    <t>842922309052780544</t>
  </si>
  <si>
    <t>844311548956958721</t>
  </si>
  <si>
    <t>844313908328517633</t>
  </si>
  <si>
    <t>843196425517355008</t>
  </si>
  <si>
    <t>843232826615042048</t>
  </si>
  <si>
    <t>844314368313581569</t>
  </si>
  <si>
    <t>844320409474412544</t>
  </si>
  <si>
    <t>844322871862329344</t>
  </si>
  <si>
    <t>844324359099596802</t>
  </si>
  <si>
    <t>844325152749993984</t>
  </si>
  <si>
    <t>844301607043059712</t>
  </si>
  <si>
    <t>844337841350086658</t>
  </si>
  <si>
    <t>844338113694633992</t>
  </si>
  <si>
    <t>844340028885155840</t>
  </si>
  <si>
    <t>844340071864119296</t>
  </si>
  <si>
    <t>844340371761086466</t>
  </si>
  <si>
    <t>844341983237849089</t>
  </si>
  <si>
    <t>844342348414943232</t>
  </si>
  <si>
    <t>844345001891037184</t>
  </si>
  <si>
    <t>844350655091367936</t>
  </si>
  <si>
    <t>844352016201732096</t>
  </si>
  <si>
    <t>844352729950666752</t>
  </si>
  <si>
    <t>843988672718524416</t>
  </si>
  <si>
    <t>844352824767123456</t>
  </si>
  <si>
    <t>844354972154257409</t>
  </si>
  <si>
    <t>844359203686961154</t>
  </si>
  <si>
    <t>844360076102193152</t>
  </si>
  <si>
    <t>844360471641772033</t>
  </si>
  <si>
    <t>843927561403056129</t>
  </si>
  <si>
    <t>844360533071613952</t>
  </si>
  <si>
    <t>844362322084872192</t>
  </si>
  <si>
    <t>844357556298551305</t>
  </si>
  <si>
    <t>844362879784685568</t>
  </si>
  <si>
    <t>844363307221966848</t>
  </si>
  <si>
    <t>844363543453614081</t>
  </si>
  <si>
    <t>844361178591772672</t>
  </si>
  <si>
    <t>844365545155780608</t>
  </si>
  <si>
    <t>844365729528983552</t>
  </si>
  <si>
    <t>844365980830760960</t>
  </si>
  <si>
    <t>844366546323603456</t>
  </si>
  <si>
    <t>844367902715338753</t>
  </si>
  <si>
    <t>844297195075579904</t>
  </si>
  <si>
    <t>844367852475891713</t>
  </si>
  <si>
    <t>844368539695943682</t>
  </si>
  <si>
    <t>843104039944556544</t>
  </si>
  <si>
    <t>844355680689631232</t>
  </si>
  <si>
    <t>844295921890459649</t>
  </si>
  <si>
    <t>844369670023073793</t>
  </si>
  <si>
    <t>844367089783586816</t>
  </si>
  <si>
    <t>844369488246198272</t>
  </si>
  <si>
    <t>844370900698976260</t>
  </si>
  <si>
    <t>843517625598709760</t>
  </si>
  <si>
    <t>843982146419200001</t>
  </si>
  <si>
    <t>843982418126295040</t>
  </si>
  <si>
    <t>844374486342402048</t>
  </si>
  <si>
    <t>844375182169034753</t>
  </si>
  <si>
    <t>844375188808646658</t>
  </si>
  <si>
    <t>844377153319981056</t>
  </si>
  <si>
    <t>844377786399801344</t>
  </si>
  <si>
    <t>844378887861751809</t>
  </si>
  <si>
    <t>844379636565991424</t>
  </si>
  <si>
    <t>844383303432097792</t>
  </si>
  <si>
    <t>842871554547638273</t>
  </si>
  <si>
    <t>842926398830510084</t>
  </si>
  <si>
    <t>844383823848787969</t>
  </si>
  <si>
    <t>844383856803430400</t>
  </si>
  <si>
    <t>844388379743731712</t>
  </si>
  <si>
    <t>844388406645800960</t>
  </si>
  <si>
    <t>844370444497178624</t>
  </si>
  <si>
    <t>844372147493580800</t>
  </si>
  <si>
    <t>844395183450079232</t>
  </si>
  <si>
    <t>844406232127541248</t>
  </si>
  <si>
    <t>844429521021550592</t>
  </si>
  <si>
    <t>844443153738412032</t>
  </si>
  <si>
    <t>843985943698821121</t>
  </si>
  <si>
    <t>844139150345453568</t>
  </si>
  <si>
    <t>844444220400259073</t>
  </si>
  <si>
    <t>844484987269402625</t>
  </si>
  <si>
    <t>844489147125547008</t>
  </si>
  <si>
    <t>844339594426564609</t>
  </si>
  <si>
    <t>844502339239264256</t>
  </si>
  <si>
    <t>844502665027620864</t>
  </si>
  <si>
    <t>844505841239805953</t>
  </si>
  <si>
    <t>844365081588744194</t>
  </si>
  <si>
    <t>844364739832508416</t>
  </si>
  <si>
    <t>844365253060145152</t>
  </si>
  <si>
    <t>844365943497093121</t>
  </si>
  <si>
    <t>844366389150302208</t>
  </si>
  <si>
    <t>844367423729876992</t>
  </si>
  <si>
    <t>844368450239709184</t>
  </si>
  <si>
    <t>844369238806605825</t>
  </si>
  <si>
    <t>844369694748397568</t>
  </si>
  <si>
    <t>844367110700765184</t>
  </si>
  <si>
    <t>844510920906887169</t>
  </si>
  <si>
    <t>844510931573002242</t>
  </si>
  <si>
    <t>844518103111356417</t>
  </si>
  <si>
    <t>844518366287200256</t>
  </si>
  <si>
    <t>844292072718974976</t>
  </si>
  <si>
    <t>844520261231759364</t>
  </si>
  <si>
    <t>844521927586840578</t>
  </si>
  <si>
    <t>843581490185277441</t>
  </si>
  <si>
    <t>844524416713314309</t>
  </si>
  <si>
    <t>844531675447132160</t>
  </si>
  <si>
    <t>844538099149492225</t>
  </si>
  <si>
    <t>844540513185415168</t>
  </si>
  <si>
    <t>844543314833653762</t>
  </si>
  <si>
    <t>844544047096188928</t>
  </si>
  <si>
    <t>844544537108385792</t>
  </si>
  <si>
    <t>844328926289838080</t>
  </si>
  <si>
    <t>844544729861754880</t>
  </si>
  <si>
    <t>844545481002958849</t>
  </si>
  <si>
    <t>844544276201660416</t>
  </si>
  <si>
    <t>844549679274713089</t>
  </si>
  <si>
    <t>844551694541373440</t>
  </si>
  <si>
    <t>843852388121411585</t>
  </si>
  <si>
    <t>844555017507999744</t>
  </si>
  <si>
    <t>844556324436398080</t>
  </si>
  <si>
    <t>844556733007712257</t>
  </si>
  <si>
    <t>844563073558073344</t>
  </si>
  <si>
    <t>843957576886837250</t>
  </si>
  <si>
    <t>844550154954919936</t>
  </si>
  <si>
    <t>844563092600164353</t>
  </si>
  <si>
    <t>844569581616271360</t>
  </si>
  <si>
    <t>842882520152756224</t>
  </si>
  <si>
    <t>844573441621737472</t>
  </si>
  <si>
    <t>844246786164375552</t>
  </si>
  <si>
    <t>844288762549075971</t>
  </si>
  <si>
    <t>844347396670849024</t>
  </si>
  <si>
    <t>843905771029086208</t>
  </si>
  <si>
    <t>844574728669024256</t>
  </si>
  <si>
    <t>843906081369800704</t>
  </si>
  <si>
    <t>843855940210319361</t>
  </si>
  <si>
    <t>843914993003302913</t>
  </si>
  <si>
    <t>844575568729440256</t>
  </si>
  <si>
    <t>842812335517548545</t>
  </si>
  <si>
    <t>844328268299878400</t>
  </si>
  <si>
    <t>844574575467937792</t>
  </si>
  <si>
    <t>844578102994980865</t>
  </si>
  <si>
    <t>844581338334318594</t>
  </si>
  <si>
    <t>844581456831795200</t>
  </si>
  <si>
    <t>844586420371107840</t>
  </si>
  <si>
    <t>844315312224976898</t>
  </si>
  <si>
    <t>844294157082525698</t>
  </si>
  <si>
    <t>843827641102848001</t>
  </si>
  <si>
    <t>844588257698549762</t>
  </si>
  <si>
    <t>843502944033095680</t>
  </si>
  <si>
    <t>844593334417068032</t>
  </si>
  <si>
    <t>844594693962960896</t>
  </si>
  <si>
    <t>844603976444264458</t>
  </si>
  <si>
    <t>844605908634275848</t>
  </si>
  <si>
    <t>843818869294878720</t>
  </si>
  <si>
    <t>844601529499832321</t>
  </si>
  <si>
    <t>844602996013121550</t>
  </si>
  <si>
    <t>844606115220467713</t>
  </si>
  <si>
    <t>843982505350979584</t>
  </si>
  <si>
    <t>844132630660562944</t>
  </si>
  <si>
    <t>844607821614370816</t>
  </si>
  <si>
    <t>843099927068794881</t>
  </si>
  <si>
    <t>843930723736342528</t>
  </si>
  <si>
    <t>844225119270719488</t>
  </si>
  <si>
    <t>844225151420055552</t>
  </si>
  <si>
    <t>844608741765005315</t>
  </si>
  <si>
    <t>844616926932484099</t>
  </si>
  <si>
    <t>843621671949033473</t>
  </si>
  <si>
    <t>843558821364678656</t>
  </si>
  <si>
    <t>844201686386311168</t>
  </si>
  <si>
    <t>844617409059278848</t>
  </si>
  <si>
    <t>844243515622219776</t>
  </si>
  <si>
    <t>844621412807692289</t>
  </si>
  <si>
    <t>844259027609706497</t>
  </si>
  <si>
    <t>844622485299585024</t>
  </si>
  <si>
    <t>844623972021026816</t>
  </si>
  <si>
    <t>843925593372745729</t>
  </si>
  <si>
    <t>843883726354481154</t>
  </si>
  <si>
    <t>844625990693347328</t>
  </si>
  <si>
    <t>844626306264391684</t>
  </si>
  <si>
    <t>844627574886158336</t>
  </si>
  <si>
    <t>844633051405672448</t>
  </si>
  <si>
    <t>842834319852756992</t>
  </si>
  <si>
    <t>842833892948283392</t>
  </si>
  <si>
    <t>843091134255681537</t>
  </si>
  <si>
    <t>843094963533611010</t>
  </si>
  <si>
    <t>844637204915929091</t>
  </si>
  <si>
    <t>844296568006168576</t>
  </si>
  <si>
    <t>844637820136284160</t>
  </si>
  <si>
    <t>844201168280698880</t>
  </si>
  <si>
    <t>844543135220944900</t>
  </si>
  <si>
    <t>844639475762429953</t>
  </si>
  <si>
    <t>844644499255169024</t>
  </si>
  <si>
    <t>844646663151108097</t>
  </si>
  <si>
    <t>844647203218042881</t>
  </si>
  <si>
    <t>844650831630782465</t>
  </si>
  <si>
    <t>844657786566950912</t>
  </si>
  <si>
    <t>844519605636907008</t>
  </si>
  <si>
    <t>844658069862780932</t>
  </si>
  <si>
    <t>843955612027404289</t>
  </si>
  <si>
    <t>844661447896584193</t>
  </si>
  <si>
    <t>844661658752598017</t>
  </si>
  <si>
    <t>844663055334150144</t>
  </si>
  <si>
    <t>844663863694053381</t>
  </si>
  <si>
    <t>844667406148669440</t>
  </si>
  <si>
    <t>844668147215089668</t>
  </si>
  <si>
    <t>844669014051868672</t>
  </si>
  <si>
    <t>844681355317448705</t>
  </si>
  <si>
    <t>844681726400122883</t>
  </si>
  <si>
    <t>844682194488643584</t>
  </si>
  <si>
    <t>844682450404020225</t>
  </si>
  <si>
    <t>844684113160409095</t>
  </si>
  <si>
    <t>844688779789193216</t>
  </si>
  <si>
    <t>844353696830017540</t>
  </si>
  <si>
    <t>844354112644898817</t>
  </si>
  <si>
    <t>844354794487762944</t>
  </si>
  <si>
    <t>844690782430908416</t>
  </si>
  <si>
    <t>844373899026554881</t>
  </si>
  <si>
    <t>844691404819435520</t>
  </si>
  <si>
    <t>844692368767029248</t>
  </si>
  <si>
    <t>844692626255286272</t>
  </si>
  <si>
    <t>844695957681909760</t>
  </si>
  <si>
    <t>844700715020898304</t>
  </si>
  <si>
    <t>844701545690288128</t>
  </si>
  <si>
    <t>844701668574973952</t>
  </si>
  <si>
    <t>844641489670078465</t>
  </si>
  <si>
    <t>844702979563360256</t>
  </si>
  <si>
    <t>844703044843507714</t>
  </si>
  <si>
    <t>844703671514533888</t>
  </si>
  <si>
    <t>844705444467785729</t>
  </si>
  <si>
    <t>842847346077581312</t>
  </si>
  <si>
    <t>842915728403714051</t>
  </si>
  <si>
    <t>844210406713425920</t>
  </si>
  <si>
    <t>842949628559613955</t>
  </si>
  <si>
    <t>844708077978963968</t>
  </si>
  <si>
    <t>842838917032427521</t>
  </si>
  <si>
    <t>842851418801393664</t>
  </si>
  <si>
    <t>842852150434840577</t>
  </si>
  <si>
    <t>844709210306887681</t>
  </si>
  <si>
    <t>844710077097377792</t>
  </si>
  <si>
    <t>844710257549066240</t>
  </si>
  <si>
    <t>844710583664590851</t>
  </si>
  <si>
    <t>843868994914402306</t>
  </si>
  <si>
    <t>843869067433971712</t>
  </si>
  <si>
    <t>843869140561661952</t>
  </si>
  <si>
    <t>844547336353304577</t>
  </si>
  <si>
    <t>843955807674908675</t>
  </si>
  <si>
    <t>844711053300809728</t>
  </si>
  <si>
    <t>844495410160943104</t>
  </si>
  <si>
    <t>844605090581430278</t>
  </si>
  <si>
    <t>844711591367098368</t>
  </si>
  <si>
    <t>844042812995911680</t>
  </si>
  <si>
    <t>844711688972722179</t>
  </si>
  <si>
    <t>844713370871894017</t>
  </si>
  <si>
    <t>844716636313698304</t>
  </si>
  <si>
    <t>844719041155645440</t>
  </si>
  <si>
    <t>844721079302180864</t>
  </si>
  <si>
    <t>844733103881011200</t>
  </si>
  <si>
    <t>844734449711501312</t>
  </si>
  <si>
    <t>844755254763831296</t>
  </si>
  <si>
    <t>844774042540290049</t>
  </si>
  <si>
    <t>844775505651937280</t>
  </si>
  <si>
    <t>844778241642586112</t>
  </si>
  <si>
    <t>844779134509170688</t>
  </si>
  <si>
    <t>844773933853290496</t>
  </si>
  <si>
    <t>844810731035942913</t>
  </si>
  <si>
    <t>844184636695691265</t>
  </si>
  <si>
    <t>844814301525295110</t>
  </si>
  <si>
    <t>844837442372886528</t>
  </si>
  <si>
    <t>844861673936584704</t>
  </si>
  <si>
    <t>844865646835875840</t>
  </si>
  <si>
    <t>844866970860212225</t>
  </si>
  <si>
    <t>843521747374751745</t>
  </si>
  <si>
    <t>843580874826436611</t>
  </si>
  <si>
    <t>843586534515359744</t>
  </si>
  <si>
    <t>844868411440058373</t>
  </si>
  <si>
    <t>843626866720346114</t>
  </si>
  <si>
    <t>844334059245449216</t>
  </si>
  <si>
    <t>844872607665192960</t>
  </si>
  <si>
    <t>843153496916594689</t>
  </si>
  <si>
    <t>843190971902889986</t>
  </si>
  <si>
    <t>843999944142995456</t>
  </si>
  <si>
    <t>844523649663209474</t>
  </si>
  <si>
    <t>844877565441572864</t>
  </si>
  <si>
    <t>844877705963323394</t>
  </si>
  <si>
    <t>844882031574167554</t>
  </si>
  <si>
    <t>843071990499962880</t>
  </si>
  <si>
    <t>843250668013989889</t>
  </si>
  <si>
    <t>843609534048407552</t>
  </si>
  <si>
    <t>843977457501786113</t>
  </si>
  <si>
    <t>844673226290679809</t>
  </si>
  <si>
    <t>844679534226145280</t>
  </si>
  <si>
    <t>843677659389345792</t>
  </si>
  <si>
    <t>843977902777552896</t>
  </si>
  <si>
    <t>844680442674503680</t>
  </si>
  <si>
    <t>844889751232663553</t>
  </si>
  <si>
    <t>844532913811197954</t>
  </si>
  <si>
    <t>844635546890764288</t>
  </si>
  <si>
    <t>844897024600346625</t>
  </si>
  <si>
    <t>844524367983841282</t>
  </si>
  <si>
    <t>844496397995036672</t>
  </si>
  <si>
    <t>844496546783727616</t>
  </si>
  <si>
    <t>842872808476688386</t>
  </si>
  <si>
    <t>842883130025365504</t>
  </si>
  <si>
    <t>843428375695966213</t>
  </si>
  <si>
    <t>844573342099214336</t>
  </si>
  <si>
    <t>844593986417373186</t>
  </si>
  <si>
    <t>844868940748677126</t>
  </si>
  <si>
    <t>844899722867412992</t>
  </si>
  <si>
    <t>844180182764261377</t>
  </si>
  <si>
    <t>843885124697669632</t>
  </si>
  <si>
    <t>844164245566738433</t>
  </si>
  <si>
    <t>844271343726223361</t>
  </si>
  <si>
    <t>844611214428852224</t>
  </si>
  <si>
    <t>844880446219583492</t>
  </si>
  <si>
    <t>844195201329565696</t>
  </si>
  <si>
    <t>844914351614152707</t>
  </si>
  <si>
    <t>842794189905575936</t>
  </si>
  <si>
    <t>842787723018735617</t>
  </si>
  <si>
    <t>842787641993187328</t>
  </si>
  <si>
    <t>844919301282942976</t>
  </si>
  <si>
    <t>844919392253173760</t>
  </si>
  <si>
    <t>844885959183355904</t>
  </si>
  <si>
    <t>844923805923446788</t>
  </si>
  <si>
    <t>844564617317756928</t>
  </si>
  <si>
    <t>844625742659026944</t>
  </si>
  <si>
    <t>844932050956275712</t>
  </si>
  <si>
    <t>844933515670163458</t>
  </si>
  <si>
    <t>844934012464496640</t>
  </si>
  <si>
    <t>844934501499318275</t>
  </si>
  <si>
    <t>843106947465433093</t>
  </si>
  <si>
    <t>844936362595926016</t>
  </si>
  <si>
    <t>844616605778821120</t>
  </si>
  <si>
    <t>843933082478678016</t>
  </si>
  <si>
    <t>844682333508816896</t>
  </si>
  <si>
    <t>844886059301384192</t>
  </si>
  <si>
    <t>844916639204298752</t>
  </si>
  <si>
    <t>843919547157692421</t>
  </si>
  <si>
    <t>844702836676050946</t>
  </si>
  <si>
    <t>844937835232735235</t>
  </si>
  <si>
    <t>842851835014606851</t>
  </si>
  <si>
    <t>844884017988165632</t>
  </si>
  <si>
    <t>844357710367936512</t>
  </si>
  <si>
    <t>844366489306222594</t>
  </si>
  <si>
    <t>844365920944427009</t>
  </si>
  <si>
    <t>844922070861524992</t>
  </si>
  <si>
    <t>844646130801631232</t>
  </si>
  <si>
    <t>844932874205847554</t>
  </si>
  <si>
    <t>844945447382867969</t>
  </si>
  <si>
    <t>844354624136077312</t>
  </si>
  <si>
    <t>843053179117998080</t>
  </si>
  <si>
    <t>844507211359567872</t>
  </si>
  <si>
    <t>843090062443200512</t>
  </si>
  <si>
    <t>844365247255379970</t>
  </si>
  <si>
    <t>844366720403951616</t>
  </si>
  <si>
    <t>844367513462935552</t>
  </si>
  <si>
    <t>844368795925954560</t>
  </si>
  <si>
    <t>843120630845313024</t>
  </si>
  <si>
    <t>844356040284102657</t>
  </si>
  <si>
    <t>844352217285115904</t>
  </si>
  <si>
    <t>844354930785894400</t>
  </si>
  <si>
    <t>844356284405174272</t>
  </si>
  <si>
    <t>844356643181744128</t>
  </si>
  <si>
    <t>844363853169393664</t>
  </si>
  <si>
    <t>844502854731780100</t>
  </si>
  <si>
    <t>844355035953795073</t>
  </si>
  <si>
    <t>844357190605590533</t>
  </si>
  <si>
    <t>844358371469934593</t>
  </si>
  <si>
    <t>844358540122841088</t>
  </si>
  <si>
    <t>844359302412455936</t>
  </si>
  <si>
    <t>844358826874802177</t>
  </si>
  <si>
    <t>844358806683471872</t>
  </si>
  <si>
    <t>844359967889129473</t>
  </si>
  <si>
    <t>844355433024405504</t>
  </si>
  <si>
    <t>844355872876904449</t>
  </si>
  <si>
    <t>844356227572420613</t>
  </si>
  <si>
    <t>844357059554496512</t>
  </si>
  <si>
    <t>844357930703093761</t>
  </si>
  <si>
    <t>844358392458219520</t>
  </si>
  <si>
    <t>844358974396911617</t>
  </si>
  <si>
    <t>844359094249119744</t>
  </si>
  <si>
    <t>844361022202884097</t>
  </si>
  <si>
    <t>844361061155426304</t>
  </si>
  <si>
    <t>844361175471198208</t>
  </si>
  <si>
    <t>844361599230115842</t>
  </si>
  <si>
    <t>844362389667692544</t>
  </si>
  <si>
    <t>844357528918118400</t>
  </si>
  <si>
    <t>844360247057764352</t>
  </si>
  <si>
    <t>844359441604661248</t>
  </si>
  <si>
    <t>844363656020348928</t>
  </si>
  <si>
    <t>844356366470955008</t>
  </si>
  <si>
    <t>844356953933533185</t>
  </si>
  <si>
    <t>844357292392894464</t>
  </si>
  <si>
    <t>844360016643678208</t>
  </si>
  <si>
    <t>844360311973040129</t>
  </si>
  <si>
    <t>844361859360788480</t>
  </si>
  <si>
    <t>844363708830810112</t>
  </si>
  <si>
    <t>844364422973935616</t>
  </si>
  <si>
    <t>843108266154643456</t>
  </si>
  <si>
    <t>844242492371484672</t>
  </si>
  <si>
    <t>844242756637802496</t>
  </si>
  <si>
    <t>844360164232871937</t>
  </si>
  <si>
    <t>844360697366679553</t>
  </si>
  <si>
    <t>844360877801443330</t>
  </si>
  <si>
    <t>844361394577457152</t>
  </si>
  <si>
    <t>844361553826729985</t>
  </si>
  <si>
    <t>844363339631378432</t>
  </si>
  <si>
    <t>844364194883538945</t>
  </si>
  <si>
    <t>844365569700872192</t>
  </si>
  <si>
    <t>844366077782056961</t>
  </si>
  <si>
    <t>844367834650230784</t>
  </si>
  <si>
    <t>844368476877869056</t>
  </si>
  <si>
    <t>844368969570111488</t>
  </si>
  <si>
    <t>844369164269748224</t>
  </si>
  <si>
    <t>844362141469675520</t>
  </si>
  <si>
    <t>844367896335847426</t>
  </si>
  <si>
    <t>844369201284501506</t>
  </si>
  <si>
    <t>844370044092121088</t>
  </si>
  <si>
    <t>844360304930770944</t>
  </si>
  <si>
    <t>844359697771712512</t>
  </si>
  <si>
    <t>844360148579700736</t>
  </si>
  <si>
    <t>844361075520917505</t>
  </si>
  <si>
    <t>844361623196368896</t>
  </si>
  <si>
    <t>844362324236537856</t>
  </si>
  <si>
    <t>844362649240588288</t>
  </si>
  <si>
    <t>844363231619698689</t>
  </si>
  <si>
    <t>844363422531772422</t>
  </si>
  <si>
    <t>844363704858824704</t>
  </si>
  <si>
    <t>844364272184504320</t>
  </si>
  <si>
    <t>844364425738047488</t>
  </si>
  <si>
    <t>844365176124166144</t>
  </si>
  <si>
    <t>844365678526259201</t>
  </si>
  <si>
    <t>844365957275496448</t>
  </si>
  <si>
    <t>844366254706216960</t>
  </si>
  <si>
    <t>844367273590771712</t>
  </si>
  <si>
    <t>844368034122928129</t>
  </si>
  <si>
    <t>844368120081006593</t>
  </si>
  <si>
    <t>844365408836694016</t>
  </si>
  <si>
    <t>844363186870595585</t>
  </si>
  <si>
    <t>844363319607791616</t>
  </si>
  <si>
    <t>844360066765611011</t>
  </si>
  <si>
    <t>844361710668578816</t>
  </si>
  <si>
    <t>844362479652257792</t>
  </si>
  <si>
    <t>844363000031182853</t>
  </si>
  <si>
    <t>842805737923534849</t>
  </si>
  <si>
    <t>844259491545858048</t>
  </si>
  <si>
    <t>844356057791168512</t>
  </si>
  <si>
    <t>844356722999394305</t>
  </si>
  <si>
    <t>844358408878854149</t>
  </si>
  <si>
    <t>844361170291187712</t>
  </si>
  <si>
    <t>844361678389153794</t>
  </si>
  <si>
    <t>844363961801850880</t>
  </si>
  <si>
    <t>844366494360330244</t>
  </si>
  <si>
    <t>844369066278170626</t>
  </si>
  <si>
    <t>844359680205967360</t>
  </si>
  <si>
    <t>844360106905079813</t>
  </si>
  <si>
    <t>844363323533639685</t>
  </si>
  <si>
    <t>844356604103475200</t>
  </si>
  <si>
    <t>844359035965116416</t>
  </si>
  <si>
    <t>844363877177593860</t>
  </si>
  <si>
    <t>844366852247732224</t>
  </si>
  <si>
    <t>844373840612462592</t>
  </si>
  <si>
    <t>844366650132647937</t>
  </si>
  <si>
    <t>844358863621165056</t>
  </si>
  <si>
    <t>844359309437947904</t>
  </si>
  <si>
    <t>844359808614629376</t>
  </si>
  <si>
    <t>844361475363913733</t>
  </si>
  <si>
    <t>844362869378551809</t>
  </si>
  <si>
    <t>844365550675546114</t>
  </si>
  <si>
    <t>844366280828342272</t>
  </si>
  <si>
    <t>844368496679161857</t>
  </si>
  <si>
    <t>844363999991005185</t>
  </si>
  <si>
    <t>844370397642604544</t>
  </si>
  <si>
    <t>844359265422856192</t>
  </si>
  <si>
    <t>844360119521591296</t>
  </si>
  <si>
    <t>844369276211486720</t>
  </si>
  <si>
    <t>844367867831291904</t>
  </si>
  <si>
    <t>844369378317602816</t>
  </si>
  <si>
    <t>844357723168886785</t>
  </si>
  <si>
    <t>844358064300052480</t>
  </si>
  <si>
    <t>844358869212168193</t>
  </si>
  <si>
    <t>844360295963398145</t>
  </si>
  <si>
    <t>844361624991514624</t>
  </si>
  <si>
    <t>844365306378272770</t>
  </si>
  <si>
    <t>844365618115694593</t>
  </si>
  <si>
    <t>844365940418580481</t>
  </si>
  <si>
    <t>844366292656279552</t>
  </si>
  <si>
    <t>844366896698937345</t>
  </si>
  <si>
    <t>844367533360791552</t>
  </si>
  <si>
    <t>844368082458103809</t>
  </si>
  <si>
    <t>844368544955617280</t>
  </si>
  <si>
    <t>844368874946662401</t>
  </si>
  <si>
    <t>844369604923342849</t>
  </si>
  <si>
    <t>844358090237595649</t>
  </si>
  <si>
    <t>844365759484776448</t>
  </si>
  <si>
    <t>844369259342053377</t>
  </si>
  <si>
    <t>844369282532360192</t>
  </si>
  <si>
    <t>844355927545466880</t>
  </si>
  <si>
    <t>844360973414776832</t>
  </si>
  <si>
    <t>844361252990275584</t>
  </si>
  <si>
    <t>844361462273523712</t>
  </si>
  <si>
    <t>844361718767796224</t>
  </si>
  <si>
    <t>844361916428566530</t>
  </si>
  <si>
    <t>844366637935529986</t>
  </si>
  <si>
    <t>844368307033661440</t>
  </si>
  <si>
    <t>844368927807426561</t>
  </si>
  <si>
    <t>844356104737968128</t>
  </si>
  <si>
    <t>844361362306486272</t>
  </si>
  <si>
    <t>844362249447858176</t>
  </si>
  <si>
    <t>844946020920365057</t>
  </si>
  <si>
    <t>844349703785459712</t>
  </si>
  <si>
    <t>844352160653565956</t>
  </si>
  <si>
    <t>844353569956548608</t>
  </si>
  <si>
    <t>844353751737622528</t>
  </si>
  <si>
    <t>844353879437463552</t>
  </si>
  <si>
    <t>844354765584846848</t>
  </si>
  <si>
    <t>844355268028907522</t>
  </si>
  <si>
    <t>844355411465654272</t>
  </si>
  <si>
    <t>844355917038714880</t>
  </si>
  <si>
    <t>844357488703090688</t>
  </si>
  <si>
    <t>844357793528328192</t>
  </si>
  <si>
    <t>844357977482125312</t>
  </si>
  <si>
    <t>844359587306393600</t>
  </si>
  <si>
    <t>844360210814812160</t>
  </si>
  <si>
    <t>844360465014804480</t>
  </si>
  <si>
    <t>844361471622631425</t>
  </si>
  <si>
    <t>844361817090654213</t>
  </si>
  <si>
    <t>844362942644715520</t>
  </si>
  <si>
    <t>844363199512240129</t>
  </si>
  <si>
    <t>844364108858363904</t>
  </si>
  <si>
    <t>844364571792101376</t>
  </si>
  <si>
    <t>844364877917540353</t>
  </si>
  <si>
    <t>844364974512361472</t>
  </si>
  <si>
    <t>844366437183635457</t>
  </si>
  <si>
    <t>844366939581534208</t>
  </si>
  <si>
    <t>844367506047455232</t>
  </si>
  <si>
    <t>844367729146650626</t>
  </si>
  <si>
    <t>844368159629037568</t>
  </si>
  <si>
    <t>844368717421121536</t>
  </si>
  <si>
    <t>844493880313741312</t>
  </si>
  <si>
    <t>844946489524785153</t>
  </si>
  <si>
    <t>843821175855751169</t>
  </si>
  <si>
    <t>844210355974934531</t>
  </si>
  <si>
    <t>844563438718406656</t>
  </si>
  <si>
    <t>843887759693660160</t>
  </si>
  <si>
    <t>844948307000672257</t>
  </si>
  <si>
    <t>844948746635005953</t>
  </si>
  <si>
    <t>844950146253238273</t>
  </si>
  <si>
    <t>843159801303580674</t>
  </si>
  <si>
    <t>843159272993230849</t>
  </si>
  <si>
    <t>843159143016005632</t>
  </si>
  <si>
    <t>844951962412027906</t>
  </si>
  <si>
    <t>844953584844328961</t>
  </si>
  <si>
    <t>844954043336331264</t>
  </si>
  <si>
    <t>844955359143956481</t>
  </si>
  <si>
    <t>843804065347731456</t>
  </si>
  <si>
    <t>844169977364144129</t>
  </si>
  <si>
    <t>844960390618513408</t>
  </si>
  <si>
    <t>844960521619197952</t>
  </si>
  <si>
    <t>844355950995652608</t>
  </si>
  <si>
    <t>844962085427707905</t>
  </si>
  <si>
    <t>844573239766634496</t>
  </si>
  <si>
    <t>844969348733292545</t>
  </si>
  <si>
    <t>842872488774254592</t>
  </si>
  <si>
    <t>843427901961920514</t>
  </si>
  <si>
    <t>843752501887324160</t>
  </si>
  <si>
    <t>843778664844201986</t>
  </si>
  <si>
    <t>844274201141886980</t>
  </si>
  <si>
    <t>844593614386839553</t>
  </si>
  <si>
    <t>844665459156881409</t>
  </si>
  <si>
    <t>844897960450252800</t>
  </si>
  <si>
    <t>844308800513490948</t>
  </si>
  <si>
    <t>844310077582528512</t>
  </si>
  <si>
    <t>844310185824915456</t>
  </si>
  <si>
    <t>844969735292960768</t>
  </si>
  <si>
    <t>842825984038649858</t>
  </si>
  <si>
    <t>844577541671141376</t>
  </si>
  <si>
    <t>844975482185625640</t>
  </si>
  <si>
    <t>844198062948057092</t>
  </si>
  <si>
    <t>844539719895728128</t>
  </si>
  <si>
    <t>844544351183257600</t>
  </si>
  <si>
    <t>844566234058440706</t>
  </si>
  <si>
    <t>844581319673892865</t>
  </si>
  <si>
    <t>844914182642454528</t>
  </si>
  <si>
    <t>844914433088466945</t>
  </si>
  <si>
    <t>844918340334342144</t>
  </si>
  <si>
    <t>842938920530821120</t>
  </si>
  <si>
    <t>844282986900180992</t>
  </si>
  <si>
    <t>844339047912914944</t>
  </si>
  <si>
    <t>844975557657972736</t>
  </si>
  <si>
    <t>844974665533718528</t>
  </si>
  <si>
    <t>844976513292423168</t>
  </si>
  <si>
    <t>844977190521458688</t>
  </si>
  <si>
    <t>844981112891981825</t>
  </si>
  <si>
    <t>844977260197228545</t>
  </si>
  <si>
    <t>844585133814566913</t>
  </si>
  <si>
    <t>844907573719584768</t>
  </si>
  <si>
    <t>844971899440582656</t>
  </si>
  <si>
    <t>844981673687207937</t>
  </si>
  <si>
    <t>844599908057432067</t>
  </si>
  <si>
    <t>844982824256098304</t>
  </si>
  <si>
    <t>844537935160659970</t>
  </si>
  <si>
    <t>844984659926749184</t>
  </si>
  <si>
    <t>844984688435449857</t>
  </si>
  <si>
    <t>844563003966132224</t>
  </si>
  <si>
    <t>844562480114360321</t>
  </si>
  <si>
    <t>844186603220320256</t>
  </si>
  <si>
    <t>844340227925856258</t>
  </si>
  <si>
    <t>844966831630811137</t>
  </si>
  <si>
    <t>844986231893250048</t>
  </si>
  <si>
    <t>844986286242967553</t>
  </si>
  <si>
    <t>844715998259433473</t>
  </si>
  <si>
    <t>842837930846687232</t>
  </si>
  <si>
    <t>843954657982627841</t>
  </si>
  <si>
    <t>844181276974374912</t>
  </si>
  <si>
    <t>844990716669558784</t>
  </si>
  <si>
    <t>844590065095524357</t>
  </si>
  <si>
    <t>842838947151708165</t>
  </si>
  <si>
    <t>844196879005040640</t>
  </si>
  <si>
    <t>844197428354072576</t>
  </si>
  <si>
    <t>844283648417447943</t>
  </si>
  <si>
    <t>844285841405100033</t>
  </si>
  <si>
    <t>844524615921754112</t>
  </si>
  <si>
    <t>844525571698802689</t>
  </si>
  <si>
    <t>844561206287446017</t>
  </si>
  <si>
    <t>844587266093801472</t>
  </si>
  <si>
    <t>844907728397045764</t>
  </si>
  <si>
    <t>844910514367090689</t>
  </si>
  <si>
    <t>844986427255541760</t>
  </si>
  <si>
    <t>845000687767474176</t>
  </si>
  <si>
    <t>845000688937684995</t>
  </si>
  <si>
    <t>845003602880028681</t>
  </si>
  <si>
    <t>845004283502366722</t>
  </si>
  <si>
    <t>845005158316675072</t>
  </si>
  <si>
    <t>845005745288548352</t>
  </si>
  <si>
    <t>845005768571207682</t>
  </si>
  <si>
    <t>845006417841008640</t>
  </si>
  <si>
    <t>844851091233681408</t>
  </si>
  <si>
    <t>845010050536148992</t>
  </si>
  <si>
    <t>842829607044874241</t>
  </si>
  <si>
    <t>844158163955994624</t>
  </si>
  <si>
    <t>844159196618809344</t>
  </si>
  <si>
    <t>844159398402572288</t>
  </si>
  <si>
    <t>844530784799281153</t>
  </si>
  <si>
    <t>844546612068257793</t>
  </si>
  <si>
    <t>844524226463891456</t>
  </si>
  <si>
    <t>844555438234447872</t>
  </si>
  <si>
    <t>844328213975322625</t>
  </si>
  <si>
    <t>844555580060643328</t>
  </si>
  <si>
    <t>844636932449689600</t>
  </si>
  <si>
    <t>844702154631925764</t>
  </si>
  <si>
    <t>844646554510266368</t>
  </si>
  <si>
    <t>844887911233441794</t>
  </si>
  <si>
    <t>844897193593094144</t>
  </si>
  <si>
    <t>842824026913411072</t>
  </si>
  <si>
    <t>842885190611435525</t>
  </si>
  <si>
    <t>843083645728538624</t>
  </si>
  <si>
    <t>843098334747394049</t>
  </si>
  <si>
    <t>843123842474283009</t>
  </si>
  <si>
    <t>843161731383939072</t>
  </si>
  <si>
    <t>843638070935281664</t>
  </si>
  <si>
    <t>843845755257458689</t>
  </si>
  <si>
    <t>844590428141834240</t>
  </si>
  <si>
    <t>843880171291729920</t>
  </si>
  <si>
    <t>844908567845068801</t>
  </si>
  <si>
    <t>845006160889630720</t>
  </si>
  <si>
    <t>845011209409773568</t>
  </si>
  <si>
    <t>845013003472949250</t>
  </si>
  <si>
    <t>843626596514840576</t>
  </si>
  <si>
    <t>844631848500318208</t>
  </si>
  <si>
    <t>843159899961987073</t>
  </si>
  <si>
    <t>844950733061591041</t>
  </si>
  <si>
    <t>844632156982906881</t>
  </si>
  <si>
    <t>845014459387199488</t>
  </si>
  <si>
    <t>845014710403633152</t>
  </si>
  <si>
    <t>843881977015156737</t>
  </si>
  <si>
    <t>844283934661885952</t>
  </si>
  <si>
    <t>844924955372539904</t>
  </si>
  <si>
    <t>844946441953009665</t>
  </si>
  <si>
    <t>844174651320352768</t>
  </si>
  <si>
    <t>845015599772291076</t>
  </si>
  <si>
    <t>844555514247856128</t>
  </si>
  <si>
    <t>844955048618704899</t>
  </si>
  <si>
    <t>844952934056120321</t>
  </si>
  <si>
    <t>844953520507965440</t>
  </si>
  <si>
    <t>845020363482370049</t>
  </si>
  <si>
    <t>842810338039021569</t>
  </si>
  <si>
    <t>843084877079744516</t>
  </si>
  <si>
    <t>843494852566401024</t>
  </si>
  <si>
    <t>843746473623896064</t>
  </si>
  <si>
    <t>843796878814842880</t>
  </si>
  <si>
    <t>843857290147106817</t>
  </si>
  <si>
    <t>844108864027066369</t>
  </si>
  <si>
    <t>844159246925205504</t>
  </si>
  <si>
    <t>844219687370215424</t>
  </si>
  <si>
    <t>844471308251475970</t>
  </si>
  <si>
    <t>844521625064292353</t>
  </si>
  <si>
    <t>844582057338720256</t>
  </si>
  <si>
    <t>844944459632689152</t>
  </si>
  <si>
    <t>844944459926188032</t>
  </si>
  <si>
    <t>845023221766344704</t>
  </si>
  <si>
    <t>843115960550768641</t>
  </si>
  <si>
    <t>843387905963974656</t>
  </si>
  <si>
    <t>844909058985484288</t>
  </si>
  <si>
    <t>845011180007702530</t>
  </si>
  <si>
    <t>845023987117805572</t>
  </si>
  <si>
    <t>845024659586342912</t>
  </si>
  <si>
    <t>844367067113537537</t>
  </si>
  <si>
    <t>845029365809385472</t>
  </si>
  <si>
    <t>844557860713484289</t>
  </si>
  <si>
    <t>844256076635803648</t>
  </si>
  <si>
    <t>844306750417317888</t>
  </si>
  <si>
    <t>844319803632488449</t>
  </si>
  <si>
    <t>844322271024087040</t>
  </si>
  <si>
    <t>844334597412392960</t>
  </si>
  <si>
    <t>844925471406145536</t>
  </si>
  <si>
    <t>845030682351022081</t>
  </si>
  <si>
    <t>845011127612387330</t>
  </si>
  <si>
    <t>845019494833704960</t>
  </si>
  <si>
    <t>845023880012087296</t>
  </si>
  <si>
    <t>845032163225587712</t>
  </si>
  <si>
    <t>845032207680983041</t>
  </si>
  <si>
    <t>845033915509280768</t>
  </si>
  <si>
    <t>845037569419202569</t>
  </si>
  <si>
    <t>845039805444620290</t>
  </si>
  <si>
    <t>845041679518326786</t>
  </si>
  <si>
    <t>844707004178419712</t>
  </si>
  <si>
    <t>842816743647170560</t>
  </si>
  <si>
    <t>842854338871607296</t>
  </si>
  <si>
    <t>844523894426013698</t>
  </si>
  <si>
    <t>844998680583262209</t>
  </si>
  <si>
    <t>845048014658060288</t>
  </si>
  <si>
    <t>845051870657875970</t>
  </si>
  <si>
    <t>845052376922894337</t>
  </si>
  <si>
    <t>844293275506888704</t>
  </si>
  <si>
    <t>844988999596859392</t>
  </si>
  <si>
    <t>845053600539840513</t>
  </si>
  <si>
    <t>845005336113221637</t>
  </si>
  <si>
    <t>845005877585285120</t>
  </si>
  <si>
    <t>845006684607143937</t>
  </si>
  <si>
    <t>845007682033651712</t>
  </si>
  <si>
    <t>845008152684843009</t>
  </si>
  <si>
    <t>845011749829070848</t>
  </si>
  <si>
    <t>845012558050447361</t>
  </si>
  <si>
    <t>845014828842467328</t>
  </si>
  <si>
    <t>845015074179829760</t>
  </si>
  <si>
    <t>845015483107696642</t>
  </si>
  <si>
    <t>845015847173308416</t>
  </si>
  <si>
    <t>845017120375296002</t>
  </si>
  <si>
    <t>845020267982311428</t>
  </si>
  <si>
    <t>845020350488461313</t>
  </si>
  <si>
    <t>845021799821791232</t>
  </si>
  <si>
    <t>845024758060199936</t>
  </si>
  <si>
    <t>845054216276267010</t>
  </si>
  <si>
    <t>844127436484857856</t>
  </si>
  <si>
    <t>844127613358653440</t>
  </si>
  <si>
    <t>844128078200823809</t>
  </si>
  <si>
    <t>844498016581111808</t>
  </si>
  <si>
    <t>844499280769568768</t>
  </si>
  <si>
    <t>845014728518881280</t>
  </si>
  <si>
    <t>845015352098639873</t>
  </si>
  <si>
    <t>845016947326619648</t>
  </si>
  <si>
    <t>844129822309847040</t>
  </si>
  <si>
    <t>844130116624171008</t>
  </si>
  <si>
    <t>845020152240488449</t>
  </si>
  <si>
    <t>844661111295266816</t>
  </si>
  <si>
    <t>845054741772161025</t>
  </si>
  <si>
    <t>845061426918166528</t>
  </si>
  <si>
    <t>845061831588745221</t>
  </si>
  <si>
    <t>845062095527952384</t>
  </si>
  <si>
    <t>844617273121947648</t>
  </si>
  <si>
    <t>842803773206675459</t>
  </si>
  <si>
    <t>842803981932023808</t>
  </si>
  <si>
    <t>844550099179114496</t>
  </si>
  <si>
    <t>844552131097104384</t>
  </si>
  <si>
    <t>844563786652626946</t>
  </si>
  <si>
    <t>844923569113124864</t>
  </si>
  <si>
    <t>844927815069904896</t>
  </si>
  <si>
    <t>844974064301166592</t>
  </si>
  <si>
    <t>844977598237167616</t>
  </si>
  <si>
    <t>845014767781720065</t>
  </si>
  <si>
    <t>843790122084700162</t>
  </si>
  <si>
    <t>844182372526538752</t>
  </si>
  <si>
    <t>844226486492151809</t>
  </si>
  <si>
    <t>844290517374550016</t>
  </si>
  <si>
    <t>844515919951003648</t>
  </si>
  <si>
    <t>844540129444278272</t>
  </si>
  <si>
    <t>844591745065271297</t>
  </si>
  <si>
    <t>844612717356990465</t>
  </si>
  <si>
    <t>844667275546447872</t>
  </si>
  <si>
    <t>844886032499855360</t>
  </si>
  <si>
    <t>844981731652448260</t>
  </si>
  <si>
    <t>845018700847697920</t>
  </si>
  <si>
    <t>845025044749324289</t>
  </si>
  <si>
    <t>845025087917043712</t>
  </si>
  <si>
    <t>844974509698531328</t>
  </si>
  <si>
    <t>844573705669890049</t>
  </si>
  <si>
    <t>844923914069463042</t>
  </si>
  <si>
    <t>844973542823350272</t>
  </si>
  <si>
    <t>845024998666502144</t>
  </si>
  <si>
    <t>845025200924233730</t>
  </si>
  <si>
    <t>845025250807107584</t>
  </si>
  <si>
    <t>845025322185756672</t>
  </si>
  <si>
    <t>844971923465523200</t>
  </si>
  <si>
    <t>844973249213665283</t>
  </si>
  <si>
    <t>844973704761266176</t>
  </si>
  <si>
    <t>844981888003530752</t>
  </si>
  <si>
    <t>844983746189299713</t>
  </si>
  <si>
    <t>844984661134729216</t>
  </si>
  <si>
    <t>844981152628854784</t>
  </si>
  <si>
    <t>844984735734599685</t>
  </si>
  <si>
    <t>843922826985951235</t>
  </si>
  <si>
    <t>844336624829911040</t>
  </si>
  <si>
    <t>845027779225796610</t>
  </si>
  <si>
    <t>845030574280642560</t>
  </si>
  <si>
    <t>842843095775526912</t>
  </si>
  <si>
    <t>842888341825568768</t>
  </si>
  <si>
    <t>843130057623330816</t>
  </si>
  <si>
    <t>843809473466654723</t>
  </si>
  <si>
    <t>843975543578132480</t>
  </si>
  <si>
    <t>844194430554963969</t>
  </si>
  <si>
    <t>844292656759013377</t>
  </si>
  <si>
    <t>844337921817804801</t>
  </si>
  <si>
    <t>844566008035729409</t>
  </si>
  <si>
    <t>844571952497016834</t>
  </si>
  <si>
    <t>844599800024748032</t>
  </si>
  <si>
    <t>844625623939268609</t>
  </si>
  <si>
    <t>844655063004073987</t>
  </si>
  <si>
    <t>844984885307682816</t>
  </si>
  <si>
    <t>845062707162308608</t>
  </si>
  <si>
    <t>843516969559105538</t>
  </si>
  <si>
    <t>843979964483432448</t>
  </si>
  <si>
    <t>844366499104075776</t>
  </si>
  <si>
    <t>844570930781323265</t>
  </si>
  <si>
    <t>843094188640079873</t>
  </si>
  <si>
    <t>843563878386728964</t>
  </si>
  <si>
    <t>843102797180682240</t>
  </si>
  <si>
    <t>844356920601444352</t>
  </si>
  <si>
    <t>844364768974684160</t>
  </si>
  <si>
    <t>844363617508212737</t>
  </si>
  <si>
    <t>844553004594483201</t>
  </si>
  <si>
    <t>844337840070758400</t>
  </si>
  <si>
    <t>845012865127997440</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</si>
  <si>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</si>
  <si>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</si>
  <si>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</si>
  <si>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</si>
  <si>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</si>
  <si>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</si>
  <si>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</si>
  <si>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</si>
  <si>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</si>
  <si>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</si>
  <si>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</si>
  <si>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</si>
  <si>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</si>
  <si>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2014 North Carolina Teacher of the Year Educator - Activist - Minister - Artist. Using my passion to fuel my purpose.</t>
  </si>
  <si>
    <t>We have one bias: We believe in the fundamental value of public education and the central role it plays in our society and economy.</t>
  </si>
  <si>
    <t>Digital Comm Specialist | INTJ | Aspiring Adult. Strong believer in the power of design as a tool for engagement &amp; change creation. Currently w/ @AVLCitySchools</t>
  </si>
  <si>
    <t>Husband, Father, and Educator!</t>
  </si>
  <si>
    <t>Education Writer/Researcher for Fletcher Foundation. U of Maryland alum. Lover of crab cakes and Old Bay.</t>
  </si>
  <si>
    <t>wife, mother, proud elementary school principal!</t>
  </si>
  <si>
    <t>Official Twitter page for Yadkin Early College High School.</t>
  </si>
  <si>
    <t>Amazingly simple graphic design. Start here: https://t.co/7AwtiXC7jr If you need help, you can reach our customer support here: https://t.co/70S5V1aqo0</t>
  </si>
  <si>
    <t>Canvas isn’t just a product. It’s an educational revolution.
For 24/7 support email support@instructure.com</t>
  </si>
  <si>
    <t>Instructional Technology Facilitator | @ncdpidtl EOL | #dtleol | #nced | #wearewatauga | NC Teaching Fellow | Harry Potter Geek | Tweets are my own.</t>
  </si>
  <si>
    <t>Follower of Jesus Christ and saved by HIS Amazing Grace. Veteran teacher of 24 years!! Teaching is my calling not my profession! @Seesaw Ambassador</t>
  </si>
  <si>
    <t>Statewide, nonprofit, non-partisan, grassroots organization in support of public ed in NC. We aim to inform and educate our community. RTs ≠ endorsements.</t>
  </si>
  <si>
    <t>Radio host at WWNC 570-AM.  _x000D_
Lower-case L libertarian. Deadhead._x000D_
Fluent in sarcasm.  #SelfAwareness_x000D_
Creator of #ProtestCookies</t>
  </si>
  <si>
    <t>Father and Educator dedicated to changing the lives of kids.</t>
  </si>
  <si>
    <t>Middle School Instructional Tech Facilitator in NC. Originally from the Great Lakes State #GVSU #EmpowerEdFCS #NCDLCN</t>
  </si>
  <si>
    <t>Assistant Principal in Vance County Schools - Clarke Elementary School</t>
  </si>
  <si>
    <t>Asheville City Schools official twitter account.</t>
  </si>
  <si>
    <t>Educator, PD leader, keynote speaker, publisher, president of Dave Burgess Consulting, Inc., and NYT Best Selling author of Teach Like a PIRATE #tlap</t>
  </si>
  <si>
    <t>Official Twitter of NC Superintendent Mark Johnson.</t>
  </si>
  <si>
    <t>Dad, Husband, Star Wars Fan. Representing NC's 97th District in the #NCGA House. Official legislative account; maintained by staff. #ncpol</t>
  </si>
  <si>
    <t>Christian,Wife 20yrs, Mother of 9yr and 18 months old sons, Instructional Technology Facilitator  in NC, love reading, spending time with friends and family.</t>
  </si>
  <si>
    <t>Wife, mother, sister, teacher, coach, athletic director, super hero...need I say more?</t>
  </si>
  <si>
    <t>@TEA_teachers Instructional Advocacy Coordinator; @VanderbiltU @UNC @lsu alum; Massachusetts native</t>
  </si>
  <si>
    <t>Chief Administrator at Lincoln Charter School</t>
  </si>
  <si>
    <t>citizen, art-lover, parent, wife, advocate</t>
  </si>
  <si>
    <t>President, Challenge Foundation Properties. The Byers Group, Government Relations. UNC Board of Governors</t>
  </si>
  <si>
    <t>Assistant Superintendent for Instruction and Academic Accountability for New Hanover County Schools</t>
  </si>
  <si>
    <t>wife. mama. exercise fanatic. science teacher extraordinaire. mover. shaker. innovator. silver-lining locator.</t>
  </si>
  <si>
    <t>Assistant Principal at UCPS. Member of UNC-Chapel Hill's Future Ready Leader's Program</t>
  </si>
  <si>
    <t>Wife, mother of three, PK-12 Curriculum Coordinator Cabarrus County, 2009-2010 NC Teacher of the Year, education policy lover. I follow #nced, #nctoy, #edtech.</t>
  </si>
  <si>
    <t>Family and Consumer Science Teacher at Balfour Education Center. It's what I was made to do! App State Alum. Go Apps!</t>
  </si>
  <si>
    <t>North Carolina Restaurant &amp; Lodging Association. Tenacious advocates for North Carolina's $23.5 billion hospitality industry.</t>
  </si>
  <si>
    <t>National Restaurant Association Educational Foundation’s high school culinary program that is building the industry's future leaders!</t>
  </si>
  <si>
    <t>Working to empower students through Family &amp; Consumer Sciences Education @NCPublicSchools.</t>
  </si>
  <si>
    <t>Have a cup of coffee with me...my treat! I have Good News to share! #Gospel...it is changing my life!</t>
  </si>
  <si>
    <t>• James 1:22 • @NC_IOPL fellow in training • ♡ #ENC ♡ offshore waters ♡ Gracie ♡ #Hungary culture #ncpol junkie, recovering junior leaguer @NCFishingGirls</t>
  </si>
  <si>
    <t>New Hanover County Schools</t>
  </si>
  <si>
    <t>Bridging the communication gap between teachers and policymakers in a non-partisan, solutions-driven way for a stronger frontline classroom.</t>
  </si>
  <si>
    <t>We are a non-profit, non-partisan coalition of business leaders committed to improving North Carolina's education system through policy &amp; advocacy.</t>
  </si>
  <si>
    <t>JoalHBroun Vote Joal Hall Broun for Chapel Hill/Carrboro School Board!</t>
  </si>
  <si>
    <t>Happy Mom &amp; Wife, Autism/Special Needs Advocate, Public Ed, President of a Small Business. I wasn't born in NC, but I got here as fast as I could. #UNC Tarheel</t>
  </si>
  <si>
    <t>Wife, Mom, Educator, Curriculum Facilitator</t>
  </si>
  <si>
    <t>2017 NW Regional Principal of Year,
Principal Bunker Hill High School</t>
  </si>
  <si>
    <t>Including you in a conversation about our schools at https://t.co/ag014fysYk</t>
  </si>
  <si>
    <t>Middle School Teacher</t>
  </si>
  <si>
    <t>Book Lover ; @goformative Certfied ; @newsela Certified ; @buncee Ambassador ; @remindhq connected educator ; @flocabulary MC Educator ; #AlphaSquirrel</t>
  </si>
  <si>
    <t>Lead Digital Learning &amp; Media Innovation Facilitator|Surry County Schools, NC|#NCDLCN '15 &amp; Mentor '16 &amp; '17|EdCamp Addict|Change Advocate|One Marshmallow Kid</t>
  </si>
  <si>
    <t>Vision: Today's Learners...Tomorrow's Leaders Craven County Schools is a 14,000 student public school system in southeastern North Carolina.</t>
  </si>
  <si>
    <t>Blessed Wife &amp; Mom of 3; Principal/Lead Learner Aycock Elem; ECU alumni; DUKE Fan; Love the Lake, Beach &amp; Disney! My tweets represent my thoughts.</t>
  </si>
  <si>
    <t>Instructional Technologist, Crafter, Mac Geek, &amp; NCSU fan.</t>
  </si>
  <si>
    <t>Jesus-follower, Husband, Father, Director of Academic and Digital Learning for Surry County Schools, Gamer, Geek.</t>
  </si>
  <si>
    <t>Sat. March 18, 2017 at @WendellMiddle. Organized by @BrendanFetters &amp; @MikeAustinWest. Register ➡️ https://t.co/gt01CFUEkJ</t>
  </si>
  <si>
    <t>Southwestern Randolph High School FCCLA and ProStart</t>
  </si>
  <si>
    <t>The mission of North Carolina Secondary Career and Technical Education is to empower all students to be successful citizens, workers and leaders in a global eco</t>
  </si>
  <si>
    <t>NCDPI Communications Division</t>
  </si>
  <si>
    <t>Educator - #GameDesign, Photography, Animation #CSEd #GameMaker #Minecraft #PBL #EdTech #MakerEd #STEM #STEAM #CareerTechEd #NBCT</t>
  </si>
  <si>
    <t>http://t.co/L9uEUVAmNb connects teachers in high-need communities with donors who want to help.</t>
  </si>
  <si>
    <t>The Official page of Cary High School's Culinary Academy. Home of Cary HS ProStart Classes</t>
  </si>
  <si>
    <t>Follow for information regarding @LNCharter College Counseling, useful college prep resources, etc.</t>
  </si>
  <si>
    <t>Principal/Lead Learner @LNCharter HS #LNCPride | Teacher, Coach | Fitness Enthusiast | F3 "Powerball" | WMU '04, GWU '10 | Husband &amp; Dad</t>
  </si>
  <si>
    <t>Lead Learner. Assistant Principal. Blogger. Wife. President NCPDK. Education is the greatest tool of liberation. Quote: Becoming is better than being.</t>
  </si>
  <si>
    <t>Love books, reading, technology and information!  I have experience in elementary, middle and high school libraries as well as public libraries!</t>
  </si>
  <si>
    <t>Join us for a day of learning and sharing with inspiring, passionate educators. April 22, 2017 at Castle Hayne Elementary! #edcampbeach</t>
  </si>
  <si>
    <t>Applied Sociologist Consultant-- History of researching, implementing and evaluating social policy with a focus on education and health.</t>
  </si>
  <si>
    <t>New era of leadership, advocacy &amp; engagement focused on what's best for kids| Co-Moderators @mgrosstaylor @RyanBJackson1|#EduGladiators Chat Sat. 10:30am CST</t>
  </si>
  <si>
    <t>CUUP-Coalition United Pagans Party of voters working together to promote political issues important to Pagans</t>
  </si>
  <si>
    <t>Wife. Mom. Teacher. Lifelong learner.</t>
  </si>
  <si>
    <t>M.Ed -Ed.Consult/Presenter- IRT, Lit.Sp.,Aspiring K-12 Adm, DoJo Mentor, Discovery Ed.-TLC Leader- EdCampNC Org #TeachwSoul #CelebrateMonday #Growthmindset</t>
  </si>
  <si>
    <t>Father. Educator. NC Superintendent of Public Instruction. Visit: https://t.co/ShoKiRHKQ8</t>
  </si>
  <si>
    <t>Like a tumbleweed drifting...</t>
  </si>
  <si>
    <t>God, Family, Baseball. Isaiah 40:31| ⚾MHU⚾| @caitlin_hay06❤️</t>
  </si>
  <si>
    <t>Mom, wife, blessed beyond measure, passionate about student learning/teacher practice, and the Chief Academic Officer, North Carolina Virtual Public School.</t>
  </si>
  <si>
    <t>Dr. Octavius L. Mulligan, friend of God, husband of @mmmgood2ya, father of @sydneemulligan1 &amp; Silas, member @freechapel &amp; Principal at @TesnateeGapElem</t>
  </si>
  <si>
    <t>Helping prepare students to create the future. The best of Google, for education. Follow for product announcements, program updates and industry news #GoogleEdu</t>
  </si>
  <si>
    <t>#EdTech student and teacher... Always learning, always doing. #NCDLCN 16-17 #NCCAT alumni @CampbellAlumni #AppState MA  #JoCoProud #NCed #JoCoEd @DixonRoadElem</t>
  </si>
  <si>
    <t>Assistant Superintendent,  Curriculum and Instruction,  Surry County Schools</t>
  </si>
  <si>
    <t>juicer gym goer help in the schools ballet four daughters leukemia experience magazines UCB UCSC Marin County Libraries and farmers markets UCSF knit garden</t>
  </si>
  <si>
    <t>The mission of Higher Education Works is to advocate for investment in and support of North Carolina public higher education.</t>
  </si>
  <si>
    <t>6th Grade Science Teacher, Microsoft Innovative Educator, Common Sense Digital Citizenship Certified Educator</t>
  </si>
  <si>
    <t>Twitter newbie, teaches middle school ELA and SS, tech geek, mom, seeking continual inspiration</t>
  </si>
  <si>
    <t>Google for Edu Innovator #COL16 &amp; Trainer. Director of @alisal_edtech in AUSD. Moving #teachers &amp; #students toward empowered student agency &amp; #21stCenturySkills</t>
  </si>
  <si>
    <t>MYP and DP English teacher and soccer coach Kaohsiung American School COETAIL</t>
  </si>
  <si>
    <t>Steven Singer is a husband, father, teacher, and education advocate. More at http://t.co/jlNQu6bEAm and http://t.co/IYzjSWBHOU.</t>
  </si>
  <si>
    <t>Dad, husband, @NBPTS, Google Certified Educator and Trainer, ITRT #GoogleET #GoogleEDU #breakoutedu</t>
  </si>
  <si>
    <t>Assistant Professor of Higher Ed @UNCW | Teacher, Advisor, Mentor | Study Political Economy of Higher Ed | Former &amp; Forever Terp | Tweets = Me, Not Employer</t>
  </si>
  <si>
    <t>Rob Christensen is chief political writer for The News and Observer of Raleigh and author of The Paradox of Tar Heel Politics.</t>
  </si>
  <si>
    <t>Education reporter at The News &amp; Observer in Raleigh.</t>
  </si>
  <si>
    <t>RT ≠ endorsement</t>
  </si>
  <si>
    <t>Gifted Specialist. NBCT. Google Qualified Educator. Apple Teacher 2016. #EdCampQC &amp; #EdCampSpark Co-Organizer. Creator. Collaborator.</t>
  </si>
  <si>
    <t>We offer ideas, inspiration &amp; information for your best days &amp; double that for your hard ones. Supporting kids means supporting educators, always.</t>
  </si>
  <si>
    <t>Wife, Mom, K-5 Technology Teacher, NBCT, Governor's Teacher Network, 2014 PBS LearningMedia Digital Innovator, Personal Blog: https://t.co/O7c1MHCC32</t>
  </si>
  <si>
    <t>#MTPSPride Tech Specialist, @TGC_IREX fellow, Google for Edu Trainer, &amp; Innovator, TED-Ed Innovative Educator, mom of 2. Org. of @gardenstsummit @ednadoedu</t>
  </si>
  <si>
    <t>Weekly TV show focused on education issues in NC. Sat at 7:30 PM on WRAL and Sun at 6:30 am on UNC-TV's NC Channel. Produced by Public School Forum@theNCForum.</t>
  </si>
  <si>
    <t>intrinsically motivated leader | inquisitive learner | passionate @ equity-n-edu | leader-n-digital learning | ❤️ health &amp; xfit | tar heel born and bred!</t>
  </si>
  <si>
    <t>@GHMS_Grizzlies #EdTech Coach. Married to @_erin_rachel. @GoogleForEdu Certified Innovator and Trainer. #GoogleEI #GoogleET @BamRadioNetwork EdWords blogger.</t>
  </si>
  <si>
    <t>Opinions = mine. Bringing organizations together for mutual benefit. Higher Education @NCCU, Sports, Cars, Fitness and golf.</t>
  </si>
  <si>
    <t>President of the NCCU Durham Alumni Chapter. Athletics Administrator. Great great great great great grandson of Adam Weishaupt.
Scientia Defendit Nos</t>
  </si>
  <si>
    <t>Faith+Grace, Incredible Wife&amp;Kids Are Everything-Blessed, ECUPirates, ACCB-ball, Washington Redskins, J.P.Knapp Early College Principal, 2016 POY, Never Give Up</t>
  </si>
  <si>
    <t>Graduate of NCSU &amp; Meredith college. Autism mom &amp; advocate, music lover, believer in kindness. Personal acct; views are not affiliated w employer.</t>
  </si>
  <si>
    <t>Providing students and educators with meaningful experiences in North Carolina history! Education Section of @NCMuseumHistory</t>
  </si>
  <si>
    <t>Family man, #ncpol junkie, attorney &amp; lobbyist for @DisabilityRtsNC. Home-brewer and pun aficionado in my spare time. Rocking life w/ #MS. All views my own.</t>
  </si>
  <si>
    <t>Researcher/Legislative Reporter @EducationNC -- Just 'cause I tweet it doesn't mean I agree with it</t>
  </si>
  <si>
    <t>Rural/mental healthcare reporter @NCHealthNews. Based in Raleigh. Former N&amp;O politics reporter. Part-time figure skating coach. #NorthernerInTheSouth</t>
  </si>
  <si>
    <t>16. // smoke // raps</t>
  </si>
  <si>
    <t>Middle School Math teacher. Dedicated to discovering innovative and creative methods to reach the digital generation!  Core Advocate!</t>
  </si>
  <si>
    <t>By telling the stories of the people who shaped aviation heritage, the Carolinas Aviation Museum inspires future generations to write aviation's next chapter.</t>
  </si>
  <si>
    <t>It's a two-week statewide science party and you're invited!</t>
  </si>
  <si>
    <t>Dean of Students | 📚Durable Teacher Author |Passion = School Culture, New Ts, &amp; Students! | Better 1/2 @brittanyahege | Prov. 24:18 |#gcsncchat</t>
  </si>
  <si>
    <t>Connecting east Charlotte, NC</t>
  </si>
  <si>
    <t>My book, Love Me or Leave Me, shares how traumatic experiences of domestic abuse disheartens a human being spirit that only God can restore and resurrect.</t>
  </si>
  <si>
    <t>#MTSS Coordinator | Stanly County Schools</t>
  </si>
  <si>
    <t>Reporter @SpecNewsCLT • @SyracuseU grad from #Boston • #Foodie • Traveler • MA-NY-VA-NC • Story idea ➡️ litsa.pappas@charter.com</t>
  </si>
  <si>
    <t>CMS App: https://t.co/xTZquuurQ9 - @CMSsupt - @CMSboard - @CMSbus - @CMSnutrition - Every Child. Every Day. For a Better Tomorrow.</t>
  </si>
  <si>
    <t>News and updates from Republican House Members and their staff. #ncga #ncpol</t>
  </si>
  <si>
    <t>Anthropologist; mom; participant in and observer of social life; worker bee. Tweets here do not represent the views of my employer.</t>
  </si>
  <si>
    <t>I'm a K-12 education reporter for The Raleigh News &amp; Observer who primarily covers Wake County. I may also tweet about history, baseball &amp; sci-fi.</t>
  </si>
  <si>
    <t>Chapel Hill, born and bred. Also known as that (sometimes painted blue) guy with the afro. The ceiling is the roof. #GoHeels #UNC17</t>
  </si>
  <si>
    <t>Geek by birth, southerner by choice, political by perspicacity. Social Media &amp; Special Projects for @SenatorBerger. Obligatory: tweets &amp; opinions are my own.</t>
  </si>
  <si>
    <t>Fact-checking at all levels of North Carolina politics, in partnership with The News &amp; Observer of Raleigh</t>
  </si>
  <si>
    <t>Education finance &amp; policy consultant. Soccer junkie. Usually causing trouble in #nced.</t>
  </si>
  <si>
    <t>Wife, mother, Assistant Principal, lover of life</t>
  </si>
  <si>
    <t>Surrounding students with a community of support, empowering them to stay in school and achieve in life!</t>
  </si>
  <si>
    <t>The Official Twitter account of The North Carolina Republican Party. #NCGOP #ncpol #ncgov</t>
  </si>
  <si>
    <t>DDNC is a grassroots movement driven by NC families concerned with the limited access to educational interventions for #dyslexia #decodingdyslexia #SayDyslexia</t>
  </si>
  <si>
    <t>The North Carolina Association of Elementary Educators (NCAEE)</t>
  </si>
  <si>
    <t>Store brand Ben Wyatt in the @NCHouseGOP; Mouth of Sauron for @JasonSaine97th. Tottenham supporter. Learning grace.</t>
  </si>
  <si>
    <t>VP of Advancement @WeAreLouisburg, State Senator (NC-18) Franklin and Wake Counties, Chairman, Ed Policy and Budget, Husband, Father of three. Psalm 147:10-11</t>
  </si>
  <si>
    <t>Representing western Union County, Dist 68, in the North Carolina General Assembly</t>
  </si>
  <si>
    <t>Literacy Leader @nisdtimberwilde, #dyslexic, #boymom, horse enthusiast, green belt #Taekwondo</t>
  </si>
  <si>
    <t>Committed to supporting teachers so they can improve outcomes for students with learned disabilities and dyslexia.  Lifelong educator, advocate and learner.</t>
  </si>
  <si>
    <t>Owner, Carolina Dyslexia Consulting, advocate for students with dyslexia, educator to those who want to learn about dyslexia, member of http://t.co/OV5uv5E7hE</t>
  </si>
  <si>
    <t>NBCT, MAT, #PBSDigitalInnovator 2016-17, #NCDLCN, STEM teacher, learner, muggle, mom of 2, wife of 1, ringmaster of the 3 ring circus that is my life...</t>
  </si>
  <si>
    <t>Dyslexia and Learning disability advocate. @decodingdyslexiamd</t>
  </si>
  <si>
    <t>Mom, Wife, Advocate for Dyslexia</t>
  </si>
  <si>
    <t>#womensfiction Wife and mother of two wonderful children. LOVER OF BOOKS &amp; ART. Invisible Stains, my first novel!</t>
  </si>
  <si>
    <t>NBCT Teacher/Leader. Striving for effective facilitation of learning in a Blended Digital Classroom. Working for a better tomorrow for our students in NC.</t>
  </si>
  <si>
    <t>Historian/Teacher/Writer @thedailybeast Consultant @natlhumanities Board of Directors @HistoryEd Current book proj: #BlackConfederates https://t.co/JOLll5kQxF</t>
  </si>
  <si>
    <t>Writer, Historian and Commentator. Publisher of online teaching materials at http://t.co/xUcKU5NBp1</t>
  </si>
  <si>
    <t>Coordinator of TPS Teachers Network, primary source expert, author, blogger, teacher/librarian, traveler, reader, lover of art. Opinions are my own.</t>
  </si>
  <si>
    <t>Spec Ed Specialist, soprano, married to gear-head/tenor. President of Canada's largest, independent education sales agency, print/digital. Ran 3.9 marathons.</t>
  </si>
  <si>
    <t>Senior Instruction Technologist , Director of IT, Ed Tech Advocate, Passionate about anything Ed Tech and Learning. My tweets are my own. #njascd</t>
  </si>
  <si>
    <t>2 sons and their dogs. CIO: @hdesd.  IA/UX.  Data, apps, security, and usability in education.  Happy skeptic.</t>
  </si>
  <si>
    <t>I'll RT the tags #GBL #edtech #games4ed. Follow me &amp; post to my tags to get retweeted! :-) Block me if you don't want that [Created by @AprenderGameDev].</t>
  </si>
  <si>
    <t>Teacher, learner, rabble rouser. Part-time zombie slayer. YA lit enthusiast and PD junkie. My tweets. My rules.</t>
  </si>
  <si>
    <t>4th Grade Teacher. Alpha Squirrel. ECU MAED student.</t>
  </si>
  <si>
    <t>Family Girl, Public Middle School Librarian, creative, curious, a touch geeky and love to learn! 
Views here are definitely my own.</t>
  </si>
  <si>
    <t>Middle school media specialist, mom, funny person, good friend</t>
  </si>
  <si>
    <t>Instructional Technology Support Specialist for West Aurora High School. I love my students, school, and community! My tweets are my own.</t>
  </si>
  <si>
    <t>Teachers of Excellence Awards &amp; Dinner April 27, 2017 https://t.co/NKHPWiuHMo #CareerPathways #cltnext</t>
  </si>
  <si>
    <t>Current News on Dyslexia / A Place to Inform and Share.</t>
  </si>
  <si>
    <t>Official Twitter feed for the Kildonan School, one of the nation’s premier independent schools for students with dyslexia.</t>
  </si>
  <si>
    <t>Help all kids in share a Piece of the Pie by Tweeting #PieDayUSA + |YourCity| + |YourTopics|    
Example:
#PieDayUSA #SanDiego #STEM #Education</t>
  </si>
  <si>
    <t>Public education, equity, politics &amp; whatever else fits. Mom to 2 boys, wife to 1 architect. Tar Heel. Truth is a weapon. #beatdook</t>
  </si>
  <si>
    <t>Director of Research at N.C. Policy Watch.</t>
  </si>
  <si>
    <t>Wife, Mom, &amp; Political action figure.</t>
  </si>
  <si>
    <t>Wife, Mother, Special Education Teacher, Advocate for Children with Dyslexia, Fired up resistor and non-paid protestor. Ha! All opinions my own.</t>
  </si>
  <si>
    <t>Design &amp; Computational Thinking Lead at the @FridayInstitute; PhD candidate, connector of people who should meet; NC via TX via KS</t>
  </si>
  <si>
    <t>N.C. Senator - Representing the 1st District consisting of Beaufort, Hyde, Dare, Currituck, Camden, Pasquotank, Perquimans and Gates Counties.   #NCGA  #NCGOV</t>
  </si>
  <si>
    <t>Trying to figure out why the education system and the government at all levels are ignoring the needs of students with #dyslexia</t>
  </si>
  <si>
    <t>With 19 years &amp; 950+ weekly #TV &amp; #radio broadcasts, we are the preeminent provider of Balanced Debate for #OldNorthState. #spincycle #ncpol R/ts not opinions.</t>
  </si>
  <si>
    <t>Office of North Carolina Speaker of the House Tim Moore. #ncga #ncpol</t>
  </si>
  <si>
    <t>lol watch this</t>
  </si>
  <si>
    <t>Senate Leader Phil Berger - an Eden lawyer, husband, father and grandfather.</t>
  </si>
  <si>
    <t>We build stronger communities through dialogue, education and outreach to empower all citizens to become engaged and involved in our shared democracy.</t>
  </si>
  <si>
    <t>Political Consultant, Lobbyist - Partner &amp; VP of Government &amp; Legislative Affairs - New Frame Inc, Commissioner, Town of Wendell #NCPol #NCGA</t>
  </si>
  <si>
    <t>Education Next is a quarterly journal which bases its editorial policy on the premise that the education sector is ripe for major change and reform.</t>
  </si>
  <si>
    <t>ChildTrust Foundation, charitable arm of IMC, supports systemic impact in early childhood education and literacy for under-resourced families in NC.</t>
  </si>
  <si>
    <t>Superintendent, Enjoying a rebirth! Expanding my PLN, Helping my people expand their PLN, bottom line-Improved student achievement!</t>
  </si>
  <si>
    <t>mom, artist, dyslexic, country girl</t>
  </si>
  <si>
    <t>Retired school administrator, former special ed teacher, Western Carolina University Alum, Dallas Cowboys fan, enjoys learning and sharing</t>
  </si>
  <si>
    <t>Teacher, Author 50 Things You Can Do With Google Classroom https://t.co/CeGP3gEoaW Google Certified Teacher, NMCk12 Ambassador, MIE, gamification, #coffeeEDU</t>
  </si>
  <si>
    <t>Your official source for news, updates, and tips from Twitter, Inc. Need help? Visit https://t.co/jTMg7YsLw5.</t>
  </si>
  <si>
    <t>Sociologist, UNC School of Ed professor, runner, backyard chicken farmer.</t>
  </si>
  <si>
    <t>Working at the intersection of policy and politics. Empowering state and national policymakers. Driving nonpartisan educational improvement.</t>
  </si>
  <si>
    <t>Achieve helps states raise academic standards and graduation requirements, improve assessments,  and strengthen accountability. http://t.co/qT6OqSBBPr</t>
  </si>
  <si>
    <t>Proud snowflake liberal. Horrible speller.</t>
  </si>
  <si>
    <t>Stories &amp; voices that matter.</t>
  </si>
  <si>
    <t>The News &amp; Observer brings you the best news, sports, photos and video for Raleigh, Durham, Chapel Hill, Cary and central and eastern North Carolina.</t>
  </si>
  <si>
    <t>N.C. Policy Watch education reporter, covering public education at the N.C. General Assembly. Views are my own.</t>
  </si>
  <si>
    <t>health policy and higher education; Orioles and baseball; Proud Irish heritage; Born to Run; Take time to laugh; Laughter is the music of the soul</t>
  </si>
  <si>
    <t>A little Motown, a little Jay-Z with some Kirk Franklin mixed in. Definitely a work in progress.</t>
  </si>
  <si>
    <t>Blue in a Red State. Working to turn North Carolina Blue with green energy.</t>
  </si>
  <si>
    <t>Meadowbrook Academy is located in King, North Carolina.</t>
  </si>
  <si>
    <t>Former North Carolina State Superintendent of Public Instruction, teacher and administrator; textbook author, advocate for children</t>
  </si>
  <si>
    <t>Durham Public Schools Director of Student Support Services - High Schools, Former Principal of Hertford Co High; Counselor/Teacher; Elizabeth City State; ΑΦΑ</t>
  </si>
  <si>
    <t>Living my calling.</t>
  </si>
  <si>
    <t>Analytic thinker. Passionate pragmatist.</t>
  </si>
  <si>
    <t>Carolina Panthers. #KEEPPOUNDING Tech. Politics. Social issues. Music. Science. RESIST!</t>
  </si>
  <si>
    <t>This account is the official twitter page for Green Hope High School.</t>
  </si>
  <si>
    <t>CTE Director</t>
  </si>
  <si>
    <t>A dyslexic high school student pursues admission to a competitive college – a challenge for a boy that didn’t learn to read until 4th grade.</t>
  </si>
  <si>
    <t>Atty turned journalist. Editor for @EducationNC. Adjunct @UNCMJSchool. Previously w/ @state_of_things @WUNC &amp; @NPR. Does anyone think RTs = endorse? It doesn't</t>
  </si>
  <si>
    <t>here, there and everywhere</t>
  </si>
  <si>
    <t>Traveling, listening, writing about NC schools for @EducationNC. Words, fried okra, Tar Heels</t>
  </si>
  <si>
    <t>Husband/Father, #LeadLearner/Principal of @westrowanmiddle, @NASSP National Digital Principal; Speaker/Consultant; Best Practices in Leading and Learning</t>
  </si>
  <si>
    <t>Christian~Husband~Father~Education Professor~Bible Teacher; Laboring in the Gospel &amp; to improve teacher ed. Tweets are personal, professional &amp; political.</t>
  </si>
  <si>
    <t>T of #digcit, #USHistory, #entrpreneurship #Economics &amp; #APGov Tech Int, #edcampSTNY; Schoology Ambassador, Google Certified Educator, DigCit Summit Organizer</t>
  </si>
  <si>
    <t>Superintendent, Transylvania County Schools, 
Member: Mountain Area Workforce Development Board, 
husband, father, grandfather, &amp; native of Transylvania County</t>
  </si>
  <si>
    <t>global nomad with a confused identity, book-lover, hospitable soul</t>
  </si>
  <si>
    <t>I am an Instructional Coach for Henderson County Public Schools and Partner Consultant with the Core Collaborative.</t>
  </si>
  <si>
    <t>This is official twitter account of https://t.co/HuMOyVjUoK
We provide best assignment help service through online by our team of experts in Australia.</t>
  </si>
  <si>
    <t>I'm a bibliophile who suffers from adult-onset athleticism, wanderlust, and a disturbing love of avocados. Tweets/views are my own.</t>
  </si>
  <si>
    <t>Wake County Public School System</t>
  </si>
  <si>
    <t>Director of Planning, Accountability and Research; Public Education Advocate For All Children; Opinions are my own. https://t.co/3eH7pxjag9</t>
  </si>
  <si>
    <t>ABC11 WTVD Eyewitness News Raleigh Durham Fayetteville</t>
  </si>
  <si>
    <t>We are the proud Centurions of Moore County Schools</t>
  </si>
  <si>
    <t>School Library Media Specilist, Technology teacher, Catholic Schools</t>
  </si>
  <si>
    <t>teacher. learner. digital learning architect. catalyst. agile. reader. runner.</t>
  </si>
  <si>
    <t>Christ Follower * Awesome Aunt * Passionate Education Advocate * Sassy Southern Belle * Education Consultant at SAS * Views are my own &amp; do not represent SAS</t>
  </si>
  <si>
    <t>Living out my dreams.</t>
  </si>
  <si>
    <t>Mom, wife, friend, advocate and more</t>
  </si>
  <si>
    <t>Unaffiliated political watchdog, activist and commentator. My political philosophy is classical liberalism.</t>
  </si>
  <si>
    <t>North Carolina Center for the Advancement of Teaching: Since 1985, NCCAT has provided professional development to every county and every school district in NC.</t>
  </si>
  <si>
    <t>K-12 Spanish. K-12 ELL Teacher, @UNC alum @USCRossier alum.  Lifelong Learner.  Using digital tools to flip my classroom.  Seeking to expand my #PLN.</t>
  </si>
  <si>
    <t>Mom | Ph.D. | Asst. Prof Online Teaching &amp; Inst Design | #NCed | NSBA 20 to Watch | ISTE Making IT Happen | #edcampWNC | Flipgrid Ambassador | Child of God</t>
  </si>
  <si>
    <t>iNACOL catalyzes the transformation of #K12 education #policy &amp; practice to advance powerful, #personalized, #learnercentered experiences.</t>
  </si>
  <si>
    <t>2nd Grade Teacher, classroom without walls, bringing the world to my students through global collaboration.</t>
  </si>
  <si>
    <t>Dad &amp; Hubs | #EdTech / #PR Guy @NCCSschools | @ASCD Emerging Leader | @MSUCollegeofEd @lenoirrhyne Alum | #NCed #edcampWNC #ncdlcn #ASCDL2L</t>
  </si>
  <si>
    <t>Senator Terry Van Duyn (NC State Senate District 49). N.C. Senate Democratic Whip. Tweets by campaign staff unless signed TVD. Retweets do not mean endorsements</t>
  </si>
  <si>
    <t>#EdTech bot + #Youtube channel</t>
  </si>
  <si>
    <t>Husband, Father of 3 college students- Educational Leader - involved in making school a better place for learning. All tweets are my own. #NCPDK Emerging Leader</t>
  </si>
  <si>
    <t>i am a bot that retweets #designthinking | follow to get the latest on design thinking | by @lucasfreed</t>
  </si>
  <si>
    <t>#notollsi77 - Working for the Cancellation of the CINTRA Contract &amp; LEXUS Toll Lanes for the Wealthy in NC - replace w/General Purpose Lanes;#Resistance #Ω</t>
  </si>
  <si>
    <t>My name is Rosie Fleming and I am an Instructional Technology Specialist with the Liberty County School System. I love technology!</t>
  </si>
  <si>
    <t>Associate Superintendent, BAMMY Award nominee, Edu Blogger, and PDK Emerging Leader</t>
  </si>
  <si>
    <t>M.Ed., Behavior Specialist &amp; Tech Curriculum Coach @BangElementary Tech Enthusiast...love everything #AR #bangelemtech #bangelem #IknowmyWHY #blendedlearning</t>
  </si>
  <si>
    <t>Mother. Wife. Asst Principal. NCSU Alum. EdcampJoCo Organizer. I am always doing that which I cannot do, in order that I may learn how to do it. -Picasso</t>
  </si>
  <si>
    <t>The only walkie-talkie messenger with end-to-end encryption. 
Available on iOS, Android and the web.</t>
  </si>
  <si>
    <t>Technology Integration Specialist</t>
  </si>
  <si>
    <t>6th grade ELA teacher on a mission to empower kids to question, connect, explore, reflect, grow, create and innovate.</t>
  </si>
  <si>
    <t>The mission of the Friday Institute is to advance education through innovation in teaching, learning, and leadership. #ncsu_ced</t>
  </si>
  <si>
    <t>Brian Kulak. Chief Academic Officer for Collingswood Public Schools. Follow us for academic updates, pics, links, and more.</t>
  </si>
  <si>
    <t>News and information about NCDPI's Collaborative Conference for Student Achievement.
Policies for comments and posts at https://t.co/A00uUnOVr1.</t>
  </si>
  <si>
    <t>#STEAM educator | Kenan Fellow | Siemens STEM Fellow | Maker | Subversive</t>
  </si>
  <si>
    <t>eMammal works with citizen scientists and camera traps to conduct large scale mammal surveys coordinated by NC Museum of Natural Sciences and the Smithsonian.</t>
  </si>
  <si>
    <t>Blended Learning Math Fellow-GreeceCSD; Zearn Fan; Fond of sense-making in math, blending tech with teaching, and educating the whole child.</t>
  </si>
  <si>
    <t>@CRSDAK Superintendent | Farm Girl, Wife, Mom, Grandma 💕 | Passionate about #RuralEd &amp; #InnovatorsMindset 💡| #LeadershipMatters | #BlendedLearning |#AKEdChat</t>
  </si>
  <si>
    <t>Storify helps find the voices online that matter. Make the web tell a story. Co-founded by @burtherman and @xdamman. Now part of @Livefyre Support @storifyhelp</t>
  </si>
  <si>
    <t>Technology Educator and Facilitator, Fixer of all things broken, Mom. Just doing the best I can.</t>
  </si>
  <si>
    <t>#Educoach. Husband &amp; Dad. @ASCD Influence Leader &amp; Emerging Leader. @edcampAVL Co-Founder. @Newsela Certified Educator. Writer. Core Advocate. My tweets!</t>
  </si>
  <si>
    <t>ASCD is a nonprofit organization that supports the global community of educators dedicated to excellence in learning, teaching, and leading.</t>
  </si>
  <si>
    <t>Director of @CornerstoneLC, PreK-IB MYP school. ASCD Emerging Leader &amp; Faculty. Dad. Husband. Cyclist. Part-time Pollyanna. Full time learner. Fan of laughter.</t>
  </si>
  <si>
    <t>Kinder Teacher, @Hopestreetgroup National Teacher Fellow, 2015 @ASCD Emerging Ldr, Advocate, Collaborator, &amp; Coffee Lover @seesaw Ambassador  Tweets Are My Own</t>
  </si>
  <si>
    <t>@hopestreetgroup National Teacher Fellow, 2016 @TGC_IREX fellow, NBCT, #gatestac, @teachplus OiR, 8th ELA teacher Beverly Hills Unified, #ecet2 #caedchat</t>
  </si>
  <si>
    <t>@HopeStreetGroup National Teaching Fellow, Alabama Elem ToY '13, @Scholastic Blogger, @ASCD EL and Influence Leader, #STEAM, K-6 Math TOSA</t>
  </si>
  <si>
    <t>Republican staffer. #NCPol, #CrystalCoast, #NFL, #Elon. RT not Endorsement. Married to @JennRiemer. Views are mine. #notorious</t>
  </si>
  <si>
    <t>Education Consultant</t>
  </si>
  <si>
    <t>Husband; father; Senior Director for Human Resources @ HCPS; 2015 NASSP NC Secondary Principal of the Year. I'm passionate about leadership &amp; learning.</t>
  </si>
  <si>
    <t>Let's collaborate for better student outcomes |Enriching lives via language, literacy,&amp; numeracy #EdTech w/ @ImagineLearning @ThinkThruMath | @FloridaState Alum</t>
  </si>
  <si>
    <t>Creative-Teachers, Student-Reachers.
Idea-Sharers, Character-Carers.
Lesson-Lurers, Boredom-Curers.
Twitter-Chatterers about things that matter(ers). #ukedchat</t>
  </si>
  <si>
    <t>Tech facilitator and early childhood specialist who loves children and knows they can CHANGE THE WORLD. I believe that truth and kindness matter! #ncdlcn #nbct</t>
  </si>
  <si>
    <t>School Superintendent/ Father/ Musician/ Educator/ Innovator/ Leader and a Proud Member of Alpha Phi Alpha Fraternity Inc. My tweets are my own.</t>
  </si>
  <si>
    <t>The Garner-Cleveland Record is the hometown newspaper for Garner and the Cleveland community in Wake and Johnston counties, N.C. Contact: @Aaron_Moody1</t>
  </si>
  <si>
    <t>Kidznotes provides 10 hours/week of free classical, orchestral #music #education for economically disadvantaged children grades K-7 in #Raleigh and #Durham, NC.</t>
  </si>
  <si>
    <t>@DDEDolphins Sci/Tech Spec. 2016 @ASCD Emerging Leader. #NCPDK Board. After Sch Dir. @MarblesRaleigh Adv. #EdcampWake Org. Learning Ambassador. I # Curr Objs.</t>
  </si>
  <si>
    <t>I teach. Actually, I make memories for my kids. Social Studies in the Green Dragon Classroom #STEAM #EdTech</t>
  </si>
  <si>
    <t>Wife, Mom, Apple Teacher, Grade 5/6 ELA 1:1 iPad Educator, Collaborator, iBooks Author. Technology amplifies my ❤️ of teaching! RYT/Crossfitter/Runner/Cyclist</t>
  </si>
  <si>
    <t>Christ Follower @kingswayCHL, @REVOyouthchurch, 6th Grade Math Teacher @camdencsn, Lifeguard @YMCA, Swimmer, Cyclist, Musician, Chef</t>
  </si>
  <si>
    <t>Leadership en éducation | #TacEdChat | Agent de changement | Educational Leadership | Principal &amp; #ChangeAgent | #GrowthMindset Advocate | MIE | Views are mine</t>
  </si>
  <si>
    <t>Hier ReTweeten Technik begeisterte Bildungssympatisanten die Hashtags #iPadEd und #EduApps.</t>
  </si>
  <si>
    <t>Manchester and Salford Dyslexia Services Community Interest Company Ltd. Passionate about making Greater Manchester into a centre of excellence for dyslexia!</t>
  </si>
  <si>
    <t>8th Grade Social Studies teacher/assistant football coach/big time fan of NC State athletics</t>
  </si>
  <si>
    <t>Husband, father, grandfather, TeamCFA NC State Director, former  Policy Advisor NC House and County Commissioner; Digital Learning; Entreprenuer; Purdue grad</t>
  </si>
  <si>
    <t>Wife, mother, daughter, friend, educator &amp; lifelong learner, supporter of public education &amp; Rockingham County Schools, fan of VT, APP, the Carolina Panthers!</t>
  </si>
  <si>
    <t>Christ-follower, Husband, Father, Educator, Elem. Principal @jwes_wildcats, America Achieves @AAedvoice Fellow, #edtech #makered #vr</t>
  </si>
  <si>
    <t>Systematic Failure, teach our 1 in 5 
Mother of 2 dyslexic, dysgraphic, and Dyscalculia children, along with myself. 3 out of 3</t>
  </si>
  <si>
    <t>Decoding Dyslexia MA co-founder</t>
  </si>
  <si>
    <t>#NC45 State Senator - Alleghany, Ashe, Avery, Caldwell, Watauga.</t>
  </si>
  <si>
    <t>Mom, journal addict, &amp; Chief Educator @ncartmuseum. Passionate to empower our creative potential &amp; increase access to art &amp; learning. NBCT. My views are mine.</t>
  </si>
  <si>
    <t>An intuitive, comprehensive online tool set that empowers progressive campaigns to be stronger &amp; more effective. Create a free account: https://t.co/YCnJ5X6mcN</t>
  </si>
  <si>
    <t>Vision: The Elementary Science Team will advocate for every student and teacher to have an understanding of Science Literacy.</t>
  </si>
  <si>
    <t>Sleep-deprived. Fmr Spox @ncgop. Mama of #ChipperJones. ❤️s #Braves, Bourbon, golf, &amp; fishin. CEO @MuellerGroup. Daughter of the King. Tweets are mine.</t>
  </si>
  <si>
    <t>None pizza with left beef</t>
  </si>
  <si>
    <t>Official Twitter account for the Pine Hollow Middle School PTSA</t>
  </si>
  <si>
    <t>The NC STEM Center helps communities improve STEM education in North Carolina.</t>
  </si>
  <si>
    <t>ECU Pirates Rule !!! Good Father, Sports Lover, RIT MBA, Big Brother fan</t>
  </si>
  <si>
    <t>Hortons Creek Elementary School in WCPSS. Opening fall of 2017.</t>
  </si>
  <si>
    <t>life liberty happiness</t>
  </si>
  <si>
    <t>Campus life and news from the official Twitter account of Wake Forest University. #WFU #WakeWill Snapchat: wfuniversity</t>
  </si>
  <si>
    <t>Based in the NC state capital of Raleigh, Kairos Government Affairs (KGA) develops strategic opportunities and solutions to help you reach your policy goals.</t>
  </si>
  <si>
    <t>Legacy Leadership Academy, K-5 Private School in Lake Norman, NC. Learn more about our new school location! http://t.co/uqmyLDMnFy</t>
  </si>
  <si>
    <t>atty, avid hockey fan esp. Canes; offhore fishing fanatic; for political comments @abrams_doug</t>
  </si>
  <si>
    <t>Public Schools Educator, US Marine (retired)</t>
  </si>
  <si>
    <t>I cover state and federal politics and government and other fun stuff for the Asheville Citizen-Times. #ncpol #ncga #avlgov #avlnews</t>
  </si>
  <si>
    <t>Official account of the 75th Governor of North Carolina.</t>
  </si>
  <si>
    <t>wife, mom, artistic, sassy, american</t>
  </si>
  <si>
    <t>The Florida Center for Instructional Technology (FCIT) offers digital tools to help teachers integrate technology into the classroom.</t>
  </si>
  <si>
    <t>K-5 Elementary School in Surry County</t>
  </si>
  <si>
    <t>The Surry County School District is nestled in the foothills of the beautiful Blue Ridge Mountains of North Carolina.</t>
  </si>
  <si>
    <t>The Alamance-Burlington School System is a Pre-K-12 public school system in North Carolina.</t>
  </si>
  <si>
    <t>Future #SchoolFinance lawyer. Tweeting news and scholarly articles related to K12 #SchoolFinance.</t>
  </si>
  <si>
    <t>A North Carolina nonprofit fighting for prosperity and opportunity for all.</t>
  </si>
  <si>
    <t>We support orgs. working to improve the lives &amp; well-being of North Carolinians. By engaging everyone in the community, we can make it a better place for all.</t>
  </si>
  <si>
    <t>Going from knitting prayer shawls to pussy hats</t>
  </si>
  <si>
    <t>Loyola 2012 - LSU LAW 2015</t>
  </si>
  <si>
    <t>I don't need big, fancy, expensive things to be happy. All I need is the little things to remind me just how blessed I am.</t>
  </si>
  <si>
    <t>information junkie</t>
  </si>
  <si>
    <t>...just some guy.</t>
  </si>
  <si>
    <t>A #print #media outlet to empower, enlighten &amp; impact the #AfricanAmerican #community. Serving #Raleigh #Durham #ChapelHill &amp; #Cary #NC</t>
  </si>
  <si>
    <t>Husband &amp; Dad. Tar Heel. Runner. Public school champion. President of the Public School Forum of NC @theNCForum and host of weekly TV show Education Matters.</t>
  </si>
  <si>
    <t>Educator, author, politician</t>
  </si>
  <si>
    <t>Parents for Educational Freedom in North Carolina is a statewide organization that supports greater educational options through parental #schoolchoice.</t>
  </si>
  <si>
    <t>I am a Renaissance Man with a burning social consciouseness and a global perspective.</t>
  </si>
  <si>
    <t>Job Creation; Education Reform and Finance; Childhood Wellness; Fairness in Public Contracting.  UNITED!  One District.  One Winston.  One Forsyth!</t>
  </si>
  <si>
    <t>District 21</t>
  </si>
  <si>
    <t>Passionate Edu. | @kenanfellows | Public Ed/#STEM Advocate | @ASCD Emerging Leader | Data Coach | M.Ed Leadership | #gamification Challenger of the status quo!</t>
  </si>
  <si>
    <t>The definitive source for improved #teaching, learning &amp; leading. Transforming schools so every student has great #teachers &amp; every school has great leaders.</t>
  </si>
  <si>
    <t>Kindergarten Teacher / @univofdayton Graduate Student / Blogger / Connected Educator / Lifelong Learner / #CompelledTribe</t>
  </si>
  <si>
    <t>Providing course support &amp; credit info to SC, NC &amp; GA educators for PBS TeacherLine online courses. Teachers need PD help? We're here for you! 800-277-0829</t>
  </si>
  <si>
    <t>PBS loves teachers. Through a portal that offers free digital resources (@PBSLrnMedia) &amp; PD courses (@PBSTeacherLine), PBS helps you transform learning.</t>
  </si>
  <si>
    <t>Award-winning independent films and documentaries on PBS. Tweeting tasty morsels for your indie pleasure.</t>
  </si>
  <si>
    <t>PBS invites you to discover new ideas and explore new worlds. Join us here for conversation and sharing.</t>
  </si>
  <si>
    <t>The premier provider of online professional development for PK-12 educators.</t>
  </si>
  <si>
    <t>NC Senate District 3 representing Bertie, Chowan, Edgecombe, Hertford, Martin, Northampton, Tyrrell, and Washington counties.</t>
  </si>
  <si>
    <t>VP of Communications &amp; Outreach @PEFNC. Reformed TV guy. Dad &amp; husband combo pack. Geek for America. Personal account, personal views. #AppState #CoolMoss</t>
  </si>
  <si>
    <t>Contemporary Polymath: Seeking Truth, Awareness of Falsehood, and Recognizing Insightful Keystones.</t>
  </si>
  <si>
    <t>Jesus! Chief Academic Director of @123expresstutor and an advocate for children edUcation in Public Schools! 🍎📚✏ My personal views are my OWN!✍🏽️</t>
  </si>
  <si>
    <t>#scicomm for @bwfund, cofounder of @sconc, aspiring #novelist, #Fishtown expat, rolls with NC #Systema</t>
  </si>
  <si>
    <t>Instructional Technology Coordinator, DEN Star, SMART Certified Trainer, Avid Google User, Passionate about PD &amp; Wild about Web 2.0</t>
  </si>
  <si>
    <t>North Carolina education news from @wral. Tips &amp; story ideas? Email education reporter Kelly Hinchcliffe (@RecordsGeek) at khinchcliffe@wral.com. #wral #nced</t>
  </si>
  <si>
    <t>Believing that all children can succeed in a safe and challenging environment, KHS is dedicated to nurturing a community of lifelong learners.</t>
  </si>
  <si>
    <t>MS Educator @WLMS_Wildcats. Wife. Clean eater. Believer in dreams. Women's BBall Coach. Sarcasm Dream Machine. @uofsc Gamecock for life. Tweets are all mine.</t>
  </si>
  <si>
    <t>Connecting educators of similar interests. Goal: to foster collaboration. Learning together. Education for educators, by educators. #edumatch #edusnap16</t>
  </si>
  <si>
    <t>UCONN Emeritus Professor, Scholar of Learning, Blogger, Huskies Fan</t>
  </si>
  <si>
    <t>Wife; Mother; Assistant Superintendent; Learner Advocate; and Community Servant.</t>
  </si>
  <si>
    <t>Husband. Dad. Son. Brother. Employment lawyer. Runner/triathlete. 2017 candidate Mecklenburg County Board of Education, District 5.</t>
  </si>
  <si>
    <t>I lead SAS Curriculum Pathways, @SASEducator. I do educational software research &amp; development at SAS Institute. Tweets are my own. Co-author of #MLearningBook.</t>
  </si>
  <si>
    <t>Learning is evolving. Get on the ball. Fire up your imagination, join the community, and share your creations to inspire and be inspired.</t>
  </si>
  <si>
    <t>1,500+ interactive, standards-based resources, tools &amp; apps for K-12 &amp; beyond at no cost. No catch. Promise.
http://t.co/HuuBAqn624 ∙ http://t.co/yu9jrDUOcB</t>
  </si>
  <si>
    <t>Politics/pop culture junkie. Media critic. Work featured at @American_Lens &amp; @LemonadeMusings. Getting the last word on Twitter won't change one mind. #Rubio</t>
  </si>
  <si>
    <t>A Uniquely American Viewpoint of Local and World Events. Focusing on the Heart of The Story. #Focus #AmLens</t>
  </si>
  <si>
    <t>Co-founder &amp; Executive Editor at American Lens - - Contributor: Breitbart, @INJO, Civitas, DaTechGuy, Heartland and Founder of https://t.co/0044OyAkaH</t>
  </si>
  <si>
    <t>Coder, photographer, relentless traveler, beer judge, Russian, and San Franciscan.</t>
  </si>
  <si>
    <t>We are a coalition united in support of allowing NC school districts to set school calendars locally to better meet the needs of communities and students.</t>
  </si>
  <si>
    <t>Representative Chuck McGrady. 304 Legislative Office Building, Raleigh NC 27603. (919) 733-5956 email: Chuck.McGrady@ncleg.net</t>
  </si>
  <si>
    <t>I'm half Italian, half Redneck, 100 % Conservative, 200 % supporter of Sarah Palin and a proud member of the TAM Army!!</t>
  </si>
  <si>
    <t>Wake County Commissioner. Fiscally responsible leadership. Education Advocate. Believer in service before self. True Blue Tar Heel.</t>
  </si>
  <si>
    <t>The mission of Disability Rights North Carolina is to protect the legal rights of people with disabilities through individual and systems advocacy.</t>
  </si>
  <si>
    <t>Winston-Salem/Forsyth County Schools</t>
  </si>
  <si>
    <t>Your local news source for Winston-Salem &amp; Northwest North Carolina, since 1897. A BH Media property. #wsnc</t>
  </si>
  <si>
    <t>Project Manager gone #Agile over at @SASSoftware. #PTA #soccermom #DataManagement #Education #Advocacy All opinions my own. I miss Toronto.</t>
  </si>
  <si>
    <t>Teacher @CH_STEAM #CHEShc | #edcampBeach | 2014/15 @kenanfellows @eMammal project | STS133 NASATweetup Alum</t>
  </si>
  <si>
    <t>Middle school principal, passionate leader and learner, forever teacher, #tlap #fmsteach Co-Author of Lead Like a Pirate, Co-Host #satchatwc</t>
  </si>
  <si>
    <t>Ed leader, speaker, author. Happily married to PIRATE Captain @burgessdave Mom of 2 amazing kids. Co-author of Lead Like a PIRATE and P is for PIRATE. #LeadLAP</t>
  </si>
  <si>
    <t>I'm a full time classroom teacher with a ton of #edtech and #atplc expertise.</t>
  </si>
  <si>
    <t>Instructional Technology Facilitator at Brassfield Road Elementary School</t>
  </si>
  <si>
    <t>We are makers.</t>
  </si>
  <si>
    <t>A hands-on platform for kids to build, collaborate, and tell stories through video game creation. Get #Bloxels now at https://t.co/WhKwLo4O0y. #BloxelsEDU</t>
  </si>
  <si>
    <t>NCGA Staffer. @Team_McCrory, Taylor Griffin, @AmericaRising alum. ECU grad. Driving range pro. RTs ≠ endorsements, opinions = own. #StaffBag</t>
  </si>
  <si>
    <t>Media Arts/Tech teacher. Feminist &amp; SJW. Widower.</t>
  </si>
  <si>
    <t>Greensboro Regional REALTORS Association</t>
  </si>
  <si>
    <t>Coming soon to a T.V. near you! it's the brand new Overtime Sports Show with Mike Wood! coming in July of 2017! Stay tuned</t>
  </si>
  <si>
    <t>5e édition | Automne 2017 | Non-conférence annuelle Ici, le spécialiste, c'est VOUS ! / 5th edition | Annual unconference  - YOU're the ed wizard!</t>
  </si>
  <si>
    <t>I will lift up mine eyes unto the hills,from whence cometh my help. My help cometh from the Lord, maker of heaven &amp; earth. Tweets mine alone; RT not endorsement</t>
  </si>
  <si>
    <t>Political Director for @myncsenate, former journalist, husband, OU grad. Tweets are my own. http://t.co/ErVHuOvRDM</t>
  </si>
  <si>
    <t>Professional politico, licensed attorney, amateur writer, social media enthusiast, unashamed optimist, American exceptionalist and aspiring cigar aficionado</t>
  </si>
  <si>
    <t>We have operated the executive search process with an unparalleled level of understanding of the Pulp and Paper Industry and the major players in it.</t>
  </si>
  <si>
    <t>Education over Schooling. Equity over Equality. Pedagogy over Technology. Kids above all. #edtech #EWstrong #wendellhowlout</t>
  </si>
  <si>
    <t>@meredithcollege Alumna. Special Education Teacher @thepanthercreek. #BTLN @theNCforum. NC CEC Rep @NCCEC.</t>
  </si>
  <si>
    <t>Seesaw is a student-driven digital portfolio. We make it simple to get student work in one place and share with parents. Free for teachers!</t>
  </si>
  <si>
    <t>4th gr T, mom, wife, TOY2015, #DENStar, #WakeTLC, #NCDLCN, #NBCT, @GoNoodle &amp; @Seesaw Ambassador &amp; runner. Tweets are mine. Always something to tweet about!</t>
  </si>
  <si>
    <t>univ prof</t>
  </si>
  <si>
    <t>Darth Maker, Teachwithyour series Assist Dir of METRC @ @NCSTATEced MAKER of things, my opinions should be yours, Paper distinguished Educator, certified in 0</t>
  </si>
  <si>
    <t>Principal, Pleasant Union Year-Round Elementary, Raleigh, NC, SMART Showcase School, Go Duke Blue Devils,  Apple Fan, Love that technology, Tweets Are My Own</t>
  </si>
  <si>
    <t>Technology Integration Coach at Reed School in Ladue, MO.  I believe in engaging passions to ignite learning. Symbaloo Certified. OSMO Ambassador. STEM leader.</t>
  </si>
  <si>
    <t>Love my family; love my work. Secondary E|SS 1:1 teacher, reading specialist, NBCT. read|write|run</t>
  </si>
  <si>
    <t>Dad, Librarian, Technologist, Winemaker, Cook</t>
  </si>
  <si>
    <t>Teacher.  Writer.  Wife. Mama. Unironically Idealistic.</t>
  </si>
  <si>
    <t>Unapologetic Political Hack. Tweets are my own irrational thoughts and bad ideas - please hold my wife, little girls and friends harmless!</t>
  </si>
  <si>
    <t>Red-Headed Republican,Christian, Conservative. Northerner by birth &amp; Southerner by choice.Marathon running Mom.Married to my best friend.</t>
  </si>
  <si>
    <t>Follow the NC General Assembly through the NCSBA Governmental Relations team.</t>
  </si>
  <si>
    <t>Parent. Spouse. Learner. Educator. Glenwood Gator. ESL teacher and MTSS Tier 3 chair at Glenwood Elementary, Chapel Hill NC</t>
  </si>
  <si>
    <t>Conservative Activist-U.S. Army Vet-Heritage Action Sentinel-AFP Activist #PJNET #RedNationRising #ncpol #Haction #2A #ProLife #NC05</t>
  </si>
  <si>
    <t>#teacher, #admin, #coach, #profdev, #STEM curric developer, #advocate, #organizer working to ensure a child's outcomes aren't so directly tied to their zip code</t>
  </si>
  <si>
    <t>Political Junkie | Ed Reformer | Kappa Alpha Order Alum | Carolina Panthers Fanatic | Chocolate Lab Owner</t>
  </si>
  <si>
    <t>Proprietor, Doug Ross @ Journal_x000D_
Algorithm Editor, BadBlue News</t>
  </si>
  <si>
    <t>Concerned about what's going on here and around the world.</t>
  </si>
  <si>
    <t>Flipgrid is a social learning platform that amplifies student voice in 50,000+ PreK to PhD classrooms. 2017 EdTech Digest Cool Tool Award 🚀</t>
  </si>
  <si>
    <t>Christian, mother, wife, #autism advocate, exceptional children's teacher, #21stcenturylearner and educator, #lifelonglearner</t>
  </si>
  <si>
    <t>We focus on special education advocacy, community integration initiatives, and disability rights.</t>
  </si>
  <si>
    <t>Member of Team K, GCISD, Monster Math crazy, #redcapenation, GoNoodler. Love# edtech!</t>
  </si>
  <si>
    <t>Autism Support Teacher @ East Garner Magnet Middle School</t>
  </si>
  <si>
    <t>Assistant Director of Professional Education and Clinical Assistant Professor @ NC State University, mother of 2 boys, lover of all things crafty and crossfit.</t>
  </si>
  <si>
    <t>College of Education at @NCState, where pioneering research and personalized education meet. #ThinkAndDo</t>
  </si>
  <si>
    <t>NC State College of Education, Assistant Dean.  Yes I am a vegan, Yes I CrossFit, Yes I will be happy to tell you about both.
Tweets are my own.</t>
  </si>
  <si>
    <t>I read therefore I think.Retired firefighter, gymrat,organic gardener,science,nature  weather nerd,history buff. #TheResistance</t>
  </si>
  <si>
    <t>North Carolina Association of Elementary Educators Southwest District 6</t>
  </si>
  <si>
    <t>MLIS |#OWS | (Instead of bio, the Krishna maha mantra. Hare Krishna, hare Krishna, Krishna, Krishna, hare, hare. Hare Rama, hare Rama, Rama, Rama, hare, hare.)|</t>
  </si>
  <si>
    <t>Father and Husband. North Carolina's 75th Governor. Carolina Hurricanes Fan.</t>
  </si>
  <si>
    <t>Injustice anywhere is a threat to justice everywhere.  -- Martin Luther King, Jr. -- Letter from Birmingham Jail, 16 April 1963  #VoteBlue #p2</t>
  </si>
  <si>
    <t>A new blog/news/opinion website. https://t.co/3j2O3F9k3e mobile site is down. Haven't had time to update the site in yrs</t>
  </si>
  <si>
    <t>Neuropsychologist owned by 2 Doxies Happily Married Company Wife ♀
#DCNative #LGBTQAlly #BDS #BLM #Gunsense #STILLWithHer #NotMyPrez #TheResistance #NoBanNoWall</t>
  </si>
  <si>
    <t>Religious school educator, life long Dem activist, gardener.</t>
  </si>
  <si>
    <t>The Triple Evils of POVERTY, RACISM and MILITARISM are forms of violence that exist in a vicious cycle. They are interrelated, all-inclusive. ~MLK</t>
  </si>
  <si>
    <t>#Father #Christian #Patriot #SOT #SOV #FreeMason #MolonLabe #NC #God #Guns #GOP #NCpol #NRA #Lawyer #DavieCountyGOP #DavieCountyNC @WelbornLawNC</t>
  </si>
  <si>
    <t>Consultant &amp; Speaker • @Lenovo Solutions Evangelist • Marketing Prof at @MeredithCollege Business School • 2016 Top 20 Social Influencer in #DigitalMarketing</t>
  </si>
  <si>
    <t>SEO* Social Media* Digital Branding * Madman Strategist* Sales/ C.S. Expert Networking with the Best People on the Planet* A future Influence? I Hope So</t>
  </si>
  <si>
    <t>Lovers of films, 40's music and chocolate! #AutismAdvocate #Conservative #PrayersWork #PeopleAreAngelstoo #ProudAmerican</t>
  </si>
  <si>
    <t>2nd Grade Teacher • UNCW Grad x2 • 2016-2017 FCS Teacher of the Year • Slide Certified</t>
  </si>
  <si>
    <t>Lead Learner | Assistant Principal | Innovator Continuously seeking opportunities to be the change I desire to see in the world</t>
  </si>
  <si>
    <t>Senior Fellow at The Century Foundation (@tcfdotorg). I write about education, labor, and civil rights.</t>
  </si>
  <si>
    <t>I'm a teacher at Powell Center for Play &amp; Ingenuity.</t>
  </si>
  <si>
    <t>Passionate about EdTech, Blended Learning &amp; fueling Academic Success. Father of 2 boys (11&amp;7), proud Husband. Inspired employee of Edgenuity using humor daily.</t>
  </si>
  <si>
    <t>League of Women Voters of Wake County is a nonpartisan organization  encouraging participation in government &amp; influencing policy through education and advocacy</t>
  </si>
  <si>
    <t>Instructional Resource Teacher</t>
  </si>
  <si>
    <t>Foundation president, columnist, TV/radio talker, author, garbage disposal. Warlord of Mars in a former life. I still live!</t>
  </si>
  <si>
    <t>Progress NC Action was founded in 2011 to promote public policies that make NC a fairer, healthier, more equitable state.</t>
  </si>
  <si>
    <t>#Breaking news #wral #WRALInvestigates #5OYS https://t.co/cQdDjH685c #NBC affiliate.</t>
  </si>
  <si>
    <t>Middle-grade author of Brendan Buckley books and Cleo Edison Oliver; contemplative working to become an activist; edited by @AALBooks; repped by @serendipitylit</t>
  </si>
  <si>
    <t>The official Twitter account of Scholastic. Tweet us with your thoughts on books &amp; education! For customer service, tweet @ScholasticHelp.</t>
  </si>
  <si>
    <t>Check out the latest adventures in STEM from the inimitable Ballantyne Bears!</t>
  </si>
  <si>
    <t>Skype in the Classroom is a free global community of teachers who are working together to create inspiring Skype lessons. @ or DM us anytime with your feedback.</t>
  </si>
  <si>
    <t>Organizing the fight for justice and equality in North Carolina. We work to empower and lift up the voices of the under served.</t>
  </si>
  <si>
    <t>Nevertheless, she persisted.</t>
  </si>
  <si>
    <t>Pro Marriage.  Pro-Life.  Pro Religious Liberty.</t>
  </si>
  <si>
    <t>living life , having fun, enjoying great music and friends!</t>
  </si>
  <si>
    <t>Public Policy. Education. Restorative Practices. SKJAJA. Activism. Progressive. Nonprofit. Southern. Be so good they can't ignore you. Tweets = mine. 🇺🇸</t>
  </si>
  <si>
    <t>Features reporter and columnist at @TheHerald_Sun, a @McClatchy paper. Byline is Dawn Baumgartner Vaughan. News, entertainment, culture, books and such. #Hokie</t>
  </si>
  <si>
    <t>Greg Childress covers K-12 education for The Herald-Sun.</t>
  </si>
  <si>
    <t>Educator|Instructional Tech|Edcamp Foothills|EdcampSTEMWest|NCEdcamps|Flpped &amp; Blended Learning|AR/VR in EDU|</t>
  </si>
  <si>
    <t>Wife. Mom. NC Dept of Public Instruction - Digital Teaching and Learning Consultant. Past President of NCTIES (NC ISTE Affiliate).</t>
  </si>
  <si>
    <t>https://t.co/jw2s2L0RLt</t>
  </si>
  <si>
    <t>The National Assessment of Educational Progress (#NAEP) is the largest nationally representative assessment of what our nation's students know and can do.</t>
  </si>
  <si>
    <t>Digital Learning &amp; Teaching Coach @ The Friday Institute... Serving Leaders, Teachers, and Students of NC &amp; beyond.</t>
  </si>
  <si>
    <t>🇭🇹Educator/Regional Tech Coordinator. Passionate abt using social media to connect w/ edus. We all have a story. What's yours? #EduMatch #EduColor #edusnap16</t>
  </si>
  <si>
    <t>IRT at @CMMSCougars (@WCPSS) Lifelong learner. Third generation educator. Proud @WilmingtonColl &amp; @NCState alum. Public education advocate. #CBJ supporter.</t>
  </si>
  <si>
    <t>Zealous for God | UNC Tar Heel | Educator | Storyteller | Relationship Builder | WakeCo BTLN | EPFPNC | @KenanFellows | Ticonderoga Enthusiast</t>
  </si>
  <si>
    <t>Learning Innovations Lead. Its not about the tools its how you use them. Passionate about transforming instructional practices!</t>
  </si>
  <si>
    <t>BetterLesson Blended Instructional Coach | Founder and Consultant, Expanding the Reach |#edsurge50 writer for NC | Determined to close the opportunity gap</t>
  </si>
  <si>
    <t>Teaches future teachers @ElonUniversity. Researches social media in education. #Eloned #NCed #Edcamp. Opinions my own, retweets are not endorsements.</t>
  </si>
  <si>
    <t>Principal at Cameron Elementary who is passionate about Teaching, EdTech, Public Education, Turnaround Schools, and my incredible family. Opinions are my own.</t>
  </si>
  <si>
    <t>Piedmont Triad Digital Teaching and Learning Consultant</t>
  </si>
  <si>
    <t>Connecting Local Talent to Local Jobs.</t>
  </si>
  <si>
    <t>Father/Husband; #AppState Alum; State Representative for House District 36; Senior Appropriations Chairman. #NCpol My newsletter: https://t.co/wbjWxU8oOi</t>
  </si>
  <si>
    <t>Father, husband, campaign guy, pollster and Clemson Tiger.</t>
  </si>
  <si>
    <t>An affiliate of the @Smithsonian Institution, the museum fosters a passion for North Carolina history. Phone: 919-807-7900.</t>
  </si>
  <si>
    <t>Mother, wife, #Educator, #STEM enthusiast, #donorschoose supporter https://t.co/ZhkmV0Dbq1</t>
  </si>
  <si>
    <t>Pre-K - 5th Grade in the Surry County Schools District @SurryCoSchools</t>
  </si>
  <si>
    <t>Providing current news and Social Media Marketing in Franklin County,NC &amp; surroundings areas. Business Analysis,Social Media Marketing Consultant #FCNO #SMMFCNO</t>
  </si>
  <si>
    <t>I am deliberate and afraid of nothing. @blvckuniversity. @millionhoodies. Ignite NC. NCAT19. Black as hell. Debate ya mama, not me.</t>
  </si>
  <si>
    <t>Executive Director of the NC Justice Center, educator, attorney, &amp; grateful volunteer.</t>
  </si>
  <si>
    <t>Best Army job, public affairs! I tell NC National Guard story. Want NCNG @ your public event? Got a story? 919 664 6357 (Following does not=endorsement)</t>
  </si>
  <si>
    <t>What's good for workers is good for business! #OrganizeTheSouth #15in5</t>
  </si>
  <si>
    <t>@Skypeclassroom Master Teacher|Passion = discovering,creating &amp; utilizing innovative learning &amp; teaching to encourage student success|@globalmathtask co creator</t>
  </si>
  <si>
    <t>Member of North Carolina General Assembly, serving District 7, graduate of UNC-Chapel Hill, and NCCU, mother and grandmother, member of DST, Sorority.</t>
  </si>
  <si>
    <t>Public school educator</t>
  </si>
  <si>
    <t>Christ follower, WISGOP Grassroots Director.
NC Native. Panthers, Duke, BBQ, WWE Enthusiast. Aspiring beach bum.  All tweets my own.</t>
  </si>
  <si>
    <t>Aware wife, mom, citizen w/ a passion for sound policy &amp; purpose to be involved in our community to serve. Stand w/ me by ensuring our voices are heard in NC36.</t>
  </si>
  <si>
    <t>Professional Organization for North Carolina Educators</t>
  </si>
  <si>
    <t>Retired Superintendent</t>
  </si>
  <si>
    <t>Director, North Carolina Teacher Voice Network for @HopeStreetGroup. RTs aren't endorsements-just information sharing! Based out of Charlotte.</t>
  </si>
  <si>
    <t>whatever's in front of me, i'll choose to sing Hallelujah. {educator} extraordinaire | {coffee} connoisseur | {theatre} thrillest | {daddy} devotee</t>
  </si>
  <si>
    <t>Teacher, learner, mom, police wife, activist, true believer.</t>
  </si>
  <si>
    <t>We're the home of the CCMMS #Redwolves! This account is managed by Centennial MS in order to provide our community with timely information. #HOWL</t>
  </si>
  <si>
    <t>Wife to sweet Hubbo. Mother of two. Cat owner.  Special Education / public education advocate</t>
  </si>
  <si>
    <t>Follow me! I will take you places! Gardener in Downtown Raleigh, North Carolina, USA. Exploring downtown! Instagram: https://t.co/YvIUSJ7CL7</t>
  </si>
  <si>
    <t>Husband, Father, USAF Veteran, Educator, Coach, Mentor and YSU graduate.</t>
  </si>
  <si>
    <t>A nonpartisan business advocacy organization that works to proactively drive positive change to ensure that NC is a leading place to do business.</t>
  </si>
  <si>
    <t>President and CEO of @cisnc, which surrounds students with a community of support, empowering them to stay in school and achieve in life.</t>
  </si>
  <si>
    <t>.@NCGOP Press Secretary &amp; Digital // Tar Heel #BornBredDead // Tweets are my own.</t>
  </si>
  <si>
    <t>News &amp; Observer reporter covering the state legislature and politics.</t>
  </si>
  <si>
    <t>activist, volunteer, crafty person with not enough time</t>
  </si>
  <si>
    <t>teacher, student, lover of life</t>
  </si>
  <si>
    <t>5th Grade Math • @ETSU Graduate • #SlideCertified • Professional Big Kid</t>
  </si>
  <si>
    <t>Focusing on the development of breakthrough consumer technologies, WowWee continues to forge new categories in personal robotics and entertainment.</t>
  </si>
  <si>
    <t>Tech Lit Coach and Math teacher</t>
  </si>
  <si>
    <t>Mom, Media Coordinator, &amp; Maker interested in STEM, creativity, equity, edtech, genealogy, lots more -@Imagination Chapter Leader -
Tweets are my own.</t>
  </si>
  <si>
    <t>#iamsecond, Wife, Mother, &amp; Media Specialist</t>
  </si>
  <si>
    <t>Wife, Mother, Teacher, Advocate for children, and Lifelong Learner</t>
  </si>
  <si>
    <t>Reporter for @SanfordHerald for Lee County/education/business/Broadway/#ncga. Sanford native. Elon alumnus. Sometimes a little sarcastic. Journalism idealist.</t>
  </si>
  <si>
    <t>Legion of Obvious member/Chicken Wrangler/PawPaw/Paragraph Factory Guy</t>
  </si>
  <si>
    <t>Super Seeker librarian keeping media mayhem at bay. Love books,tech, music,2 beautiful daughters,1 great hubby, &amp; 3 dogs! Freakish obsession w/Scotland &amp; kilts!</t>
  </si>
  <si>
    <t>11th U.S. Secretary of Education. Proud mother, grandmother and wife. Lifelong advocate for children and better schools.</t>
  </si>
  <si>
    <t>Legal Director @ACLU_NC Coffee. Civil Liberties. Basketball. Reckoning. Coffee. Caro. Repeat.</t>
  </si>
  <si>
    <t>The American Civil Liberties Union of North Carolina, defending constitutional rights in the Old North State since 1965.</t>
  </si>
  <si>
    <t>Librarian and reading adviser to zany YAs. Writer, reader, researcher, surfer, summerlover, family first. Playing music in the library makes people happy.</t>
  </si>
  <si>
    <t>North Carolina School Library Media Association, serving the professional needs and concerns of the school library media community in North Carolina.</t>
  </si>
  <si>
    <t>Co-Founder @BreakoutEDU - Former @innovfellows. Founder @eduTecher @eduClipper @WeLearnedItApp, @EdcampUSA Board Member, Co-Founder of 2 Amazing Boys.</t>
  </si>
  <si>
    <t>The library at Findlay High School. Amanda Brasfield, Librarian. Go Trojans!</t>
  </si>
  <si>
    <t>School Librarian of the Year (2015)* Founder of SLIME &amp; Long Island LEADS* MackinTYSL, Buncee, Bloxels, Tackk, FlipGrid, Edmodo, Blendspace, Swivl Ambassador</t>
  </si>
  <si>
    <t>Principal @MillsRiverSch #THEplacetobe</t>
  </si>
  <si>
    <t>2013 Surry County Teacher of the Year.  Follow me for advice on experience based learning,</t>
  </si>
  <si>
    <t>Roy'd Cooper Pain in the Pooper</t>
  </si>
  <si>
    <t>Strings/Math Teacher at West Cary MS in Wake Co. (WCPSS); Advocate for Strings/Orchestra, Music, Arts, Math, and Education in general; President of NC-ASTA</t>
  </si>
  <si>
    <t>Charlotte Observer education reporter since 2002, newspaper journalist since dinosaurs roamed.</t>
  </si>
  <si>
    <t>Inst Prg Specialist for Fine Arts and Distance Learning for Davidson Co Schools, Dir of Cannon Music Camp, and President of NCMEA</t>
  </si>
  <si>
    <t>The official site of Walter Caldwell Elementary. Home of the Cubby Bear!  WE ARE CALDWELL!</t>
  </si>
  <si>
    <t>MS librarian @hcreeklibrary. Wife, mom, creator, reader, baker, gardener, renaissance woman, &amp; lifelong learner</t>
  </si>
  <si>
    <t>Now: Reporting fellow @newsobserver. Then: @USATODAY/@nypost. Always: @MiamiHurricanes fan/South Floridian. Tell me your story: miszler@newsobserver.com</t>
  </si>
  <si>
    <t>Public education advocate.-Do unto others as you would have them do unto you. Healthy living. Peace:we can do this.</t>
  </si>
  <si>
    <t>cultivator of young minds, NBCT, special education advocate, PBL fanatic, geoacache addict #sped #PBL #STEM #NBCT</t>
  </si>
  <si>
    <t>Manager, State Policy &amp; Relations @AACTE; MPPA Candidate @NorthwesternU; @AmericanU alum; RTs/Views are my own.</t>
  </si>
  <si>
    <t>amateur father, RPCV Albania 4, NBCT, advocate for stronger public schools, hope street fellow, CMS 2016 south learning community teacher of the year</t>
  </si>
  <si>
    <t>National organization that works to ensure every American will have access to tools and options leading to economic opportunity and prosperity.</t>
  </si>
  <si>
    <t>Committed to conservative fiscal policies, limited government, traditional values, and economic development.</t>
  </si>
  <si>
    <t>Superintendent for Mount Airy City Schools; Mom to two great boys; Wife to Tommy; MSA Board Member; Every day, every child empowered!</t>
  </si>
  <si>
    <t>The North Carolina Service-Learning Coalition is a statewide network of educators, community partners, students, &amp; civic engagement advocates.</t>
  </si>
  <si>
    <t>Living in Mt Airy, NC,  small business owner, volunteer, a proud member of Mt Airy Board of Ed., GFWC-NC &amp; GFWC</t>
  </si>
  <si>
    <t>Charlotte, NC</t>
  </si>
  <si>
    <t>Raleigh, NC</t>
  </si>
  <si>
    <t>Asheville, NC</t>
  </si>
  <si>
    <t>Yadkinville, NC</t>
  </si>
  <si>
    <t>Sydney, Australia</t>
  </si>
  <si>
    <t>Salt Lake City, Utah</t>
  </si>
  <si>
    <t>NC</t>
  </si>
  <si>
    <t>Mount Airy, NC</t>
  </si>
  <si>
    <t>North Carolina</t>
  </si>
  <si>
    <t>Asheville, North Carolina, WNC</t>
  </si>
  <si>
    <t>North Carolina, USA</t>
  </si>
  <si>
    <t>Asheville North Carolina</t>
  </si>
  <si>
    <t>San Diego, CA</t>
  </si>
  <si>
    <t>Lincolnton, NC</t>
  </si>
  <si>
    <t>Clayton, NC</t>
  </si>
  <si>
    <t>Nashville, TN</t>
  </si>
  <si>
    <t>Forest City, North Carolina</t>
  </si>
  <si>
    <t>Wilmington, NC</t>
  </si>
  <si>
    <t>wilmington, nc</t>
  </si>
  <si>
    <t>Matthews, North Carolina</t>
  </si>
  <si>
    <t>Hendersonville, NC</t>
  </si>
  <si>
    <t>50 states and territories</t>
  </si>
  <si>
    <t>Carrboro, NC</t>
  </si>
  <si>
    <t>Claremont, NC</t>
  </si>
  <si>
    <t>Kernersville, North Carolina</t>
  </si>
  <si>
    <t>New Bern, NC</t>
  </si>
  <si>
    <t>Henderson, NC</t>
  </si>
  <si>
    <t>Surry County, NC</t>
  </si>
  <si>
    <t>Wendell, NC</t>
  </si>
  <si>
    <t>Randolph County, NC</t>
  </si>
  <si>
    <t>Oklahoma - USA</t>
  </si>
  <si>
    <t>New York, NY</t>
  </si>
  <si>
    <t>Cary, NC</t>
  </si>
  <si>
    <t>Huntersville, NC</t>
  </si>
  <si>
    <t>Charlotte/Huntersville, NC</t>
  </si>
  <si>
    <t>Greensboro, NC</t>
  </si>
  <si>
    <t>Wilmington, North Carolina</t>
  </si>
  <si>
    <t>West Haven, CT</t>
  </si>
  <si>
    <t>United States</t>
  </si>
  <si>
    <t>Statesville, NC</t>
  </si>
  <si>
    <t>Right where God wants me!</t>
  </si>
  <si>
    <t>USA</t>
  </si>
  <si>
    <t>Mill Valley, CA</t>
  </si>
  <si>
    <t>CT</t>
  </si>
  <si>
    <t>Salinas, CA</t>
  </si>
  <si>
    <t>Bedford, VA</t>
  </si>
  <si>
    <t>Raleigh/Durham</t>
  </si>
  <si>
    <t>Chapel Hill, NC</t>
  </si>
  <si>
    <t>Austin, TX</t>
  </si>
  <si>
    <t>New Jersey</t>
  </si>
  <si>
    <t>Durham, NC</t>
  </si>
  <si>
    <t>U.S.A.</t>
  </si>
  <si>
    <t>Cherryville, NC</t>
  </si>
  <si>
    <t>ÜT: 35.904679,-78.941455</t>
  </si>
  <si>
    <t>OBX, Eastern North Carolina</t>
  </si>
  <si>
    <t>Raleigh, North Carolina</t>
  </si>
  <si>
    <t>Guyana, SA; NY, NC</t>
  </si>
  <si>
    <t>Charlotte, North Carolina</t>
  </si>
  <si>
    <t>Chapel Hill</t>
  </si>
  <si>
    <t>Florida → Michigan → North Carolina</t>
  </si>
  <si>
    <t>SIler City, North Carolina</t>
  </si>
  <si>
    <t xml:space="preserve">North Carolina </t>
  </si>
  <si>
    <t>Raleigh, probably</t>
  </si>
  <si>
    <t>iPhone: 35.003960,-80.731247</t>
  </si>
  <si>
    <t>San Antonio, TX</t>
  </si>
  <si>
    <t>Arnold, MD</t>
  </si>
  <si>
    <t>Australia, Melbourne &amp; Perth</t>
  </si>
  <si>
    <t>Mooresville, NC</t>
  </si>
  <si>
    <t>Boston</t>
  </si>
  <si>
    <t>Worthing</t>
  </si>
  <si>
    <t>Colorado Springs CO</t>
  </si>
  <si>
    <t>Oakville, Ontario, Canada</t>
  </si>
  <si>
    <t>Central Oregon</t>
  </si>
  <si>
    <t>Worldwide</t>
  </si>
  <si>
    <t>Washington DC</t>
  </si>
  <si>
    <t>Columbia, SC</t>
  </si>
  <si>
    <t>Aurora, IL</t>
  </si>
  <si>
    <t>NC House, District 6</t>
  </si>
  <si>
    <t>Amenia, NY</t>
  </si>
  <si>
    <t>Chapel Hill/Carrboro</t>
  </si>
  <si>
    <t>Raleigh, NC USA</t>
  </si>
  <si>
    <t>North Little Rock, AR</t>
  </si>
  <si>
    <t>Chocowinity, North Carolina</t>
  </si>
  <si>
    <t>San Bruno, CA</t>
  </si>
  <si>
    <t>Raleigh, NC/Eden, NC</t>
  </si>
  <si>
    <t>Cambridge, MA &amp; Stanford, CA</t>
  </si>
  <si>
    <t>Kannapolis, North Carolina</t>
  </si>
  <si>
    <t>North carolina</t>
  </si>
  <si>
    <t>Fresno, CA</t>
  </si>
  <si>
    <t>San Francisco, CA</t>
  </si>
  <si>
    <t>Willow Spring, NC</t>
  </si>
  <si>
    <t>Durham --- Chapel Hill</t>
  </si>
  <si>
    <t>Washington, DC</t>
  </si>
  <si>
    <t>Raleigh, N.C.</t>
  </si>
  <si>
    <t>Carrboro, N.C.</t>
  </si>
  <si>
    <t>Burlington NC</t>
  </si>
  <si>
    <t>King, N.C.</t>
  </si>
  <si>
    <t>Ahoskie, NC</t>
  </si>
  <si>
    <t>Beulaville, NC</t>
  </si>
  <si>
    <t>Mount Airy</t>
  </si>
  <si>
    <t>England, United Kingdom</t>
  </si>
  <si>
    <t>North Carolina | Wakanda</t>
  </si>
  <si>
    <t>Southern USA</t>
  </si>
  <si>
    <t>Endwell, NY</t>
  </si>
  <si>
    <t>Western North Carolina</t>
  </si>
  <si>
    <t xml:space="preserve">Australia </t>
  </si>
  <si>
    <t>Raleigh/Durham, NC</t>
  </si>
  <si>
    <t>Wake County, N.C.</t>
  </si>
  <si>
    <t>Moore County Schools</t>
  </si>
  <si>
    <t>Raleigh Durham, NC</t>
  </si>
  <si>
    <t>Cameron, NC</t>
  </si>
  <si>
    <t>Springfield, MO</t>
  </si>
  <si>
    <t>Raleigh NC</t>
  </si>
  <si>
    <t>Knoxville, TN</t>
  </si>
  <si>
    <t>Asheville NC</t>
  </si>
  <si>
    <t>Cullowhee &amp; Ocracoke, NC</t>
  </si>
  <si>
    <t>Hickory, NC</t>
  </si>
  <si>
    <t>Vienna, VA</t>
  </si>
  <si>
    <t>North Carolina, MGSD</t>
  </si>
  <si>
    <t>Buncombe County, NC</t>
  </si>
  <si>
    <t>World Wide Web</t>
  </si>
  <si>
    <t>Hinesville, Georgia</t>
  </si>
  <si>
    <t xml:space="preserve">Fayetteville, Arkansas </t>
  </si>
  <si>
    <t>Cy-Fair ISD Houston, TX</t>
  </si>
  <si>
    <t>Clayton, North Carolina</t>
  </si>
  <si>
    <t>San Francisco</t>
  </si>
  <si>
    <t>Arkansas, USA</t>
  </si>
  <si>
    <t>Waxhaw, NC</t>
  </si>
  <si>
    <t>Collingswood, NJ</t>
  </si>
  <si>
    <t>SCBI and NCMNS</t>
  </si>
  <si>
    <t>Rochester, NY</t>
  </si>
  <si>
    <t>Alaska</t>
  </si>
  <si>
    <t>Anchorage, AK</t>
  </si>
  <si>
    <t>Global</t>
  </si>
  <si>
    <t>Alexandria, VA (D.C. area)</t>
  </si>
  <si>
    <t>Tallahassee, FL</t>
  </si>
  <si>
    <t>Arizona, USA</t>
  </si>
  <si>
    <t>Sherman Oaks, CA</t>
  </si>
  <si>
    <t>Salt Lake City, UT</t>
  </si>
  <si>
    <t>Wales, United Kingdom</t>
  </si>
  <si>
    <t>Florida</t>
  </si>
  <si>
    <t>Perrysburg, OH</t>
  </si>
  <si>
    <t xml:space="preserve">New Jersey </t>
  </si>
  <si>
    <t>Callander, Ontario Canada</t>
  </si>
  <si>
    <t>Deutschland</t>
  </si>
  <si>
    <t>Kittrell, NC</t>
  </si>
  <si>
    <t>Tennessee, USA</t>
  </si>
  <si>
    <t>Blowing Rock, NC</t>
  </si>
  <si>
    <t>north carolina</t>
  </si>
  <si>
    <t>Washington, D.C.</t>
  </si>
  <si>
    <t>Saxapahaw-ish, NC</t>
  </si>
  <si>
    <t>Research Triangle Park, N.C.</t>
  </si>
  <si>
    <t>tequesta</t>
  </si>
  <si>
    <t>ayy vee el</t>
  </si>
  <si>
    <t>Western Hemisphere</t>
  </si>
  <si>
    <t>Winston-Salem, NC</t>
  </si>
  <si>
    <t>iPhone: 35.848959,-78.692313</t>
  </si>
  <si>
    <t>Asheville, N.C.</t>
  </si>
  <si>
    <t>whispering pines</t>
  </si>
  <si>
    <t>Tampa, FL</t>
  </si>
  <si>
    <t>Lowgap, NC</t>
  </si>
  <si>
    <t>Dobson, North Carolina</t>
  </si>
  <si>
    <t>Alamance County, NC</t>
  </si>
  <si>
    <t>Somerville, MA</t>
  </si>
  <si>
    <t>North Carolina statewide</t>
  </si>
  <si>
    <t>Chicagoland, USA</t>
  </si>
  <si>
    <t>The Points in Between</t>
  </si>
  <si>
    <t>RDU Triangle  Area</t>
  </si>
  <si>
    <t>Winston-Salem North Carolina</t>
  </si>
  <si>
    <t>Cumberland &amp; Hoke Counties</t>
  </si>
  <si>
    <t>Arlington, VA</t>
  </si>
  <si>
    <t>SC, NC, GA</t>
  </si>
  <si>
    <t>Tulsa, OK</t>
  </si>
  <si>
    <t>Durham, North Carolina</t>
  </si>
  <si>
    <t>MD, USA</t>
  </si>
  <si>
    <t>Everywhere</t>
  </si>
  <si>
    <t>Virginia, USA</t>
  </si>
  <si>
    <t>United States of America</t>
  </si>
  <si>
    <t>North Wilkesboro, N.C.</t>
  </si>
  <si>
    <t>Henderson County, NC</t>
  </si>
  <si>
    <t>Denham Springs, La.</t>
  </si>
  <si>
    <t>Wake County, NC</t>
  </si>
  <si>
    <t>Winston-Salem NC</t>
  </si>
  <si>
    <t>Winston-Salem, N.C.</t>
  </si>
  <si>
    <t>YYZ -- RDU</t>
  </si>
  <si>
    <t>Southeastern NC</t>
  </si>
  <si>
    <t>Missouri</t>
  </si>
  <si>
    <t>San Diego</t>
  </si>
  <si>
    <t>Wake County Public Schools</t>
  </si>
  <si>
    <t>Maryland</t>
  </si>
  <si>
    <t>Montreal, Canada</t>
  </si>
  <si>
    <t>Fairview, NC</t>
  </si>
  <si>
    <t>ÜT: 35.243888,-77.60838</t>
  </si>
  <si>
    <t>Wheeling, IL</t>
  </si>
  <si>
    <t>Cullowhee, NC</t>
  </si>
  <si>
    <t>Apex, NC</t>
  </si>
  <si>
    <t>Western New York</t>
  </si>
  <si>
    <t>Boonville NC</t>
  </si>
  <si>
    <t>The South</t>
  </si>
  <si>
    <t>Minneapolis, MN</t>
  </si>
  <si>
    <t>Colleyville, Texas</t>
  </si>
  <si>
    <t>Greensboro, North Carolina</t>
  </si>
  <si>
    <t>Eastern North Carolina</t>
  </si>
  <si>
    <t>Falls Church/McLean, VA</t>
  </si>
  <si>
    <t>WA State</t>
  </si>
  <si>
    <t>Advance, NC</t>
  </si>
  <si>
    <t>https://about.me/psantamaria</t>
  </si>
  <si>
    <t>Seattle, WA</t>
  </si>
  <si>
    <t>NC, USA</t>
  </si>
  <si>
    <t xml:space="preserve">  Winston-Salem,NC</t>
  </si>
  <si>
    <t xml:space="preserve">Carolina born, Globally bred. </t>
  </si>
  <si>
    <t>Cupertino, CA</t>
  </si>
  <si>
    <t>Educator, Leader, Artist, Geek</t>
  </si>
  <si>
    <t>DC Area, USA...and the world</t>
  </si>
  <si>
    <t>Sanford, NC</t>
  </si>
  <si>
    <t>Department of Public Instruction</t>
  </si>
  <si>
    <t xml:space="preserve">Land of Sky Regional Council </t>
  </si>
  <si>
    <t>5 East Edenton St. Raleigh, NC</t>
  </si>
  <si>
    <t>Franklin County, NC</t>
  </si>
  <si>
    <t>norf carolina</t>
  </si>
  <si>
    <t>Fayetteville, NC</t>
  </si>
  <si>
    <t>NCNG HQ Raleigh NC</t>
  </si>
  <si>
    <t>Wilmington,North Carolina, USA</t>
  </si>
  <si>
    <t>Harmony, NC</t>
  </si>
  <si>
    <t>Menomonee Falls, WI</t>
  </si>
  <si>
    <t>SW Wake County, NC</t>
  </si>
  <si>
    <t xml:space="preserve">raleigh, nc </t>
  </si>
  <si>
    <t>NC (currently) (home = IL)</t>
  </si>
  <si>
    <t>Raleigh</t>
  </si>
  <si>
    <t>Hillsborough, NC</t>
  </si>
  <si>
    <t>Youngsville, NC</t>
  </si>
  <si>
    <t>Surry County Schools NC</t>
  </si>
  <si>
    <t>Hillsville, VA</t>
  </si>
  <si>
    <t>New York</t>
  </si>
  <si>
    <t>Findlay, OH</t>
  </si>
  <si>
    <t>Long Island, NY</t>
  </si>
  <si>
    <t>Mills River, NC</t>
  </si>
  <si>
    <t>Womens Room</t>
  </si>
  <si>
    <t>Lexington, NC</t>
  </si>
  <si>
    <t>Auburndale, FL</t>
  </si>
  <si>
    <t>Henrico, VA</t>
  </si>
  <si>
    <t>Salisbury, NC</t>
  </si>
  <si>
    <t>Forsyth County, NC House 74</t>
  </si>
  <si>
    <t>https://t.co/3g9b2jhhMn</t>
  </si>
  <si>
    <t>http://t.co/onlXZX1GsP</t>
  </si>
  <si>
    <t>https://t.co/p0MmVNcEy4</t>
  </si>
  <si>
    <t>https://t.co/7F7NodQ3gN</t>
  </si>
  <si>
    <t>https://t.co/IyMzB7hHg6</t>
  </si>
  <si>
    <t>http://t.co/FSQJq2dOes</t>
  </si>
  <si>
    <t>https://t.co/n1CXkx1s33</t>
  </si>
  <si>
    <t>https://t.co/3bNGNmLsqo</t>
  </si>
  <si>
    <t>http://t.co/rMu9oKQIvI</t>
  </si>
  <si>
    <t>https://t.co/lgfTsPmadQ</t>
  </si>
  <si>
    <t>https://t.co/3i2bPMrJDS</t>
  </si>
  <si>
    <t>https://t.co/bQYFbW7zN2</t>
  </si>
  <si>
    <t>http://t.co/p7KVvom2Yp</t>
  </si>
  <si>
    <t>https://t.co/UKwn4GNEjK</t>
  </si>
  <si>
    <t>https://t.co/gCXPaxFVvd</t>
  </si>
  <si>
    <t>http://t.co/qQVm1yktnz</t>
  </si>
  <si>
    <t>https://t.co/Db0a8GBUYL</t>
  </si>
  <si>
    <t>http://t.co/Ra8gz1vW13</t>
  </si>
  <si>
    <t>https://t.co/FotQf422Cj</t>
  </si>
  <si>
    <t>http://t.co/o5gCxsvbj4</t>
  </si>
  <si>
    <t>https://t.co/y2kaw7neVu</t>
  </si>
  <si>
    <t>http://t.co/5uQgGMiEaG</t>
  </si>
  <si>
    <t>https://t.co/zBPNtzojff</t>
  </si>
  <si>
    <t>https://t.co/E0ISY9WPQi</t>
  </si>
  <si>
    <t>https://t.co/alQJcDYran</t>
  </si>
  <si>
    <t>http://t.co/VLCxzl4S2D</t>
  </si>
  <si>
    <t>https://t.co/Oc6WePsQH5</t>
  </si>
  <si>
    <t>http://t.co/KiIPVEcTKy</t>
  </si>
  <si>
    <t>http://t.co/7W1RFkvChg</t>
  </si>
  <si>
    <t>https://t.co/l8HaiV5R3Z</t>
  </si>
  <si>
    <t>http://t.co/nrKe9ieVkf</t>
  </si>
  <si>
    <t>http://t.co/g8SGyj7d0r</t>
  </si>
  <si>
    <t>https://t.co/6QpVRDwePZ</t>
  </si>
  <si>
    <t>https://t.co/xoD5RZb92x</t>
  </si>
  <si>
    <t>https://t.co/soEGukzp8u</t>
  </si>
  <si>
    <t>https://t.co/jRZuRFVKec</t>
  </si>
  <si>
    <t>https://t.co/yWl2ThA11G</t>
  </si>
  <si>
    <t>https://t.co/ShoKiRHKQ8</t>
  </si>
  <si>
    <t>https://t.co/AspkjgTf4D</t>
  </si>
  <si>
    <t>https://t.co/YRKoDBLpYR</t>
  </si>
  <si>
    <t>http://t.co/uvx6X92Pm8</t>
  </si>
  <si>
    <t>http://t.co/iZnZCuygSg</t>
  </si>
  <si>
    <t>https://t.co/qROB1fBsAK</t>
  </si>
  <si>
    <t>https://t.co/80ndqxG9Ki</t>
  </si>
  <si>
    <t>http://t.co/ydVb9rFITJ</t>
  </si>
  <si>
    <t>http://t.co/2oKjcn3h1P</t>
  </si>
  <si>
    <t>https://t.co/FwNIWjRDqJ</t>
  </si>
  <si>
    <t>http://t.co/6cxv93SNtq</t>
  </si>
  <si>
    <t>https://t.co/5VIIoqsp5v</t>
  </si>
  <si>
    <t>https://t.co/KZDY0MCxGe</t>
  </si>
  <si>
    <t>https://t.co/9Ywv0n94Ns</t>
  </si>
  <si>
    <t>https://t.co/5YLdVKTJba</t>
  </si>
  <si>
    <t>https://t.co/SM7iInXUdl</t>
  </si>
  <si>
    <t>https://t.co/hTAC513NM5</t>
  </si>
  <si>
    <t>https://t.co/V6sGHbK7q2</t>
  </si>
  <si>
    <t>http://t.co/Yb2xF54ZdM</t>
  </si>
  <si>
    <t>https://t.co/gcfaL3bEpI</t>
  </si>
  <si>
    <t>http://t.co/TYS86IPGUJ</t>
  </si>
  <si>
    <t>http://t.co/Pe855xL1pC</t>
  </si>
  <si>
    <t>https://t.co/BMwykI2Biq</t>
  </si>
  <si>
    <t>https://t.co/hxEu5AVqoi</t>
  </si>
  <si>
    <t>https://t.co/xO9YINWObS</t>
  </si>
  <si>
    <t>https://t.co/iCwS2pAC6A</t>
  </si>
  <si>
    <t>https://t.co/YCDHpDpCAP</t>
  </si>
  <si>
    <t>https://t.co/BbGtFnTeEM</t>
  </si>
  <si>
    <t>https://t.co/JFzLXlDejn</t>
  </si>
  <si>
    <t>https://t.co/gqHDekOstb</t>
  </si>
  <si>
    <t>https://t.co/sJBvNTPa6O</t>
  </si>
  <si>
    <t>http://t.co/vR3TGrnWwD</t>
  </si>
  <si>
    <t>https://t.co/Eeg78e7WCP</t>
  </si>
  <si>
    <t>https://t.co/z4GJDy46bC</t>
  </si>
  <si>
    <t>https://t.co/7rVlMcndQu</t>
  </si>
  <si>
    <t>https://t.co/TEVnyGmYvk</t>
  </si>
  <si>
    <t>http://t.co/SRCpOfXHq2</t>
  </si>
  <si>
    <t>https://t.co/RAXLJOvbNh</t>
  </si>
  <si>
    <t>http://t.co/15FoeW6lLo</t>
  </si>
  <si>
    <t>http://t.co/wf1ufSAapO</t>
  </si>
  <si>
    <t>http://t.co/xUcKU5O9ez</t>
  </si>
  <si>
    <t>http://t.co/Jwx0v3M8Ur</t>
  </si>
  <si>
    <t>http://t.co/RVITtwCzJV</t>
  </si>
  <si>
    <t>https://t.co/EFfUmmhXhR</t>
  </si>
  <si>
    <t>http://t.co/H8OK58cFCx</t>
  </si>
  <si>
    <t>https://t.co/rThlmt3lkC</t>
  </si>
  <si>
    <t>http://t.co/8TyhmmksWy</t>
  </si>
  <si>
    <t>https://t.co/0fHqpLlSvk</t>
  </si>
  <si>
    <t>https://t.co/k2rse47Ezf</t>
  </si>
  <si>
    <t>http://t.co/7qZvN9Zn0a</t>
  </si>
  <si>
    <t>https://t.co/wYS1TbtQp1</t>
  </si>
  <si>
    <t>https://t.co/ZtyRm6QX4w</t>
  </si>
  <si>
    <t>http://t.co/MJg9NnTchD</t>
  </si>
  <si>
    <t>https://t.co/Q6FlVUfKz7</t>
  </si>
  <si>
    <t>http://t.co/3Er30zWmn7</t>
  </si>
  <si>
    <t>https://t.co/74s5jGxLY3</t>
  </si>
  <si>
    <t>https://t.co/OlJ26LlHdY</t>
  </si>
  <si>
    <t>https://t.co/F3fLcf5sH7</t>
  </si>
  <si>
    <t>http://t.co/n4JigLr7Y2</t>
  </si>
  <si>
    <t>https://t.co/wSZWFfvnap</t>
  </si>
  <si>
    <t>https://t.co/lC79bLeMDC</t>
  </si>
  <si>
    <t>http://t.co/hPEhiW5lpb</t>
  </si>
  <si>
    <t>https://t.co/wyzGlzuso2</t>
  </si>
  <si>
    <t>https://t.co/eSaDPVUbCR</t>
  </si>
  <si>
    <t>http://t.co/bk3TNqWUPo</t>
  </si>
  <si>
    <t>https://t.co/gN5JJwhQy7</t>
  </si>
  <si>
    <t>https://t.co/3WLRw102f1</t>
  </si>
  <si>
    <t>https://t.co/XOWBP2UhaJ</t>
  </si>
  <si>
    <t>http://t.co/qb8xaHnV7a</t>
  </si>
  <si>
    <t>http://t.co/qT6OqSBBPr</t>
  </si>
  <si>
    <t>http://t.co/q6aaVt2H55</t>
  </si>
  <si>
    <t>https://t.co/2i46eFiMaz</t>
  </si>
  <si>
    <t>http://t.co/L8PgJ2AiXQ</t>
  </si>
  <si>
    <t>https://t.co/FDL3VvQxnP</t>
  </si>
  <si>
    <t>https://t.co/dw59LObWTu</t>
  </si>
  <si>
    <t>http://t.co/H1SQuMvVIs</t>
  </si>
  <si>
    <t>http://t.co/AY16m4sffH</t>
  </si>
  <si>
    <t>https://t.co/vpwWpfNsme</t>
  </si>
  <si>
    <t>http://t.co/51pwq0YqvB</t>
  </si>
  <si>
    <t>https://t.co/aWLN3OiOBt</t>
  </si>
  <si>
    <t>http://t.co/KMoxJO6ZIP</t>
  </si>
  <si>
    <t>https://t.co/64XGai27cy</t>
  </si>
  <si>
    <t>http://t.co/aHoLlZ9T</t>
  </si>
  <si>
    <t>https://t.co/0HpNnT1hNs</t>
  </si>
  <si>
    <t>https://t.co/xDqMCJkPgp</t>
  </si>
  <si>
    <t>https://t.co/8xXiAd3cwV</t>
  </si>
  <si>
    <t>http://t.co/S3anKqjelF</t>
  </si>
  <si>
    <t>http://t.co/qzpXfN9qeC</t>
  </si>
  <si>
    <t>https://t.co/DDzX7KK7q2</t>
  </si>
  <si>
    <t>https://t.co/F8WlUukVqd</t>
  </si>
  <si>
    <t>http://t.co/RxVVb781uY</t>
  </si>
  <si>
    <t>https://t.co/LjNMDy63sw</t>
  </si>
  <si>
    <t>http://t.co/C9w1osiYkk</t>
  </si>
  <si>
    <t>https://t.co/i8WPBq288Y</t>
  </si>
  <si>
    <t>https://t.co/ZMxPFTjRlQ</t>
  </si>
  <si>
    <t>http://t.co/JOlifwpo7T</t>
  </si>
  <si>
    <t>https://t.co/5w5dWoumvP</t>
  </si>
  <si>
    <t>https://t.co/6nTBwXZi86</t>
  </si>
  <si>
    <t>https://t.co/Kbnc0u65ij</t>
  </si>
  <si>
    <t>https://t.co/QMbV4r6Iui</t>
  </si>
  <si>
    <t>http://t.co/CWZSiS2AaL</t>
  </si>
  <si>
    <t>https://t.co/xwz3NcT9vn</t>
  </si>
  <si>
    <t>https://t.co/4Hll9gCL3r</t>
  </si>
  <si>
    <t>http://t.co/rij1nfTCxO</t>
  </si>
  <si>
    <t>http://t.co/qLNikmw8Yq</t>
  </si>
  <si>
    <t>http://t.co/h6sGpNrRnO</t>
  </si>
  <si>
    <t>https://t.co/BwYqZLADMf</t>
  </si>
  <si>
    <t>http://t.co/IL31E1E1No</t>
  </si>
  <si>
    <t>https://t.co/8TGyOF85VF</t>
  </si>
  <si>
    <t>https://t.co/QRfX5jW0Jt</t>
  </si>
  <si>
    <t>https://t.co/DP2NEifjEq</t>
  </si>
  <si>
    <t>https://t.co/fmxGpRDpmQ</t>
  </si>
  <si>
    <t>http://t.co/VCXh5qadlM</t>
  </si>
  <si>
    <t>https://t.co/Fii0dJmbMB</t>
  </si>
  <si>
    <t>https://t.co/uyZZVBdqEB</t>
  </si>
  <si>
    <t>https://t.co/PcPERFxyoR</t>
  </si>
  <si>
    <t>https://t.co/0PPCOBb1x0</t>
  </si>
  <si>
    <t>https://t.co/LfxsrfAT51</t>
  </si>
  <si>
    <t>https://t.co/XjDRbXOavS</t>
  </si>
  <si>
    <t>https://t.co/7pnTQBS6Gb</t>
  </si>
  <si>
    <t>https://t.co/N6hNlzleDg</t>
  </si>
  <si>
    <t>https://t.co/xuHJmWlXvJ</t>
  </si>
  <si>
    <t>https://t.co/3BYq41CUku</t>
  </si>
  <si>
    <t>https://t.co/A7JuC2hQOj</t>
  </si>
  <si>
    <t>http://t.co/Xiv7BFLY89</t>
  </si>
  <si>
    <t>https://t.co/aAJXo9TSBY</t>
  </si>
  <si>
    <t>https://t.co/DGUKXkSnLC</t>
  </si>
  <si>
    <t>http://t.co/XjbyNP2mBs</t>
  </si>
  <si>
    <t>https://t.co/bMBVFhi6EI</t>
  </si>
  <si>
    <t>http://t.co/RDYmcwJUxs</t>
  </si>
  <si>
    <t>https://t.co/gQ0QsyWQiv</t>
  </si>
  <si>
    <t>https://t.co/YysHFjFXiJ</t>
  </si>
  <si>
    <t>http://t.co/vdIfmkUtBT</t>
  </si>
  <si>
    <t>http://t.co/tLdKLUjr2k</t>
  </si>
  <si>
    <t>https://t.co/OVdenvQefT</t>
  </si>
  <si>
    <t>https://t.co/L0UC6YhTsb</t>
  </si>
  <si>
    <t>http://t.co/2bb8GsR9qH</t>
  </si>
  <si>
    <t>http://t.co/1YBJk3z87Y</t>
  </si>
  <si>
    <t>http://t.co/BuFMkmlvC6</t>
  </si>
  <si>
    <t>http://t.co/eGUgxVKadE</t>
  </si>
  <si>
    <t>http://t.co/7snvBMhW3B</t>
  </si>
  <si>
    <t>https://t.co/qza6ue8qR0</t>
  </si>
  <si>
    <t>https://t.co/oItRZFxJV2</t>
  </si>
  <si>
    <t>https://t.co/loTR5DWFWx</t>
  </si>
  <si>
    <t>https://t.co/VK2AV7Pc2b</t>
  </si>
  <si>
    <t>http://t.co/LYXOy9UjSN</t>
  </si>
  <si>
    <t>http://t.co/EXZl8Ql9op</t>
  </si>
  <si>
    <t>http://t.co/Nun5yykZah</t>
  </si>
  <si>
    <t>https://t.co/ayMf6prUMF</t>
  </si>
  <si>
    <t>http://t.co/fZw6ug0oJA</t>
  </si>
  <si>
    <t>http://t.co/PquBWxrzeu</t>
  </si>
  <si>
    <t>https://t.co/jps6G8naRr</t>
  </si>
  <si>
    <t>http://t.co/njsUdPits1</t>
  </si>
  <si>
    <t>http://t.co/IVkpdw1bDb</t>
  </si>
  <si>
    <t>https://t.co/zWzBNrlWRQ</t>
  </si>
  <si>
    <t>http://t.co/GHbb67jizZ</t>
  </si>
  <si>
    <t>https://t.co/U1BbWjByPI</t>
  </si>
  <si>
    <t>http://t.co/71Jylgx3Ua</t>
  </si>
  <si>
    <t>https://t.co/0wD8LOv7x7</t>
  </si>
  <si>
    <t>https://t.co/Fkxs84TNH4</t>
  </si>
  <si>
    <t>https://t.co/IQSj6Dqyjq</t>
  </si>
  <si>
    <t>https://t.co/ZKg5xSFzlx</t>
  </si>
  <si>
    <t>https://t.co/9VCUYuh8Bo</t>
  </si>
  <si>
    <t>http://t.co/gVcQiWbrUb</t>
  </si>
  <si>
    <t>http://t.co/12WD69giKI</t>
  </si>
  <si>
    <t>https://t.co/xlCZFxTape</t>
  </si>
  <si>
    <t>https://t.co/SO58sCT7Uk</t>
  </si>
  <si>
    <t>https://t.co/GwZtWi5giF</t>
  </si>
  <si>
    <t>http://t.co/N07WRHMrJi</t>
  </si>
  <si>
    <t>https://t.co/hObc41eOvx</t>
  </si>
  <si>
    <t>http://t.co/7URWNjZ03t</t>
  </si>
  <si>
    <t>http://t.co/fw3X7BdKvB</t>
  </si>
  <si>
    <t>http://t.co/KDYDTXiUWa</t>
  </si>
  <si>
    <t>http://t.co/bEUwt7MLQO</t>
  </si>
  <si>
    <t>https://t.co/9Huz6TDFd6</t>
  </si>
  <si>
    <t>https://t.co/aogJpF10SJ</t>
  </si>
  <si>
    <t>https://t.co/DlIzNQWCeA</t>
  </si>
  <si>
    <t>https://t.co/vxgVocqOsb</t>
  </si>
  <si>
    <t>http://t.co/rOz56I3eKl</t>
  </si>
  <si>
    <t>https://t.co/WhKwLo4O0y</t>
  </si>
  <si>
    <t>https://t.co/nEsqhkGksl</t>
  </si>
  <si>
    <t>http://t.co/clDl2Wqc1t</t>
  </si>
  <si>
    <t>http://t.co/OnkzPoCpaP</t>
  </si>
  <si>
    <t>https://t.co/BuiTBS9VZH</t>
  </si>
  <si>
    <t>https://t.co/RTdVUeNmKV</t>
  </si>
  <si>
    <t>https://t.co/QHwMlrv4KK</t>
  </si>
  <si>
    <t>http://t.co/oRg5CFIlAl</t>
  </si>
  <si>
    <t>https://t.co/ZoIQqoe4nf</t>
  </si>
  <si>
    <t>https://t.co/2LgoJtsvyO</t>
  </si>
  <si>
    <t>http://t.co/OuxbKgs1zc</t>
  </si>
  <si>
    <t>https://t.co/iVmpX2dkwU</t>
  </si>
  <si>
    <t>https://t.co/i0DMuhiP9z</t>
  </si>
  <si>
    <t>http://t.co/zQUozeR9lT</t>
  </si>
  <si>
    <t>https://t.co/1h70cVD00t</t>
  </si>
  <si>
    <t>http://t.co/0FwU563P7h</t>
  </si>
  <si>
    <t>http://t.co/IE0EWdmppd</t>
  </si>
  <si>
    <t>https://t.co/uiXKQsqKS9</t>
  </si>
  <si>
    <t>https://t.co/UlBn02ieWQ</t>
  </si>
  <si>
    <t>http://t.co/7kP8o0dTsG</t>
  </si>
  <si>
    <t>http://www.LawGroupNC.com</t>
  </si>
  <si>
    <t>https://t.co/L1gEiVeJIk</t>
  </si>
  <si>
    <t>https://t.co/e16qUIUoi5</t>
  </si>
  <si>
    <t>http://t.co/LlGlXcOrRZ</t>
  </si>
  <si>
    <t>https://t.co/gVK4OJeTag</t>
  </si>
  <si>
    <t>http://t.co/y27on6uoe4</t>
  </si>
  <si>
    <t>http://t.co/xE7vswdwJO</t>
  </si>
  <si>
    <t>https://t.co/Gy45bvciL8</t>
  </si>
  <si>
    <t>https://t.co/3j2O3F9k3e</t>
  </si>
  <si>
    <t>https://t.co/4945fT2FVU</t>
  </si>
  <si>
    <t>https://t.co/tnXeueQnEs</t>
  </si>
  <si>
    <t>https://t.co/XZEtANW8jW</t>
  </si>
  <si>
    <t>http://t.co/HvNCiCwkWQ</t>
  </si>
  <si>
    <t>https://t.co/X8HkX51Nkw</t>
  </si>
  <si>
    <t>http://t.co/6LalXylzPB</t>
  </si>
  <si>
    <t>http://t.co/K8vNFRlWlw</t>
  </si>
  <si>
    <t>http://t.co/Hu3Kau7IZM</t>
  </si>
  <si>
    <t>https://t.co/qlHTxEd43Y</t>
  </si>
  <si>
    <t>http://t.co/IZbKbMHlTc</t>
  </si>
  <si>
    <t>http://t.co/wZrxmuhpHP</t>
  </si>
  <si>
    <t>https://t.co/euSfsFEu8D</t>
  </si>
  <si>
    <t>http://t.co/Bhm8fUqYcb</t>
  </si>
  <si>
    <t>http://t.co/GOCDON4gPU</t>
  </si>
  <si>
    <t>https://t.co/piCqVoXYpK</t>
  </si>
  <si>
    <t>https://t.co/BZslccb8cA</t>
  </si>
  <si>
    <t>http://t.co/RTs65KcHey</t>
  </si>
  <si>
    <t>http://t.co/M0qJNhV3Z3</t>
  </si>
  <si>
    <t>https://t.co/SJeh5jtkIh</t>
  </si>
  <si>
    <t>http://sarahjanethomas.com</t>
  </si>
  <si>
    <t>https://t.co/pwuD0HTE0K</t>
  </si>
  <si>
    <t>https://t.co/0YN7eN69sj</t>
  </si>
  <si>
    <t>https://t.co/mdgZBWlAHv</t>
  </si>
  <si>
    <t>https://t.co/dSjfXXgAkk</t>
  </si>
  <si>
    <t>https://t.co/6vKOCHME67</t>
  </si>
  <si>
    <t>https://t.co/tNNE1cfohF</t>
  </si>
  <si>
    <t>https://t.co/dufTY3w1qj</t>
  </si>
  <si>
    <t>https://t.co/HiwTlnZlsr</t>
  </si>
  <si>
    <t>https://t.co/j0ozrK2Ia5</t>
  </si>
  <si>
    <t>https://t.co/LAWssIZGHz</t>
  </si>
  <si>
    <t>https://t.co/7CiIj9TZC1</t>
  </si>
  <si>
    <t>https://t.co/xy97mkoIqx</t>
  </si>
  <si>
    <t>https://t.co/ZfiPnQ2gP9</t>
  </si>
  <si>
    <t>http://t.co/kegLCdcRSv</t>
  </si>
  <si>
    <t>https://t.co/qM4E3CN2No</t>
  </si>
  <si>
    <t>https://t.co/AL11wv2zP1</t>
  </si>
  <si>
    <t>https://t.co/CqCwsv6ajc</t>
  </si>
  <si>
    <t>https://t.co/iv15EAKLNk</t>
  </si>
  <si>
    <t>http://t.co/E6puWK75j6</t>
  </si>
  <si>
    <t>http://t.co/EhDkXbaC6Z</t>
  </si>
  <si>
    <t>http://t.co/yKo2FkObSd</t>
  </si>
  <si>
    <t>https://t.co/QzpFDjeTaE</t>
  </si>
  <si>
    <t>http://t.co/TOHHUwucGh</t>
  </si>
  <si>
    <t>https://t.co/k3ImYJbFrL</t>
  </si>
  <si>
    <t>https://t.co/g18hI0PpT2</t>
  </si>
  <si>
    <t>http://t.co/5lL5Y8YOST</t>
  </si>
  <si>
    <t>http://t.co/7g4cf5GGHS</t>
  </si>
  <si>
    <t>https://t.co/tMEWw2YSHa</t>
  </si>
  <si>
    <t>http://t.co/hwIOK8v4PH</t>
  </si>
  <si>
    <t>https://t.co/j38GzdhKmi</t>
  </si>
  <si>
    <t>https://t.co/nh7fWHeG2Q</t>
  </si>
  <si>
    <t>https://t.co/izTJP8MWHn</t>
  </si>
  <si>
    <t>http://t.co/Zw6iv7b7pa</t>
  </si>
  <si>
    <t>https://t.co/tjkZMyn7St</t>
  </si>
  <si>
    <t>http://t.co/NM6FStMUIQ</t>
  </si>
  <si>
    <t>https://t.co/cHScBOhAzJ</t>
  </si>
  <si>
    <t>https://t.co/coRnQExgip</t>
  </si>
  <si>
    <t>https://t.co/Tu12KEKZXe</t>
  </si>
  <si>
    <t>http://t.co/VkqynUOQss</t>
  </si>
  <si>
    <t>https://t.co/RrycPfUiqg</t>
  </si>
  <si>
    <t>https://t.co/Gf8hvFufgm</t>
  </si>
  <si>
    <t>https://t.co/3uCJqKTeta</t>
  </si>
  <si>
    <t>https://t.co/suFKGayDrN</t>
  </si>
  <si>
    <t>https://t.co/HFBeNAjKmM</t>
  </si>
  <si>
    <t>https://t.co/9dwNrIu4Vy</t>
  </si>
  <si>
    <t>https://t.co/9h1pBDzrc5</t>
  </si>
  <si>
    <t>http://t.co/mn6DVClGmx</t>
  </si>
  <si>
    <t>http://t.co/ZeEI3SLjvo</t>
  </si>
  <si>
    <t>https://t.co/tdH6HYtgmF</t>
  </si>
  <si>
    <t>https://t.co/ZulTFjHh5A</t>
  </si>
  <si>
    <t>http://t.co/VI8cVs3qdE</t>
  </si>
  <si>
    <t>Eastern Time (US &amp; Canada)</t>
  </si>
  <si>
    <t>Pacific Time (US &amp; Canada)</t>
  </si>
  <si>
    <t>Sydney</t>
  </si>
  <si>
    <t>Mountain Time (US &amp; Canada)</t>
  </si>
  <si>
    <t>Quito</t>
  </si>
  <si>
    <t>Central Time (US &amp; Canada)</t>
  </si>
  <si>
    <t>EDT</t>
  </si>
  <si>
    <t>America/New_York</t>
  </si>
  <si>
    <t>Atlantic Time (Canada)</t>
  </si>
  <si>
    <t>Arizona</t>
  </si>
  <si>
    <t>Beijing</t>
  </si>
  <si>
    <t>Melbourne</t>
  </si>
  <si>
    <t>London</t>
  </si>
  <si>
    <t>Brisbane</t>
  </si>
  <si>
    <t>Paris</t>
  </si>
  <si>
    <t>Mid-Atlantic</t>
  </si>
  <si>
    <t>International Date Line West</t>
  </si>
  <si>
    <t>America/Detroit</t>
  </si>
  <si>
    <t>http://pbs.twimg.com/profile_images/743589205666832384/ZMtwh146_normal.jpg</t>
  </si>
  <si>
    <t>http://pbs.twimg.com/profile_images/686963509100462088/sOHXYCE4_normal.jpg</t>
  </si>
  <si>
    <t>http://pbs.twimg.com/profile_images/826528022765400065/6-BezfC__normal.jpg</t>
  </si>
  <si>
    <t>http://pbs.twimg.com/profile_images/753310783916937216/iGqqlnXj_normal.jpg</t>
  </si>
  <si>
    <t>http://pbs.twimg.com/profile_images/723252483452243969/2mgLM9Cp_normal.jpg</t>
  </si>
  <si>
    <t>http://pbs.twimg.com/profile_images/805020439001137152/w00j6Pia_normal.jpg</t>
  </si>
  <si>
    <t>http://pbs.twimg.com/profile_images/828690253204566016/oyiMcZub_normal.jpg</t>
  </si>
  <si>
    <t>http://pbs.twimg.com/profile_images/818883955386511360/WRIp6d0D_normal.jpg</t>
  </si>
  <si>
    <t>http://pbs.twimg.com/profile_images/520675340641787904/SBqeM3k4_normal.png</t>
  </si>
  <si>
    <t>http://pbs.twimg.com/profile_images/534393514247716864/WRBERy58_normal.jpeg</t>
  </si>
  <si>
    <t>http://pbs.twimg.com/profile_images/758024053374513152/OIDZlhms_normal.jpg</t>
  </si>
  <si>
    <t>http://pbs.twimg.com/profile_images/634497054610427904/kZXtia7V_normal.png</t>
  </si>
  <si>
    <t>http://pbs.twimg.com/profile_images/122629080/David_Giddens1998_normal.JPG</t>
  </si>
  <si>
    <t>http://pbs.twimg.com/profile_images/582539513546739713/X5u_kYUH_normal.png</t>
  </si>
  <si>
    <t>http://pbs.twimg.com/profile_images/378800000511244141/a39865e3269cc39ebf83e9eded74104e_normal.jpeg</t>
  </si>
  <si>
    <t>http://pbs.twimg.com/profile_images/786561960489934848/eSuMkN_o_normal.jpg</t>
  </si>
  <si>
    <t>http://pbs.twimg.com/profile_images/737015609209282561/sG1KrmRc_normal.jpg</t>
  </si>
  <si>
    <t>http://pbs.twimg.com/profile_images/2611317952/mog16yoS_normal</t>
  </si>
  <si>
    <t>http://pbs.twimg.com/profile_images/761689427609526272/rq2_Q3GM_normal.jpg</t>
  </si>
  <si>
    <t>http://pbs.twimg.com/profile_images/447272511747526656/vl21lxoc_normal.jpeg</t>
  </si>
  <si>
    <t>http://pbs.twimg.com/profile_images/1558818598/TAXQcR7Q_normal</t>
  </si>
  <si>
    <t>http://pbs.twimg.com/profile_images/649041144811286528/eoghwKkk_normal.jpg</t>
  </si>
  <si>
    <t>http://pbs.twimg.com/profile_images/833718660908752899/otPWzJF6_normal.jpg</t>
  </si>
  <si>
    <t>http://pbs.twimg.com/profile_images/989849674/LCS_Logo_normal.png</t>
  </si>
  <si>
    <t>http://pbs.twimg.com/profile_images/732281886853218305/NIRlb3pK_normal.jpg</t>
  </si>
  <si>
    <t>http://pbs.twimg.com/profile_images/513882979542634496/cCyRg82p_normal.jpeg</t>
  </si>
  <si>
    <t>http://pbs.twimg.com/profile_images/789250828276293633/mxxOfAMp_normal.jpg</t>
  </si>
  <si>
    <t>http://pbs.twimg.com/profile_images/621820685581561856/YFf8ulHm_normal.jpg</t>
  </si>
  <si>
    <t>http://pbs.twimg.com/profile_images/1083705776/LCS_Athleticlogo_normal.jpg</t>
  </si>
  <si>
    <t>http://pbs.twimg.com/profile_images/844693681726803969/wxycPfyr_normal.jpg</t>
  </si>
  <si>
    <t>http://pbs.twimg.com/profile_images/2352992765/emi3pxxnb6t4qcyq03eo_normal.jpeg</t>
  </si>
  <si>
    <t>http://pbs.twimg.com/profile_images/3602636337/cf7a8a156bb82cc5ea1a288053e12751_normal.jpeg</t>
  </si>
  <si>
    <t>http://pbs.twimg.com/profile_images/648561509413593089/DEpMYF-W_normal.jpg</t>
  </si>
  <si>
    <t>http://pbs.twimg.com/profile_images/2283276224/8sd68pnhk52f6fuqiy7t_normal.jpeg</t>
  </si>
  <si>
    <t>http://pbs.twimg.com/profile_images/576909944684965888/rc5Zkjs6_normal.jpeg</t>
  </si>
  <si>
    <t>http://pbs.twimg.com/profile_images/441758341128531969/6BiZsIDL_normal.jpeg</t>
  </si>
  <si>
    <t>http://pbs.twimg.com/profile_images/840212316205514752/PeQjstQ3_normal.jpg</t>
  </si>
  <si>
    <t>http://pbs.twimg.com/profile_images/817650436647882752/i5mDJGWf_normal.jpg</t>
  </si>
  <si>
    <t>http://pbs.twimg.com/profile_images/770613440926842880/65Pv438U_normal.jpg</t>
  </si>
  <si>
    <t>http://pbs.twimg.com/profile_images/740265098833465344/0PJTA8Ij_normal.jpg</t>
  </si>
  <si>
    <t>http://pbs.twimg.com/profile_images/676515378961354752/dtYVyYx9_normal.jpg</t>
  </si>
  <si>
    <t>http://pbs.twimg.com/profile_images/378800000463048146/9ca98ccca70bd98174e3dc40a688ec2b_normal.jpeg</t>
  </si>
  <si>
    <t>http://pbs.twimg.com/profile_images/823172730799394817/UsYH0Yev_normal.jpg</t>
  </si>
  <si>
    <t>http://pbs.twimg.com/profile_images/831349085433126912/eswzM40t_normal.jpg</t>
  </si>
  <si>
    <t>http://pbs.twimg.com/profile_images/843198202534924289/22N_1IlZ_normal.jpg</t>
  </si>
  <si>
    <t>http://pbs.twimg.com/profile_images/486114599645626368/4qQrzvXi_normal.jpeg</t>
  </si>
  <si>
    <t>http://pbs.twimg.com/profile_images/786989620672290816/B28kBuQE_normal.jpg</t>
  </si>
  <si>
    <t>http://pbs.twimg.com/profile_images/456122769231446016/vPsU_xtI_normal.png</t>
  </si>
  <si>
    <t>http://pbs.twimg.com/profile_images/699297849830350848/5Sicq_YX_normal.jpg</t>
  </si>
  <si>
    <t>http://pbs.twimg.com/profile_images/2511492307/tpbxps7ozcg3j45nfqcx_normal.jpeg</t>
  </si>
  <si>
    <t>http://pbs.twimg.com/profile_images/823146802992087040/l1VNUgoe_normal.jpg</t>
  </si>
  <si>
    <t>http://pbs.twimg.com/profile_images/429992652461711360/_j5G7moZ_normal.jpeg</t>
  </si>
  <si>
    <t>http://pbs.twimg.com/profile_images/525621744342536192/xoqMURm6_normal.png</t>
  </si>
  <si>
    <t>http://pbs.twimg.com/profile_images/499537531885461504/EyvTVgrM_normal.jpeg</t>
  </si>
  <si>
    <t>http://pbs.twimg.com/profile_images/837758678350577664/Qub4YbUp_normal.jpg</t>
  </si>
  <si>
    <t>http://pbs.twimg.com/profile_images/553714003059286017/1mpAwKbS_normal.jpeg</t>
  </si>
  <si>
    <t>http://pbs.twimg.com/profile_images/3307972013/cd5de8f28e4033a1f9deaf6b02103df5_normal.jpeg</t>
  </si>
  <si>
    <t>http://pbs.twimg.com/profile_images/759967166011740161/kf2LFkeI_normal.jpg</t>
  </si>
  <si>
    <t>http://pbs.twimg.com/profile_images/2181563995/bethany_normal.jpg</t>
  </si>
  <si>
    <t>http://pbs.twimg.com/profile_images/378800000529611664/db1eb60c308dd04dc67358488effb5c1_normal.png</t>
  </si>
  <si>
    <t>http://pbs.twimg.com/profile_images/816362594525024257/wD6GIVYN_normal.jpg</t>
  </si>
  <si>
    <t>http://pbs.twimg.com/profile_images/834924780436471808/R0KC9Jt0_normal.jpg</t>
  </si>
  <si>
    <t>http://pbs.twimg.com/profile_images/547116920349016065/TcPP7nVG_normal.png</t>
  </si>
  <si>
    <t>http://pbs.twimg.com/profile_images/3026400658/7e25c465acf2403b4767483ff6be3666_normal.jpeg</t>
  </si>
  <si>
    <t>http://pbs.twimg.com/profile_images/830130486068576256/Eidkq5YB_normal.jpg</t>
  </si>
  <si>
    <t>http://pbs.twimg.com/profile_images/587980937708883968/nQxrapE5_normal.png</t>
  </si>
  <si>
    <t>http://pbs.twimg.com/profile_images/640316051318833152/UaU9xbMA_normal.jpg</t>
  </si>
  <si>
    <t>http://pbs.twimg.com/profile_images/711951282496352256/LF9XUw2B_normal.jpg</t>
  </si>
  <si>
    <t>http://pbs.twimg.com/profile_images/825723018462842885/5WRyq7ce_normal.jpg</t>
  </si>
  <si>
    <t>http://pbs.twimg.com/profile_images/765160877293264897/utPND7si_normal.jpg</t>
  </si>
  <si>
    <t>http://pbs.twimg.com/profile_images/772350775989309440/o6rMYfrE_normal.jpg</t>
  </si>
  <si>
    <t>http://pbs.twimg.com/profile_images/501166126995214336/jKoSX56M_normal.jpeg</t>
  </si>
  <si>
    <t>http://pbs.twimg.com/profile_images/687600500020240389/vdaIqxax_normal.jpg</t>
  </si>
  <si>
    <t>http://abs.twimg.com/sticky/default_profile_images/default_profile_1_normal.png</t>
  </si>
  <si>
    <t>http://pbs.twimg.com/profile_images/751673208236077056/tGKIAPRg_normal.jpg</t>
  </si>
  <si>
    <t>http://pbs.twimg.com/profile_images/807808283889270784/gUBmAoAI_normal.jpg</t>
  </si>
  <si>
    <t>http://pbs.twimg.com/profile_images/748818221701144576/2-fLFhE0_normal.jpg</t>
  </si>
  <si>
    <t>http://pbs.twimg.com/profile_images/737099511772876800/j66LbosZ_normal.jpg</t>
  </si>
  <si>
    <t>http://pbs.twimg.com/profile_images/625014450131570688/mu-VSEOk_normal.jpg</t>
  </si>
  <si>
    <t>http://pbs.twimg.com/profile_images/809843506470645760/Ay72JOUv_normal.jpg</t>
  </si>
  <si>
    <t>http://pbs.twimg.com/profile_images/2921665891/f07f9dd09b022a7bad8b2ae4e4929bbc_normal.jpeg</t>
  </si>
  <si>
    <t>http://pbs.twimg.com/profile_images/755944072695513088/eZXs6WdX_normal.jpg</t>
  </si>
  <si>
    <t>http://pbs.twimg.com/profile_images/804303392730468352/Teb3SNLD_normal.jpg</t>
  </si>
  <si>
    <t>http://pbs.twimg.com/profile_images/378800000147762000/42c09174987f67769fef249c718355b7_normal.jpeg</t>
  </si>
  <si>
    <t>http://pbs.twimg.com/profile_images/817559464488402946/Z1CBcNS2_normal.jpg</t>
  </si>
  <si>
    <t>http://pbs.twimg.com/profile_images/638744309345288192/Daix6KET_normal.png</t>
  </si>
  <si>
    <t>http://pbs.twimg.com/profile_images/844365288518926336/fiysJMe7_normal.jpg</t>
  </si>
  <si>
    <t>http://pbs.twimg.com/profile_images/378800000266023743/b9ac54fdca28b5143a1d3ef9c5f30018_normal.jpeg</t>
  </si>
  <si>
    <t>http://pbs.twimg.com/profile_images/424681901723381760/CcypzxJQ_normal.jpeg</t>
  </si>
  <si>
    <t>http://pbs.twimg.com/profile_images/458708733317492736/akuCMVTy_normal.png</t>
  </si>
  <si>
    <t>http://pbs.twimg.com/profile_images/1103900005/image_normal.jpg</t>
  </si>
  <si>
    <t>http://pbs.twimg.com/profile_images/789947130114736128/WskeCIaf_normal.jpg</t>
  </si>
  <si>
    <t>http://pbs.twimg.com/profile_images/816378092138569728/StpWIAKi_normal.jpg</t>
  </si>
  <si>
    <t>http://pbs.twimg.com/profile_images/700155218646831104/Ges7tJ4T_normal.jpg</t>
  </si>
  <si>
    <t>http://pbs.twimg.com/profile_images/378800000072764585/4b64b2e14d3c48802f24d20aa9f8047f_normal.jpeg</t>
  </si>
  <si>
    <t>http://pbs.twimg.com/profile_images/826073673656320000/W8nzInuN_normal.jpg</t>
  </si>
  <si>
    <t>http://pbs.twimg.com/profile_images/616606130584694784/oNdj5wgg_normal.jpg</t>
  </si>
  <si>
    <t>http://pbs.twimg.com/profile_images/1436922048/Christensen_normal.jpg</t>
  </si>
  <si>
    <t>http://pbs.twimg.com/profile_images/1724851185/image_normal.jpg</t>
  </si>
  <si>
    <t>http://pbs.twimg.com/profile_images/813615427678937088/HwU65F74_normal.jpg</t>
  </si>
  <si>
    <t>http://pbs.twimg.com/profile_images/2688146909/ebf2307a4a22a08540f3c41165c71245_normal.jpeg</t>
  </si>
  <si>
    <t>http://pbs.twimg.com/profile_images/836777392744116229/HG8GSYgA_normal.jpg</t>
  </si>
  <si>
    <t>http://pbs.twimg.com/profile_images/819637403036041216/YsoQRnjo_normal.jpg</t>
  </si>
  <si>
    <t>http://pbs.twimg.com/profile_images/378800000008239686/c3c7a39efd1aeee965c91657997de4d2_normal.jpeg</t>
  </si>
  <si>
    <t>http://pbs.twimg.com/profile_images/449578772077875200/dxPD0wwt_normal.jpeg</t>
  </si>
  <si>
    <t>http://pbs.twimg.com/profile_images/779496906741452800/e9BwXX2M_normal.jpg</t>
  </si>
  <si>
    <t>http://pbs.twimg.com/profile_images/647536740274700288/fMq5Z0ch_normal.jpg</t>
  </si>
  <si>
    <t>http://pbs.twimg.com/profile_images/460516571585060864/t8DI_DnV_normal.jpeg</t>
  </si>
  <si>
    <t>http://pbs.twimg.com/profile_images/563691752498806785/19WvtSkH_normal.jpeg</t>
  </si>
  <si>
    <t>http://pbs.twimg.com/profile_images/807329186830516224/q7pEm12C_normal.jpg</t>
  </si>
  <si>
    <t>http://pbs.twimg.com/profile_images/796758292693393408/i8CTN8ro_normal.jpg</t>
  </si>
  <si>
    <t>http://pbs.twimg.com/profile_images/790221850013995009/_ydeN4tX_normal.jpg</t>
  </si>
  <si>
    <t>http://pbs.twimg.com/profile_images/3639813643/968ad5c8f2bc53c22b57778df4def6d5_normal.jpeg</t>
  </si>
  <si>
    <t>http://pbs.twimg.com/profile_images/726844493639606272/kWQpwipv_normal.jpg</t>
  </si>
  <si>
    <t>http://pbs.twimg.com/profile_images/781567656927367168/zG0CycOS_normal.jpg</t>
  </si>
  <si>
    <t>http://pbs.twimg.com/profile_images/808461888170377218/4JsQwX5x_normal.jpg</t>
  </si>
  <si>
    <t>http://pbs.twimg.com/profile_images/505779344988729345/3uA9VFtJ_normal.jpeg</t>
  </si>
  <si>
    <t>http://pbs.twimg.com/profile_images/778086359798018048/YlAC42eU_normal.jpg</t>
  </si>
  <si>
    <t>http://pbs.twimg.com/profile_images/736162779648905217/oYWlkHGV_normal.jpg</t>
  </si>
  <si>
    <t>http://pbs.twimg.com/profile_images/610522085966790656/saYVLIJb_normal.jpg</t>
  </si>
  <si>
    <t>http://pbs.twimg.com/profile_images/671722095278075905/ytAUaIhe_normal.jpg</t>
  </si>
  <si>
    <t>http://pbs.twimg.com/profile_images/838776832212238336/RQG7F5_Q_normal.jpg</t>
  </si>
  <si>
    <t>http://pbs.twimg.com/profile_images/819584652532977665/oXIKCjxh_normal.jpg</t>
  </si>
  <si>
    <t>http://pbs.twimg.com/profile_images/71444062/IMG_0034_normal.JPG</t>
  </si>
  <si>
    <t>http://pbs.twimg.com/profile_images/605929075350200322/Mb-4BJau_normal.jpg</t>
  </si>
  <si>
    <t>http://pbs.twimg.com/profile_images/493182795561197568/gexMg3uv_normal.jpeg</t>
  </si>
  <si>
    <t>http://pbs.twimg.com/profile_images/835262544256327680/CXx4IcUx_normal.jpg</t>
  </si>
  <si>
    <t>http://pbs.twimg.com/profile_images/483966660869500929/pVXa45Z1_normal.png</t>
  </si>
  <si>
    <t>http://pbs.twimg.com/profile_images/454727616830767104/bO7unItS_normal.jpeg</t>
  </si>
  <si>
    <t>http://pbs.twimg.com/profile_images/378800000606037873/aec7b21dfd73244df5ecd426bf5269f6_normal.jpeg</t>
  </si>
  <si>
    <t>http://pbs.twimg.com/profile_images/623242497695748096/OrtIw7UC_normal.jpg</t>
  </si>
  <si>
    <t>http://pbs.twimg.com/profile_images/838594710985928704/ITALPftY_normal.jpg</t>
  </si>
  <si>
    <t>http://pbs.twimg.com/profile_images/715693077613174784/dPMYahBN_normal.jpg</t>
  </si>
  <si>
    <t>http://pbs.twimg.com/profile_images/769308112008380421/mtfo0VUT_normal.jpg</t>
  </si>
  <si>
    <t>http://pbs.twimg.com/profile_images/703319990712213504/F5it5MRL_normal.jpg</t>
  </si>
  <si>
    <t>http://pbs.twimg.com/profile_images/772198056095731713/GFox9YYw_normal.jpg</t>
  </si>
  <si>
    <t>http://pbs.twimg.com/profile_images/833299817963089924/UM8sipd4_normal.jpg</t>
  </si>
  <si>
    <t>http://pbs.twimg.com/profile_images/489137194414526464/V-d4Jkif_normal.png</t>
  </si>
  <si>
    <t>http://pbs.twimg.com/profile_images/553620762834112513/fn5HcXbR_normal.jpeg</t>
  </si>
  <si>
    <t>http://abs.twimg.com/sticky/default_profile_images/default_profile_3_normal.png</t>
  </si>
  <si>
    <t>http://pbs.twimg.com/profile_images/751165282668933120/C4R5GQCU_normal.jpg</t>
  </si>
  <si>
    <t>http://pbs.twimg.com/profile_images/641395372301135874/NEjJ8odJ_normal.jpg</t>
  </si>
  <si>
    <t>http://pbs.twimg.com/profile_images/715288443220307969/C7bajJwf_normal.jpg</t>
  </si>
  <si>
    <t>http://pbs.twimg.com/profile_images/815217555245854720/CI9wxM62_normal.jpg</t>
  </si>
  <si>
    <t>http://pbs.twimg.com/profile_images/827296888290435072/lZrZyZKZ_normal.jpg</t>
  </si>
  <si>
    <t>http://pbs.twimg.com/profile_images/1757753205/Chad_Barefoot_Facebook_normal.jpg</t>
  </si>
  <si>
    <t>http://pbs.twimg.com/profile_images/641611668422828032/pjK6dC-r_normal.jpg</t>
  </si>
  <si>
    <t>http://pbs.twimg.com/profile_images/763536449027268608/rkzDxtJm_normal.jpg</t>
  </si>
  <si>
    <t>http://pbs.twimg.com/profile_images/561681370716848128/wujJgk5R_normal.jpeg</t>
  </si>
  <si>
    <t>http://pbs.twimg.com/profile_images/622958644829663232/-g1nLRlz_normal.jpg</t>
  </si>
  <si>
    <t>http://pbs.twimg.com/profile_images/3683630568/5985296011d9e9153fdaf84f9424a198_normal.jpeg</t>
  </si>
  <si>
    <t>http://pbs.twimg.com/profile_images/727202819858677760/5DWCSnw4_normal.jpg</t>
  </si>
  <si>
    <t>http://pbs.twimg.com/profile_images/606523341898399744/F154Nkgp_normal.jpg</t>
  </si>
  <si>
    <t>http://pbs.twimg.com/profile_images/752570338144350208/v6FSM00c_normal.jpg</t>
  </si>
  <si>
    <t>http://pbs.twimg.com/profile_images/428043169159053313/aBFzL_Ga_normal.jpeg</t>
  </si>
  <si>
    <t>http://pbs.twimg.com/profile_images/465934698041319426/4paZeNPg_normal.jpeg</t>
  </si>
  <si>
    <t>http://pbs.twimg.com/profile_images/769601788492312576/AUswPggh_normal.jpg</t>
  </si>
  <si>
    <t>http://pbs.twimg.com/profile_images/133663899/authorJS_normal.jpg</t>
  </si>
  <si>
    <t>http://pbs.twimg.com/profile_images/3449196561/9ebffd8605967ea49f11d8c86adb9ab8_normal.jpeg</t>
  </si>
  <si>
    <t>http://pbs.twimg.com/profile_images/695706904681705474/yV1HF_NA_normal.jpg</t>
  </si>
  <si>
    <t>http://pbs.twimg.com/profile_images/786732297588318208/xpk0ZbLg_normal.jpg</t>
  </si>
  <si>
    <t>http://pbs.twimg.com/profile_images/772319620220854272/vqlcmbfV_normal.jpg</t>
  </si>
  <si>
    <t>http://pbs.twimg.com/profile_images/714148973855039488/_uNAwJPS_normal.jpg</t>
  </si>
  <si>
    <t>http://pbs.twimg.com/profile_images/422892352613527552/gWov1K26_normal.png</t>
  </si>
  <si>
    <t>http://pbs.twimg.com/profile_images/631525935259455488/eOE2zgFU_normal.jpg</t>
  </si>
  <si>
    <t>http://pbs.twimg.com/profile_images/817329816777138177/UkS7D7pM_normal.jpg</t>
  </si>
  <si>
    <t>http://pbs.twimg.com/profile_images/1889763579/image_normal.jpg</t>
  </si>
  <si>
    <t>http://pbs.twimg.com/profile_images/801214574133448704/YDGMkEH9_normal.jpg</t>
  </si>
  <si>
    <t>http://pbs.twimg.com/profile_images/627515616828723200/apWD4H7B_normal.jpg</t>
  </si>
  <si>
    <t>http://pbs.twimg.com/profile_images/2655673477/29b72f7e1ebc7f0cedc9ebb44833c028_normal.png</t>
  </si>
  <si>
    <t>http://pbs.twimg.com/profile_images/378800000464070723/4cab075ee99d449323a678d72fe33f0f_normal.png</t>
  </si>
  <si>
    <t>http://pbs.twimg.com/profile_images/1145479380/kktwitter_normal.jpg</t>
  </si>
  <si>
    <t>http://pbs.twimg.com/profile_images/838841405808103424/ZSMAUrVN_normal.jpg</t>
  </si>
  <si>
    <t>http://pbs.twimg.com/profile_images/718115875245596672/TQrRkUhD_normal.jpg</t>
  </si>
  <si>
    <t>http://pbs.twimg.com/profile_images/1587004797/Rob_Schofield3a--super-crop_normal.JPG</t>
  </si>
  <si>
    <t>http://pbs.twimg.com/profile_images/608370255988158464/K95yHRzF_normal.jpg</t>
  </si>
  <si>
    <t>http://pbs.twimg.com/profile_images/832744086968754177/3Rq-opCO_normal.jpg</t>
  </si>
  <si>
    <t>http://pbs.twimg.com/profile_images/588885903826780160/fQLB2gBw_normal.jpg</t>
  </si>
  <si>
    <t>http://pbs.twimg.com/profile_images/2892215553/df15455b402a3ba570130f0e8ac79fe0_normal.jpeg</t>
  </si>
  <si>
    <t>http://pbs.twimg.com/profile_images/786733617284349953/02WkjKi7_normal.jpg</t>
  </si>
  <si>
    <t>http://pbs.twimg.com/profile_images/597386370705928194/SU_eTUk9_normal.jpg</t>
  </si>
  <si>
    <t>http://pbs.twimg.com/profile_images/1817665678/NCSpinoriginallogo_normal.jpg</t>
  </si>
  <si>
    <t>http://pbs.twimg.com/profile_images/785916814484185088/Ro5hqHiZ_normal.jpg</t>
  </si>
  <si>
    <t>http://pbs.twimg.com/profile_images/839944837172428802/FKhayf-__normal.jpg</t>
  </si>
  <si>
    <t>http://pbs.twimg.com/profile_images/378800000791265961/ee6146e5f69044eb6b58b5d4bc7eb47c_normal.jpeg</t>
  </si>
  <si>
    <t>http://pbs.twimg.com/profile_images/831960666491740160/sINwoP5W_normal.jpg</t>
  </si>
  <si>
    <t>http://pbs.twimg.com/profile_images/1737739457/1kW3IvLL_normal</t>
  </si>
  <si>
    <t>http://pbs.twimg.com/profile_images/826080744934035459/rukJzWT__normal.jpg</t>
  </si>
  <si>
    <t>http://pbs.twimg.com/profile_images/771314978963853312/8yMhLZax_normal.jpg</t>
  </si>
  <si>
    <t>http://pbs.twimg.com/profile_images/1127770271/yosef_1.bmp_normal.gif</t>
  </si>
  <si>
    <t>http://pbs.twimg.com/profile_images/429327697043410944/yybtu_ZY_normal.jpeg</t>
  </si>
  <si>
    <t>http://pbs.twimg.com/profile_images/842128534386671616/i8SmepCe_normal.jpg</t>
  </si>
  <si>
    <t>http://pbs.twimg.com/profile_images/691212646004166656/M-VWlkKR_normal.jpg</t>
  </si>
  <si>
    <t>http://pbs.twimg.com/profile_images/842992378960986112/Yd1Z53jW_normal.jpg</t>
  </si>
  <si>
    <t>http://pbs.twimg.com/profile_images/843608327443660800/RpjM6TXW_normal.jpg</t>
  </si>
  <si>
    <t>http://pbs.twimg.com/profile_images/768104548783288320/Dwc3FG0n_normal.jpg</t>
  </si>
  <si>
    <t>http://pbs.twimg.com/profile_images/469515608468365312/sEmnm2b__normal.png</t>
  </si>
  <si>
    <t>http://pbs.twimg.com/profile_images/789455259328544768/bhboA4Qn_normal.jpg</t>
  </si>
  <si>
    <t>http://pbs.twimg.com/profile_images/2479079229/udv153oegwhyl9b248up_normal.jpeg</t>
  </si>
  <si>
    <t>http://pbs.twimg.com/profile_images/791951138744524800/o_3DmymP_normal.jpg</t>
  </si>
  <si>
    <t>http://pbs.twimg.com/profile_images/835555298018529281/vQ6DAfyp_normal.jpg</t>
  </si>
  <si>
    <t>http://pbs.twimg.com/profile_images/585965726240010240/qMqmiOdT_normal.jpg</t>
  </si>
  <si>
    <t>http://pbs.twimg.com/profile_images/3499000086/b33120bbff7dbe15427ec6e998f097a2_normal.jpeg</t>
  </si>
  <si>
    <t>http://pbs.twimg.com/profile_images/378800000323852336/f0e29e7ff915d8aebe9b9522a1d45ff5_normal.jpeg</t>
  </si>
  <si>
    <t>http://pbs.twimg.com/profile_images/777310313251115008/F-3BaT-e_normal.jpg</t>
  </si>
  <si>
    <t>http://pbs.twimg.com/profile_images/815596933515382784/j04q663I_normal.jpg</t>
  </si>
  <si>
    <t>http://pbs.twimg.com/profile_images/739096772769943552/2znac7zG_normal.jpg</t>
  </si>
  <si>
    <t>http://pbs.twimg.com/profile_images/1813924651/June_-_Blue_Attire_normal.jpg</t>
  </si>
  <si>
    <t>http://pbs.twimg.com/profile_images/580097918578855936/KdQhobnI_normal.jpg</t>
  </si>
  <si>
    <t>http://pbs.twimg.com/profile_images/618588935430795264/U99cB8xr_normal.jpg</t>
  </si>
  <si>
    <t>http://pbs.twimg.com/profile_images/664249637738553344/D9L8VcV2_normal.jpg</t>
  </si>
  <si>
    <t>http://pbs.twimg.com/profile_images/796926472778842113/ywV4BH-9_normal.jpg</t>
  </si>
  <si>
    <t>http://pbs.twimg.com/profile_images/748937354677620736/XvkSRY4y_normal.jpg</t>
  </si>
  <si>
    <t>http://pbs.twimg.com/profile_images/569950763909009408/p8khM3Mc_normal.png</t>
  </si>
  <si>
    <t>http://pbs.twimg.com/profile_images/696329487059918849/9EFrbqs4_normal.jpg</t>
  </si>
  <si>
    <t>http://pbs.twimg.com/profile_images/616307432311099392/SXF6gRKt_normal.jpg</t>
  </si>
  <si>
    <t>http://pbs.twimg.com/profile_images/2406163067/image_normal.jpg</t>
  </si>
  <si>
    <t>http://pbs.twimg.com/profile_images/2413935352/zzz43req9ogj8gpp2ei0_normal.png</t>
  </si>
  <si>
    <t>http://pbs.twimg.com/profile_images/1216848301/IMG_1989_2_2_normal.JPG</t>
  </si>
  <si>
    <t>http://pbs.twimg.com/profile_images/799882642774695936/DQ7rCJVw_normal.jpg</t>
  </si>
  <si>
    <t>http://pbs.twimg.com/profile_images/733733406668918784/zNXHvI3T_normal.jpg</t>
  </si>
  <si>
    <t>http://pbs.twimg.com/profile_images/783034771937103872/DypsQ22C_normal.jpg</t>
  </si>
  <si>
    <t>http://pbs.twimg.com/profile_images/795952363014148096/DzW5PT4z_normal.jpg</t>
  </si>
  <si>
    <t>http://pbs.twimg.com/profile_images/832026567488450566/lIMFHh4K_normal.jpg</t>
  </si>
  <si>
    <t>http://pbs.twimg.com/profile_images/638041114654605312/BQQzjeq6_normal.jpg</t>
  </si>
  <si>
    <t>http://abs.twimg.com/sticky/default_profile_images/default_profile_5_normal.png</t>
  </si>
  <si>
    <t>http://pbs.twimg.com/profile_images/502816466438479872/1tI5Q4DZ_normal.jpeg</t>
  </si>
  <si>
    <t>http://pbs.twimg.com/profile_images/753847747833245696/lM6GIB-r_normal.jpg</t>
  </si>
  <si>
    <t>http://pbs.twimg.com/profile_images/757008887551852544/nXaodQ1c_normal.jpg</t>
  </si>
  <si>
    <t>http://pbs.twimg.com/profile_images/843800919443558400/_zYiLQvO_normal.jpg</t>
  </si>
  <si>
    <t>http://pbs.twimg.com/profile_images/1842299254/image_normal.jpg</t>
  </si>
  <si>
    <t>http://pbs.twimg.com/profile_images/663877403106635777/lZb1iiZA_normal.jpg</t>
  </si>
  <si>
    <t>http://pbs.twimg.com/profile_images/426365786328809474/M90dHvQE_normal.jpeg</t>
  </si>
  <si>
    <t>http://pbs.twimg.com/profile_images/1816527610/image_normal.jpg</t>
  </si>
  <si>
    <t>http://pbs.twimg.com/profile_images/1529896214/facebookpix_normal.jpg</t>
  </si>
  <si>
    <t>http://pbs.twimg.com/profile_images/378800000151912088/d801df373c5ea7ae630fbc2dab877a81_normal.jpeg</t>
  </si>
  <si>
    <t>http://pbs.twimg.com/profile_images/842106961453711360/MQEXfrlK_normal.jpg</t>
  </si>
  <si>
    <t>http://pbs.twimg.com/profile_images/725111612630249473/6iXg4QdR_normal.jpg</t>
  </si>
  <si>
    <t>http://pbs.twimg.com/profile_images/2841745960/e89c71bae59573d4e9f67321723848f8_normal.png</t>
  </si>
  <si>
    <t>http://pbs.twimg.com/profile_images/466392049/Photo_5_normal.jpg</t>
  </si>
  <si>
    <t>http://pbs.twimg.com/profile_images/730808319489789952/vnZ71cUX_normal.jpg</t>
  </si>
  <si>
    <t>http://pbs.twimg.com/profile_images/746145935919505408/tzyJU2kE_normal.jpg</t>
  </si>
  <si>
    <t>http://pbs.twimg.com/profile_images/1207831602/NCCAT_normal.png</t>
  </si>
  <si>
    <t>http://pbs.twimg.com/profile_images/628566384776089601/MYSwvJ6T_normal.jpg</t>
  </si>
  <si>
    <t>http://pbs.twimg.com/profile_images/751241345239572480/yK19EhDF_normal.jpg</t>
  </si>
  <si>
    <t>http://pbs.twimg.com/profile_images/2350519417/e9eoebof4qhkqmpvunrh_normal.png</t>
  </si>
  <si>
    <t>http://pbs.twimg.com/profile_images/828341450266013697/sxeM_dpD_normal.jpg</t>
  </si>
  <si>
    <t>http://pbs.twimg.com/profile_images/834239653897191425/V4EDYndI_normal.jpg</t>
  </si>
  <si>
    <t>http://pbs.twimg.com/profile_images/785450760154845184/RgOQzukK_normal.jpg</t>
  </si>
  <si>
    <t>http://pbs.twimg.com/profile_images/686650228259307520/jG0G1Kxe_normal.png</t>
  </si>
  <si>
    <t>http://pbs.twimg.com/profile_images/378800000116708793/63896e51becead87a68c8bed8d3d78a7_normal.jpeg</t>
  </si>
  <si>
    <t>http://pbs.twimg.com/profile_images/633939106301542400/xZlKZjHL_normal.png</t>
  </si>
  <si>
    <t>http://pbs.twimg.com/profile_images/824713690448560132/dJwPlmuc_normal.jpg</t>
  </si>
  <si>
    <t>http://pbs.twimg.com/profile_images/656566663047987201/nVJ9_GqC_normal.jpg</t>
  </si>
  <si>
    <t>http://pbs.twimg.com/profile_images/821159715468099584/vw-xthhZ_normal.jpg</t>
  </si>
  <si>
    <t>http://pbs.twimg.com/profile_images/610458413214994434/0SolgbS2_normal.jpg</t>
  </si>
  <si>
    <t>http://pbs.twimg.com/profile_images/747991415225987073/kwjU2MZc_normal.jpg</t>
  </si>
  <si>
    <t>http://pbs.twimg.com/profile_images/648557799123718144/q4DEtMII_normal.png</t>
  </si>
  <si>
    <t>http://pbs.twimg.com/profile_images/839637751695822849/GEZ7i4Ql_normal.jpg</t>
  </si>
  <si>
    <t>http://pbs.twimg.com/profile_images/819723282014412800/GijPZOX-_normal.jpg</t>
  </si>
  <si>
    <t>http://pbs.twimg.com/profile_images/378800000147901218/de19c2f19d5cb9e37698788e341c37c7_normal.png</t>
  </si>
  <si>
    <t>http://pbs.twimg.com/profile_images/766649670479208448/6566-_LN_normal.jpg</t>
  </si>
  <si>
    <t>http://pbs.twimg.com/profile_images/711986173770465280/CNaaOITz_normal.jpg</t>
  </si>
  <si>
    <t>http://pbs.twimg.com/profile_images/825561403964739584/apS89_23_normal.jpg</t>
  </si>
  <si>
    <t>http://pbs.twimg.com/profile_images/453177200674488320/AkBGsfUK_normal.jpeg</t>
  </si>
  <si>
    <t>http://pbs.twimg.com/profile_images/806976794977062913/TBJ2uFGu_normal.jpg</t>
  </si>
  <si>
    <t>http://pbs.twimg.com/profile_images/759055882164457472/CMIGiWbK_normal.jpg</t>
  </si>
  <si>
    <t>http://pbs.twimg.com/profile_images/662916637620744192/-weoLGnv_normal.jpg</t>
  </si>
  <si>
    <t>http://pbs.twimg.com/profile_images/519538829858852865/Rw_sIo6T_normal.png</t>
  </si>
  <si>
    <t>http://pbs.twimg.com/profile_images/657410488310059008/gN2uTGxp_normal.jpg</t>
  </si>
  <si>
    <t>http://pbs.twimg.com/profile_images/779858498871930880/cMB-SjqL_normal.jpg</t>
  </si>
  <si>
    <t>http://pbs.twimg.com/profile_images/2673800338/83d2be2a514b297c822340b039442460_normal.jpeg</t>
  </si>
  <si>
    <t>http://pbs.twimg.com/profile_images/657905565813874688/tNtFMw1X_normal.jpg</t>
  </si>
  <si>
    <t>http://pbs.twimg.com/profile_images/484380424597012480/Ey0taQNZ_normal.jpeg</t>
  </si>
  <si>
    <t>http://pbs.twimg.com/profile_images/791657433848385536/dL3vXB4l_normal.jpg</t>
  </si>
  <si>
    <t>http://pbs.twimg.com/profile_images/829013594935263232/qkjo6KVK_normal.jpg</t>
  </si>
  <si>
    <t>http://pbs.twimg.com/profile_images/830814137647181824/_dMF3rFv_normal.jpg</t>
  </si>
  <si>
    <t>http://pbs.twimg.com/profile_images/705431149913501700/2E4Dkw3I_normal.jpg</t>
  </si>
  <si>
    <t>http://pbs.twimg.com/profile_images/796076165228134400/0tcmQsRS_normal.jpg</t>
  </si>
  <si>
    <t>http://pbs.twimg.com/profile_images/713451659725291521/sVwk9dnr_normal.jpg</t>
  </si>
  <si>
    <t>http://abs.twimg.com/sticky/default_profile_images/default_profile_2_normal.png</t>
  </si>
  <si>
    <t>http://pbs.twimg.com/profile_images/778429292875177988/sZre0h9x_normal.jpg</t>
  </si>
  <si>
    <t>http://pbs.twimg.com/profile_images/717335922832982016/WZgmTYQj_normal.jpg</t>
  </si>
  <si>
    <t>http://pbs.twimg.com/profile_images/837706134614069249/kxZzzJRw_normal.jpg</t>
  </si>
  <si>
    <t>http://pbs.twimg.com/profile_images/739971717087547393/0yH9phuF_normal.jpg</t>
  </si>
  <si>
    <t>http://pbs.twimg.com/profile_images/751063081992740865/DGB6mewK_normal.jpg</t>
  </si>
  <si>
    <t>http://pbs.twimg.com/profile_images/578216476768903169/mlxGMyJz_normal.jpeg</t>
  </si>
  <si>
    <t>http://pbs.twimg.com/profile_images/750054901309444096/s3p-CMY2_normal.jpg</t>
  </si>
  <si>
    <t>http://pbs.twimg.com/profile_images/758551217543012352/Md16fAta_normal.jpg</t>
  </si>
  <si>
    <t>http://pbs.twimg.com/profile_images/794677151622643716/zkIUhIWo_normal.jpg</t>
  </si>
  <si>
    <t>http://pbs.twimg.com/profile_images/554650530039881729/dXqluKVP_normal.jpeg</t>
  </si>
  <si>
    <t>http://pbs.twimg.com/profile_images/378800000232913452/054cf6e688f933f987d5e2de02b08b6e_normal.jpeg</t>
  </si>
  <si>
    <t>http://pbs.twimg.com/profile_images/842944300254027777/ZHteUqio_normal.jpg</t>
  </si>
  <si>
    <t>http://pbs.twimg.com/profile_images/761886047097815041/DeqVVm7t_normal.jpg</t>
  </si>
  <si>
    <t>http://pbs.twimg.com/profile_images/780380649123446784/zIhQU5YR_normal.jpg</t>
  </si>
  <si>
    <t>http://pbs.twimg.com/profile_images/573072467754926080/x5-2-hVl_normal.jpeg</t>
  </si>
  <si>
    <t>http://pbs.twimg.com/profile_images/612662480016408577/OzU9Jej3_normal.jpg</t>
  </si>
  <si>
    <t>http://pbs.twimg.com/profile_images/759375539379564544/WgtuVp71_normal.jpg</t>
  </si>
  <si>
    <t>http://pbs.twimg.com/profile_images/665354528670294017/d_r6v6Wf_normal.jpg</t>
  </si>
  <si>
    <t>http://pbs.twimg.com/profile_images/649381046711136257/ONO2TGwo_normal.jpg</t>
  </si>
  <si>
    <t>http://pbs.twimg.com/profile_images/1529707818/1345_Lee_normal.jpg</t>
  </si>
  <si>
    <t>http://pbs.twimg.com/profile_images/836621214496014338/Ntjo0-Or_normal.jpg</t>
  </si>
  <si>
    <t>http://pbs.twimg.com/profile_images/677520760496381952/It_kuRUb_normal.jpg</t>
  </si>
  <si>
    <t>http://pbs.twimg.com/profile_images/823512780804358148/lmcDq6be_normal.jpg</t>
  </si>
  <si>
    <t>http://pbs.twimg.com/profile_images/378800000445044103/0b791356a8ae8a3f3e7f8afa4b424ac6_normal.jpeg</t>
  </si>
  <si>
    <t>http://pbs.twimg.com/profile_images/788412351687041026/T-DbD5Ou_normal.jpg</t>
  </si>
  <si>
    <t>http://pbs.twimg.com/profile_images/745955265636347904/GC6SwpfB_normal.jpg</t>
  </si>
  <si>
    <t>http://pbs.twimg.com/profile_images/656548357318574080/Y0B3Zhrl_normal.jpg</t>
  </si>
  <si>
    <t>http://pbs.twimg.com/profile_images/727180432261943299/dQKTPwgs_normal.jpg</t>
  </si>
  <si>
    <t>http://pbs.twimg.com/profile_images/472207509504004096/-20_jv5c_normal.jpeg</t>
  </si>
  <si>
    <t>http://pbs.twimg.com/profile_images/790231330588065792/BRvNCt7y_normal.jpg</t>
  </si>
  <si>
    <t>http://pbs.twimg.com/profile_images/823164327116967936/e4I457_g_normal.jpg</t>
  </si>
  <si>
    <t>http://pbs.twimg.com/profile_images/836574523403161601/HviKRTxT_normal.jpg</t>
  </si>
  <si>
    <t>http://pbs.twimg.com/profile_images/815633690667708416/chlEbAFM_normal.jpg</t>
  </si>
  <si>
    <t>http://pbs.twimg.com/profile_images/485915061005729792/kBoQdrUn_normal.jpeg</t>
  </si>
  <si>
    <t>http://pbs.twimg.com/profile_images/672068926319280128/fwLqowyy_normal.png</t>
  </si>
  <si>
    <t>http://pbs.twimg.com/profile_images/782663678982295555/1-7RO4Ge_normal.jpg</t>
  </si>
  <si>
    <t>http://pbs.twimg.com/profile_images/584754374183878657/0FvEzbz-_normal.png</t>
  </si>
  <si>
    <t>http://pbs.twimg.com/profile_images/3740754504/76d4435dfb305b4c4860a7e08253c704_normal.jpeg</t>
  </si>
  <si>
    <t>http://pbs.twimg.com/profile_images/666055561583001600/99XVAvbK_normal.jpg</t>
  </si>
  <si>
    <t>http://pbs.twimg.com/profile_images/2702763946/fd5800bb40df2b5e24ca0bf3cf5be3e0_normal.jpeg</t>
  </si>
  <si>
    <t>http://pbs.twimg.com/profile_images/841429728657580036/_KAJv8es_normal.jpg</t>
  </si>
  <si>
    <t>http://pbs.twimg.com/profile_images/2215950011/xQHtHrIr_normal</t>
  </si>
  <si>
    <t>http://pbs.twimg.com/profile_images/717088771766882309/YDVeMPgI_normal.jpg</t>
  </si>
  <si>
    <t>http://pbs.twimg.com/profile_images/552537679930195968/BMoabSmk_normal.png</t>
  </si>
  <si>
    <t>http://pbs.twimg.com/profile_images/505077817927663616/ACuerxR7_normal.jpeg</t>
  </si>
  <si>
    <t>http://pbs.twimg.com/profile_images/459404956349390848/SYKUKgKH_normal.png</t>
  </si>
  <si>
    <t>http://pbs.twimg.com/profile_images/449271371215155200/xhaCXZzy_normal.jpeg</t>
  </si>
  <si>
    <t>http://pbs.twimg.com/profile_images/2349509780/i2tcx5839ybpt4t2wrpx_normal.jpeg</t>
  </si>
  <si>
    <t>http://pbs.twimg.com/profile_images/456141001724157952/fGPcjCls_normal.png</t>
  </si>
  <si>
    <t>http://pbs.twimg.com/profile_images/830953575962525696/OBXh-NlZ_normal.jpg</t>
  </si>
  <si>
    <t>http://pbs.twimg.com/profile_images/796382616958148610/HpiRgVhn_normal.jpg</t>
  </si>
  <si>
    <t>http://pbs.twimg.com/profile_images/484414530756165632/0vM5gA_5_normal.jpeg</t>
  </si>
  <si>
    <t>http://pbs.twimg.com/profile_images/746195490425831426/8PhyjQwB_normal.jpg</t>
  </si>
  <si>
    <t>http://pbs.twimg.com/profile_images/797487826254184448/0k_4lLfL_normal.jpg</t>
  </si>
  <si>
    <t>http://pbs.twimg.com/profile_images/547327639/the-triangle-tribune_normal.jpg</t>
  </si>
  <si>
    <t>http://pbs.twimg.com/profile_images/762234638735667200/84Cd22Qh_normal.jpg</t>
  </si>
  <si>
    <t>http://pbs.twimg.com/profile_images/85488526/Captured_2008-8-17_00000_normal.jpg</t>
  </si>
  <si>
    <t>http://pbs.twimg.com/profile_images/826544759925784577/0SQoShEy_normal.jpg</t>
  </si>
  <si>
    <t>http://pbs.twimg.com/profile_images/817785051324841984/66bVAFWc_normal.jpg</t>
  </si>
  <si>
    <t>http://pbs.twimg.com/profile_images/1720954918/north_carolina_seal_normal.gif</t>
  </si>
  <si>
    <t>http://pbs.twimg.com/profile_images/2444675483/2mlozvrjstz0hapwip69_normal.png</t>
  </si>
  <si>
    <t>http://pbs.twimg.com/profile_images/538024712111415297/tu3jiXTi_normal.jpeg</t>
  </si>
  <si>
    <t>http://pbs.twimg.com/profile_images/818832530946347008/mjpIeuaS_normal.jpg</t>
  </si>
  <si>
    <t>http://pbs.twimg.com/profile_images/683156795565731840/dk_Rk7MP_normal.jpg</t>
  </si>
  <si>
    <t>http://pbs.twimg.com/profile_images/1143298408/TLSE_Logo_normal.JPG</t>
  </si>
  <si>
    <t>http://pbs.twimg.com/profile_images/824357456537092096/0dAtsxPb_normal.jpg</t>
  </si>
  <si>
    <t>http://pbs.twimg.com/profile_images/552876291699908609/flqDl25H_normal.png</t>
  </si>
  <si>
    <t>http://pbs.twimg.com/profile_images/701812252425322499/hmTCz_yg_normal.png</t>
  </si>
  <si>
    <t>http://pbs.twimg.com/profile_images/758327542449397765/_HPLaL9M_normal.jpg</t>
  </si>
  <si>
    <t>http://pbs.twimg.com/profile_images/586201846525624320/qoUTVeIT_normal.jpg</t>
  </si>
  <si>
    <t>http://pbs.twimg.com/profile_images/802869311228493824/tteAztTZ_normal.jpg</t>
  </si>
  <si>
    <t>http://pbs.twimg.com/profile_images/2950850197/a01e46a47956b6012453d98cf1b818cb_normal.jpeg</t>
  </si>
  <si>
    <t>http://pbs.twimg.com/profile_images/607544154139324416/uKjdeZaA_normal.jpg</t>
  </si>
  <si>
    <t>http://pbs.twimg.com/profile_images/836325645433065472/Xcibs6bC_normal.jpg</t>
  </si>
  <si>
    <t>http://pbs.twimg.com/profile_images/839258757989294080/tYuYSVjJ_normal.jpg</t>
  </si>
  <si>
    <t>http://pbs.twimg.com/profile_images/727482644120875009/vaIrXEJK_normal.jpg</t>
  </si>
  <si>
    <t>http://pbs.twimg.com/profile_images/814633020372254721/cM05f4yA_normal.jpg</t>
  </si>
  <si>
    <t>http://pbs.twimg.com/profile_images/793654958293909506/my4HLu10_normal.jpg</t>
  </si>
  <si>
    <t>http://pbs.twimg.com/profile_images/429085383410724864/i_JV1BsE_normal.jpeg</t>
  </si>
  <si>
    <t>http://pbs.twimg.com/profile_images/841308886015578112/bkCNP11N_normal.jpg</t>
  </si>
  <si>
    <t>http://pbs.twimg.com/profile_images/550660127288614912/9WlzR8U__normal.png</t>
  </si>
  <si>
    <t>http://pbs.twimg.com/profile_images/628209073218015232/ZwBnV6t0_normal.jpg</t>
  </si>
  <si>
    <t>http://pbs.twimg.com/profile_images/843560136811732996/f0EZsYRJ_normal.jpg</t>
  </si>
  <si>
    <t>http://pbs.twimg.com/profile_images/763720346029744128/TOgmCA6F_normal.jpg</t>
  </si>
  <si>
    <t>http://pbs.twimg.com/profile_images/824891496482512896/qpgoFV27_normal.jpg</t>
  </si>
  <si>
    <t>http://pbs.twimg.com/profile_images/462316802987397120/VR6Oi5p0_normal.jpeg</t>
  </si>
  <si>
    <t>http://pbs.twimg.com/profile_images/628573424156196866/z_td3dbj_normal.png</t>
  </si>
  <si>
    <t>http://pbs.twimg.com/profile_images/627108603472793600/YlUK0W_4_normal.png</t>
  </si>
  <si>
    <t>http://pbs.twimg.com/profile_images/827356522535608322/T0mOXm76_normal.jpg</t>
  </si>
  <si>
    <t>http://pbs.twimg.com/profile_images/815772759687135233/8xwtxf7V_normal.jpg</t>
  </si>
  <si>
    <t>http://pbs.twimg.com/profile_images/829379332778848257/9P_QGME8_normal.jpg</t>
  </si>
  <si>
    <t>http://pbs.twimg.com/profile_images/448301181324894208/vqY_gIaL_normal.jpeg</t>
  </si>
  <si>
    <t>http://pbs.twimg.com/profile_images/542693707791605760/4tlog6NH_normal.jpeg</t>
  </si>
  <si>
    <t>http://pbs.twimg.com/profile_images/782713645176332288/5JtgGiEz_normal.jpg</t>
  </si>
  <si>
    <t>http://pbs.twimg.com/profile_images/824936981524197378/QQ02lMFc_normal.jpg</t>
  </si>
  <si>
    <t>http://pbs.twimg.com/profile_images/2973500171/39242397bf9fa96760dadaef6cb05e8c_normal.png</t>
  </si>
  <si>
    <t>http://pbs.twimg.com/profile_images/519481163619266560/w6DFYcGP_normal.jpeg</t>
  </si>
  <si>
    <t>http://pbs.twimg.com/profile_images/829742702199582720/PXPSS-ql_normal.jpg</t>
  </si>
  <si>
    <t>http://pbs.twimg.com/profile_images/479729247431294976/Kwq3mO9d_normal.jpeg</t>
  </si>
  <si>
    <t>http://pbs.twimg.com/profile_images/792057954136580096/97d37Mca_normal.jpg</t>
  </si>
  <si>
    <t>http://pbs.twimg.com/profile_images/817545084161953792/QsQhpL6F_normal.jpg</t>
  </si>
  <si>
    <t>http://pbs.twimg.com/profile_images/634081977440837632/H2F5-5cL_normal.jpg</t>
  </si>
  <si>
    <t>http://pbs.twimg.com/profile_images/683769603047186432/bMSw_7sq_normal.jpg</t>
  </si>
  <si>
    <t>http://pbs.twimg.com/profile_images/702322146802954241/WRhTG1-g_normal.jpg</t>
  </si>
  <si>
    <t>http://pbs.twimg.com/profile_images/744993409522241536/9XiPnxlz_normal.jpg</t>
  </si>
  <si>
    <t>http://pbs.twimg.com/profile_images/2702245795/01aee9f09fc792a4455dabdf40d17075_normal.jpeg</t>
  </si>
  <si>
    <t>http://pbs.twimg.com/profile_images/827999609934970881/exFEpmA2_normal.jpg</t>
  </si>
  <si>
    <t>http://pbs.twimg.com/profile_images/564376817646059521/eOuYV1Rl_normal.png</t>
  </si>
  <si>
    <t>http://pbs.twimg.com/profile_images/513876394179563521/Xh6Dqo4C_normal.jpeg</t>
  </si>
  <si>
    <t>http://pbs.twimg.com/profile_images/458696705194852352/7GwYYX--_normal.jpeg</t>
  </si>
  <si>
    <t>http://pbs.twimg.com/profile_images/839560143410900997/kMP1ODKh_normal.jpg</t>
  </si>
  <si>
    <t>http://pbs.twimg.com/profile_images/565136019863764992/AGb4Moq7_normal.jpeg</t>
  </si>
  <si>
    <t>http://pbs.twimg.com/profile_images/108804944/GRRA_logo_copy_normal.jpg</t>
  </si>
  <si>
    <t>http://pbs.twimg.com/profile_images/1434236533/imagesCA9C83V9_normal.jpg</t>
  </si>
  <si>
    <t>http://pbs.twimg.com/profile_images/1417865542/Capture_d__cran_2011-06-28___18.11.23_normal.png</t>
  </si>
  <si>
    <t>http://pbs.twimg.com/profile_images/830026017502851072/CwZT5YRa_normal.jpg</t>
  </si>
  <si>
    <t>http://pbs.twimg.com/profile_images/743551295080935424/WK6O0oGG_normal.jpg</t>
  </si>
  <si>
    <t>http://pbs.twimg.com/profile_images/378800000035027081/4947e8747cc52151a62e7dc231bdc1ce_normal.jpeg</t>
  </si>
  <si>
    <t>http://pbs.twimg.com/profile_images/1231818769/J_Mac_Daughety_Picture_normal.jpg</t>
  </si>
  <si>
    <t>http://pbs.twimg.com/profile_images/668794158996463616/uFxRBS_M_normal.jpg</t>
  </si>
  <si>
    <t>http://pbs.twimg.com/profile_images/834400411025014784/RdKW1our_normal.jpg</t>
  </si>
  <si>
    <t>http://pbs.twimg.com/profile_images/770043856368857088/-IR1KZMs_normal.jpg</t>
  </si>
  <si>
    <t>http://pbs.twimg.com/profile_images/551393610315218944/yD2wqIyc_normal.jpeg</t>
  </si>
  <si>
    <t>http://abs.twimg.com/sticky/default_profile_images/default_profile_4_normal.png</t>
  </si>
  <si>
    <t>http://pbs.twimg.com/profile_images/532248812362805248/ikGzYzF8_normal.png</t>
  </si>
  <si>
    <t>http://pbs.twimg.com/profile_images/431931753436282880/atT4EOz2_normal.jpeg</t>
  </si>
  <si>
    <t>http://pbs.twimg.com/profile_images/445684856886800384/dd6SfIrL_normal.jpeg</t>
  </si>
  <si>
    <t>http://pbs.twimg.com/profile_images/834216378387296256/EKz6-_qG_normal.jpg</t>
  </si>
  <si>
    <t>http://pbs.twimg.com/profile_images/378800000635320322/57143b5cbbb9116e4b8a8be2621e1ffd_normal.jpeg</t>
  </si>
  <si>
    <t>http://pbs.twimg.com/profile_images/2883525622/70db1c0df23e9cda26012499626e975b_normal.jpeg</t>
  </si>
  <si>
    <t>http://pbs.twimg.com/profile_images/662343800115826688/YgdyNhda_normal.jpg</t>
  </si>
  <si>
    <t>http://pbs.twimg.com/profile_images/592118141855006721/lmq_fcqb_normal.png</t>
  </si>
  <si>
    <t>http://pbs.twimg.com/profile_images/771847171805212673/aafoBYuN_normal.jpg</t>
  </si>
  <si>
    <t>http://pbs.twimg.com/profile_images/836381727589351425/Z4OBLNjn_normal.jpg</t>
  </si>
  <si>
    <t>http://pbs.twimg.com/profile_images/832748130076471298/bQVtDm-v_normal.jpg</t>
  </si>
  <si>
    <t>http://pbs.twimg.com/profile_images/570637928583569408/0s82IDxS_normal.jpeg</t>
  </si>
  <si>
    <t>http://pbs.twimg.com/profile_images/562329538609557504/TVrtOK0Z_normal.jpeg</t>
  </si>
  <si>
    <t>http://pbs.twimg.com/profile_images/825040031857258497/9Ji2amve_normal.png</t>
  </si>
  <si>
    <t>http://pbs.twimg.com/profile_images/493576369926709248/hQuDyoC8_normal.png</t>
  </si>
  <si>
    <t>http://pbs.twimg.com/profile_images/797417155885207553/s5lXYJj0_normal.jpg</t>
  </si>
  <si>
    <t>http://pbs.twimg.com/profile_images/826442537963573248/elSM5oFQ_normal.jpg</t>
  </si>
  <si>
    <t>http://pbs.twimg.com/profile_images/586692361540870144/bhcldL-a_normal.png</t>
  </si>
  <si>
    <t>http://pbs.twimg.com/profile_images/780587881756708864/3bQbIGI7_normal.jpg</t>
  </si>
  <si>
    <t>http://pbs.twimg.com/profile_images/2395445804/ee7mmoo7oyn6p3p49xua_normal.jpeg</t>
  </si>
  <si>
    <t>http://pbs.twimg.com/profile_images/572764508452442112/0GECtgzq_normal.jpeg</t>
  </si>
  <si>
    <t>http://pbs.twimg.com/profile_images/771459845270626304/599c-4FW_normal.jpg</t>
  </si>
  <si>
    <t>http://pbs.twimg.com/profile_images/843558921348534272/I57tO8Hr_normal.jpg</t>
  </si>
  <si>
    <t>http://pbs.twimg.com/profile_images/839917154140995584/6Rq93hPk_normal.jpg</t>
  </si>
  <si>
    <t>http://pbs.twimg.com/profile_images/503898920146464769/voBC-3cy_normal.jpeg</t>
  </si>
  <si>
    <t>http://pbs.twimg.com/profile_images/781850880656216064/7tI306xe_normal.jpg</t>
  </si>
  <si>
    <t>http://pbs.twimg.com/profile_images/666826699095568384/BV8aag48_normal.jpg</t>
  </si>
  <si>
    <t>http://pbs.twimg.com/profile_images/656460860177674241/Jv7kbKHc_normal.png</t>
  </si>
  <si>
    <t>http://pbs.twimg.com/profile_images/771463897597345792/0nhyaq7R_normal.jpg</t>
  </si>
  <si>
    <t>http://pbs.twimg.com/profile_images/378800000543126283/7493577d546fa11270df50289f87cd1e_normal.jpeg</t>
  </si>
  <si>
    <t>http://pbs.twimg.com/profile_images/3421161424/8859708f2a1ba7e826f01535ada572e0_normal.jpeg</t>
  </si>
  <si>
    <t>http://pbs.twimg.com/profile_images/830471113352163328/NXrg32K8_normal.jpg</t>
  </si>
  <si>
    <t>http://pbs.twimg.com/profile_images/836750731520557056/tcTMwHo1_normal.jpg</t>
  </si>
  <si>
    <t>http://pbs.twimg.com/profile_images/715212738084077568/hPLKK5L3_normal.jpg</t>
  </si>
  <si>
    <t>http://pbs.twimg.com/profile_images/378800000309186329/b1f3a6d1295f492a407a96143cf416d0_normal.jpeg</t>
  </si>
  <si>
    <t>http://abs.twimg.com/sticky/default_profile_images/default_profile_6_normal.png</t>
  </si>
  <si>
    <t>http://pbs.twimg.com/profile_images/423696712947884032/16gB03Hk_normal.jpeg</t>
  </si>
  <si>
    <t>http://pbs.twimg.com/profile_images/808711505638289408/8WI0T6LH_normal.jpg</t>
  </si>
  <si>
    <t>http://pbs.twimg.com/profile_images/3321421356/ca9f67a1df3006c03a1440127100cab2_normal.png</t>
  </si>
  <si>
    <t>http://pbs.twimg.com/profile_images/3318634125/b4539bd7d1a3780260fe74cc8e38669d_normal.jpeg</t>
  </si>
  <si>
    <t>http://pbs.twimg.com/profile_images/759239966086008834/mF2xGn0m_normal.jpg</t>
  </si>
  <si>
    <t>http://pbs.twimg.com/profile_images/600755855118630913/Dg2J54Sw_normal.jpg</t>
  </si>
  <si>
    <t>http://pbs.twimg.com/profile_images/812238487999025152/6QOHKyC2_normal.jpg</t>
  </si>
  <si>
    <t>http://pbs.twimg.com/profile_images/692158510994477058/9khCJPdG_normal.jpg</t>
  </si>
  <si>
    <t>http://pbs.twimg.com/profile_images/720239187832639488/72-woPKT_normal.jpg</t>
  </si>
  <si>
    <t>http://pbs.twimg.com/profile_images/837419524450308096/h8nuPWO8_normal.jpg</t>
  </si>
  <si>
    <t>http://pbs.twimg.com/profile_images/484332193775247360/PaX6kHSr_normal.jpeg</t>
  </si>
  <si>
    <t>http://pbs.twimg.com/profile_images/830915315978493952/JsD9goVe_normal.jpg</t>
  </si>
  <si>
    <t>http://pbs.twimg.com/profile_images/703203218185187328/vX-ECB0V_normal.jpg</t>
  </si>
  <si>
    <t>http://pbs.twimg.com/profile_images/1572554295/Rick_photo_normal.jpg</t>
  </si>
  <si>
    <t>http://pbs.twimg.com/profile_images/378800000753462124/e36abc2da15ab26d72c7e419f3f8ceec_normal.jpeg</t>
  </si>
  <si>
    <t>http://pbs.twimg.com/profile_images/570401040801857536/83Sn1lkk_normal.jpeg</t>
  </si>
  <si>
    <t>http://pbs.twimg.com/profile_images/607569071794569217/peRXshzz_normal.png</t>
  </si>
  <si>
    <t>http://pbs.twimg.com/profile_images/706865165380292608/aNk205xP_normal.jpg</t>
  </si>
  <si>
    <t>http://pbs.twimg.com/profile_images/552883571614961666/ATu-NYCM_normal.jpeg</t>
  </si>
  <si>
    <t>http://pbs.twimg.com/profile_images/698673917859336192/zb8mLl9i_normal.jpg</t>
  </si>
  <si>
    <t>http://pbs.twimg.com/profile_images/798210759192903680/acc6KJ2f_normal.jpg</t>
  </si>
  <si>
    <t>http://pbs.twimg.com/profile_images/767768559279869954/Jia5gSCv_normal.jpg</t>
  </si>
  <si>
    <t>http://pbs.twimg.com/profile_images/3541962037/413358f655f86c4604f52a8dc71c2a8b_normal.jpeg</t>
  </si>
  <si>
    <t>http://pbs.twimg.com/profile_images/803724785364639745/VBZ-hpSV_normal.jpg</t>
  </si>
  <si>
    <t>http://pbs.twimg.com/profile_images/768796328675545089/7ygwHe0f_normal.jpg</t>
  </si>
  <si>
    <t>http://pbs.twimg.com/profile_images/804790534514634752/nP_DXwX9_normal.jpg</t>
  </si>
  <si>
    <t>http://pbs.twimg.com/profile_images/1815910015/ActionNCsq-white_normal.png</t>
  </si>
  <si>
    <t>http://pbs.twimg.com/profile_images/744510525522870272/BWhBSad-_normal.jpg</t>
  </si>
  <si>
    <t>http://pbs.twimg.com/profile_images/841308330962313216/jI8Hsa2A_normal.jpg</t>
  </si>
  <si>
    <t>http://pbs.twimg.com/profile_images/843824907146461184/H0V7Tpr__normal.jpg</t>
  </si>
  <si>
    <t>http://pbs.twimg.com/profile_images/828800665614946304/SY9HXO3f_normal.jpg</t>
  </si>
  <si>
    <t>http://pbs.twimg.com/profile_images/762099207540871168/12TRhJ5X_normal.jpg</t>
  </si>
  <si>
    <t>http://pbs.twimg.com/profile_images/463376445243281408/GtNh66Yd_normal.jpeg</t>
  </si>
  <si>
    <t>http://pbs.twimg.com/profile_images/696456127479943168/RRrlOQlW_normal.jpg</t>
  </si>
  <si>
    <t>http://pbs.twimg.com/profile_images/843106033287516160/E6Lz4QWB_normal.jpg</t>
  </si>
  <si>
    <t>http://pbs.twimg.com/profile_images/658648010033754112/JdBND3Qp_normal.jpg</t>
  </si>
  <si>
    <t>http://pbs.twimg.com/profile_images/771517286540718080/wKcYfzaJ_normal.jpg</t>
  </si>
  <si>
    <t>http://pbs.twimg.com/profile_images/1735239637/NAEP_logo__in_color__normal.jpg</t>
  </si>
  <si>
    <t>http://pbs.twimg.com/profile_images/772123003010199552/pFw6n_cr_normal.jpg</t>
  </si>
  <si>
    <t>http://pbs.twimg.com/profile_images/816009090396725248/bhOtVpe6_normal.jpg</t>
  </si>
  <si>
    <t>http://pbs.twimg.com/profile_images/787616808354406400/DelgtbV-_normal.jpg</t>
  </si>
  <si>
    <t>http://pbs.twimg.com/profile_images/758671775932747776/WGgqRTIa_normal.jpg</t>
  </si>
  <si>
    <t>http://pbs.twimg.com/profile_images/714303517134032896/ceK0AbSg_normal.jpg</t>
  </si>
  <si>
    <t>http://pbs.twimg.com/profile_images/746131449774899201/tsXXs6o__normal.jpg</t>
  </si>
  <si>
    <t>http://pbs.twimg.com/profile_images/486643830737731584/-MYn5Jbm_normal.jpeg</t>
  </si>
  <si>
    <t>http://pbs.twimg.com/profile_images/2901096761/3574bdf84194ff5b19dc29782417c84c_normal.jpeg</t>
  </si>
  <si>
    <t>http://pbs.twimg.com/profile_images/743419130074759168/xxw6s73F_normal.jpg</t>
  </si>
  <si>
    <t>http://pbs.twimg.com/profile_images/378800000674687216/e4c36a99fecf1feb6e63a3f646b4a98f_normal.jpeg</t>
  </si>
  <si>
    <t>http://pbs.twimg.com/profile_images/697602858162720768/HjZxQXSf_normal.png</t>
  </si>
  <si>
    <t>http://pbs.twimg.com/profile_images/816684108353064960/-5ww21zi_normal.jpg</t>
  </si>
  <si>
    <t>http://pbs.twimg.com/profile_images/1394662280/bio-jim-burton_normal.jpg</t>
  </si>
  <si>
    <t>http://pbs.twimg.com/profile_images/820040126701207555/9-RG_HQo_normal.jpg</t>
  </si>
  <si>
    <t>http://pbs.twimg.com/profile_images/690247897389101057/Vb6X9w_B_normal.jpg</t>
  </si>
  <si>
    <t>http://pbs.twimg.com/profile_images/378800000392535665/a13f505b1f98f0d5144a778fa07c4110_normal.jpeg</t>
  </si>
  <si>
    <t>http://pbs.twimg.com/profile_images/481430191328075776/Y8SOWtem_normal.png</t>
  </si>
  <si>
    <t>http://pbs.twimg.com/profile_images/843924956509540353/sgY8rMkJ_normal.jpg</t>
  </si>
  <si>
    <t>http://pbs.twimg.com/profile_images/532635836/GlazierPhotoSquare2_normal.jpg</t>
  </si>
  <si>
    <t>http://pbs.twimg.com/profile_images/2347454494/tzn58dv55vy2e52pgnu1_normal.jpeg</t>
  </si>
  <si>
    <t>http://pbs.twimg.com/profile_images/832030063210139648/owXzhr6N_normal.jpg</t>
  </si>
  <si>
    <t>http://pbs.twimg.com/profile_images/779414527301476352/hSdA6tUJ_normal.jpg</t>
  </si>
  <si>
    <t>http://pbs.twimg.com/profile_images/612299956041465857/8LvROjuS_normal.jpg</t>
  </si>
  <si>
    <t>http://pbs.twimg.com/profile_images/780906438407446528/R9vu9_Jd_normal.jpg</t>
  </si>
  <si>
    <t>http://pbs.twimg.com/profile_images/841648723088171009/9cWZ9viG_normal.jpg</t>
  </si>
  <si>
    <t>http://pbs.twimg.com/profile_images/844401864150016000/qyBcYlMz_normal.jpg</t>
  </si>
  <si>
    <t>http://pbs.twimg.com/profile_images/468755461735325697/vyWkJC4N_normal.jpeg</t>
  </si>
  <si>
    <t>http://pbs.twimg.com/profile_images/482701164371128320/ydrdPyNm_normal.jpeg</t>
  </si>
  <si>
    <t>http://pbs.twimg.com/profile_images/585820742538919936/0LkEnMGH_normal.jpg</t>
  </si>
  <si>
    <t>http://pbs.twimg.com/profile_images/744170011133087744/eboVD0xZ_normal.jpg</t>
  </si>
  <si>
    <t>http://pbs.twimg.com/profile_images/608949009634320384/5dfbqsQN_normal.jpg</t>
  </si>
  <si>
    <t>http://pbs.twimg.com/profile_images/569858730447998976/Sxh6uogC_normal.png</t>
  </si>
  <si>
    <t>http://pbs.twimg.com/profile_images/818643667577688070/cJGrL6yC_normal.jpg</t>
  </si>
  <si>
    <t>http://pbs.twimg.com/profile_images/443106309122977792/lArMCjUp_normal.jpeg</t>
  </si>
  <si>
    <t>http://pbs.twimg.com/profile_images/426521891747401728/atsHNH7W_normal.jpeg</t>
  </si>
  <si>
    <t>http://pbs.twimg.com/profile_images/705772902986059776/CIe67DYI_normal.jpg</t>
  </si>
  <si>
    <t>http://pbs.twimg.com/profile_images/651117864288567297/Eq_yFNUo_normal.jpg</t>
  </si>
  <si>
    <t>http://pbs.twimg.com/profile_images/713593734634553344/onC5zid4_normal.jpg</t>
  </si>
  <si>
    <t>http://pbs.twimg.com/profile_images/2559997338/image_normal.jpg</t>
  </si>
  <si>
    <t>http://pbs.twimg.com/profile_images/784879201094660100/YVt-CG4P_normal.jpg</t>
  </si>
  <si>
    <t>http://pbs.twimg.com/profile_images/399643448/image014_normal.jpg</t>
  </si>
  <si>
    <t>http://pbs.twimg.com/profile_images/599932229607825409/rICaBTWB_normal.jpg</t>
  </si>
  <si>
    <t>http://pbs.twimg.com/profile_images/845048408985534465/do8xoHN1_normal.jpg</t>
  </si>
  <si>
    <t>http://pbs.twimg.com/profile_images/786712908495458309/n8duiXyG_normal.jpg</t>
  </si>
  <si>
    <t>http://pbs.twimg.com/profile_images/616320518250213376/_gj3ca0H_normal.jpg</t>
  </si>
  <si>
    <t>http://pbs.twimg.com/profile_images/483233726965772288/M1LLoVgz_normal.jpeg</t>
  </si>
  <si>
    <t>http://pbs.twimg.com/profile_images/776153297656877059/o6g5Yo9Y_normal.jpg</t>
  </si>
  <si>
    <t>http://pbs.twimg.com/profile_images/2688770702/fb57bb7811780fbdd047ab48978e6fbd_normal.jpeg</t>
  </si>
  <si>
    <t>http://pbs.twimg.com/profile_images/794693940414976000/0crHlGSd_normal.jpg</t>
  </si>
  <si>
    <t>http://pbs.twimg.com/profile_images/841382307030269953/jh9D4pZY_normal.jpg</t>
  </si>
  <si>
    <t>http://pbs.twimg.com/profile_images/844721346802335745/cL_TepDg_normal.jpg</t>
  </si>
  <si>
    <t>http://pbs.twimg.com/profile_images/595993665824280576/T0dqZIJd_normal.jpg</t>
  </si>
  <si>
    <t>http://pbs.twimg.com/profile_images/837048329527783434/uC92DOar_normal.jpg</t>
  </si>
  <si>
    <t>http://pbs.twimg.com/profile_images/628380147272454144/QkW-tgud_normal.jpg</t>
  </si>
  <si>
    <t>http://pbs.twimg.com/profile_images/829782242545299456/zQoj9JYb_normal.jpg</t>
  </si>
  <si>
    <t>http://pbs.twimg.com/profile_images/615945509186859009/02dTk6DI_normal.jpg</t>
  </si>
  <si>
    <t>http://pbs.twimg.com/profile_images/713435522132119552/bINAThYI_normal.jpg</t>
  </si>
  <si>
    <t>http://pbs.twimg.com/profile_images/673887474872147968/sBmY8Z7U_normal.jpg</t>
  </si>
  <si>
    <t>http://pbs.twimg.com/profile_images/866190332/ncslmaLogo_normal.gif</t>
  </si>
  <si>
    <t>http://pbs.twimg.com/profile_images/2059986735/adambellowtwitter_normal.jpg</t>
  </si>
  <si>
    <t>http://pbs.twimg.com/profile_images/743097801253363712/eLA4_k2I_normal.jpg</t>
  </si>
  <si>
    <t>http://pbs.twimg.com/profile_images/844061920827121668/kO0buvd3_normal.jpg</t>
  </si>
  <si>
    <t>http://pbs.twimg.com/profile_images/3240106860/5a53736b8ff52fa3db9c35f1f1e46d57_normal.jpeg</t>
  </si>
  <si>
    <t>http://pbs.twimg.com/profile_images/726499999777996800/uidZtkam_normal.jpg</t>
  </si>
  <si>
    <t>http://pbs.twimg.com/profile_images/816797112470044673/RsMi9qL2_normal.jpg</t>
  </si>
  <si>
    <t>http://pbs.twimg.com/profile_images/584392279214792704/03y8QyNI_normal.jpg</t>
  </si>
  <si>
    <t>http://pbs.twimg.com/profile_images/748591687/s701323396_577131_5940_1__normal.jpg</t>
  </si>
  <si>
    <t>http://pbs.twimg.com/profile_images/113331070/j032107_normal.jpg</t>
  </si>
  <si>
    <t>http://pbs.twimg.com/profile_images/761246665416343552/ehcDwoHo_normal.jpg</t>
  </si>
  <si>
    <t>http://pbs.twimg.com/profile_images/461292449449533440/2ESeLQc3_normal.jpeg</t>
  </si>
  <si>
    <t>http://pbs.twimg.com/profile_images/788582918469873664/AqSF_mSK_normal.jpg</t>
  </si>
  <si>
    <t>http://pbs.twimg.com/profile_images/616018258009948160/FMPwKVFO_normal.jpg</t>
  </si>
  <si>
    <t>http://pbs.twimg.com/profile_images/843530468330999810/o8HZbRaL_normal.jpg</t>
  </si>
  <si>
    <t>http://pbs.twimg.com/profile_images/708175290594304000/9KZO8AC-_normal.jpg</t>
  </si>
  <si>
    <t>http://pbs.twimg.com/profile_images/494167995350913025/k1RaYUYe_normal.jpeg</t>
  </si>
  <si>
    <t>http://pbs.twimg.com/profile_images/775863955780538368/RewGmNwt_normal.jpg</t>
  </si>
  <si>
    <t>http://pbs.twimg.com/profile_images/750104720975470593/w19teZOM_normal.jpg</t>
  </si>
  <si>
    <t>http://pbs.twimg.com/profile_images/518766812624736256/vB4wmD3h_normal.png</t>
  </si>
  <si>
    <t>http://pbs.twimg.com/profile_images/3088235832/0d4250018a5c613ab0ad42917fdb73a2_normal.jpeg</t>
  </si>
  <si>
    <t>http://pbs.twimg.com/profile_images/825081711503540225/q6ok8ago_normal.jpg</t>
  </si>
  <si>
    <t>http://pbs.twimg.com/profile_images/606882268360130560/9u8t5GCi_normal.png</t>
  </si>
  <si>
    <t>http://pbs.twimg.com/profile_images/837379621096198144/EEMk-Rcs_normal.jpg</t>
  </si>
  <si>
    <t>Open Twitter Page for This Person</t>
  </si>
  <si>
    <t>https://twitter.com/jefordnctoy</t>
  </si>
  <si>
    <t>https://twitter.com/thencforum</t>
  </si>
  <si>
    <t>https://twitter.com/erinhillacs</t>
  </si>
  <si>
    <t>https://twitter.com/ronanthony_ron</t>
  </si>
  <si>
    <t>https://twitter.com/lindsaywagnernc</t>
  </si>
  <si>
    <t>https://twitter.com/afowler40</t>
  </si>
  <si>
    <t>https://twitter.com/yecwolves</t>
  </si>
  <si>
    <t>https://twitter.com/canva</t>
  </si>
  <si>
    <t>https://twitter.com/canvaslms</t>
  </si>
  <si>
    <t>https://twitter.com/sarahwcardwell</t>
  </si>
  <si>
    <t>https://twitter.com/paulasigmon</t>
  </si>
  <si>
    <t>https://twitter.com/pilotmtnelem</t>
  </si>
  <si>
    <t>https://twitter.com/giddensd</t>
  </si>
  <si>
    <t>https://twitter.com/ps1nc</t>
  </si>
  <si>
    <t>https://twitter.com/petekaliner</t>
  </si>
  <si>
    <t>https://twitter.com/darrickmcneill3</t>
  </si>
  <si>
    <t>https://twitter.com/kmeyering</t>
  </si>
  <si>
    <t>https://twitter.com/carterde3</t>
  </si>
  <si>
    <t>https://twitter.com/avlcityschools</t>
  </si>
  <si>
    <t>https://twitter.com/burgessdave</t>
  </si>
  <si>
    <t>https://twitter.com/burgessd</t>
  </si>
  <si>
    <t>https://twitter.com/lcs_west</t>
  </si>
  <si>
    <t>https://twitter.com/markrjohnsonnc</t>
  </si>
  <si>
    <t>https://twitter.com/lincolncharter</t>
  </si>
  <si>
    <t>https://twitter.com/jasonsaine97th</t>
  </si>
  <si>
    <t>https://twitter.com/lhopkinstech</t>
  </si>
  <si>
    <t>https://twitter.com/staceylearncarr</t>
  </si>
  <si>
    <t>https://twitter.com/bill_odonnell</t>
  </si>
  <si>
    <t>https://twitter.com/lcs_jbryant</t>
  </si>
  <si>
    <t>https://twitter.com/filbertina</t>
  </si>
  <si>
    <t>https://twitter.com/annalankford</t>
  </si>
  <si>
    <t>https://twitter.com/cphilipbyers</t>
  </si>
  <si>
    <t>https://twitter.com/lcsathleticdpt</t>
  </si>
  <si>
    <t>https://twitter.com/lachawnsmith</t>
  </si>
  <si>
    <t>https://twitter.com/mrs_k_harrison</t>
  </si>
  <si>
    <t>https://twitter.com/jonandmichelleg</t>
  </si>
  <si>
    <t>https://twitter.com/jessicacgarner</t>
  </si>
  <si>
    <t>https://twitter.com/cmukosiej</t>
  </si>
  <si>
    <t>https://twitter.com/ncrla</t>
  </si>
  <si>
    <t>https://twitter.com/prostart</t>
  </si>
  <si>
    <t>https://twitter.com/ncfacs</t>
  </si>
  <si>
    <t>https://twitter.com/kempengland</t>
  </si>
  <si>
    <t>https://twitter.com/kozmaproc</t>
  </si>
  <si>
    <t>https://twitter.com/lolofaerie</t>
  </si>
  <si>
    <t>https://twitter.com/askewjulie</t>
  </si>
  <si>
    <t>https://twitter.com/jillyb3ansd</t>
  </si>
  <si>
    <t>https://twitter.com/dignifyteachers</t>
  </si>
  <si>
    <t>https://twitter.com/bestncorg</t>
  </si>
  <si>
    <t>https://twitter.com/broun4board</t>
  </si>
  <si>
    <t>https://twitter.com/lkaylie</t>
  </si>
  <si>
    <t>https://twitter.com/ecsmom080508</t>
  </si>
  <si>
    <t>https://twitter.com/jeffisenhour</t>
  </si>
  <si>
    <t>https://twitter.com/educationnc</t>
  </si>
  <si>
    <t>https://twitter.com/alicialyda</t>
  </si>
  <si>
    <t>https://twitter.com/legitkfrauey</t>
  </si>
  <si>
    <t>https://twitter.com/iluveducating</t>
  </si>
  <si>
    <t>https://twitter.com/cravencoschools</t>
  </si>
  <si>
    <t>https://twitter.com/kboyd1516</t>
  </si>
  <si>
    <t>https://twitter.com/bethanyvsmith</t>
  </si>
  <si>
    <t>https://twitter.com/lucasgillispie</t>
  </si>
  <si>
    <t>https://twitter.com/edcampwake</t>
  </si>
  <si>
    <t>https://twitter.com/swrhsprostart</t>
  </si>
  <si>
    <t>https://twitter.com/cte_randolph</t>
  </si>
  <si>
    <t>https://twitter.com/ncpublicschools</t>
  </si>
  <si>
    <t>https://twitter.com/dmp_gctc</t>
  </si>
  <si>
    <t>https://twitter.com/donorschoose</t>
  </si>
  <si>
    <t>https://twitter.com/caryculinary</t>
  </si>
  <si>
    <t>https://twitter.com/lnccollegecs</t>
  </si>
  <si>
    <t>https://twitter.com/csmithgoblue</t>
  </si>
  <si>
    <t>https://twitter.com/mrtehlers</t>
  </si>
  <si>
    <t>https://twitter.com/lmkinard</t>
  </si>
  <si>
    <t>https://twitter.com/sqlibrarian</t>
  </si>
  <si>
    <t>https://twitter.com/edcampbeach</t>
  </si>
  <si>
    <t>https://twitter.com/mariamarthacha1</t>
  </si>
  <si>
    <t>https://twitter.com/edugladiators</t>
  </si>
  <si>
    <t>https://twitter.com/cupagansparty</t>
  </si>
  <si>
    <t>https://twitter.com/bcesmrsgaines</t>
  </si>
  <si>
    <t>https://twitter.com/margaretmariel2</t>
  </si>
  <si>
    <t>https://twitter.com/votemarkjohnson</t>
  </si>
  <si>
    <t>https://twitter.com/pscoord4nc</t>
  </si>
  <si>
    <t>https://twitter.com/emilybchurch</t>
  </si>
  <si>
    <t>https://twitter.com/fabianfdr75</t>
  </si>
  <si>
    <t>https://twitter.com/kamreynolds42</t>
  </si>
  <si>
    <t>https://twitter.com/mlourceyncvps</t>
  </si>
  <si>
    <t>https://twitter.com/octavius77</t>
  </si>
  <si>
    <t>https://twitter.com/googleforedu</t>
  </si>
  <si>
    <t>https://twitter.com/mrstingen</t>
  </si>
  <si>
    <t>https://twitter.com/reinhardt1200</t>
  </si>
  <si>
    <t>https://twitter.com/rjeter9394</t>
  </si>
  <si>
    <t>https://twitter.com/higheredworks</t>
  </si>
  <si>
    <t>https://twitter.com/kevans_dps</t>
  </si>
  <si>
    <t>https://twitter.com/ckmsrocksit</t>
  </si>
  <si>
    <t>https://twitter.com/edtechspec</t>
  </si>
  <si>
    <t>https://twitter.com/tww00</t>
  </si>
  <si>
    <t>https://twitter.com/stevensinger3</t>
  </si>
  <si>
    <t>https://twitter.com/techfrye</t>
  </si>
  <si>
    <t>https://twitter.com/kevinrmcclure</t>
  </si>
  <si>
    <t>https://twitter.com/oldpolhack</t>
  </si>
  <si>
    <t>https://twitter.com/janestancill</t>
  </si>
  <si>
    <t>https://twitter.com/tannerglenn</t>
  </si>
  <si>
    <t>https://twitter.com/aikenroger</t>
  </si>
  <si>
    <t>https://twitter.com/edu_ms_pagano</t>
  </si>
  <si>
    <t>https://twitter.com/weareteachers</t>
  </si>
  <si>
    <t>https://twitter.com/edu_maples</t>
  </si>
  <si>
    <t>https://twitter.com/fabhistory</t>
  </si>
  <si>
    <t>https://twitter.com/ncedmatters</t>
  </si>
  <si>
    <t>https://twitter.com/drsandychambers</t>
  </si>
  <si>
    <t>https://twitter.com/tomemullaney</t>
  </si>
  <si>
    <t>https://twitter.com/bjhoneycutts</t>
  </si>
  <si>
    <t>https://twitter.com/georgerhamilton</t>
  </si>
  <si>
    <t>https://twitter.com/tonyanreynolds</t>
  </si>
  <si>
    <t>https://twitter.com/jcleach_</t>
  </si>
  <si>
    <t>https://twitter.com/steve_basnight</t>
  </si>
  <si>
    <t>https://twitter.com/jgrady99</t>
  </si>
  <si>
    <t>https://twitter.com/beyondthexhbits</t>
  </si>
  <si>
    <t>https://twitter.com/mattherrtweets</t>
  </si>
  <si>
    <t>https://twitter.com/agranadoster</t>
  </si>
  <si>
    <t>https://twitter.com/tayknopf</t>
  </si>
  <si>
    <t>https://twitter.com/i_am_brokencog</t>
  </si>
  <si>
    <t>https://twitter.com/aredd21</t>
  </si>
  <si>
    <t>https://twitter.com/cam_1549</t>
  </si>
  <si>
    <t>https://twitter.com/ncscifest</t>
  </si>
  <si>
    <t>https://twitter.com/abehege</t>
  </si>
  <si>
    <t>https://twitter.com/neighborseast</t>
  </si>
  <si>
    <t>https://twitter.com/gurmay</t>
  </si>
  <si>
    <t>https://twitter.com/lwplummer</t>
  </si>
  <si>
    <t>https://twitter.com/litsapappas</t>
  </si>
  <si>
    <t>https://twitter.com/charmeckschools</t>
  </si>
  <si>
    <t>https://twitter.com/nchousegop</t>
  </si>
  <si>
    <t>https://twitter.com/ethnotopics</t>
  </si>
  <si>
    <t>https://twitter.com/nckhui</t>
  </si>
  <si>
    <t>https://twitter.com/mayohair</t>
  </si>
  <si>
    <t>https://twitter.com/kramer1stgrade</t>
  </si>
  <si>
    <t>https://twitter.com/wtomlinson</t>
  </si>
  <si>
    <t>https://twitter.com/politifactnc</t>
  </si>
  <si>
    <t>https://twitter.com/streamnorth</t>
  </si>
  <si>
    <t>https://twitter.com/debbie_mcduffie</t>
  </si>
  <si>
    <t>https://twitter.com/cischatham</t>
  </si>
  <si>
    <t>https://twitter.com/cohncycle</t>
  </si>
  <si>
    <t>https://twitter.com/chadbar</t>
  </si>
  <si>
    <t>https://twitter.com/ncgop</t>
  </si>
  <si>
    <t>https://twitter.com/ddnc13</t>
  </si>
  <si>
    <t>https://twitter.com/ncaee1</t>
  </si>
  <si>
    <t>https://twitter.com/educatorator</t>
  </si>
  <si>
    <t>https://twitter.com/swileync</t>
  </si>
  <si>
    <t>https://twitter.com/chadbarefoot</t>
  </si>
  <si>
    <t>https://twitter.com/dcraighorn</t>
  </si>
  <si>
    <t>https://twitter.com/wildewritinglm</t>
  </si>
  <si>
    <t>https://twitter.com/lynne_loeser</t>
  </si>
  <si>
    <t>https://twitter.com/lindacwilliam</t>
  </si>
  <si>
    <t>https://twitter.com/megan_mehta</t>
  </si>
  <si>
    <t>https://twitter.com/saum_jeanne</t>
  </si>
  <si>
    <t>https://twitter.com/cathy_vogt</t>
  </si>
  <si>
    <t>https://twitter.com/ritaharman</t>
  </si>
  <si>
    <t>https://twitter.com/jeanniefrazer</t>
  </si>
  <si>
    <t>https://twitter.com/rodpowell</t>
  </si>
  <si>
    <t>https://twitter.com/kevinlevin</t>
  </si>
  <si>
    <t>https://twitter.com/johnsimkin</t>
  </si>
  <si>
    <t>https://twitter.com/johnsonmaryj</t>
  </si>
  <si>
    <t>https://twitter.com/pattimarathon</t>
  </si>
  <si>
    <t>https://twitter.com/spaul6414</t>
  </si>
  <si>
    <t>https://twitter.com/rwentechaney</t>
  </si>
  <si>
    <t>https://twitter.com/edgametec</t>
  </si>
  <si>
    <t>https://twitter.com/jenniferlagarde</t>
  </si>
  <si>
    <t>https://twitter.com/techmcbugg</t>
  </si>
  <si>
    <t>https://twitter.com/lindamitch2783</t>
  </si>
  <si>
    <t>https://twitter.com/cmasek</t>
  </si>
  <si>
    <t>https://twitter.com/corinnsparks</t>
  </si>
  <si>
    <t>https://twitter.com/beverlygwyn</t>
  </si>
  <si>
    <t>https://twitter.com/mecked</t>
  </si>
  <si>
    <t>https://twitter.com/dyslexiatoday</t>
  </si>
  <si>
    <t>https://twitter.com/kildonanschool</t>
  </si>
  <si>
    <t>https://twitter.com/piedayusa</t>
  </si>
  <si>
    <t>https://twitter.com/cclaytonr</t>
  </si>
  <si>
    <t>https://twitter.com/rob_schofield</t>
  </si>
  <si>
    <t>https://twitter.com/ncjana13</t>
  </si>
  <si>
    <t>https://twitter.com/mueller5t</t>
  </si>
  <si>
    <t>https://twitter.com/classroom_tech</t>
  </si>
  <si>
    <t>https://twitter.com/terrik41</t>
  </si>
  <si>
    <t>https://twitter.com/senatorbillcook</t>
  </si>
  <si>
    <t>https://twitter.com/dyslexiausa8</t>
  </si>
  <si>
    <t>https://twitter.com/ncspintweets</t>
  </si>
  <si>
    <t>https://twitter.com/nchousespeaker</t>
  </si>
  <si>
    <t>https://twitter.com/youtube</t>
  </si>
  <si>
    <t>https://twitter.com/senatorberger</t>
  </si>
  <si>
    <t>https://twitter.com/mightyneighbor</t>
  </si>
  <si>
    <t>https://twitter.com/jason_joyner</t>
  </si>
  <si>
    <t>https://twitter.com/educationnext</t>
  </si>
  <si>
    <t>https://twitter.com/childtrustfdn</t>
  </si>
  <si>
    <t>https://twitter.com/chipbuckwell</t>
  </si>
  <si>
    <t>https://twitter.com/calloway_jay</t>
  </si>
  <si>
    <t>https://twitter.com/catamount79</t>
  </si>
  <si>
    <t>https://twitter.com/alicekeeler</t>
  </si>
  <si>
    <t>https://twitter.com/twitter</t>
  </si>
  <si>
    <t>https://twitter.com/sarah_bedore</t>
  </si>
  <si>
    <t>https://twitter.com/dixonroadelem</t>
  </si>
  <si>
    <t>https://twitter.com/thaddomina</t>
  </si>
  <si>
    <t>https://twitter.com/hunt_institute</t>
  </si>
  <si>
    <t>https://twitter.com/achieveinc</t>
  </si>
  <si>
    <t>https://twitter.com/ajbullcity</t>
  </si>
  <si>
    <t>https://twitter.com/ncpolicywatch</t>
  </si>
  <si>
    <t>https://twitter.com/newsobserver</t>
  </si>
  <si>
    <t>https://twitter.com/billy_k_ball</t>
  </si>
  <si>
    <t>https://twitter.com/dennisg_shea</t>
  </si>
  <si>
    <t>https://twitter.com/thianecarter</t>
  </si>
  <si>
    <t>https://twitter.com/susan_kay51</t>
  </si>
  <si>
    <t>https://twitter.com/meadowbrookacad</t>
  </si>
  <si>
    <t>https://twitter.com/drjuneatkinson</t>
  </si>
  <si>
    <t>https://twitter.com/jgfutrell</t>
  </si>
  <si>
    <t>https://twitter.com/roswhis</t>
  </si>
  <si>
    <t>https://twitter.com/vosburghalicia</t>
  </si>
  <si>
    <t>https://twitter.com/rjliiiruss</t>
  </si>
  <si>
    <t>https://twitter.com/nc_ardmore</t>
  </si>
  <si>
    <t>https://twitter.com/ncsupers</t>
  </si>
  <si>
    <t>https://twitter.com/wardjc58</t>
  </si>
  <si>
    <t>https://twitter.com/green_hope_high</t>
  </si>
  <si>
    <t>https://twitter.com/ldcte</t>
  </si>
  <si>
    <t>https://twitter.com/bigpicturemovie</t>
  </si>
  <si>
    <t>https://twitter.com/lauraelee</t>
  </si>
  <si>
    <t>https://twitter.com/e</t>
  </si>
  <si>
    <t>https://twitter.com/llizabell</t>
  </si>
  <si>
    <t>https://twitter.com/mccoyderek</t>
  </si>
  <si>
    <t>https://twitter.com/drharlie</t>
  </si>
  <si>
    <t>https://twitter.com/mrsmurat</t>
  </si>
  <si>
    <t>https://twitter.com/supertcs</t>
  </si>
  <si>
    <t>https://twitter.com/gannherman</t>
  </si>
  <si>
    <t>https://twitter.com/isaacjwells</t>
  </si>
  <si>
    <t>https://twitter.com/massignmenthelp</t>
  </si>
  <si>
    <t>https://twitter.com/m_h_w</t>
  </si>
  <si>
    <t>https://twitter.com/wcpss</t>
  </si>
  <si>
    <t>https://twitter.com/calcuttrobin</t>
  </si>
  <si>
    <t>https://twitter.com/abc11_wtvd</t>
  </si>
  <si>
    <t>https://twitter.com/newcenturyms</t>
  </si>
  <si>
    <t>https://twitter.com/tiffkinn</t>
  </si>
  <si>
    <t>https://twitter.com/dlmarkey</t>
  </si>
  <si>
    <t>https://twitter.com/jiothompson</t>
  </si>
  <si>
    <t>https://twitter.com/lisahervey</t>
  </si>
  <si>
    <t>https://twitter.com/dyslexia_strong</t>
  </si>
  <si>
    <t>https://twitter.com/katrinamichell</t>
  </si>
  <si>
    <t>https://twitter.com/shannonfae</t>
  </si>
  <si>
    <t>https://twitter.com/sorienenrolls</t>
  </si>
  <si>
    <t>https://twitter.com/timothypeck</t>
  </si>
  <si>
    <t>https://twitter.com/nccatnews</t>
  </si>
  <si>
    <t>https://twitter.com/nesbitanthony</t>
  </si>
  <si>
    <t>https://twitter.com/jaymelinton</t>
  </si>
  <si>
    <t>https://twitter.com/nacol</t>
  </si>
  <si>
    <t>https://twitter.com/cmccrorey2nd</t>
  </si>
  <si>
    <t>https://twitter.com/mrjamesfrye</t>
  </si>
  <si>
    <t>https://twitter.com/terryvanduynnc</t>
  </si>
  <si>
    <t>https://twitter.com/coachingcool</t>
  </si>
  <si>
    <t>https://twitter.com/stepheng240</t>
  </si>
  <si>
    <t>https://twitter.com/designthinkbot</t>
  </si>
  <si>
    <t>https://twitter.com/nctweety70</t>
  </si>
  <si>
    <t>https://twitter.com/itsrfleming</t>
  </si>
  <si>
    <t>https://twitter.com/curriculumblog</t>
  </si>
  <si>
    <t>https://twitter.com/rodneyrgarcia</t>
  </si>
  <si>
    <t>https://twitter.com/jswartzwoman</t>
  </si>
  <si>
    <t>https://twitter.com/voxer</t>
  </si>
  <si>
    <t>https://twitter.com/tisholcomb</t>
  </si>
  <si>
    <t>https://twitter.com/ashleyhhurley</t>
  </si>
  <si>
    <t>https://twitter.com/fridayinstitute</t>
  </si>
  <si>
    <t>https://twitter.com/colls_academic</t>
  </si>
  <si>
    <t>https://twitter.com/ccsa_dpi</t>
  </si>
  <si>
    <t>https://twitter.com/mrdpasion</t>
  </si>
  <si>
    <t>https://twitter.com/emammal</t>
  </si>
  <si>
    <t>https://twitter.com/lmgirolamo</t>
  </si>
  <si>
    <t>https://twitter.com/tch2lrnak</t>
  </si>
  <si>
    <t>https://twitter.com/shumwayak</t>
  </si>
  <si>
    <t>https://twitter.com/storify</t>
  </si>
  <si>
    <t>https://twitter.com/michgutierrez</t>
  </si>
  <si>
    <t>https://twitter.com/kennycmckee</t>
  </si>
  <si>
    <t>https://twitter.com/ascd</t>
  </si>
  <si>
    <t>https://twitter.com/jasonflom</t>
  </si>
  <si>
    <t>https://twitter.com/teachdb17</t>
  </si>
  <si>
    <t>https://twitter.com/laurenpstuart</t>
  </si>
  <si>
    <t>https://twitter.com/griffith2020</t>
  </si>
  <si>
    <t>https://twitter.com/bamameghan</t>
  </si>
  <si>
    <t>https://twitter.com/clarkriemer</t>
  </si>
  <si>
    <t>https://twitter.com/ahqui</t>
  </si>
  <si>
    <t>https://twitter.com/nates_dad1</t>
  </si>
  <si>
    <t>https://twitter.com/robyn_thomson</t>
  </si>
  <si>
    <t>https://twitter.com/connorg_imagine</t>
  </si>
  <si>
    <t>https://twitter.com/sparkyteaching</t>
  </si>
  <si>
    <t>https://twitter.com/marshasirkin</t>
  </si>
  <si>
    <t>https://twitter.com/timbonstewart</t>
  </si>
  <si>
    <t>https://twitter.com/drjackson06</t>
  </si>
  <si>
    <t>https://twitter.com/garnercleveland</t>
  </si>
  <si>
    <t>https://twitter.com/kidz_notes</t>
  </si>
  <si>
    <t>https://twitter.com/kylehamstra</t>
  </si>
  <si>
    <t>https://twitter.com/dennisdill</t>
  </si>
  <si>
    <t>https://twitter.com/jmitch462</t>
  </si>
  <si>
    <t>https://twitter.com/mriannuzzi</t>
  </si>
  <si>
    <t>https://twitter.com/jprofnb</t>
  </si>
  <si>
    <t>https://twitter.com/bildungsapps</t>
  </si>
  <si>
    <t>https://twitter.com/aguilas33roger</t>
  </si>
  <si>
    <t>https://twitter.com/kcollinstlms</t>
  </si>
  <si>
    <t>https://twitter.com/gsinders</t>
  </si>
  <si>
    <t>https://twitter.com/ccorcorancindy</t>
  </si>
  <si>
    <t>https://twitter.com/tfuhrman</t>
  </si>
  <si>
    <t>https://twitter.com/sandrachittend1</t>
  </si>
  <si>
    <t>https://twitter.com/michaelvlee</t>
  </si>
  <si>
    <t>https://twitter.com/1in5awareness</t>
  </si>
  <si>
    <t>https://twitter.com/deannaballardnc</t>
  </si>
  <si>
    <t>https://twitter.com/harrell_art</t>
  </si>
  <si>
    <t>https://twitter.com/theactionnet</t>
  </si>
  <si>
    <t>https://twitter.com/wcpsselemscie</t>
  </si>
  <si>
    <t>https://twitter.com/kamimueller</t>
  </si>
  <si>
    <t>https://twitter.com/southey</t>
  </si>
  <si>
    <t>https://twitter.com/phmsptsa</t>
  </si>
  <si>
    <t>https://twitter.com/ncstem</t>
  </si>
  <si>
    <t>https://twitter.com/sandledavid</t>
  </si>
  <si>
    <t>https://twitter.com/kcolaizzo</t>
  </si>
  <si>
    <t>https://twitter.com/hortonscreekes</t>
  </si>
  <si>
    <t>https://twitter.com/aforeignername</t>
  </si>
  <si>
    <t>https://twitter.com/dberwyn</t>
  </si>
  <si>
    <t>https://twitter.com/wakeforest</t>
  </si>
  <si>
    <t>https://twitter.com/kairosga_nc</t>
  </si>
  <si>
    <t>https://twitter.com/legacylkn</t>
  </si>
  <si>
    <t>https://twitter.com/dabrams2021</t>
  </si>
  <si>
    <t>https://twitter.com/brian_t_oliver</t>
  </si>
  <si>
    <t>https://twitter.com/markbarrettact</t>
  </si>
  <si>
    <t>https://twitter.com/nc_governor</t>
  </si>
  <si>
    <t>https://twitter.com/coloradohrg</t>
  </si>
  <si>
    <t>https://twitter.com/myfcit</t>
  </si>
  <si>
    <t>https://twitter.com/crepanthers</t>
  </si>
  <si>
    <t>https://twitter.com/surrycoschools</t>
  </si>
  <si>
    <t>https://twitter.com/abssweb</t>
  </si>
  <si>
    <t>https://twitter.com/kateymcgarry</t>
  </si>
  <si>
    <t>https://twitter.com/ncjustice</t>
  </si>
  <si>
    <t>https://twitter.com/ajffoundation</t>
  </si>
  <si>
    <t>https://twitter.com/pshawlsphats</t>
  </si>
  <si>
    <t>https://twitter.com/jdbillio</t>
  </si>
  <si>
    <t>https://twitter.com/lindsaywag</t>
  </si>
  <si>
    <t>https://twitter.com/karacynth</t>
  </si>
  <si>
    <t>https://twitter.com/dermeshugeh</t>
  </si>
  <si>
    <t>https://twitter.com/tritribune</t>
  </si>
  <si>
    <t>https://twitter.com/keithposton</t>
  </si>
  <si>
    <t>https://twitter.com/hnatlee2</t>
  </si>
  <si>
    <t>https://twitter.com/pefnc</t>
  </si>
  <si>
    <t>https://twitter.com/romo1963</t>
  </si>
  <si>
    <t>https://twitter.com/edhanes4nc</t>
  </si>
  <si>
    <t>https://twitter.com/senatorclark</t>
  </si>
  <si>
    <t>https://twitter.com/tchr_rachelm</t>
  </si>
  <si>
    <t>https://twitter.com/nbpts</t>
  </si>
  <si>
    <t>https://twitter.com/abond013</t>
  </si>
  <si>
    <t>https://twitter.com/teacherlinese</t>
  </si>
  <si>
    <t>https://twitter.com/pbsteachers</t>
  </si>
  <si>
    <t>https://twitter.com/independentlens</t>
  </si>
  <si>
    <t>https://twitter.com/pbs</t>
  </si>
  <si>
    <t>https://twitter.com/pbsteacherline</t>
  </si>
  <si>
    <t>https://twitter.com/smithingramnc</t>
  </si>
  <si>
    <t>https://twitter.com/brianjodice</t>
  </si>
  <si>
    <t>https://twitter.com/greene_thoughts</t>
  </si>
  <si>
    <t>https://twitter.com/kimricesmithkim</t>
  </si>
  <si>
    <t>https://twitter.com/burnerela</t>
  </si>
  <si>
    <t>https://twitter.com/directorjdt</t>
  </si>
  <si>
    <t>https://twitter.com/razoobe</t>
  </si>
  <si>
    <t>https://twitter.com/techtia</t>
  </si>
  <si>
    <t>https://twitter.com/nceducation</t>
  </si>
  <si>
    <t>https://twitter.com/kestrelheights</t>
  </si>
  <si>
    <t>https://twitter.com/jen_hawkins4</t>
  </si>
  <si>
    <t>https://twitter.com/edu_match</t>
  </si>
  <si>
    <t>https://twitter.com/jcbjr</t>
  </si>
  <si>
    <t>https://twitter.com/takedaedu</t>
  </si>
  <si>
    <t>https://twitter.com/stephenson_cms</t>
  </si>
  <si>
    <t>https://twitter.com/stolzenbergdoug</t>
  </si>
  <si>
    <t>https://twitter.com/scottmcquiggan</t>
  </si>
  <si>
    <t>https://twitter.com/spheroedu</t>
  </si>
  <si>
    <t>https://twitter.com/saseducator</t>
  </si>
  <si>
    <t>https://twitter.com/sistertoldjah</t>
  </si>
  <si>
    <t>https://twitter.com/american_lens</t>
  </si>
  <si>
    <t>https://twitter.com/apdillon_</t>
  </si>
  <si>
    <t>https://twitter.com/a</t>
  </si>
  <si>
    <t>https://twitter.com/nclocalcalendar</t>
  </si>
  <si>
    <t>https://twitter.com/wilkescountysch</t>
  </si>
  <si>
    <t>https://twitter.com/chuckmcgrady</t>
  </si>
  <si>
    <t>https://twitter.com/chaianne</t>
  </si>
  <si>
    <t>https://twitter.com/jessicaholmesnc</t>
  </si>
  <si>
    <t>https://twitter.com/jessicah</t>
  </si>
  <si>
    <t>https://twitter.com/disabilityrtsnc</t>
  </si>
  <si>
    <t>https://twitter.com/wsfcs</t>
  </si>
  <si>
    <t>https://twitter.com/journalnow</t>
  </si>
  <si>
    <t>https://twitter.com/jsbinnc</t>
  </si>
  <si>
    <t>https://twitter.com/davedglenn</t>
  </si>
  <si>
    <t>https://twitter.com/bethhouf</t>
  </si>
  <si>
    <t>https://twitter.com/burgess_shelley</t>
  </si>
  <si>
    <t>https://twitter.com/plugusin</t>
  </si>
  <si>
    <t>https://twitter.com/thawley22</t>
  </si>
  <si>
    <t>https://twitter.com/archierror</t>
  </si>
  <si>
    <t>https://twitter.com/bloxelsbuilder</t>
  </si>
  <si>
    <t>https://twitter.com/sutphins</t>
  </si>
  <si>
    <t>https://twitter.com/tsmarkley</t>
  </si>
  <si>
    <t>https://twitter.com/j_hauser9</t>
  </si>
  <si>
    <t>https://twitter.com/theartguy</t>
  </si>
  <si>
    <t>https://twitter.com/gsorealtors</t>
  </si>
  <si>
    <t>https://twitter.com/theovertime1410</t>
  </si>
  <si>
    <t>https://twitter.com/edcampmtl</t>
  </si>
  <si>
    <t>https://twitter.com/nathanramsey115</t>
  </si>
  <si>
    <t>https://twitter.com/raymartin1</t>
  </si>
  <si>
    <t>https://twitter.com/brentwoodcox</t>
  </si>
  <si>
    <t>https://twitter.com/paperjobs</t>
  </si>
  <si>
    <t>https://twitter.com/longshoals</t>
  </si>
  <si>
    <t>https://twitter.com/bsvickie</t>
  </si>
  <si>
    <t>https://twitter.com/mikeaustinwest</t>
  </si>
  <si>
    <t>https://twitter.com/mrsspearspc</t>
  </si>
  <si>
    <t>https://twitter.com/sandrawconway</t>
  </si>
  <si>
    <t>https://twitter.com/bertha08729409</t>
  </si>
  <si>
    <t>https://twitter.com/seesaw</t>
  </si>
  <si>
    <t>https://twitter.com/mrsbremtweets</t>
  </si>
  <si>
    <t>https://twitter.com/brady51h</t>
  </si>
  <si>
    <t>https://twitter.com/jasonyontz</t>
  </si>
  <si>
    <t>https://twitter.com/sofifrankowski</t>
  </si>
  <si>
    <t>https://twitter.com/bocove</t>
  </si>
  <si>
    <t>https://twitter.com/nathan_stevens</t>
  </si>
  <si>
    <t>https://twitter.com/krbiles</t>
  </si>
  <si>
    <t>https://twitter.com/mrsdonaldson123</t>
  </si>
  <si>
    <t>https://twitter.com/jillbad</t>
  </si>
  <si>
    <t>https://twitter.com/enssteach</t>
  </si>
  <si>
    <t>https://twitter.com/tella8631</t>
  </si>
  <si>
    <t>https://twitter.com/aliciawhitley</t>
  </si>
  <si>
    <t>https://twitter.com/jimblaine</t>
  </si>
  <si>
    <t>https://twitter.com/4ever2runval96</t>
  </si>
  <si>
    <t>https://twitter.com/ncsbagovtrel</t>
  </si>
  <si>
    <t>https://twitter.com/ell_lholmes</t>
  </si>
  <si>
    <t>https://twitter.com/drcmusic58</t>
  </si>
  <si>
    <t>https://twitter.com/jesskmilleredu</t>
  </si>
  <si>
    <t>https://twitter.com/krwilk</t>
  </si>
  <si>
    <t>https://twitter.com/directorblue</t>
  </si>
  <si>
    <t>https://twitter.com/melissagottnc</t>
  </si>
  <si>
    <t>https://twitter.com/ginnyv58</t>
  </si>
  <si>
    <t>https://twitter.com/flipgrid</t>
  </si>
  <si>
    <t>https://twitter.com/j_dunlap83</t>
  </si>
  <si>
    <t>https://twitter.com/whitehawkadv</t>
  </si>
  <si>
    <t>https://twitter.com/kindermaddox</t>
  </si>
  <si>
    <t>https://twitter.com/ms_sandford</t>
  </si>
  <si>
    <t>https://twitter.com/erinthomashorne</t>
  </si>
  <si>
    <t>https://twitter.com/ncstateced</t>
  </si>
  <si>
    <t>https://twitter.com/margaret_leak</t>
  </si>
  <si>
    <t>https://twitter.com/mj_maher</t>
  </si>
  <si>
    <t>https://twitter.com/jefferythyde</t>
  </si>
  <si>
    <t>https://twitter.com/reneearnett</t>
  </si>
  <si>
    <t>https://twitter.com/loradrum</t>
  </si>
  <si>
    <t>https://twitter.com/ncaee_region6</t>
  </si>
  <si>
    <t>https://twitter.com/ddedolphins</t>
  </si>
  <si>
    <t>https://twitter.com/pwilli3765</t>
  </si>
  <si>
    <t>https://twitter.com/norwind</t>
  </si>
  <si>
    <t>https://twitter.com/roycoopernc</t>
  </si>
  <si>
    <t>https://twitter.com/akemor</t>
  </si>
  <si>
    <t>https://twitter.com/lostamericandrm</t>
  </si>
  <si>
    <t>https://twitter.com/ferallike</t>
  </si>
  <si>
    <t>https://twitter.com/thetobster111</t>
  </si>
  <si>
    <t>https://twitter.com/vv4change</t>
  </si>
  <si>
    <t>https://twitter.com/jonwelbornnc</t>
  </si>
  <si>
    <t>https://twitter.com/jedrecord</t>
  </si>
  <si>
    <t>https://twitter.com/seekingseo4u</t>
  </si>
  <si>
    <t>https://twitter.com/wanda_shivers</t>
  </si>
  <si>
    <t>https://twitter.com/claireroehl</t>
  </si>
  <si>
    <t>https://twitter.com/domteasley</t>
  </si>
  <si>
    <t>https://twitter.com/rickkahlenberg</t>
  </si>
  <si>
    <t>https://twitter.com/dhtweet1</t>
  </si>
  <si>
    <t>https://twitter.com/rodneysantwier</t>
  </si>
  <si>
    <t>https://twitter.com/lwvofwake</t>
  </si>
  <si>
    <t>https://twitter.com/pbdqueen19</t>
  </si>
  <si>
    <t>https://twitter.com/johnhoodnc</t>
  </si>
  <si>
    <t>https://twitter.com/annabrooks05</t>
  </si>
  <si>
    <t>https://twitter.com/progressnow_nc</t>
  </si>
  <si>
    <t>https://twitter.com/wral</t>
  </si>
  <si>
    <t>https://twitter.com/sundeefrazier</t>
  </si>
  <si>
    <t>https://twitter.com/scholastic</t>
  </si>
  <si>
    <t>https://twitter.com/mehtasbespandas</t>
  </si>
  <si>
    <t>https://twitter.com/skypeclassroom</t>
  </si>
  <si>
    <t>https://twitter.com/action_nc</t>
  </si>
  <si>
    <t>https://twitter.com/jshbooks</t>
  </si>
  <si>
    <t>https://twitter.com/ncvalues</t>
  </si>
  <si>
    <t>https://twitter.com/scooby727us</t>
  </si>
  <si>
    <t>https://twitter.com/stephenrayfield</t>
  </si>
  <si>
    <t>https://twitter.com/dawnbvaughan</t>
  </si>
  <si>
    <t>https://twitter.com/gchild6645</t>
  </si>
  <si>
    <t>https://twitter.com/braveneutrino</t>
  </si>
  <si>
    <t>https://twitter.com/halestorm1226</t>
  </si>
  <si>
    <t>https://twitter.com/murraygirl</t>
  </si>
  <si>
    <t>https://twitter.com/apple</t>
  </si>
  <si>
    <t>https://twitter.com/naep_nces</t>
  </si>
  <si>
    <t>https://twitter.com/signgirlbarton</t>
  </si>
  <si>
    <t>https://twitter.com/jaclynbstevens</t>
  </si>
  <si>
    <t>https://twitter.com/sarahdateechur</t>
  </si>
  <si>
    <t>https://twitter.com/brendanfetters</t>
  </si>
  <si>
    <t>https://twitter.com/allisunrae</t>
  </si>
  <si>
    <t>https://twitter.com/nmangum</t>
  </si>
  <si>
    <t>https://twitter.com/htdcompletely</t>
  </si>
  <si>
    <t>https://twitter.com/jeffpcarpenter</t>
  </si>
  <si>
    <t>https://twitter.com/rbreyer51</t>
  </si>
  <si>
    <t>https://twitter.com/nathancraver</t>
  </si>
  <si>
    <t>https://twitter.com/mtnareaworks</t>
  </si>
  <si>
    <t>https://twitter.com/nelsondollar36</t>
  </si>
  <si>
    <t>https://twitter.com/jamescu1992</t>
  </si>
  <si>
    <t>https://twitter.com/ncmuseumhistory</t>
  </si>
  <si>
    <t>https://twitter.com/mrsyork4thgrade</t>
  </si>
  <si>
    <t>https://twitter.com/franklin27030</t>
  </si>
  <si>
    <t>https://twitter.com/franklinconews</t>
  </si>
  <si>
    <t>https://twitter.com/delaneypv15</t>
  </si>
  <si>
    <t>https://twitter.com/rickglazier</t>
  </si>
  <si>
    <t>https://twitter.com/ssgrj</t>
  </si>
  <si>
    <t>https://twitter.com/ncstateaflcio</t>
  </si>
  <si>
    <t>https://twitter.com/bevladd</t>
  </si>
  <si>
    <t>https://twitter.com/bobbier26045199</t>
  </si>
  <si>
    <t>https://twitter.com/reavisdowell</t>
  </si>
  <si>
    <t>https://twitter.com/carltonhuffman</t>
  </si>
  <si>
    <t>https://twitter.com/jenfornc36</t>
  </si>
  <si>
    <t>https://twitter.com/ncae</t>
  </si>
  <si>
    <t>https://twitter.com/dljhcps</t>
  </si>
  <si>
    <t>https://twitter.com/hsg_nc</t>
  </si>
  <si>
    <t>https://twitter.com/dc_price</t>
  </si>
  <si>
    <t>https://twitter.com/angiescioli</t>
  </si>
  <si>
    <t>https://twitter.com/ccmmsredwolves</t>
  </si>
  <si>
    <t>https://twitter.com/momo201</t>
  </si>
  <si>
    <t>https://twitter.com/arthurb3</t>
  </si>
  <si>
    <t>https://twitter.com/1ysupenguin</t>
  </si>
  <si>
    <t>https://twitter.com/ncchamber</t>
  </si>
  <si>
    <t>https://twitter.com/drhallcis</t>
  </si>
  <si>
    <t>https://twitter.com/emalineweeks</t>
  </si>
  <si>
    <t>https://twitter.com/lynn_bonner</t>
  </si>
  <si>
    <t>https://twitter.com/katiemanson527</t>
  </si>
  <si>
    <t>https://twitter.com/sheiladenn</t>
  </si>
  <si>
    <t>https://twitter.com/allisonmahaley</t>
  </si>
  <si>
    <t>https://twitter.com/hopkinsroom</t>
  </si>
  <si>
    <t>https://twitter.com/wowweeworld</t>
  </si>
  <si>
    <t>https://twitter.com/sarahemmerich</t>
  </si>
  <si>
    <t>https://twitter.com/kellykellywi</t>
  </si>
  <si>
    <t>https://twitter.com/tonya_nc</t>
  </si>
  <si>
    <t>https://twitter.com/chiefarocka</t>
  </si>
  <si>
    <t>https://twitter.com/deannedanley</t>
  </si>
  <si>
    <t>https://twitter.com/kimutt1</t>
  </si>
  <si>
    <t>https://twitter.com/zachary_horner</t>
  </si>
  <si>
    <t>https://twitter.com/scssciinstitute</t>
  </si>
  <si>
    <t>https://twitter.com/carrollnewsdave</t>
  </si>
  <si>
    <t>https://twitter.com/media__mayhem</t>
  </si>
  <si>
    <t>https://twitter.com/betsydevosed</t>
  </si>
  <si>
    <t>https://twitter.com/chrisbrookaclu</t>
  </si>
  <si>
    <t>https://twitter.com/aclu_nc</t>
  </si>
  <si>
    <t>https://twitter.com/booknasher</t>
  </si>
  <si>
    <t>https://twitter.com/ncslma</t>
  </si>
  <si>
    <t>https://twitter.com/adambellow</t>
  </si>
  <si>
    <t>https://twitter.com/fhs_mc</t>
  </si>
  <si>
    <t>https://twitter.com/lieberrian</t>
  </si>
  <si>
    <t>https://twitter.com/mrs_principal</t>
  </si>
  <si>
    <t>https://twitter.com/karop3</t>
  </si>
  <si>
    <t>https://twitter.com/roydcooper2017</t>
  </si>
  <si>
    <t>https://twitter.com/wcslechta</t>
  </si>
  <si>
    <t>https://twitter.com/anndosshelms</t>
  </si>
  <si>
    <t>https://twitter.com/conductord</t>
  </si>
  <si>
    <t>https://twitter.com/caldwellelemen</t>
  </si>
  <si>
    <t>https://twitter.com/mjglanden</t>
  </si>
  <si>
    <t>https://twitter.com/madisoniszler</t>
  </si>
  <si>
    <t>https://twitter.com/msbunn20</t>
  </si>
  <si>
    <t>https://twitter.com/aldunn45</t>
  </si>
  <si>
    <t>https://twitter.com/elizabethpropp</t>
  </si>
  <si>
    <t>https://twitter.com/aaronjgoldstein</t>
  </si>
  <si>
    <t>https://twitter.com/jgmediacenter</t>
  </si>
  <si>
    <t>https://twitter.com/justinparmenter</t>
  </si>
  <si>
    <t>https://twitter.com/hopestreetgroup</t>
  </si>
  <si>
    <t>https://twitter.com/repdebraconrad</t>
  </si>
  <si>
    <t>https://twitter.com/kkimor</t>
  </si>
  <si>
    <t>https://twitter.com/ncslc</t>
  </si>
  <si>
    <t>https://twitter.com/wendyjaneo</t>
  </si>
  <si>
    <t>jefordnctoy
RT @ErinHillACS: Glad to be in
the room w @JEFordNCTOY from @theNCForum
facilitating new NC Racial Equity
Consortium. #avledu #nced https:/…</t>
  </si>
  <si>
    <t>thencforum
Facing closure, Durham charter
school's appeal to be heard in
April https://t.co/7IgkuXkAin #NCED</t>
  </si>
  <si>
    <t>erinhillacs
RT @theNCForum: Please be extra
vigilant': NC schools warned about
email scam seeking private info
https://t.co/qnEBaTU7Vl #nced</t>
  </si>
  <si>
    <t>ronanthony_ron
RT @LindsayWagnerNC: NC's School
Grading System Measures Poverty,
Not Performance https://t.co/crIEDkFLa5
#nced</t>
  </si>
  <si>
    <t>lindsaywagnernc
Trump budget would eliminate professional
development funding for NC educators
https://t.co/9SG7lGoE2K via @ncpolicywatch
#nced</t>
  </si>
  <si>
    <t>afowler40
RT @LindsayWagnerNC: NC's School
Grading System Measures Poverty,
Not Performance https://t.co/crIEDkFLa5
#nced</t>
  </si>
  <si>
    <t>yecwolves
RT @sarahwcardwell: Check out my
new blog post Headers and Buttons
in Canvas Oh..My! https://t.co/hRiM4V2hpr
@CanvasLMS @canva #nced #weare…</t>
  </si>
  <si>
    <t xml:space="preserve">canva
</t>
  </si>
  <si>
    <t xml:space="preserve">canvaslms
</t>
  </si>
  <si>
    <t>sarahwcardwell
Awesome job moderating @mrjamesfrye
, #nced</t>
  </si>
  <si>
    <t>paulasigmon
We are coding in second grade!
#SCSed #NCed @PilotMtnElem #ncties17
https://t.co/Ccl0kHnTKt</t>
  </si>
  <si>
    <t xml:space="preserve">pilotmtnelem
</t>
  </si>
  <si>
    <t>giddensd
RT @PS1NC: Follow us to be the
first to know about legislative
updates &amp;amp; how they affect our
public schools! #nced #publicEd
#ncga #ncpol</t>
  </si>
  <si>
    <t>ps1nc
New #ASD superintendent starts
5/16. Get to know him. https://t.co/0XPbT6aqrO
#nced #ncpol #ncga</t>
  </si>
  <si>
    <t>petekaliner
I wonder if this will get the same
attention that the original report
got. #NCed #NCpol https://t.co/ymcndeJ750</t>
  </si>
  <si>
    <t>darrickmcneill3
RT @LindsayWagnerNC: NC's School
Grading System Measures Poverty,
Not Performance https://t.co/crIEDkFLa5
#nced</t>
  </si>
  <si>
    <t>kmeyering
Come teach in Franklin County!
Join us at our Job Fair on March
25th from 10am-2pm. Guaranteed
interviews! Same day… https://t.co/1EHcUfVy9k</t>
  </si>
  <si>
    <t>carterde3
RT @LindsayWagnerNC: NC's School
Grading System Measures Poverty,
Not Performance https://t.co/crIEDkFLa5
#nced</t>
  </si>
  <si>
    <t>avlcityschools
6 districts. 1 day. ACS hosts NC
Racial Equity Consortium and district
leaders to further equity discussions.
#avl… https://t.co/wcdddzcvgf</t>
  </si>
  <si>
    <t>burgessdave
@iluveducating @burgess_shelley
@BethHouf Thank you, Alicia!! #LeadLAP
#nced #scsed #tlap</t>
  </si>
  <si>
    <t xml:space="preserve">burgessd
</t>
  </si>
  <si>
    <t>lcs_west
RT @JasonSaine97th: Had a great
time touring @LincolnCharter with
@MarkRJohnsonNC today! #GoEagles
#nced https://t.co/xPgvqVrgLC</t>
  </si>
  <si>
    <t>markrjohnsonnc
RT @SenatorBerger: Senate Expands
Bonus Program to Reward More Outstanding
N.C. Teachers: https://t.co/2HWnaGWkom
#NCGA #NCPOL #NCED http…</t>
  </si>
  <si>
    <t xml:space="preserve">lincolncharter
</t>
  </si>
  <si>
    <t>jasonsaine97th
ICYMI we had a great week last
week --&amp;gt; https://t.co/7GFb2mgVf3
#ncpol #nced</t>
  </si>
  <si>
    <t>lhopkinstech
RT @sarahwcardwell: Check out my
new blog post Headers and Buttons
in Canvas Oh..My! https://t.co/hRiM4V2hpr
@CanvasLMS @canva #nced #weare…</t>
  </si>
  <si>
    <t>staceylearncarr
RT @LindsayWagnerNC: NC's School
Grading System Measures Poverty,
Not Performance https://t.co/crIEDkFLa5
#nced</t>
  </si>
  <si>
    <t>bill_odonnell
RT @theNCForum: Trump budget casualty:
After-school programs for 1.6 million
kids. Most are poor. https://t.co/pMnVyfkbyf
#NCED</t>
  </si>
  <si>
    <t>lcs_jbryant
RT @JasonSaine97th: Had a great
time touring @LincolnCharter with
@MarkRJohnsonNC today! #GoEagles
#nced https://t.co/xPgvqVrgLC</t>
  </si>
  <si>
    <t>filbertina
RT @PS1NC: Do you talk about this
at your schools? https://t.co/7GqwFMLyzs
#nced #publiced #SchoolsOurStudentsDeserve</t>
  </si>
  <si>
    <t>annalankford
RT @sarahwcardwell: Check out my
new blog post Headers and Buttons
in Canvas Oh..My! https://t.co/hRiM4V2hpr
@CanvasLMS @canva #nced #weare…</t>
  </si>
  <si>
    <t>cphilipbyers
RT @JasonSaine97th: Had a great
time touring @LincolnCharter with
@MarkRJohnsonNC today! #GoEagles
#nced https://t.co/xPgvqVrgLC</t>
  </si>
  <si>
    <t>lcsathleticdpt
RT @JasonSaine97th: Had a great
time touring @LincolnCharter with
@MarkRJohnsonNC today! #GoEagles
#nced https://t.co/xPgvqVrgLC</t>
  </si>
  <si>
    <t>lachawnsmith
RT @theNCForum: Trump budget casualty:
After-school programs for 1.6 million
kids. Most are poor. https://t.co/pMnVyfkbyf
#NCED</t>
  </si>
  <si>
    <t>mrs_k_harrison
RT @LindsayWagnerNC: NC's School
Grading System Measures Poverty,
Not Performance https://t.co/crIEDkFLa5
#nced</t>
  </si>
  <si>
    <t>jonandmichelleg
RT @jessicacgarner: Love this!
Why Secondary Teachers Should Stop
Teaching Whole-Class Novels #nced
https://t.co/EUdejd1Kbx</t>
  </si>
  <si>
    <t xml:space="preserve">jessicacgarner
</t>
  </si>
  <si>
    <t>cmukosiej
RT @NCFACS: NC @ProStart rollcall!
@NCRLA #nced #cteworks #nccte https://t.co/3yV40kBuGG</t>
  </si>
  <si>
    <t>ncrla
RT @NCFACS: Congrats Shelly Biggs
NC #ProStart Educator of Excellence!
@NCRLA @ncpublicschools @CTE_Randolph
#CTEworks #NCed #NCPI #NCPI201…</t>
  </si>
  <si>
    <t xml:space="preserve">prostart
</t>
  </si>
  <si>
    <t>ncfacs
Congrats Shelly Biggs NC #ProStart
Educator of Excellence! @NCRLA
@ncpublicschools @CTE_Randolph
#CTEworks #NCed… https://t.co/EOcbLCgz21</t>
  </si>
  <si>
    <t>kempengland
RT @JasonSaine97th: Had a great
time touring @LincolnCharter with
@MarkRJohnsonNC today! #GoEagles
#nced https://t.co/xPgvqVrgLC</t>
  </si>
  <si>
    <t>kozmaproc
RT @JasonSaine97th: Had a great
time touring @LincolnCharter with
@MarkRJohnsonNC today! #GoEagles
#nced https://t.co/xPgvqVrgLC</t>
  </si>
  <si>
    <t>lolofaerie
RT @PS1NC: Another zinger WRAL
editorial! 💯🔥💯🔥💯🔥 https://t.co/wnGW7RTNho
#nced #ncpol #NCGA</t>
  </si>
  <si>
    <t>askewjulie
RT @theNCForum: Trump budget casualty:
After-school programs for 1.6 million
kids. Most are poor. https://t.co/pMnVyfkbyf
#NCED</t>
  </si>
  <si>
    <t>jillyb3ansd
RT @PS1NC: MI nixes A-F school
grades. NC still struggling with
them, see #NCGA HB322, SB149 https://t.co/zapoBOKmcR
#nced #SchoolsOurStude…</t>
  </si>
  <si>
    <t>dignifyteachers
RT @BESTNCorg: #NCGA support for
principal preparation is reviving
the Sandhills Leadership Principal
Development Program. #nced https://t.…</t>
  </si>
  <si>
    <t>bestncorg
Women of almost all races earn
more postsecondary education than
men. #nced https://t.co/b0vkgVeaGv</t>
  </si>
  <si>
    <t>broun4board
RT @Lkaylie: Excellent description
of how vouchers destroy public
education. Rich parents required.
#nced #ncpol #schoolchoice https://t.co…</t>
  </si>
  <si>
    <t>lkaylie
Pass HB 13 "I can’t see why they
wouldn’t do this simple thing to
be heroes to the people of NC"
#ncpol #nced #ncga https://t.co/HmNuUikDBQ</t>
  </si>
  <si>
    <t>ecsmom080508
RT @LindsayWagnerNC: NC's School
Grading System Measures Poverty,
Not Performance https://t.co/crIEDkFLa5
#nced</t>
  </si>
  <si>
    <t>jeffisenhour
RT @EducationNC: Check out NCSSA
new Aspiring Superintendent Program:
https://t.co/MPjsviqG7o #nced #ncga
https://t.co/wRYOFAplbb</t>
  </si>
  <si>
    <t xml:space="preserve">educationnc
</t>
  </si>
  <si>
    <t>alicialyda
RT @LindsayWagnerNC: NC's School
Grading System Measures Poverty,
Not Performance https://t.co/crIEDkFLa5
#nced</t>
  </si>
  <si>
    <t>legitkfrauey
@iluveducating that was AMAZING!!!
#EdCampWake #EWStrong #NCEd</t>
  </si>
  <si>
    <t>iluveducating
Super happy kids in #makered -
created their first @bloxelsbuilder
video game together! #nced #scsed
#ncdlcn #edchat https://t.co/3HhXvo1FnY</t>
  </si>
  <si>
    <t>cravencoschools
RT @LindsayWagnerNC: NC's School
Grading System Measures Poverty,
Not Performance https://t.co/crIEDkFLa5
#nced</t>
  </si>
  <si>
    <t>kboyd1516
RT @iluveducating: Have your Ss
provide anonymous T feedback using
GForms #scsed #nced #EdCampWake</t>
  </si>
  <si>
    <t>bethanyvsmith
RT @lucasgillispie: Following #edcampwake
at a distance! Keep those tweets
comin'! #NCEd</t>
  </si>
  <si>
    <t>lucasgillispie
Teachers Quit Principals, Not Schools
- https://t.co/zyKttcuGFT #SCSEd
#NCEd #ncadmin #edchat</t>
  </si>
  <si>
    <t>edcampwake
RT @iluveducating: The #hamstraduo
- thankful to count these two as
friends! #EdCampWake #nced https://t.co/jWuBWeNsDl</t>
  </si>
  <si>
    <t>swrhsprostart
RT @NCFACS: Congrats Shelly Biggs
NC #ProStart Educator of Excellence!
@NCRLA @ncpublicschools @CTE_Randolph
#CTEworks #NCed #NCPI #NCPI201…</t>
  </si>
  <si>
    <t xml:space="preserve">cte_randolph
</t>
  </si>
  <si>
    <t xml:space="preserve">ncpublicschools
</t>
  </si>
  <si>
    <t>dmp_gctc
RT @lucasgillispie: 12 Ways to
Create Videos on Chromebooks -
https://t.co/MQtFlovFzv #SCSEd
#NCEd #gafe</t>
  </si>
  <si>
    <t xml:space="preserve">donorschoose
</t>
  </si>
  <si>
    <t>caryculinary
RT @NCFACS: Congrats Shelly Biggs
NC #ProStart Educator of Excellence!
@NCRLA @ncpublicschools @CTE_Randolph
#CTEworks #NCed #NCPI #NCPI201…</t>
  </si>
  <si>
    <t>lnccollegecs
RT @CSmithGoBlue: New blog post:
Learn More By Studying or By The
Assessment? (w/ student input)
https://t.co/5U6vGha4hm #edchat
#nced…</t>
  </si>
  <si>
    <t>csmithgoblue
Although, movement to modify Sch
Perf Gr was attempted in previous
#NCGA sessions: HB300 (2015), then
HB675 &amp;amp; H803. #nced #ncadmin
#ncpol</t>
  </si>
  <si>
    <t>mrtehlers
RT @iluveducating: Thank you for
the motivation @lmkinard #edcampwake
#nced https://t.co/QdWv6K9jiI</t>
  </si>
  <si>
    <t>lmkinard
#ThoughtfulThursday #leadership
#EdLeadership #ncadmin #nced #ncpdk
#dowhatyoulove https://t.co/Ts6LDtGM9S</t>
  </si>
  <si>
    <t>sqlibrarian
RT @edcampbeach: Come to the beach
#edcampbeach 4/22! Register now
https://t.co/kOTaFM0O8J #nhcschat
#nced #ncadmin #nctlchat #edchat
#edca…</t>
  </si>
  <si>
    <t>edcampbeach
Coming to #edcampbeach ? Get your
tshirt now! https://t.co/VD7lfWc0ZK
#nhcschat #edcamp #nced #carolinaedu
#ncadmin</t>
  </si>
  <si>
    <t>mariamarthacha1
RT @EduGladiators: 💡This week,
#EduGladiators series "4Cs of Success"
continues with CRITICAL THINKING!
#WVEdChat #NJed #nced #EdSurgeChat…</t>
  </si>
  <si>
    <t>edugladiators
🗓Mark your calendars! #EduGladiators
wraps 4Cs of Success w/ @jprofNB
#collschat #WVEdchat #NJed #nced
#nced… https://t.co/156dWpsPWw</t>
  </si>
  <si>
    <t>cupagansparty
RT @PS1NC: Follow us to be the
first to know about legislative
updates &amp;amp; how they affect our
public schools! #nced #publicEd
#ncga #ncpol</t>
  </si>
  <si>
    <t>bcesmrsgaines
RT @edcampbeach: Come to the beach
#edcampbeach 4/22! Register now
https://t.co/kOTaFM0O8J #nhcschat
#nced #ncadmin #nctlchat #edchat
#edca…</t>
  </si>
  <si>
    <t>margaretmariel2
RT @iluveducating: Thank you for
the motivation @lmkinard #edcampwake
#nced https://t.co/QdWv6K9jiI</t>
  </si>
  <si>
    <t>votemarkjohnson
RT @JasonSaine97th: Had a great
time touring @LincolnCharter with
@MarkRJohnsonNC today! #GoEagles
#nced https://t.co/xPgvqVrgLC</t>
  </si>
  <si>
    <t>pscoord4nc
RT @NCFACS: Congrats Shelly Biggs
NC #ProStart Educator of Excellence!
@NCRLA @ncpublicschools @CTE_Randolph
#CTEworks #NCed #NCPI #NCPI201…</t>
  </si>
  <si>
    <t>emilybchurch
RT @PS1NC: What Betsy DeVos means
by "public schools" - mostly school,
not so much public https://t.co/JuCK8UqC02
#publiced #nced</t>
  </si>
  <si>
    <t>fabianfdr75
RT @theNCForum: New study from
Duke U. says NC's school voucher
program "poorly designed to promote
better academic results" #NCED
https://…</t>
  </si>
  <si>
    <t>kamreynolds42
RT @JasonSaine97th: Had a great
time touring @LincolnCharter with
@MarkRJohnsonNC today! #GoEagles
#nced https://t.co/xPgvqVrgLC</t>
  </si>
  <si>
    <t>mlourceyncvps
RT @theNCForum: Trump seeks to
slash Education Department but
make big push for school choice
https://t.co/v41EPIB4mJ #NCED</t>
  </si>
  <si>
    <t>octavius77
RT @MrsTingen: 2 great new apps
for teachers and students @GoogleForEdu
#nced #JoCoEd https://t.co/BjmGuNEGyy</t>
  </si>
  <si>
    <t xml:space="preserve">googleforedu
</t>
  </si>
  <si>
    <t>mrstingen
RT @theNCForum: More standardized
final exams would go away in NC
bill https://t.co/Oby59z5km8 #NCED</t>
  </si>
  <si>
    <t>reinhardt1200
RT @lucasgillispie: Breaking the
Ivory Tower Myth - District Leaders
Should Get Out Of Their Office
https://t.co/b7ixKMr4hs #SCSEd
#NCed #e…</t>
  </si>
  <si>
    <t>rjeter9394
RT @HigherEdWorks: If restored
properly, #TeachingFellows will
produce enough new teachers to
make big impact in NC classrooms.
#NCed https…</t>
  </si>
  <si>
    <t>higheredworks
RT @BESTNCorg: Of NC students who
chose to take the SAT exam in 2015,
40% met the SATs college readiness
benchmark. #nced</t>
  </si>
  <si>
    <t>kevans_dps
The latest Educational Technology
Daily! https://t.co/DeseiFJ1mT
Thanks to @tww00 @CKMSROCKSIT #gafe
#nced</t>
  </si>
  <si>
    <t xml:space="preserve">ckmsrocksit
</t>
  </si>
  <si>
    <t>edtechspec
RT @KEvans_DPS: The latest Educational
Technology Daily! https://t.co/DeseiFJ1mT
Thanks to @tww00 @CKMSROCKSIT #gafe
#nced</t>
  </si>
  <si>
    <t xml:space="preserve">tww00
</t>
  </si>
  <si>
    <t>stevensinger3
RT @lucasgillispie: U.S. Public
Schools Are Not Failing - https://t.co/lvB9UWuvz3
#SCSEd #NCEd #edchat</t>
  </si>
  <si>
    <t>techfrye
RT @lucasgillispie: Breaking the
Ivory Tower Myth - District Leaders
Should Get Out Of Their Office
https://t.co/b7ixKMr4hs #SCSEd
#NCed #e…</t>
  </si>
  <si>
    <t>kevinrmcclure
RT @janestancill: You know you
need a history lesson on the #UNC
Board of Governors, from @oldpolhack
#ncpol #nced https://t.co/vFMLKqJX1K</t>
  </si>
  <si>
    <t xml:space="preserve">oldpolhack
</t>
  </si>
  <si>
    <t>janestancill
You know you need a history lesson
on the #UNC Board of Governors,
from @oldpolhack #ncpol #nced https://t.co/vFMLKqJX1K</t>
  </si>
  <si>
    <t>tannerglenn
Rethinking school design to foster
new ways of learning - #nced https://t.co/abdtfD9X8r</t>
  </si>
  <si>
    <t>aikenroger
RT @janestancill: You know you
need a history lesson on the #UNC
Board of Governors, from @oldpolhack
#ncpol #nced https://t.co/vFMLKqJX1K</t>
  </si>
  <si>
    <t>edu_ms_pagano
RT @Edu_Maples: 12 Must-See TED
Talks for Teachers https://t.co/6Wiz5qAtcK
via @weareteachers #NCAEEchat #nced</t>
  </si>
  <si>
    <t xml:space="preserve">weareteachers
</t>
  </si>
  <si>
    <t xml:space="preserve">edu_maples
</t>
  </si>
  <si>
    <t>fabhistory
RT @TomEMullaney: Check out @DrSandyChambers
on @NCEDmatters as she builds an
innovative school from the ground
up! #NCEd #edchat https://t…</t>
  </si>
  <si>
    <t>ncedmatters
This week we talk to natl expert
@RickKahlenberg about school vouchers,
K-12 privatization &amp;amp; its impact
on public e… https://t.co/hVo6h7HiNC</t>
  </si>
  <si>
    <t>drsandychambers
RT @MrsBremTweets: Wanna sip☕️&amp;amp;talk
@Seesaw? Join the Seesaw Social
3/25 to connect, share &amp;amp;inspire
other #nced Ts. Register&amp;amp;more
info➡️htt…</t>
  </si>
  <si>
    <t>tomemullaney
Check out @DrSandyChambers on @NCEDmatters
as she builds an innovative school
from the ground up! #NCEd #edchat
https://t.co/re96zv3W0g</t>
  </si>
  <si>
    <t>bjhoneycutts
RT @NCFACS: Congrats Shelly Biggs
NC #ProStart Educator of Excellence!
@NCRLA @ncpublicschools @CTE_Randolph
#CTEworks #NCed #NCPI #NCPI201…</t>
  </si>
  <si>
    <t>georgerhamilton
RT @janestancill: You know you
need a history lesson on the #UNC
Board of Governors, from @oldpolhack
#ncpol #nced https://t.co/vFMLKqJX1K</t>
  </si>
  <si>
    <t>tonyanreynolds
RT @JasonSaine97th: Had a great
time touring @LincolnCharter with
@MarkRJohnsonNC today! #GoEagles
#nced https://t.co/xPgvqVrgLC</t>
  </si>
  <si>
    <t>jcleach_
RT @janestancill: You know you
need a history lesson on the #UNC
Board of Governors, from @oldpolhack
#ncpol #nced https://t.co/vFMLKqJX1K</t>
  </si>
  <si>
    <t>steve_basnight
RT @theNCForum: Please be extra
vigilant': NC schools warned about
email scam seeking private info
https://t.co/qnEBaTU7Vl #nced</t>
  </si>
  <si>
    <t>jgrady99
RT @PS1NC: NCDPI call for proposals
for 67th Conference on Exceptional
Children, Nov. 2017, GSO. Be there!
https://t.co/NY8AHKnuvc #nced #EC</t>
  </si>
  <si>
    <t>beyondthexhbits
We're at the #NCReadingConference
this morning! Improve #literacy
skills while learning all about
your state w/ THJ… https://t.co/fJopORtlwm</t>
  </si>
  <si>
    <t>mattherrtweets
From @agranadoster: Badass NC high-schoolers
with #disabilities just won $10,000
for their invention. #NCed #STEM
https://t.co/BJCvmNMa1N</t>
  </si>
  <si>
    <t>agranadoster
RT @StreamNorth: Seems like an
easy fix for NC policymakers that
would help teachers. #nced https://t.co/vDUNKCzGxB</t>
  </si>
  <si>
    <t>tayknopf
RT @MattHerrTweets: From @agranadoster:
Badass NC high-schoolers with #disabilities
just won $10,000 for their invention.
#NCed #STEM https…</t>
  </si>
  <si>
    <t>i_am_brokencog
Of NC students who chose to take
the SAT exam in 2015, 40% met the
SATs college readiness benchmark.
#nced</t>
  </si>
  <si>
    <t>aredd21
RT @edcampbeach: Come to the beach
#edcampbeach 4/22! Register now
https://t.co/kOTaFM0O8J #nhcschat
#nced #ncadmin #nctlchat #edchat
#edca…</t>
  </si>
  <si>
    <t>cam_1549
RT @ncscifest: Looking for fun
for your child's spring break this
April? Our calendar is packed with
STEM! https://t.co/bFCd5AyYQH #NCed
#S…</t>
  </si>
  <si>
    <t>ncscifest
Looking for fun for your child's
spring break this April? Our calendar
is packed with STEM! https://t.co/bFCd5AyYQH
#NCed #STEM #scieNCe</t>
  </si>
  <si>
    <t>abehege
State Superintendent of Schools,
Mark Johnson visits AJ Prep Academy.
#nced #education #leadership https://t.co/4Av5VBQQ4l</t>
  </si>
  <si>
    <t>neighborseast
RT @ncscifest: Looking for fun
for your child's spring break this
April? Our calendar is packed with
STEM! https://t.co/bFCd5AyYQH #NCed
#S…</t>
  </si>
  <si>
    <t>gurmay
RT @theNCForum: ‘Your child is
safe’: Schools address deportation
fears among immigrant families
https://t.co/0EEiZ9yUL0 #NCED</t>
  </si>
  <si>
    <t>lwplummer
RT @Edu_Maples: 12 Must-See TED
Talks for Teachers https://t.co/6Wiz5qAtcK
via @weareteachers #NCAEEchat #nced</t>
  </si>
  <si>
    <t>litsapappas
Here's a @CharMeckSchools graph
on county funding requests vs.
money actually received for schools
over last severa… https://t.co/f06QRuNcQB</t>
  </si>
  <si>
    <t xml:space="preserve">charmeckschools
</t>
  </si>
  <si>
    <t>nchousegop
RT @JasonSaine97th: Coding education
is going to be part of what drives
North Carolina forward. #nced #ncpol
https://t.co/qcuuvQ0gU2 https…</t>
  </si>
  <si>
    <t>ethnotopics
RT @nckhui: Sarah Stevens of Mt.
Airy files HB406 today to repeal
authority 4 Orange County 2 charge
impact fees; help funds schools
#nced…</t>
  </si>
  <si>
    <t>nckhui
VIDEO: Music teacher Tamika Walker
Kelly on why the #NCGA needs 2
pass #HB13 to save arts &amp;amp; PE
teachers #nced #ncpol https://t.co/Yjw703sa4m</t>
  </si>
  <si>
    <t>mayohair
RT @nckhui: Sarah Stevens of Mt.
Airy files HB406 today to repeal
authority 4 Orange County 2 charge
impact fees; help funds schools
#nced…</t>
  </si>
  <si>
    <t>kramer1stgrade
RT @edcampbeach: Come to the beach
#edcampbeach 4/22! Register now
https://t.co/kOTaFM0O8J #nhcschat
#nced #ncadmin #nctlchat #edchat
#edca…</t>
  </si>
  <si>
    <t>wtomlinson
RT @StreamNorth: Please talk to
me about this. @PolitiFactNC has
this wrong. #nced https://t.co/Hlw2NVxSsq</t>
  </si>
  <si>
    <t xml:space="preserve">politifactnc
</t>
  </si>
  <si>
    <t>streamnorth
Good stuff from @drhallcis. If
anyone can make this work... Q&amp;amp;A
with the new head of NC's controversial
ASD https://t.co/ehsptxgTPM #nced</t>
  </si>
  <si>
    <t>debbie_mcduffie
RT @edcampbeach: Come to the beach
#edcampbeach 4/22! Register now
https://t.co/kOTaFM0O8J #nhcschat
#nced #ncadmin #nctlchat #edchat
#edca…</t>
  </si>
  <si>
    <t>cischatham
RT @PS1NC: End the school-to-prison
pipeline: #RaiseTheAge!! https://t.co/ny8CazwzTE
#SchoolsOurStudentsDeserve #nced
#NCGA</t>
  </si>
  <si>
    <t>cohncycle
RT @DDNC13: Let's talk about the
elephant in the room! Literacy
opportunities for all #1in5 #SayDyslexia
#NCED #NCGA #NCgov @NCGOP @ChadBar…</t>
  </si>
  <si>
    <t xml:space="preserve">chadbar
</t>
  </si>
  <si>
    <t>ncgop
RT @SenatorBerger: Senate Expands
Bonus Program to Reward More Outstanding
N.C. Teachers: https://t.co/2HWnaGWkom
#NCGA #NCPOL #NCED http…</t>
  </si>
  <si>
    <t>ddnc13
RT @megan_mehta: New post on #dyslexia
resources is up! https://t.co/U3qI8VsaBa
Please RT, especially #nced folks.
Our state needs to do mo…</t>
  </si>
  <si>
    <t>ncaee1
RT @Edu_Maples: 12 Must-See TED
Talks for Teachers https://t.co/6Wiz5qAtcK
via @weareteachers #NCAEEchat #nced</t>
  </si>
  <si>
    <t>educatorator
RT @CSmithGoBlue: Although, movement
to modify Sch Perf Gr was attempted
in previous #NCGA sessions: HB300
(2015), then HB675 &amp;amp; H803.
#nced…</t>
  </si>
  <si>
    <t>swileync
RT @JasonSaine97th: We had a really
great week last week that served
as a powerful reminder of why I
serve. #ncpol #nced https://t.co/KDYrV…</t>
  </si>
  <si>
    <t xml:space="preserve">chadbarefoot
</t>
  </si>
  <si>
    <t xml:space="preserve">dcraighorn
</t>
  </si>
  <si>
    <t>wildewritinglm
RT @DDNC13: Let's talk about the
elephant in the room! Literacy
opportunities for all #1in5 #SayDyslexia
#NCED #NCGA #NCgov @NCGOP @ChadBar…</t>
  </si>
  <si>
    <t>lynne_loeser
RT @megan_mehta: Blog post about
#dyslexia advocacy! #nced #saydyslexia
#1in5 @DDNC13 @LindaCWilliam https://t.co/cEZoSsFeBT
#edchat</t>
  </si>
  <si>
    <t xml:space="preserve">lindacwilliam
</t>
  </si>
  <si>
    <t>megan_mehta
RT @MehtasBESpandas: #2ndgrade
saving Fred the Worm from a watery
doom! #STEMed #nced #edchat https://t.co/MYuzq7zUyy</t>
  </si>
  <si>
    <t>saum_jeanne
RT @DDNC13: Let's talk about the
elephant in the room! Literacy
opportunities for all #1in5 #SayDyslexia
#NCED #NCGA #NCgov @NCGOP @ChadBar…</t>
  </si>
  <si>
    <t>cathy_vogt
RT @edcampbeach: Come to the beach
#edcampbeach 4/22! Register now
https://t.co/kOTaFM0O8J #nhcschat
#nced #ncadmin #nctlchat #edchat
#edca…</t>
  </si>
  <si>
    <t>ritaharman
RT @DDNC13: Let's talk about the
elephant in the room! Literacy
opportunities for all #1in5 #SayDyslexia
#NCED #NCGA #NCgov @NCGOP @ChadBar…</t>
  </si>
  <si>
    <t>jeanniefrazer
RT @DDNC13: Let's talk about the
elephant in the room! Literacy
opportunities for all #1in5 #SayDyslexia
#NCED #NCGA #NCgov @NCGOP @ChadBar…</t>
  </si>
  <si>
    <t>rodpowell
Tuesday Tech Tips is out! https://t.co/HjzrecsSY8
#nced #sschat #historyteacher Stories
via @rwentechaney @spaul6414 @pattimarathon
#edtech</t>
  </si>
  <si>
    <t xml:space="preserve">kevinlevin
</t>
  </si>
  <si>
    <t xml:space="preserve">johnsimkin
</t>
  </si>
  <si>
    <t xml:space="preserve">johnsonmaryj
</t>
  </si>
  <si>
    <t xml:space="preserve">pattimarathon
</t>
  </si>
  <si>
    <t xml:space="preserve">spaul6414
</t>
  </si>
  <si>
    <t xml:space="preserve">rwentechaney
</t>
  </si>
  <si>
    <t>edgametec
RT @jenniferlagarde: YouTube Is
Removing Annotations Option - Try
This Instead #tlchat #tlelem #edchat
#edtech #nced #nhcschat https://t.c…</t>
  </si>
  <si>
    <t>jenniferlagarde
"If you don't ask, you can't get
a yes." @lieberrian https://t.co/rwLoMJQJOo
#NHCSchat #NCED #NCDLCN #tlchat</t>
  </si>
  <si>
    <t>techmcbugg
RT @lmkinard: #new blog post! Revamp
Your Approach to Classroom Prep
and planning! #EdCampWake #nced
#ncadmin #momsasprincipals https://t…</t>
  </si>
  <si>
    <t>lindamitch2783
RT @jenniferlagarde: How Socioeconomic
Diversity In Schools Helps All
Students #tlchat #tlelem #edchat
#edtech #nced #nhcschat https://t.…</t>
  </si>
  <si>
    <t>cmasek
RT @jenniferlagarde: How Socioeconomic
Diversity In Schools Helps All
Students #tlchat #tlelem #edchat
#edtech #nced #nhcschat https://t.…</t>
  </si>
  <si>
    <t>corinnsparks
RT @jenniferlagarde: How Socioeconomic
Diversity In Schools Helps All
Students #tlchat #tlelem #edchat
#edtech #nced #nhcschat https://t.…</t>
  </si>
  <si>
    <t>beverlygwyn
RT @JasonSaine97th: Coding education
is going to be part of what drives
North Carolina forward. #nced #ncpol
https://t.co/qcuuvQ0gU2 https…</t>
  </si>
  <si>
    <t>mecked
RT @BESTNCorg: 6% of NC K-12 public
school students are attending charters
schools in 2016-17, up from 3%
five years ago. #nced https://t.c…</t>
  </si>
  <si>
    <t>dyslexiatoday
RT @DDNC13: Let's talk about the
elephant in the room! Literacy
opportunities for all #1in5 #SayDyslexia
#NCED #NCGA #NCgov @NCGOP @ChadBar…</t>
  </si>
  <si>
    <t>kildonanschool
RT @DDNC13: Let's talk about the
elephant in the room! Literacy
opportunities for all #1in5 #SayDyslexia
#NCED #NCGA #NCgov @NCGOP @ChadBar…</t>
  </si>
  <si>
    <t>piedayusa
RT @Lkaylie: Like 90% of NC students
- I learned about Pi in public
schools. #PiDay #math #nced #ncpol
https://t.co/edzkDh8ANQ</t>
  </si>
  <si>
    <t>cclaytonr
RT @Rob_Schofield: A bit of progress
on Jones Street: House advances
A-F school performance grade change
https://t.co/boT1OmOOaG #nced #ncg…</t>
  </si>
  <si>
    <t>rob_schofield
#TrumpBudget would eliminate professional
development funding for NC educators
https://t.co/fNkAyYCQkb #nced #ncga
#ncpol #consnc #bluenc</t>
  </si>
  <si>
    <t>ncjana13
RT @PS1NC: Could we call it an
integration "comeback" though?
With any honesty? https://t.co/4eQX7iewr0
#publiced #nced</t>
  </si>
  <si>
    <t>mueller5t
RT @DDNC13: Let's talk about the
elephant in the room! Literacy
opportunities for all #1in5 #SayDyslexia
#NCED #NCGA #NCgov @NCGOP @ChadBar…</t>
  </si>
  <si>
    <t>classroom_tech
RT @BESTNCorg: Current K-12 public
school spending in North Carolina
is close to the running 20-year
average. #nced https://t.co/NUVfTzCHB9</t>
  </si>
  <si>
    <t>terrik41
RT @dyslexiaUSA8: Take a look at
this education issue #NCED #NCGA
@SenatorBerger @NCHouseSpeaker
@BESTNCorg @NCSPINtweets @SenatorBillCook…</t>
  </si>
  <si>
    <t xml:space="preserve">senatorbillcook
</t>
  </si>
  <si>
    <t>dyslexiausa8
Take a look at this education issue
#NCED #NCGA @SenatorBerger @NCHouseSpeaker
@BESTNCorg @NCSPINtweets… https://t.co/T0PgwSHzoS</t>
  </si>
  <si>
    <t xml:space="preserve">ncspintweets
</t>
  </si>
  <si>
    <t xml:space="preserve">nchousespeaker
</t>
  </si>
  <si>
    <t xml:space="preserve">youtube
</t>
  </si>
  <si>
    <t>senatorberger
Senate Expands Bonus Program to
Reward More Outstanding N.C. Teachers:
https://t.co/2HWnaGWkom #NCGA #NCPOL
#NCED https://t.co/gESxLagAoZ</t>
  </si>
  <si>
    <t>mightyneighbor
RT @JasonSaine97th: We had a really
great week last week that served
as a powerful reminder of why I
serve. #ncpol #nced https://t.co/KDYrV…</t>
  </si>
  <si>
    <t>jason_joyner
RT @JasonSaine97th: We had a really
great week last week that served
as a powerful reminder of why I
serve. #ncpol #nced https://t.co/KDYrV…</t>
  </si>
  <si>
    <t>educationnext
A large-scale class size reduction
requires hiring many more teachers,
dipping deeper into the applicant
pool. https://t.co/TCEd6rZcp5 #NCed</t>
  </si>
  <si>
    <t>childtrustfdn
Local school finance study coming
next week from @theNCForum - be
on the lookout for this great annual
research report. #NCed</t>
  </si>
  <si>
    <t>chipbuckwell
RT @Rob_Schofield: A bit of progress
on Jones Street: House advances
A-F school performance grade change
https://t.co/boT1OmOOaG #nced #ncg…</t>
  </si>
  <si>
    <t>calloway_jay
RT @DDNC13: Let's talk about the
elephant in the room! Literacy
opportunities for all #1in5 #SayDyslexia
#NCED #NCGA #NCgov @NCGOP @ChadBar…</t>
  </si>
  <si>
    <t>catamount79
RT @theNCForum: More standardized
final exams would go away in NC
bill https://t.co/Oby59z5km8 #NCED</t>
  </si>
  <si>
    <t xml:space="preserve">alicekeeler
</t>
  </si>
  <si>
    <t xml:space="preserve">twitter
</t>
  </si>
  <si>
    <t xml:space="preserve">sarah_bedore
</t>
  </si>
  <si>
    <t xml:space="preserve">dixonroadelem
</t>
  </si>
  <si>
    <t>thaddomina
RT @StreamNorth: Schools scramble
to meet N.C.'s new class-size rule
https://t.co/1c07Hsu5oa #nced</t>
  </si>
  <si>
    <t>hunt_institute
What do NC #math, #ELA, &amp;amp; #science
assessments look like in 2016-17?
New state-by-state reviews by @AchieveInc…
https://t.co/4PTSl5gDxd</t>
  </si>
  <si>
    <t xml:space="preserve">achieveinc
</t>
  </si>
  <si>
    <t>ajbullcity
RT @Billy_K_Ball: .@newsobserver
slams @SenatorBerger teacher pay
claims as “mostly false” https://t.co/oBMNP7nzLe
via @ncpolicywatch #nced…</t>
  </si>
  <si>
    <t>ncpolicywatch
With legislative fix to class size
crisis stalling, teacher advocates
say thousands of jobs at stake
https://t.co/lMxsPERm6M v #ncga
#nced</t>
  </si>
  <si>
    <t xml:space="preserve">newsobserver
</t>
  </si>
  <si>
    <t>billy_k_ball
With #ncga fix to class size crisis
stalled, @ncae says 4,500 teacher
jobs at stake https://t.co/hKPk5trYU8
@ncpolicywatch #nced #ncpol</t>
  </si>
  <si>
    <t>dennisg_shea
RT @NCPolicyWatch: N&amp;amp;O slams
GOP teacher pay claims as “mostly
false” https://t.co/24H3uxqWzC
#ncga #ncpol #nced #ncgov</t>
  </si>
  <si>
    <t>thianecarter
RT @NCPolicyWatch: N&amp;amp;O slams
GOP teacher pay claims as “mostly
false” https://t.co/24H3uxqWzC
#ncga #ncpol #nced #ncgov</t>
  </si>
  <si>
    <t>susan_kay51
RT @NCPolicyWatch: N&amp;amp;O slams
GOP teacher pay claims as “mostly
false” https://t.co/24H3uxqWzC
#ncga #ncpol #nced #ncgov</t>
  </si>
  <si>
    <t>meadowbrookacad
RT @DrJuneAtkinson: When grading
schools, parents care about student
growth https://t.co/CeYg4o3YB6
#nced #nctoypoy</t>
  </si>
  <si>
    <t>drjuneatkinson
When grading schools, parents care
about student growth https://t.co/CeYg4o3YB6
#nced #nctoypoy</t>
  </si>
  <si>
    <t>jgfutrell
RT @DrJuneAtkinson: When grading
schools, parents care about student
growth https://t.co/CeYg4o3YB6
#nced #nctoypoy</t>
  </si>
  <si>
    <t>roswhis
RT @NCPolicyWatch: N&amp;amp;O slams
GOP teacher pay claims as “mostly
false” https://t.co/24H3uxqWzC
#ncga #ncpol #nced #ncgov</t>
  </si>
  <si>
    <t>vosburghalicia
RT @DrJuneAtkinson: When grading
schools, parents care about student
growth https://t.co/CeYg4o3YB6
#nced #nctoypoy</t>
  </si>
  <si>
    <t>rjliiiruss
RT @NCPolicyWatch: N&amp;amp;O slams
GOP teacher pay claims as “mostly
false” https://t.co/24H3uxqWzC
#ncga #ncpol #nced #ncgov</t>
  </si>
  <si>
    <t>nc_ardmore
RT @Billy_K_Ball: .@newsobserver
slams @SenatorBerger teacher pay
claims as “mostly false” https://t.co/oBMNP7nzLe
via @ncpolicywatch #nced…</t>
  </si>
  <si>
    <t>ncsupers
RT @Rob_Schofield: A bit of progress
on Jones Street: House advances
A-F school performance grade change
https://t.co/boT1OmOOaG #nced #ncg…</t>
  </si>
  <si>
    <t>wardjc58
RT @NCPolicyWatch: N&amp;amp;O slams
GOP teacher pay claims as “mostly
false” https://t.co/24H3uxqWzC
#ncga #ncpol #nced #ncgov</t>
  </si>
  <si>
    <t xml:space="preserve">green_hope_high
</t>
  </si>
  <si>
    <t>ldcte
RT @DrJuneAtkinson: When grading
schools, parents care about student
growth https://t.co/CeYg4o3YB6
#nced #nctoypoy</t>
  </si>
  <si>
    <t>bigpicturemovie
RT @DDNC13: Let's talk about the
elephant in the room! Literacy
opportunities for all #1in5 #SayDyslexia
#NCED #NCGA #NCgov @NCGOP @ChadBar…</t>
  </si>
  <si>
    <t>lauraelee
RT @llizabell: Pitt County asks
how to push kids who have AG potential
but aren't performing academically:
https://t.co/oV7J7Jm57U #nced @E…</t>
  </si>
  <si>
    <t xml:space="preserve">e
</t>
  </si>
  <si>
    <t>llizabell
Pitt County asks how to push kids
who have AG potential but aren't
performing academically: https://t.co/oV7J7Jm57U
#nced @EducationNC</t>
  </si>
  <si>
    <t>mccoyderek
#nced #ncadmin PLN join in here!
#ccsa2017 #digilead https://t.co/pdLcorOzoB</t>
  </si>
  <si>
    <t>drharlie
RT @theNCForum: More standardized
final exams would go away in NC
bill https://t.co/Oby59z5km8 #NCED</t>
  </si>
  <si>
    <t>mrsmurat
Our Ss held a Digital Citizenship
Summit! Check it out! https://t.co/cQR4TYqd7B
#LAedchat #mdedchat #MSSAAchat
#msla #nced</t>
  </si>
  <si>
    <t>supertcs
RT @PS1NC: TCF: Vouchers increase
segregation more than integrating
or even maintaining status quo
https://t.co/kKTIlHqreM #nced #ncpol
#vo…</t>
  </si>
  <si>
    <t>gannherman
RT @NCPolicyWatch: N&amp;amp;O slams
GOP teacher pay claims as “mostly
false” https://t.co/24H3uxqWzC
#ncga #ncpol #nced #ncgov</t>
  </si>
  <si>
    <t>isaacjwells
A1 #investigations for math with
supplements from #engageny and
others. Need updating &amp;amp; more
rigorous practice. #hsgedchat #nced</t>
  </si>
  <si>
    <t>massignmenthelp
#kidscancode #mdedchat #nced #pblchat
#profchat #sced 5 Daily Habits
that will Boost your GPA https://t.co/P32ItfDV0A</t>
  </si>
  <si>
    <t>m_h_w
RT @nckhui: .@WCPSS calls for 'courageous
conversation about race' to deal
w/ recent race-related incidents
in schools #nced https://t.co/k…</t>
  </si>
  <si>
    <t xml:space="preserve">wcpss
</t>
  </si>
  <si>
    <t>calcuttrobin
RT @NewCenturyMS: NC schools implore
Senate to pass class-size bill
https://t.co/eEZX2zR6wN via @abc11_wtvd
#nced #ncpol</t>
  </si>
  <si>
    <t xml:space="preserve">abc11_wtvd
</t>
  </si>
  <si>
    <t>newcenturyms
NC schools implore Senate to pass
class-size bill https://t.co/eEZX2zR6wN
via @abc11_wtvd #nced #ncpol</t>
  </si>
  <si>
    <t>tiffkinn
RT @PS1NC: TCF: Vouchers increase
segregation more than integrating
or even maintaining status quo
https://t.co/kKTIlHqreM #nced #ncpol
#vo…</t>
  </si>
  <si>
    <t>dlmarkey
RT @jenniferlagarde: YouTube Is
Removing Annotations Option - Try
This Instead #tlchat #tlelem #edchat
#edtech #nced #nhcschat https://t.c…</t>
  </si>
  <si>
    <t>jiothompson
RT @lisahervey: WOOT! #doit give
your Ts the gift of time to actually
make &amp;amp; plan shifts in their
teaching &amp;amp; learning! #NCLBDL
#nced #ETCoa…</t>
  </si>
  <si>
    <t>lisahervey
GISTING on the floor! #empoweredfcs
#nced #etcoaches #cdl_mooced @FridayInstitute
https://t.co/tYahj9Mbtd</t>
  </si>
  <si>
    <t>dyslexia_strong
RT @megan_mehta: New post on #dyslexia
resources is up! https://t.co/U3qI8VsaBa
Please RT, especially #nced folks.
Our state needs to do mo…</t>
  </si>
  <si>
    <t>katrinamichell
RT @DrJuneAtkinson: When grading
schools, parents care about student
growth https://t.co/CeYg4o3YB6
#nced #nctoypoy</t>
  </si>
  <si>
    <t>shannonfae
RT @DrJuneAtkinson: When grading
schools, parents care about student
growth https://t.co/CeYg4o3YB6
#nced #nctoypoy</t>
  </si>
  <si>
    <t>sorienenrolls
RT @Rob_Schofield: A bit of progress
on Jones Street: House advances
A-F school performance grade change
https://t.co/boT1OmOOaG #nced #ncg…</t>
  </si>
  <si>
    <t>timothypeck
Everything Rob Schofield likes
is "progress" #nced #ncga #ncpol
#ncgov https://t.co/grilYQSWKG</t>
  </si>
  <si>
    <t>nccatnews
#NCCAT presents - Reading, Writing
and Ready by Third Grade https://t.co/ZoPcgQPAKn
#nced</t>
  </si>
  <si>
    <t>nesbitanthony
RT @edcampbeach: Come to the beach
#edcampbeach 4/22! Register now
https://t.co/kOTaFM0O8J #nhcschat
#nced #ncadmin #nctlchat #edchat
#edca…</t>
  </si>
  <si>
    <t>jaymelinton
@MrDpasion @mrjamesfrye Develop
a shared definition/vision. Determine
what to let go. Choose 1 content
/ class period. Start small. #nced</t>
  </si>
  <si>
    <t xml:space="preserve">nacol
</t>
  </si>
  <si>
    <t>cmccrorey2nd
RT @jaymelinton: .@mrjamesfrye
Teachers have to let some things
go… #nced https://t.co/GgB1vACMDx</t>
  </si>
  <si>
    <t>mrjamesfrye
.@NathanCraver led a BreakoutEDU
to model meeting data and assessment
digital learning competencies #navigatedlcs…
https://t.co/LfNZPR07L0</t>
  </si>
  <si>
    <t>terryvanduynnc
RT @NCPolicyWatch: N&amp;amp;O slams
GOP teacher pay claims as “mostly
false” https://t.co/24H3uxqWzC
#ncga #ncpol #nced #ncgov</t>
  </si>
  <si>
    <t>coachingcool
RT @mrjamesfrye: It's no secret
that not everyone loves #edtech
as much as we do. #NCed</t>
  </si>
  <si>
    <t>stepheng240
A5: use TPACK as a model to show
them how digital content can enhance
the pedagogy they are already using.
Start in their wheelhouse #NCED</t>
  </si>
  <si>
    <t>designthinkbot
RT @mrjamesfrye: Any leaders out
there willing to tackle this question
with a #designthinking approach?
#NCed https://t.co/iQCI2Biplh</t>
  </si>
  <si>
    <t>nctweety70
RT @NCPolicyWatch: N&amp;amp;O slams
GOP teacher pay claims as “mostly
false” https://t.co/24H3uxqWzC
#ncga #ncpol #nced #ncgov</t>
  </si>
  <si>
    <t>itsrfleming
RT @curriculumblog: A3: Our district
hosted a Google Certification course.
Invest in your teachers and administrators.
#nced https://t.co/7…</t>
  </si>
  <si>
    <t>curriculumblog
A6: All states need a Technology
Integration Matrix https://t.co/KjiIV48AcI
#SMARTGoals #Growth #Coaching #nced</t>
  </si>
  <si>
    <t>rodneyrgarcia
#nced A5 we started off with small
pilot group, book studies, share
sessions, visit other campuses
to see… https://t.co/3qfC6pPWaL</t>
  </si>
  <si>
    <t xml:space="preserve">jswartzwoman
</t>
  </si>
  <si>
    <t xml:space="preserve">voxer
</t>
  </si>
  <si>
    <t>tisholcomb
RT @curriculumblog: A5: Our Technology
Integration Specialists (TIS) are
participating in a MOOC with @lisahervey
and @FridayInstitute #nced</t>
  </si>
  <si>
    <t>ashleyhhurley
@mrjamesfrye I will be here! #nced</t>
  </si>
  <si>
    <t>fridayinstitute
RT @lisahervey: GISTING on the
floor! #empoweredfcs #nced #etcoaches
#cdl_mooced @FridayInstitute https://t.co/tYahj9Mbtd</t>
  </si>
  <si>
    <t xml:space="preserve">colls_academic
</t>
  </si>
  <si>
    <t xml:space="preserve">ccsa_dpi
</t>
  </si>
  <si>
    <t>mrdpasion
Archive of tonight's chat will
be out in the morning via @Storify
#nced https://t.co/9vQGDYePWT</t>
  </si>
  <si>
    <t xml:space="preserve">emammal
</t>
  </si>
  <si>
    <t>lmgirolamo
RT @Tch2LrnAK: L O V E ! Use best
tools for the job! #blendedlearning
is a/b SO much more than just tech!
#nced #InnovatorsMindset #perso…</t>
  </si>
  <si>
    <t>tch2lrnak
Thx for letting me crash your party
#nced! Great conversation. Smart
Ts in your neck of the woods! @mrjamesfrye…
https://t.co/OZ5ocshssR</t>
  </si>
  <si>
    <t xml:space="preserve">shumwayak
</t>
  </si>
  <si>
    <t xml:space="preserve">storify
</t>
  </si>
  <si>
    <t>michgutierrez
RT @MrDpasion: Archive of tonight's
chat will be out in the morning
via @Storify #nced https://t.co/9vQGDYePWT</t>
  </si>
  <si>
    <t>kennycmckee
@mrjamesfrye @curriculumblog zoned
out in front of TV. Sad I missed
this one! #nced</t>
  </si>
  <si>
    <t xml:space="preserve">ascd
</t>
  </si>
  <si>
    <t xml:space="preserve">jasonflom
</t>
  </si>
  <si>
    <t xml:space="preserve">teachdb17
</t>
  </si>
  <si>
    <t xml:space="preserve">laurenpstuart
</t>
  </si>
  <si>
    <t xml:space="preserve">griffith2020
</t>
  </si>
  <si>
    <t xml:space="preserve">bamameghan
</t>
  </si>
  <si>
    <t>clarkriemer
RT @JasonSaine97th: We had a really
great week last week that served
as a powerful reminder of why I
serve. #ncpol #nced https://t.co/KDYrV…</t>
  </si>
  <si>
    <t>ahqui
RT @Rob_Schofield: A bit of progress
on Jones Street: House advances
A-F school performance grade change
https://t.co/boT1OmOOaG #nced #ncg…</t>
  </si>
  <si>
    <t>nates_dad1
RT @DrJuneAtkinson: When grading
schools, parents care about student
growth https://t.co/CeYg4o3YB6
#nced #nctoypoy</t>
  </si>
  <si>
    <t>robyn_thomson
RT @DDNC13: Let's talk about the
elephant in the room! Literacy
opportunities for all #1in5 #SayDyslexia
#NCED #NCGA #NCgov @NCGOP @ChadBar…</t>
  </si>
  <si>
    <t>connorg_imagine
RT @edcampbeach: Come to the beach
#edcampbeach 4/22! Register now
https://t.co/kOTaFM0O8J #nhcschat
#nced #ncadmin #nctlchat #edchat
#edca…</t>
  </si>
  <si>
    <t>sparkyteaching
Popular resources for creative
Grade 3/4 teachers! https://t.co/6CWheptN1V
#4thchat #elemchat #txeduchat…
https://t.co/AFazyOVcTi</t>
  </si>
  <si>
    <t>marshasirkin
A6: The keys to risk taking are
honesty, humility, and reflection.
#NCED</t>
  </si>
  <si>
    <t>timbonstewart
RT @NCPolicyWatch: N&amp;amp;O slams
GOP teacher pay claims as “mostly
false” https://t.co/24H3uxqWzC
#ncga #ncpol #nced #ncgov</t>
  </si>
  <si>
    <t>drjackson06
RT @DrJuneAtkinson: When grading
schools, parents care about student
growth https://t.co/CeYg4o3YB6
#nced #nctoypoy</t>
  </si>
  <si>
    <t>garnercleveland
RT @nckhui: Local @kidz_notes students
perform a mini-concert at @WCPSS
school board meeting #nced https://t.co/CPj0Y4iV6U</t>
  </si>
  <si>
    <t>kidz_notes
RT @nckhui: VIDEO: Local @kidz_notes
elementary school students perform
at @WCPSS school board meeting
#nced https://t.co/tlM6GEpXdP</t>
  </si>
  <si>
    <t>kylehamstra
RT @Jmitch462: @KyleHamstra I think
your students nailed it! "Blended
learning" at its core, is flexible
to allow for Ss diversity! #nced…</t>
  </si>
  <si>
    <t xml:space="preserve">dennisdill
</t>
  </si>
  <si>
    <t>jmitch462
@KyleHamstra I think your students
nailed it! "Blended learning" at
its core, is flexible to allow
for Ss diversity! #nced #edtech</t>
  </si>
  <si>
    <t>mriannuzzi
RT @EduGladiators: 🗓Mark your
calendars! #EduGladiators wraps
4Cs of Success w/ @jprofNB #collschat
#WVEdchat #NJed #nced #nced #Edsurgec…</t>
  </si>
  <si>
    <t xml:space="preserve">jprofnb
</t>
  </si>
  <si>
    <t>bildungsapps
RT @michgutierrez: Michele #edtech
from Durham #nced</t>
  </si>
  <si>
    <t>aguilas33roger
RT @DDNC13: Let's talk about the
elephant in the room! Literacy
opportunities for all #1in5 #SayDyslexia
#NCED #NCGA #NCgov @NCGOP @ChadBar…</t>
  </si>
  <si>
    <t>kcollinstlms
RT @DrJuneAtkinson: When grading
schools, parents care about student
growth https://t.co/CeYg4o3YB6
#nced #nctoypoy</t>
  </si>
  <si>
    <t>gsinders
RT @BESTNCorg: Explore trends in
North Carolina K-12 per pupil spending
by category. #nced https://t.co/jlIowDdeV7</t>
  </si>
  <si>
    <t>ccorcorancindy
RT @DrJuneAtkinson: When grading
schools, parents care about student
growth https://t.co/CeYg4o3YB6
#nced #nctoypoy</t>
  </si>
  <si>
    <t>tfuhrman
RT @EduGladiators: 🗓Mark your
calendars! #EduGladiators wraps
4Cs of Success w/ @jprofNB #collschat
#WVEdchat #NJed #nced #nced #Edsurgec…</t>
  </si>
  <si>
    <t>sandrachittend1
RT @1in5awareness: Plz #sayDyslexia
All students deserve 2 learn 2
read! #NCED #NCGA @ChadBarefoot
@MichaelVLee @DeannaBallardNC @joycekraw…</t>
  </si>
  <si>
    <t xml:space="preserve">michaelvlee
</t>
  </si>
  <si>
    <t xml:space="preserve">1in5awareness
</t>
  </si>
  <si>
    <t xml:space="preserve">deannaballardnc
</t>
  </si>
  <si>
    <t>harrell_art
PLEASE sign this petition @theactionnet
RE NC House Bill 13 to save 1000s
of Arts and PE positions: https://t.co/11eKu2dcOd
#NCed #NCpol</t>
  </si>
  <si>
    <t xml:space="preserve">theactionnet
</t>
  </si>
  <si>
    <t>wcpsselemscie
RT @Tch2LrnAK: L O V E ! Use best
tools for the job! #blendedlearning
is a/b SO much more than just tech!
#nced #InnovatorsMindset #perso…</t>
  </si>
  <si>
    <t>kamimueller
RT @JasonSaine97th: We had a really
great week last week that served
as a powerful reminder of why I
serve. #ncpol #nced https://t.co/KDYrV…</t>
  </si>
  <si>
    <t>southey
RT @NCPolicyWatch: School choice
supporters tout questionable data
on charters | https://t.co/Fpv0XJC2te
#nced #ncga #ncpol #ncgov #schoolc…</t>
  </si>
  <si>
    <t>phmsptsa
RT @NCEDmatters: This week's Leadership
Spotlight sponsored by @NCSTEM
is @WCPSS Principal @DrSandyChambers
https://t.co/neKLVQf5Jl #NCED #…</t>
  </si>
  <si>
    <t xml:space="preserve">ncstem
</t>
  </si>
  <si>
    <t>sandledavid
RT @NCPolicyWatch: School choice
supporters tout questionable data
on charters | https://t.co/Fpv0XJC2te
#nced #ncga #ncpol #ncgov #schoolc…</t>
  </si>
  <si>
    <t>kcolaizzo
RT @NCPolicyWatch: School choice
supporters tout questionable data
on charters | https://t.co/Fpv0XJC2te
#nced #ncga #ncpol #ncgov #schoolc…</t>
  </si>
  <si>
    <t>hortonscreekes
RT @NCEDmatters: This week's Leadership
Spotlight sponsored by @NCSTEM
is @WCPSS Principal @DrSandyChambers
https://t.co/neKLVQf5Jl #NCED #…</t>
  </si>
  <si>
    <t>aforeignername
RT @StreamNorth: Vinroot is a slimeball
https://t.co/6r4oqws2hV #ncpol
#nced</t>
  </si>
  <si>
    <t>dberwyn
RT @KairosGA_NC: Congrats to @WakeForest
University for being named #NC's
most beautiful #college! https://t.co/OxIQtiLooI
#nced #highered…</t>
  </si>
  <si>
    <t xml:space="preserve">wakeforest
</t>
  </si>
  <si>
    <t>kairosga_nc
Business leaders recognize that
early literacy is critical to a
skilled workforce: https://t.co/oQZYqPwAU5
#nced #ncpol #kganc</t>
  </si>
  <si>
    <t>legacylkn
RT @LindsayWagnerNC: #nced https://t.co/BfnzxwXIYO</t>
  </si>
  <si>
    <t>dabrams2021
RT @KairosGA_NC: Congrats to @WakeForest
University for being named #NC's
most beautiful #college! https://t.co/OxIQtiLooI
#nced #highered…</t>
  </si>
  <si>
    <t>brian_t_oliver
RT @BESTNCorg: In 2016, there were
over 7,000 fewer teacher assistants
in NC public elementary schools
than in 2006. #nced https://t.co/1Xt…</t>
  </si>
  <si>
    <t>markbarrettact
ICYMI: Education $$ more important
than tax cuts, @NC_Governor says
in Arden https://t.co/pjLNiYjIyI
#avlnews #avlgov #ncpol #ncga #nced</t>
  </si>
  <si>
    <t xml:space="preserve">nc_governor
</t>
  </si>
  <si>
    <t>coloradohrg
RT @NewCenturyMS: NC schools implore
Senate to pass class-size bill
https://t.co/eEZX2zR6wN via @abc11_wtvd
#nced #ncpol</t>
  </si>
  <si>
    <t>myfcit
RT @curriculumblog: A6: All states
need a Technology Integration Matrix
https://t.co/lOSMZzxtFA #SMARTGoals
#Growth #Coaching #nced</t>
  </si>
  <si>
    <t>crepanthers
Math Tip of the Day: involves planning
ahead and critical thinking skills
https://t.co/FHHuN56xO6 #SCSed
#nced #mathchat</t>
  </si>
  <si>
    <t xml:space="preserve">surrycoschools
</t>
  </si>
  <si>
    <t>abssweb
RT @curriculumblog: A3: Our district
hosted a Google Certification course.
Invest in your teachers and administrators.
#nced https://t.co/7…</t>
  </si>
  <si>
    <t>kateymcgarry
Great report on North Carolina's
school funding system via @ncjustice
#schoolfinance #NCleg #NCed https://t.co/8IkDTHCg4e</t>
  </si>
  <si>
    <t>ncjustice
RT @Billy_K_Ball: .@ncjustice 's
Exec Dir @RickGlazier addressing
#HB2 right now. Watch https://t.co/Cv9TwVYf1Q
@NCPolicyWatch #nced #ncpol…</t>
  </si>
  <si>
    <t>ajffoundation
School choice supporters tout questionable
data on charters https://t.co/bgAi3qIseG
via @NCPolicyWatch #nced https://t.co/qlq1l0tFNd</t>
  </si>
  <si>
    <t>pshawlsphats
RT @NCPolicyWatch: “These numbers
mask the reality of segregation
by race and class..” https://t.co/CBbs5fgOIb
#nced #ncpol #charterschools</t>
  </si>
  <si>
    <t>jdbillio
RT @Billy_K_Ball: Today's report
@NCPolicyWatch : Are choice supporters
trying to spin the data on charters?
#nced #ncpol #ncga @LindsayWag…</t>
  </si>
  <si>
    <t xml:space="preserve">lindsaywag
</t>
  </si>
  <si>
    <t>karacynth
RT @jenniferlagarde: How Socioeconomic
Diversity In Schools Helps All
Students #tlchat #tlelem #edchat
#edtech #nced #nhcschat https://t.…</t>
  </si>
  <si>
    <t>dermeshugeh
RT @StreamNorth: Seems like an
easy fix for NC policymakers that
would help teachers. #nced https://t.co/vDUNKCzGxB</t>
  </si>
  <si>
    <t>tritribune
RT @Billy_K_Ball: Today's report
@NCPolicyWatch : Are choice supporters
trying to spin the data on charters?
#nced #ncpol #ncga @LindsayWag…</t>
  </si>
  <si>
    <t>keithposton
RT @theNCForum: Howard Lee to receive
Public School Forum's Top Education
Leadership Award in May @hnatlee2
#NCED https://t.co/uNGXD3RgFu h…</t>
  </si>
  <si>
    <t xml:space="preserve">hnatlee2
</t>
  </si>
  <si>
    <t>pefnc
Check out PEFNC and all-things
parental #schoolchoice in NC on
Facebook —&amp;gt; https://t.co/7pDVaqLEP7.
#nced #parentsknowbest #empowerparents</t>
  </si>
  <si>
    <t xml:space="preserve">romo1963
</t>
  </si>
  <si>
    <t xml:space="preserve">edhanes4nc
</t>
  </si>
  <si>
    <t xml:space="preserve">senatorclark
</t>
  </si>
  <si>
    <t>tchr_rachelm
@ABond013 This is phenomenal! WAY
to go! #nced #edchat #edurockstar</t>
  </si>
  <si>
    <t xml:space="preserve">nbpts
</t>
  </si>
  <si>
    <t xml:space="preserve">abond013
</t>
  </si>
  <si>
    <t>teacherlinese
Earn Renew/Grad Credits by 6/30
w/ Apr19 or May3 @pbsteacherline
course https://t.co/UyYrG9omYP
Spread the word #sced #NCEd #GAed
#edleaders</t>
  </si>
  <si>
    <t xml:space="preserve">pbsteachers
</t>
  </si>
  <si>
    <t xml:space="preserve">independentlens
</t>
  </si>
  <si>
    <t xml:space="preserve">pbs
</t>
  </si>
  <si>
    <t xml:space="preserve">pbsteacherline
</t>
  </si>
  <si>
    <t>smithingramnc
RT @DrJuneAtkinson: When grading
schools, parents care about student
growth https://t.co/CeYg4o3YB6
#nced #nctoypoy</t>
  </si>
  <si>
    <t>brianjodice
RT @PEFNC: Check out PEFNC and
all-things parental #schoolchoice
in NC on Facebook —&amp;gt; https://t.co/7pDVaqLEP7.
#nced #parentsknowbest #empo…</t>
  </si>
  <si>
    <t>greene_thoughts
RT @LindsayWagnerNC: School choice
supporters tout questionable data
on charters https://t.co/5YrRFwtQy7
#ncpol h/t Billy_K_Ball #nced</t>
  </si>
  <si>
    <t>kimricesmithkim
RT @BESTNCorg: In 2016, there were
over 7,000 fewer teacher assistants
in NC public elementary schools
than in 2006. #nced https://t.co/1Xt…</t>
  </si>
  <si>
    <t>burnerela
RT @theNCForum: Howard Lee to receive
Public School Forum's Top Education
Leadership Award in May @hnatlee2
#NCED https://t.co/uNGXD3RgFu h…</t>
  </si>
  <si>
    <t>directorjdt
RT @BESTNCorg: North Carolina is
nationally recognized as a leader
in bringing broadband Internet
access to K-12 public schools.
#nced</t>
  </si>
  <si>
    <t>razoobe
RT @theNCForum: Howard Lee to receive
Public School Forum's Top Education
Leadership Award in May @hnatlee2
#NCED https://t.co/uNGXD3RgFu h…</t>
  </si>
  <si>
    <t>techtia
RT edu_match: RT jen_hawkins4:
Excited to be featured on edu_match
again this week! #nced #edchat
#bfc530 https://t.co/lHFNyboBqA</t>
  </si>
  <si>
    <t>nceducation
UPDATE on @KestrelHeights: State
review board to meet in April to
hear the school's appeal to stay
open https://t.co/YrJ34tEGz4 #nced
#wral</t>
  </si>
  <si>
    <t xml:space="preserve">kestrelheights
</t>
  </si>
  <si>
    <t>jen_hawkins4
Excited to be featured on @edu_match
again this week! #nced #edchat
#bfc530 https://t.co/WMqWli2qKF</t>
  </si>
  <si>
    <t>edu_match
RT @jen_hawkins4: Excited to be
featured on @edu_match again this
week! #nced #edchat #bfc530 https://t.co/WMqWli2qKF</t>
  </si>
  <si>
    <t>jcbjr
RT @jen_hawkins4: Excited to be
featured on @edu_match again this
week! #nced #edchat #bfc530 https://t.co/WMqWli2qKF</t>
  </si>
  <si>
    <t>takedaedu
RT @theNCForum: Howard Lee to receive
Public School Forum's Top Education
Leadership Award in May @hnatlee2
#NCED https://t.co/uNGXD3RgFu h…</t>
  </si>
  <si>
    <t>stephenson_cms
RT @BESTNCorg: North Carolina is
nationally recognized as a leader
in bringing broadband Internet
access to K-12 public schools.
#nced</t>
  </si>
  <si>
    <t>stolzenbergdoug
RT @PS1NC: Keeping you up-to-date
with the latest education bills
and debates. #nced #publicEd #ncga
#ncpol</t>
  </si>
  <si>
    <t>scottmcquiggan
RT @SASeducator: Deadline to apply
for our Summer Teacher Institute
is Sunday. Don't wait! https://t.co/SNEJ8fv7W7
#nced @WCPSS @DurhamPub…</t>
  </si>
  <si>
    <t xml:space="preserve">spheroedu
</t>
  </si>
  <si>
    <t>saseducator
Deadline to apply for our Summer
Teacher Institute is Sunday. Don't
wait! https://t.co/RKhdMAeqQA #nced
@WCPSS… https://t.co/tTQ1l2cz4J</t>
  </si>
  <si>
    <t>sistertoldjah
RT @APDillon_: S.O.S: This Special
Needs Teacher Needs Your Help Getting
iPads For Her Kids https://t.co/MtHTyWArbh
#NCed #DonorsChoose @A…</t>
  </si>
  <si>
    <t xml:space="preserve">american_lens
</t>
  </si>
  <si>
    <t>apdillon_
CMS Overreaches with Transgender
themed book for Proposed 'Anti-Bullying'
Lesson https://t.co/LXmWkK7zkT
#NCed #NCGA #SJW #CMS</t>
  </si>
  <si>
    <t xml:space="preserve">a
</t>
  </si>
  <si>
    <t>nclocalcalendar
#H389 puts 20 LEAs in #calflex
PILOT. Thxs @ChuckMcGrady @dcraighorn
RepLJhnsn RepHWarren for leading.
#ncpol #nced #nccalflex</t>
  </si>
  <si>
    <t xml:space="preserve">wilkescountysch
</t>
  </si>
  <si>
    <t>chuckmcgrady
RT @BESTNCorg: In NC, teacher turnover
is driven primarily by retirements
and transfers to other districts.
#nced https://t.co/prqKh5N8hm</t>
  </si>
  <si>
    <t>chaianne
RT @APDillon_: S.O.S: This Special
Needs Teacher Needs Your Help Getting
iPads For Her Kids https://t.co/MtHTyWArbh
#NCed #DonorsChoose @A…</t>
  </si>
  <si>
    <t>jessicaholmesnc
RT @Billy_K_Ball: Wake County leaders
push “Raise the Age” legislation
https://t.co/Xcq7nAj3DR @ncpolicywatch
#nced #ncpol #ncga @JessicaH…</t>
  </si>
  <si>
    <t xml:space="preserve">jessicah
</t>
  </si>
  <si>
    <t>disabilityrtsnc
RT @JournalNow: U.S. Supreme Court
bolsters rights of learning-disabled
students #NCED @wsfcs https://t.co/fLAqe8cMsj</t>
  </si>
  <si>
    <t xml:space="preserve">wsfcs
</t>
  </si>
  <si>
    <t>journalnow
Authorities search for shooter
who caused lockdown at Middle Fork
Elementary in Forsyth County #WSNC
@wsfcs #NCED https://t.co/Fu59Uy0Ouc</t>
  </si>
  <si>
    <t>jsbinnc
RT @PS1NC: Should the #NCGA Senate
stop holding LEAs hostage by passing
#HB13 the class-size fix? #nced</t>
  </si>
  <si>
    <t>davedglenn
Checking my #PLN, anyone that can
help out with a #MysterySkype seminar
for my colleagues next week #nced</t>
  </si>
  <si>
    <t xml:space="preserve">bethhouf
</t>
  </si>
  <si>
    <t xml:space="preserve">burgess_shelley
</t>
  </si>
  <si>
    <t xml:space="preserve">plugusin
</t>
  </si>
  <si>
    <t xml:space="preserve">thawley22
</t>
  </si>
  <si>
    <t>archierror
RT @iluveducating: Super happy
kids in #makered - created their
first @bloxelsbuilder video game
together! #nced #scsed #ncdlcn
#edchat htt…</t>
  </si>
  <si>
    <t>bloxelsbuilder
RT @iluveducating: Super happy
kids in #makered - created their
first @bloxelsbuilder video game
together! #nced #scsed #ncdlcn
#edchat htt…</t>
  </si>
  <si>
    <t>sutphins
We are using #Kagan Numbered Heads
Together to discuss our own answers
to our reading question stems!
@crepanthers… https://t.co/Oqnst15KpA</t>
  </si>
  <si>
    <t>tsmarkley
RT @BESTNCorg: Explore trends in
North Carolina K-12 per pupil spending
by category. #nced https://t.co/jlIowDdeV7</t>
  </si>
  <si>
    <t>j_hauser9
RT @APDillon_: S.O.S: This Special
Needs Teacher Needs Your Help Getting
iPads For Her Kids https://t.co/MtHTyWArbh
#NCed #DonorsChoose @A…</t>
  </si>
  <si>
    <t>theartguy
RT @iluveducating: Super happy
kids in #makered - created their
first @bloxelsbuilder video game
together! #nced #scsed #ncdlcn
#edchat htt…</t>
  </si>
  <si>
    <t>gsorealtors
RT @JournalNow: U.S. Supreme Court
bolsters rights of learning-disabled
students #NCED @wsfcs https://t.co/fLAqe8cMsj</t>
  </si>
  <si>
    <t>theovertime1410
RT @JournalNow: U.S. Supreme Court
bolsters rights of learning-disabled
students #NCED @wsfcs https://t.co/fLAqe8cMsj</t>
  </si>
  <si>
    <t>edcampmtl
RT @edcampbeach: Come to the beach
#edcampbeach 4/22! Register now
https://t.co/kOTaFLJdhb #nhcschat
#nced #ncadmin #nctlchat #edchat
#edca…</t>
  </si>
  <si>
    <t>nathanramsey115
RT @BESTNCorg: North Carolina is
nationally recognized as a leader
in bringing broadband Internet
access to K-12 public schools.
#nced</t>
  </si>
  <si>
    <t>raymartin1
RT @SenatorBerger: Senate Expands
Bonus Program to Reward More Outstanding
N.C. Teachers: https://t.co/2HWnaGWkom
#NCGA #NCPOL #NCED http…</t>
  </si>
  <si>
    <t>brentwoodcox
RT @SenatorBerger: Senate Expands
Bonus Program to Reward More Outstanding
N.C. Teachers: https://t.co/2HWnaGWkom
#NCGA #NCPOL #NCED http…</t>
  </si>
  <si>
    <t>paperjobs
RT @SenatorBerger: Senate Expands
Bonus Program to Reward More Outstanding
N.C. Teachers: https://t.co/2HWnaGWkom
#NCGA #NCPOL #NCED http…</t>
  </si>
  <si>
    <t>longshoals
RT @SenatorBerger: Senate Expands
Bonus Program to Reward More Outstanding
N.C. Teachers: https://t.co/2HWnaGWkom
#NCGA #NCPOL #NCED http…</t>
  </si>
  <si>
    <t>bsvickie
RT @NCPolicyWatch: “The individual
charter schools are very segregated,”
adds Ladd. https://t.co/CBbs5fgOIb
#nced #ncpol #charterschools</t>
  </si>
  <si>
    <t>mikeaustinwest
RT @theNCForum: Wake County schools
call for ‘courageous conversation
about race’ https://t.co/dx9q7Hpilu
#NCED</t>
  </si>
  <si>
    <t>mrsspearspc
RT @theNCForum: Wake County schools
call for ‘courageous conversation
about race’ https://t.co/dx9q7Hpilu
#NCED</t>
  </si>
  <si>
    <t>sandrawconway
RT @theNCForum: Wake County schools
call for ‘courageous conversation
about race’ https://t.co/dx9q7Hpilu
#NCED</t>
  </si>
  <si>
    <t>bertha08729409
RT @MrsBremTweets: Wanna sip☕️&amp;amp;talk
@Seesaw? Join the Seesaw Social
3/25 to connect, share &amp;amp;inspire
other #nced Ts. Register&amp;amp;more
info➡️htt…</t>
  </si>
  <si>
    <t>seesaw
RT @MrsBremTweets: Wanna sip☕️&amp;amp;talk
@Seesaw? Join the Seesaw Social
3/25 to connect, share &amp;amp;inspire
other #nced Ts. Register&amp;amp;more
info➡️htt…</t>
  </si>
  <si>
    <t>mrsbremtweets
Wanna sip☕️&amp;amp;talk @Seesaw? Join
the Seesaw Social 3/25 to connect,
share &amp;amp;inspire other #nced
Ts. Register&amp;amp;more info… https://t.co/yiseLb74jF</t>
  </si>
  <si>
    <t>brady51h
RT @NCPolicyWatch: “The individual
charter schools are very segregated,”
adds Ladd. https://t.co/CBbs5fgOIb
#nced #ncpol #charterschools</t>
  </si>
  <si>
    <t>jasonyontz
RT @APDillon_: This Special Needs
Teacher Needs Your Help https://t.co/MtHTyWArbh
via @american_lens #nced #HelpATeacherOut</t>
  </si>
  <si>
    <t>sofifrankowski
RT @theNCForum: Wake County schools
call for ‘courageous conversation
about race’ https://t.co/dx9q7Hpilu
#NCED</t>
  </si>
  <si>
    <t>bocove
RT @theNCForum: Wake County schools
call for ‘courageous conversation
about race’ https://t.co/dx9q7Hpilu
#NCED</t>
  </si>
  <si>
    <t>nathan_stevens
RT @iluveducating: Super happy
kids in #makered - created their
first @bloxelsbuilder video game
together! #nced #scsed #ncdlcn
#edchat htt…</t>
  </si>
  <si>
    <t>krbiles
RT @MrsBremTweets: Wanna sip☕️&amp;amp;talk
@Seesaw? Join the Seesaw Social
3/25 to connect, share &amp;amp;inspire
other #nced Ts. Register&amp;amp;more
info➡️htt…</t>
  </si>
  <si>
    <t>mrsdonaldson123
RT @MrsBremTweets: Wanna sip☕️&amp;amp;talk
@Seesaw? Join the Seesaw Social
3/25 to connect, share &amp;amp;inspire
other #nced Ts. Register&amp;amp;more
info➡️htt…</t>
  </si>
  <si>
    <t>jillbad
RT @iluveducating: Super happy
kids in #makered - created their
first @bloxelsbuilder video game
together! #nced #scsed #ncdlcn
#edchat htt…</t>
  </si>
  <si>
    <t>enssteach
This will make it even harder to
recruit &amp;amp; keep great people.
#nced #ncpol https://t.co/zBUYADUxxr</t>
  </si>
  <si>
    <t>tella8631
RT @jenniferlagarde: Does "tech
skills for all" really mean all
in your district? #tlchat #tlelem
#edchat #edtech #nced #nhcschat
https://…</t>
  </si>
  <si>
    <t>aliciawhitley
RT @theNCForum: Wake County schools
call for ‘courageous conversation
about race’ https://t.co/dx9q7Hpilu
#NCED</t>
  </si>
  <si>
    <t>jimblaine
RT @SenatorBerger: Senate Expands
Bonus Program to Reward More Outstanding
N.C. Teachers: https://t.co/2HWnaGWkom
#NCGA #NCPOL #NCED http…</t>
  </si>
  <si>
    <t>4ever2runval96
RT @APDillon_: This Special Needs
Teacher Needs Your Help - and time
is running out! https://t.co/MtHTyWArbh
#NCed #DonorsChoose</t>
  </si>
  <si>
    <t>ncsbagovtrel
Closes teacher bonus loophole.
#SB169 heads to the House. #NCEd
#NCGA #NCPol https://t.co/xJC121Kgrm</t>
  </si>
  <si>
    <t>ell_lholmes
Excellent points about #learning
and #school. Not everything you
learned is right or true. #nced
#education https://t.co/e5M36rkDPi</t>
  </si>
  <si>
    <t>drcmusic58
RT @APDillon_: This Special Needs
Teacher Needs Your Help - and time
is running out! https://t.co/MtHTyWArbh
#NCed #DonorsChoose</t>
  </si>
  <si>
    <t>jesskmilleredu
RT @theNCForum: Wake County schools
call for ‘courageous conversation
about race’ https://t.co/dx9q7Hpilu
#NCED</t>
  </si>
  <si>
    <t>krwilk
RT @SenatorBerger: Senate Expands
Bonus Program to Reward More Outstanding
N.C. Teachers: https://t.co/2HWnaGWkom
#NCGA #NCPOL #NCED http…</t>
  </si>
  <si>
    <t>directorblue
RT @APDillon_: This Special Needs
Teacher Needs Your Help - and time
is running out! https://t.co/MtHTyWArbh
#NCed #DonorsChoose</t>
  </si>
  <si>
    <t>melissagottnc
RT @SenatorBerger: Senate Expands
Bonus Program to Reward More Outstanding
N.C. Teachers: https://t.co/2HWnaGWkom
#NCGA #NCPOL #NCED http…</t>
  </si>
  <si>
    <t>ginnyv58
RT @APDillon_: This Special Needs
Teacher Needs Your Help - and time
is running out! https://t.co/MtHTyWArbh
#NCed #DonorsChoose</t>
  </si>
  <si>
    <t>flipgrid
RT @jenniferlagarde: Love how @lieberrian
uses @flipgrid to empower Ss voice
in their makerspace. https://t.co/rwLoMJQJOo
#NHCSchat #NCED #…</t>
  </si>
  <si>
    <t>j_dunlap83
After studying the Redwood, students
created their own poems about trees.
@crepanthers #scsed #nced… https://t.co/rpMukjAPgB</t>
  </si>
  <si>
    <t>whitehawkadv
Spring Special #nced #idea #ncpublicschools
#wcpss #advocacy https://t.co/fasXiW9jpT</t>
  </si>
  <si>
    <t>kindermaddox
RT @MrsBremTweets: Wanna sip☕️&amp;amp;talk
@Seesaw? Join the Seesaw Social
3/25 to connect, share &amp;amp;inspire
other #nced Ts. Register&amp;amp;more
info➡️htt…</t>
  </si>
  <si>
    <t>ms_sandford
RT @MrsBremTweets: Wanna sip☕️&amp;amp;talk
@Seesaw? Join the Seesaw Social
3/25 to connect, share &amp;amp;inspire
other #nced Ts. Register&amp;amp;more
info➡️htt…</t>
  </si>
  <si>
    <t>erinthomashorne
RT @MJ_Maher: High praise from
an outstanding graduate @margaret_leak
https://t.co/mkZbnapOrk #teacherprep
#nced @NCStateCED</t>
  </si>
  <si>
    <t xml:space="preserve">ncstateced
</t>
  </si>
  <si>
    <t xml:space="preserve">margaret_leak
</t>
  </si>
  <si>
    <t>mj_maher
Relevance...#nced #teacherprep
https://t.co/9W9WDk6oMt</t>
  </si>
  <si>
    <t>jefferythyde
RT @SenatorBerger: Senate Expands
Bonus Program to Reward More Outstanding
N.C. Teachers: https://t.co/2HWnaGWkom
#NCGA #NCPOL #NCED http…</t>
  </si>
  <si>
    <t>reneearnett
RT @NCPolicyWatch: “The individual
charter schools are very segregated,”
adds Ladd. https://t.co/CBbs5fgOIb
#nced #ncpol #charterschools</t>
  </si>
  <si>
    <t>loradrum
RT @NCAEE_Region6: Do you want
to present at @NCAEE1 #Elementary
Conference? Apply by 4/28! https://t.co/BGHoE5ViDN
#nced #ncadmin #NCAEEch…</t>
  </si>
  <si>
    <t xml:space="preserve">ncaee_region6
</t>
  </si>
  <si>
    <t>ddedolphins
RT @MrsBremTweets: Wanna sip☕️&amp;amp;talk
@Seesaw? Join the Seesaw Social
3/25 to connect, share &amp;amp;inspire
other #nced Ts. Register&amp;amp;more
info➡️htt…</t>
  </si>
  <si>
    <t>pwilli3765
RT @SenatorBerger: Senate Expands
Bonus Program to Reward More Outstanding
N.C. Teachers: https://t.co/2HWnaGWkom
#NCGA #NCPOL #NCED http…</t>
  </si>
  <si>
    <t>norwind
RT @akemor: #NorthCarolina Governor
@RoyCooperNC Proposes #FreeCommunityCollege
for #NC Students #ncgov #ncpol
#NCGA. #nced https://t.co/Jm…</t>
  </si>
  <si>
    <t xml:space="preserve">roycoopernc
</t>
  </si>
  <si>
    <t>akemor
#NorthCarolina Governor @RoyCooperNC
Proposes #FreeCommunityCollege
for #NC Students #ncgov #ncpol
#NCGA. #nced https://t.co/JmnfiVXpUY</t>
  </si>
  <si>
    <t>lostamericandrm
RT @akemor: #NorthCarolina Governor
@RoyCooperNC Proposes #FreeCommunityCollege
for #NC Students #ncgov #ncpol
#NCGA. #nced https://t.co/Jm…</t>
  </si>
  <si>
    <t>ferallike
RT @akemor: #NorthCarolina Governor
@RoyCooperNC Proposes #FreeCommunityCollege
for #NC Students #ncgov #ncpol
#NCGA. #nced https://t.co/Jm…</t>
  </si>
  <si>
    <t>thetobster111
RT @akemor: #NorthCarolina Governor
@RoyCooperNC Proposes #FreeCommunityCollege
for #NC Students #ncgov #ncpol
#NCGA. #nced https://t.co/Jm…</t>
  </si>
  <si>
    <t>vv4change
RT @akemor: #NorthCarolina Governor
@RoyCooperNC Proposes #FreeCommunityCollege
for #NC Students #ncgov #ncpol
#NCGA. #nced https://t.co/Jm…</t>
  </si>
  <si>
    <t>jonwelbornnc
RT @SenatorBerger: Senate Expands
Bonus Program to Reward More Outstanding
N.C. Teachers: https://t.co/2HWnaGWkom
#NCGA #NCPOL #NCED http…</t>
  </si>
  <si>
    <t>jedrecord
Thank you #eduFollowChallenge for
including me on the list of 100
NC #Educators to follow on Twitter…
https://t.co/F0UyjrM2qU</t>
  </si>
  <si>
    <t>seekingseo4u
RT @JedRecord: Honored to be on
this list: 100 NC Educators to
Follow on Twitter https://t.co/2s1fg6tZCX
#eduFollowChallenge #nced https://…</t>
  </si>
  <si>
    <t>wanda_shivers
RT @SenatorBerger: Senate Expands
Bonus Program to Reward More Outstanding
N.C. Teachers: https://t.co/2HWnaGWkom
#NCGA #NCPOL #NCED http…</t>
  </si>
  <si>
    <t>claireroehl
RT @DomTeasley: 🚨ATTENTION EDUCATORS🚨---
Join us this Saturday at Franklinton
H.S. for the 2017 FCS Job Fair
#FCStweets #NCed https://t.co/…</t>
  </si>
  <si>
    <t>domteasley
🚨ATTENTION EDUCATORS🚨--- Join
us this Saturday at Franklinton
H.S. for the 2017 FCS Job Fair
#FCStweets #NCed https://t.co/ZpMN9orans</t>
  </si>
  <si>
    <t xml:space="preserve">rickkahlenberg
</t>
  </si>
  <si>
    <t xml:space="preserve">dhtweet1
</t>
  </si>
  <si>
    <t>rodneysantwier
#ThomasvilleCitySchools reduces
drop out rate by 52% by using solution
that includes #Edgenuity, https://t.co/4cd2ipKFuY
#nced #ncasa</t>
  </si>
  <si>
    <t>lwvofwake
RT @BESTNCorg: Explore trends in
North Carolina K-12 per pupil spending
by category. #nced https://t.co/jlIowDdeV7</t>
  </si>
  <si>
    <t>pbdqueen19
RT @MrsBremTweets: Wanna sip☕️&amp;amp;talk
@Seesaw? Join the Seesaw Social
3/25 to connect, share &amp;amp;inspire
other #nced Ts. Register&amp;amp;more
info➡️htt…</t>
  </si>
  <si>
    <t>johnhoodnc
In the Richmond County Daily Journal:
My father was Darth Vader. But
it was for a good cause, really.
https://t.co/4xod0KKIvl #ncpol
#nced</t>
  </si>
  <si>
    <t>annabrooks05
RT @edcampbeach: Come to the beach
#edcampbeach 4/22! Registration
now open https://t.co/kOTaFLJdhb
#nhcschat #nced #ncadmin #nctlchat
#edc…</t>
  </si>
  <si>
    <t>progressnow_nc
RT @1YSUPenguin: @ProgressNow_NC
20 years teacher. Not my salary.
Not even close. #nced They can
take credit for removing MA's pay
and all…</t>
  </si>
  <si>
    <t xml:space="preserve">wral
</t>
  </si>
  <si>
    <t>sundeefrazier
RT @megan_mehta: Thank you, @SundeeFrazier,
for skyping with our 2nd graders
today! @SkypeClassroom @Scholastic
#nced #21stedchat #2ndchat…</t>
  </si>
  <si>
    <t xml:space="preserve">scholastic
</t>
  </si>
  <si>
    <t>mehtasbespandas
#2ndgrade saving Fred the Worm
from a watery doom! #STEMed #nced
#edchat https://t.co/MYuzq7zUyy</t>
  </si>
  <si>
    <t xml:space="preserve">skypeclassroom
</t>
  </si>
  <si>
    <t>action_nc
Do Private School #Vouchers Promote
Segregation? Well, yea. #ncpol
#ncga #ncED https://t.co/WhzuKnaq68
https://t.co/0yCJidUepv</t>
  </si>
  <si>
    <t>jshbooks
RT @Action_NC: Do Private School
#Vouchers Promote Segregation?
Well, yea. #ncpol #ncga #ncED https://t.co/WhzuKnaq68
https://t.co/0yCJidUe…</t>
  </si>
  <si>
    <t xml:space="preserve">ncvalues
</t>
  </si>
  <si>
    <t>scooby727us
RT @JournalNow: Authorities search
for shooter who caused lockdown
at Middle Fork Elementary in Forsyth
County #WSNC @wsfcs #NCED https://t…</t>
  </si>
  <si>
    <t>stephenrayfield
So says the #Library of #Congress
-- "The foundation of every state
is in the #education of its youth."
#nced… https://t.co/xrjZpoL86X</t>
  </si>
  <si>
    <t>dawnbvaughan
#Durham School Board meets today
to discuss #Whitted School project.
@gchild6645 preview of the meeting:
https://t.co/CRouezyPqs #nced</t>
  </si>
  <si>
    <t xml:space="preserve">gchild6645
</t>
  </si>
  <si>
    <t>braveneutrino
Standing room only for @MurrayGirl
session at #navigatedlc #nced https://t.co/Us1NURftBm</t>
  </si>
  <si>
    <t xml:space="preserve">halestorm1226
</t>
  </si>
  <si>
    <t xml:space="preserve">murraygirl
</t>
  </si>
  <si>
    <t xml:space="preserve">apple
</t>
  </si>
  <si>
    <t xml:space="preserve">naep_nces
</t>
  </si>
  <si>
    <t>signgirlbarton
RT @lisahervey: GISTING on the
floor! #empoweredfcs #nced #etcoaches
#cdl_mooced @FridayInstitute https://t.co/tYahj9Mbtd</t>
  </si>
  <si>
    <t xml:space="preserve">jaclynbstevens
</t>
  </si>
  <si>
    <t xml:space="preserve">sarahdateechur
</t>
  </si>
  <si>
    <t>brendanfetters
@mrjamesfrye @allisunrae Sorry
to have missed tonight. Looking
forward to Ms. Stewart leading
the conversation in a few weeks!
#NCed</t>
  </si>
  <si>
    <t>allisunrae
For Your Consideration: School
Suspensions Have Plunged: We Don't
Yet Know If That's Good News https://t.co/yg444Gt2Rd
#FYC #NCed #teachNC</t>
  </si>
  <si>
    <t>nmangum
RT @jenniferlagarde: Madmagz -
Collaboratively Create Online Magazines
#tlchat #tlelem #edchat #edtech
#nced #nhcschat https://t.co/GSO23…</t>
  </si>
  <si>
    <t xml:space="preserve">htdcompletely
</t>
  </si>
  <si>
    <t>jeffpcarpenter
@mrjamesfrye Have people talk f2f
to negotiate agreement before responding.
Learning should be social, 1-to-1
can s… https://t.co/RHlwtNZ3xf</t>
  </si>
  <si>
    <t>rbreyer51
@mrjamesfrye Thank you for hosting!
Loved the topic and questions!
Great job! #NCED</t>
  </si>
  <si>
    <t xml:space="preserve">nathancraver
</t>
  </si>
  <si>
    <t>mtnareaworks
RT @BESTNCorg: Women of almost
all races earn more postsecondary
education than men. #nced https://t.co/b0vkgVeaGv</t>
  </si>
  <si>
    <t>nelsondollar36
RT @BESTNCorg: In NC, teacher turnover
is driven primarily by retirements
and transfers to other districts.
#nced https://t.co/prqKh5N8hm</t>
  </si>
  <si>
    <t>jamescu1992
RT @BESTNCorg: In NC, teacher turnover
is driven primarily by retirements
and transfers to other districts.
#nced https://t.co/prqKh5N8hm</t>
  </si>
  <si>
    <t>ncmuseumhistory
RT @Franklin27030: 4th grade field
trip to Raleigh .@NCmuseumhistory
#SCSed #NCed w .@mrsyork4thgrade
https://t.co/Y82mfimBK4</t>
  </si>
  <si>
    <t>mrsyork4thgrade
#LegoWeDo2 with @SCSSciInstitute
during #STEM Club meeting today!
#SCSEd #NCEd Thanks, Mr. Edwards!
@Franklin27030 https://t.co/1AdlqPQXPX</t>
  </si>
  <si>
    <t>franklin27030
RT @mrsyork4thgrade: #LegoWeDo2
with @SCSSciInstitute during #STEM
Club meeting today! #SCSEd #NCEd
Thanks, Mr. Edwards! @Franklin27030
htt…</t>
  </si>
  <si>
    <t>franklinconews
RT @DomTeasley: 🚨ATTENTION EDUCATORS🚨---
Join us this Saturday at Franklinton
H.S. for the 2017 FCS Job Fair
#FCStweets #NCed https://t.co/…</t>
  </si>
  <si>
    <t>delaneypv15
RT @Billy_K_Ball: .@ncjustice 's
Exec Dir @RickGlazier addressing
#HB2 right now. Watch https://t.co/Cv9TwVYf1Q
@NCPolicyWatch #nced #ncpol…</t>
  </si>
  <si>
    <t xml:space="preserve">rickglazier
</t>
  </si>
  <si>
    <t>ssgrj
RT @DomTeasley: 🚨ATTENTION EDUCATORS🚨---
Join us this Saturday at Franklinton
H.S. for the 2017 FCS Job Fair
#FCStweets #NCed https://t.co/…</t>
  </si>
  <si>
    <t>ncstateaflcio
RT @Billy_K_Ball: .@ncjustice 's
Exec Dir @RickGlazier addressing
#HB2 right now. Watch https://t.co/Cv9TwVYf1Q
@NCPolicyWatch #nced #ncpol…</t>
  </si>
  <si>
    <t>bevladd
RT @edcampbeach: Coming to #edcampbeach
? Get your tshirt now! https://t.co/VD7lfWc0ZK
#nhcschat #edcamp #nced #carolinaedu
#ncadmin</t>
  </si>
  <si>
    <t>bobbier26045199
RT @Billy_K_Ball: .@ncjustice 's
Exec Dir @RickGlazier addressing
#HB2 right now. Watch https://t.co/Cv9TwVYf1Q
@NCPolicyWatch #nced #ncpol…</t>
  </si>
  <si>
    <t>reavisdowell
RT @theNCForum: Howard Lee to receive
Public School Forum's Top Education
Leadership Award in May @hnatlee2
#NCED https://t.co/uNGXD3RgFu h…</t>
  </si>
  <si>
    <t>carltonhuffman
RT @SenatorBerger: Senate Expands
Bonus Program to Reward More Outstanding
N.C. Teachers: https://t.co/2HWnaGWkom
#NCGA #NCPOL #NCED http…</t>
  </si>
  <si>
    <t>jenfornc36
RT @Billy_K_Ball: .@ncae 's Jewell
on GOP tax cuts: "We should be
prioritizing classrooms and not
boardrooms." @NCPolicyWatch #ncpol
#nced…</t>
  </si>
  <si>
    <t>ncae
RT @nckhui: On 1-yr anniv. of #HB2
passage, @ncae Pres. Mark Jewell
urges full repeal immediately by
#ncga #nced #ncpol #lgbtq https://t.co…</t>
  </si>
  <si>
    <t>dljhcps
RT @BESTNCorg: In NC, teacher turnover
is driven primarily by retirements
and transfers to other districts.
#nced https://t.co/prqKh5N8hm</t>
  </si>
  <si>
    <t>hsg_nc
Did you miss #hsgedchat on Tuesday
on digital learning tools? You
can read the whole story here:
https://t.co/4XMl8Mf9vK #nced #ncedchat</t>
  </si>
  <si>
    <t>dc_price
RT @HSG_NC: Check out @dc_price
highlighting retirement options
for charter school teachers #nced
#ncedchat What are your thoughts?
https:…</t>
  </si>
  <si>
    <t>angiescioli
RT @SenatorBerger: Senate Expands
Bonus Program to Reward More Outstanding
N.C. Teachers: https://t.co/2HWnaGWkom
#NCGA #NCPOL #NCED http…</t>
  </si>
  <si>
    <t xml:space="preserve">ccmmsredwolves
</t>
  </si>
  <si>
    <t>momo201
RT @Billy_K_Ball: .@ncae 's Jewell
on GOP tax cuts: "We should be
prioritizing classrooms and not
boardrooms." @NCPolicyWatch #ncpol
#nced…</t>
  </si>
  <si>
    <t>arthurb3
RT @NCPolicyWatch: Q &amp;amp; A with
the new head of NC's controversial
Achievement School District | https://t.co/5zhBUiemPp
#nced #ncga #ncpol…</t>
  </si>
  <si>
    <t>1ysupenguin
RT @PS1NC: Here's more from WRAL
on how #HB13 is crucial for our
schools! #nced #ncga #ncpol https://t.co/jSP8N6sWKF
https://t.co/ngZmvxeTrv</t>
  </si>
  <si>
    <t xml:space="preserve">ncchamber
</t>
  </si>
  <si>
    <t xml:space="preserve">drhallcis
</t>
  </si>
  <si>
    <t>emalineweeks
RT @SenatorBerger: Senate Expands
Bonus Program to Reward More Outstanding
N.C. Teachers: https://t.co/2HWnaGWkom
#NCGA #NCPOL #NCED http…</t>
  </si>
  <si>
    <t>lynn_bonner
RT @nckhui: .@ncae Mark Jewell
will present petition w/ 5,000
signatures to Chad Barefoot &amp;amp;
Phil Berger calling for passage
of #HB13 #nced…</t>
  </si>
  <si>
    <t>katiemanson527
RT @DomTeasley: 🚨ATTENTION EDUCATORS🚨---
Join us this Saturday at Franklinton
H.S. for the 2017 FCS Job Fair
#FCStweets #NCed https://t.co/…</t>
  </si>
  <si>
    <t>sheiladenn
RT @nckhui: .@ncae Mark Jewell
will present petition w/ 5,000
signatures to Chad Barefoot &amp;amp;
Phil Berger calling for passage
of #HB13 #nced…</t>
  </si>
  <si>
    <t>allisonmahaley
RT @Billy_K_Ball: .@ncjustice 's
Exec Dir @RickGlazier addressing
#HB2 right now. Watch https://t.co/Cv9TwVYf1Q
@NCPolicyWatch #nced #ncpol…</t>
  </si>
  <si>
    <t>hopkinsroom
RT @DomTeasley: 🚨ATTENTION EDUCATORS🚨---
Join us this Saturday at Franklinton
H.S. for the 2017 FCS Job Fair
#FCStweets #NCed https://t.co/…</t>
  </si>
  <si>
    <t xml:space="preserve">wowweeworld
</t>
  </si>
  <si>
    <t xml:space="preserve">sarahemmerich
</t>
  </si>
  <si>
    <t xml:space="preserve">kellykellywi
</t>
  </si>
  <si>
    <t>tonya_nc
Proud to be an EPIC Educator! #SCSed
#badges #onlinePD #NCed #EPICAcademy
#microcredentials Learn more, join
us, et… https://t.co/ayRRB41wKj</t>
  </si>
  <si>
    <t xml:space="preserve">chiefarocka
</t>
  </si>
  <si>
    <t>deannedanley
RT @lucasgillispie: Teachers Quit
Principals, Not Schools - https://t.co/zyKttcuGFT
#SCSEd #NCEd #ncadmin #edchat</t>
  </si>
  <si>
    <t xml:space="preserve">kimutt1
</t>
  </si>
  <si>
    <t>zachary_horner
Could this be the fix to problems
created by lowering class sizes
without funding it? #ncga #nced</t>
  </si>
  <si>
    <t xml:space="preserve">scssciinstitute
</t>
  </si>
  <si>
    <t>carrollnewsdave
RT @lucasgillispie: Teachers Quit
Principals, Not Schools - https://t.co/zyKttcuGFT
#SCSEd #NCEd #ncadmin #edchat</t>
  </si>
  <si>
    <t>media__mayhem
RT @lucasgillispie: Teachers Quit
Principals, Not Schools - https://t.co/zyKttcuGFT
#SCSEd #NCEd #ncadmin #edchat</t>
  </si>
  <si>
    <t xml:space="preserve">betsydevosed
</t>
  </si>
  <si>
    <t xml:space="preserve">chrisbrookaclu
</t>
  </si>
  <si>
    <t xml:space="preserve">aclu_nc
</t>
  </si>
  <si>
    <t xml:space="preserve">booknasher
</t>
  </si>
  <si>
    <t xml:space="preserve">ncslma
</t>
  </si>
  <si>
    <t xml:space="preserve">adambellow
</t>
  </si>
  <si>
    <t>fhs_mc
RT @jenniferlagarde: "The Maker
movement is a movement of ppl NOT
things!" @lieberrian https://t.co/rwLoMJQJOo
#NHCSchat #NCED #NCDLCN #tlc…</t>
  </si>
  <si>
    <t>lieberrian
RT @jenniferlagarde: "If you don't
ask, you can't get a yes." @lieberrian
https://t.co/rwLoMJQJOo #NHCSchat
#NCED #NCDLCN #tlchat</t>
  </si>
  <si>
    <t>mrs_principal
RT @BESTNCorg: In NC, teacher turnover
is driven primarily by retirements
and transfers to other districts.
#nced https://t.co/prqKh5N8hm</t>
  </si>
  <si>
    <t>karop3
RT @lucasgillispie: Teachers Quit
Principals, Not Schools - https://t.co/zyKttcuGFT
#SCSEd #NCEd #ncadmin #edchat</t>
  </si>
  <si>
    <t>roydcooper2017
RT @SenatorBerger: Senate Expands
Bonus Program to Reward More Outstanding
N.C. Teachers: https://t.co/2HWnaGWkom
#NCGA #NCPOL #NCED http…</t>
  </si>
  <si>
    <t>wcslechta
RT @nckhui: Groups lobby NC Senate
to pass #HB13 to save art, music,
PE &amp;amp; world languages teachers
#nced #ncpol #ncga https://t.co/GhQRUqS3…</t>
  </si>
  <si>
    <t xml:space="preserve">anndosshelms
</t>
  </si>
  <si>
    <t>conductord
RT @nckhui: Groups lobby NC Senate
to pass #HB13 to save art, music,
PE &amp;amp; world languages teachers
#nced #ncpol #ncga https://t.co/GhQRUqS3…</t>
  </si>
  <si>
    <t>caldwellelemen
RT @jenniferlagarde: Makerspaces
+ services project = magic! Real
world problem solving. https://t.co/rwLoMJQJOo
#NHCSchat #NCED #NCDLCN #…</t>
  </si>
  <si>
    <t>mjglanden
RT @jenniferlagarde: "The Maker
movement is a movement of ppl NOT
things!" @lieberrian https://t.co/rwLoMJQJOo
#NHCSchat #NCED #NCDLCN #tlc…</t>
  </si>
  <si>
    <t>madisoniszler
RT @nckhui: Groups lobby NC Senate
to pass #HB13 to save art, music,
PE &amp;amp; world languages teachers
#nced #ncpol #ncga https://t.co/GhQRUqS3…</t>
  </si>
  <si>
    <t>msbunn20
RT @nckhui: Groups lobby NC Senate
to pass #HB13 to save art, music,
PE &amp;amp; world languages teachers
#nced #ncpol #ncga https://t.co/GhQRUqS3…</t>
  </si>
  <si>
    <t>aldunn45
NC legislature continues to prove
it doesn't give 2shits about school
kids: they aren't rich &amp;amp; they
don't vote.… https://t.co/tXqmICmCMQ</t>
  </si>
  <si>
    <t>elizabethpropp
. Great opp to meet &amp;amp; talk
to these amazing future teachers
from @NCStateCED Excited for the
future of NC Ed.… https://t.co/Uc1eo9JKbT</t>
  </si>
  <si>
    <t>aaronjgoldstein
RT @MJ_Maher: I was excited to
be a part of this announcement
today. So happy to see a renewed
commitment to teacher preparation.
#nced #…</t>
  </si>
  <si>
    <t>jgmediacenter
RT @jenniferlagarde: "The Maker
movement is a movement of ppl NOT
things!" @lieberrian https://t.co/rwLoMJQJOo
#NHCSchat #NCED #NCDLCN #tlc…</t>
  </si>
  <si>
    <t>justinparmenter
Will lawmakers allow critical cuts
in N.C. classrooms? https://t.co/KsR2yTl9hm
@SenatorBerger time to move on
HB13. #nced</t>
  </si>
  <si>
    <t xml:space="preserve">hopestreetgroup
</t>
  </si>
  <si>
    <t xml:space="preserve">repdebraconrad
</t>
  </si>
  <si>
    <t>kkimor
RT @nckhui: Groups lobby NC Senate
to pass #HB13 to save art, music,
PE &amp;amp; world languages teachers
#nced #ncpol #ncga https://t.co/GhQRUqS3…</t>
  </si>
  <si>
    <t>ncslc
Love #servicelearning? Live in
NC? Don't forget to follow us on
Facebook too! https://t.co/qkwJCK7U2g
#nced</t>
  </si>
  <si>
    <t>wendyjaneo
RT @nckhui: Groups lobby NC Senate
to pass #HB13 to save art, music,
PE &amp;amp; world languages teachers
#nced #ncpol #ncga https://t.co/GhQRUqS3…</t>
  </si>
  <si>
    <t>Directed</t>
  </si>
  <si>
    <t>Graph Type</t>
  </si>
  <si>
    <t>Modularity</t>
  </si>
  <si>
    <t>NodeXL Version</t>
  </si>
  <si>
    <t>Not Applicable</t>
  </si>
  <si>
    <t>1.0.1.361</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</si>
  <si>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</si>
  <si>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</si>
  <si>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</si>
  <si>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</si>
  <si>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</si>
  <si>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</si>
  <si>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</si>
  <si>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</si>
  <si>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</si>
  <si>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</si>
  <si>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</si>
  <si>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</si>
  <si>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</si>
  <si>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</si>
  <si>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</si>
  <si>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</si>
  <si>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</si>
  <si>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</si>
  <si>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</si>
  <si>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</si>
  <si>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</si>
  <si>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</si>
  <si>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</si>
  <si>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</si>
  <si>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</si>
  <si>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</si>
  <si>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</si>
  <si>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</si>
  <si>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</si>
  <si>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</si>
  <si>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</si>
  <si>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</si>
  <si>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</si>
  <si>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</si>
  <si>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</si>
  <si>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</si>
  <si>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</si>
  <si>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</si>
  <si>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</si>
  <si>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</si>
  <si>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</si>
  <si>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</si>
  <si>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</si>
  <si>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</si>
  <si>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</si>
  <si>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</si>
  <si>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</si>
  <si>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</si>
  <si>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</si>
  <si>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</si>
  <si>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</si>
  <si>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</si>
  <si>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</si>
  <si>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</si>
  <si>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</si>
  <si>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</si>
  <si>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</si>
  <si>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</si>
  <si>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</si>
  <si>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</si>
  <si>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</si>
  <si>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</si>
  <si>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</si>
  <si>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</si>
  <si>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</si>
  <si>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</si>
  <si>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</si>
  <si>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0, 12, 96</t>
  </si>
  <si>
    <t>0, 136, 227</t>
  </si>
  <si>
    <t>0, 100, 50</t>
  </si>
  <si>
    <t>0, 176, 22</t>
  </si>
  <si>
    <t>191, 0, 0</t>
  </si>
  <si>
    <t>230, 120, 0</t>
  </si>
  <si>
    <t>255, 191, 0</t>
  </si>
  <si>
    <t>150, 200, 0</t>
  </si>
  <si>
    <t>200, 0, 120</t>
  </si>
  <si>
    <t>77, 0, 96</t>
  </si>
  <si>
    <t>91, 0, 191</t>
  </si>
  <si>
    <t>0, 98, 130</t>
  </si>
  <si>
    <t>G68</t>
  </si>
  <si>
    <t>G69</t>
  </si>
  <si>
    <t>G70</t>
  </si>
  <si>
    <t>G71</t>
  </si>
  <si>
    <t>G72</t>
  </si>
  <si>
    <t>GraphSource░TwitterSearch▓GraphTerm░#nced▓LayoutAlgorithm░The graph was laid out using the Harel-Koren Fast Multiscale layout algorithm.▓GraphDirectedness░The graph is directed.▓GroupingDescription░The graph's vertices were grouped by cluster using the Wakita-Tsurumi cluster algorithm.</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</si>
  <si>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&lt;GroupUserSettings&gt;_x000D_
      &lt;setting name="ReadGroups" serializeAs="String"&gt;_x000D_
        &lt;value&gt;True&lt;/value&gt;_x000D_
      &lt;/setting&gt;_x000D_
    &lt;/GroupUserSettings&gt;_x000D_
    &lt;ClusterUserSettings&gt;_x000D_
      &lt;setting name="PutNeighborlessVerticesInOneCluster" serializeAs="String"&gt;_x000D_
        &lt;value&gt;False&lt;/value&gt;_x000D_
      &lt;/setting&gt;_x000D_
      &lt;setting name="ClusterAlgorithm" serializeAs="String"&gt;_x000D_
        &lt;value&gt;WakitaTsurumi&lt;/value&gt;_x000D_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OverallMetrics, Words, EdgeCreation&lt;/value&gt;_x000D_
      &lt;/setting&gt;_x000D_
    &lt;/GraphMetricUserSettings&gt;_x000D_
    &lt;LayoutUserSettings&gt;_x000D_
      &lt;setting name="Layout" serializeAs="String"&gt;_x000D_
        &lt;value&gt;HarelKorenFastMultiscale&lt;/value&gt;_x000D_
      &lt;/setting&gt;_x000D_
      &lt;setting name="FruchtermanReingoldIterations" serializeAs="String"&gt;_x000D_
        &lt;value&gt;10&lt;/value&gt;_x000D_
      &lt;/setting&gt;_x000D_
      &lt;setting name="IntergroupEdgeStyle" serializeAs="String"&gt;_x000D_
        &lt;value&gt;Show&lt;/value&gt;_x000D_
      &lt;/setting&gt;_x000D_
      &lt;setting name="FruchtermanReingoldC" serializeAs="String"&gt;_x000D_
        &lt;value&gt;3&lt;/value&gt;_x000D_
      &lt;/setting&gt;_x000D_
      &lt;setting name="BoxLayoutAlgorithm" serializeAs="String"&gt;_x000D_
        &lt;value&gt;Treemap&lt;/value&gt;_x000D_
      &lt;/setting&gt;_x000D_
      &lt;setting name="ImproveLayoutOfGroups" serializeAs="String"&gt;_x000D_
        &lt;value&gt;True&lt;/value&gt;_x000D_
      &lt;/setting&gt;_x000D_
      &lt;setting name="LayoutStyle" serializeAs="String"&gt;_x000D_
        &lt;value&gt;UseGroups&lt;/value&gt;_x000D_
      &lt;/setting&gt;_x000D_
      &lt;setting name="GroupRectanglePenWidth" serializeAs="String"&gt;_x000D_
        &lt;value&gt;1&lt;/value&gt;_x000D_
      &lt;/setting&gt;_x000D_
      &lt;setting name="Margin" serializeAs="String"&gt;_x000D_
        &lt;value&gt;6&lt;/value&gt;_x000D_
      &lt;/setting&gt;_x000D_
    &lt;/LayoutUserSettings&gt;_x000D_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</si>
</sst>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0" fontId="0" fillId="5" borderId="11" xfId="4" applyNumberFormat="1" applyFont="1" applyBorder="1"/>
    <xf numFmtId="0" fontId="11" fillId="5" borderId="11" xfId="4" applyNumberFormat="1" applyFont="1" applyBorder="1"/>
    <xf numFmtId="49" fontId="6" fillId="6" borderId="11" xfId="6" applyNumberFormat="1" applyBorder="1"/>
    <xf numFmtId="0" fontId="0" fillId="3" borderId="11" xfId="7" applyNumberFormat="1" applyFont="1" applyBorder="1"/>
    <xf numFmtId="0" fontId="11" fillId="2" borderId="11" xfId="1" applyNumberFormat="1" applyFont="1" applyBorder="1"/>
    <xf numFmtId="0" fontId="0" fillId="2" borderId="11" xfId="1" applyNumberFormat="1" applyFont="1" applyBorder="1"/>
    <xf numFmtId="1" fontId="5" fillId="4" borderId="11" xfId="5" applyNumberFormat="1" applyBorder="1"/>
    <xf numFmtId="167" fontId="5" fillId="4" borderId="11" xfId="5" applyNumberFormat="1" applyBorder="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4773808"/>
        <c:axId val="1584773264"/>
      </c:barChart>
      <c:catAx>
        <c:axId val="15847738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84773264"/>
        <c:crosses val="autoZero"/>
        <c:auto val="1"/>
        <c:lblAlgn val="ctr"/>
        <c:lblOffset val="100"/>
        <c:noMultiLvlLbl val="0"/>
      </c:catAx>
      <c:valAx>
        <c:axId val="1584773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47738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301</c:v>
                </c:pt>
              </c:strCache>
            </c:strRef>
          </c:tx>
          <c:spPr>
            <a:solidFill>
              <a:schemeClr val="accent1"/>
            </a:solidFill>
          </c:spPr>
          <c:invertIfNegative val="0"/>
          <c:cat>
            <c:numRef>
              <c:f>'Overall Metrics'!$F$2:$F$45</c:f>
              <c:numCache>
                <c:formatCode>#,##0.00</c:formatCode>
                <c:ptCount val="44"/>
                <c:pt idx="0">
                  <c:v>0</c:v>
                </c:pt>
                <c:pt idx="1">
                  <c:v>0.90697674418604646</c:v>
                </c:pt>
                <c:pt idx="2">
                  <c:v>1.8139534883720929</c:v>
                </c:pt>
                <c:pt idx="3">
                  <c:v>2.7209302325581395</c:v>
                </c:pt>
                <c:pt idx="4">
                  <c:v>3.6279069767441858</c:v>
                </c:pt>
                <c:pt idx="5">
                  <c:v>4.5348837209302326</c:v>
                </c:pt>
                <c:pt idx="6">
                  <c:v>5.441860465116279</c:v>
                </c:pt>
                <c:pt idx="7">
                  <c:v>6.3488372093023253</c:v>
                </c:pt>
                <c:pt idx="8">
                  <c:v>7.2558139534883717</c:v>
                </c:pt>
                <c:pt idx="9">
                  <c:v>8.1627906976744189</c:v>
                </c:pt>
                <c:pt idx="10">
                  <c:v>9.0697674418604652</c:v>
                </c:pt>
                <c:pt idx="11">
                  <c:v>9.9767441860465116</c:v>
                </c:pt>
                <c:pt idx="12">
                  <c:v>10.883720930232558</c:v>
                </c:pt>
                <c:pt idx="13">
                  <c:v>11.790697674418604</c:v>
                </c:pt>
                <c:pt idx="14">
                  <c:v>12.697674418604651</c:v>
                </c:pt>
                <c:pt idx="15">
                  <c:v>13.604651162790697</c:v>
                </c:pt>
                <c:pt idx="16">
                  <c:v>14.511627906976743</c:v>
                </c:pt>
                <c:pt idx="17">
                  <c:v>15.41860465116279</c:v>
                </c:pt>
                <c:pt idx="18">
                  <c:v>16.325581395348838</c:v>
                </c:pt>
                <c:pt idx="19">
                  <c:v>17.232558139534884</c:v>
                </c:pt>
                <c:pt idx="20">
                  <c:v>18.13953488372093</c:v>
                </c:pt>
                <c:pt idx="21">
                  <c:v>19.046511627906977</c:v>
                </c:pt>
                <c:pt idx="22">
                  <c:v>19.953488372093023</c:v>
                </c:pt>
                <c:pt idx="23">
                  <c:v>20.86046511627907</c:v>
                </c:pt>
                <c:pt idx="24">
                  <c:v>21.767441860465116</c:v>
                </c:pt>
                <c:pt idx="25">
                  <c:v>22.674418604651162</c:v>
                </c:pt>
                <c:pt idx="26">
                  <c:v>23.581395348837209</c:v>
                </c:pt>
                <c:pt idx="27">
                  <c:v>24.488372093023255</c:v>
                </c:pt>
                <c:pt idx="28">
                  <c:v>25.395348837209301</c:v>
                </c:pt>
                <c:pt idx="29">
                  <c:v>26.302325581395348</c:v>
                </c:pt>
                <c:pt idx="30">
                  <c:v>27.209302325581394</c:v>
                </c:pt>
                <c:pt idx="31">
                  <c:v>28.11627906976744</c:v>
                </c:pt>
                <c:pt idx="32">
                  <c:v>29.023255813953487</c:v>
                </c:pt>
                <c:pt idx="33">
                  <c:v>29.930232558139533</c:v>
                </c:pt>
                <c:pt idx="34">
                  <c:v>30.837209302325579</c:v>
                </c:pt>
                <c:pt idx="35">
                  <c:v>31.744186046511626</c:v>
                </c:pt>
                <c:pt idx="36">
                  <c:v>32.651162790697676</c:v>
                </c:pt>
                <c:pt idx="37">
                  <c:v>33.558139534883722</c:v>
                </c:pt>
                <c:pt idx="38">
                  <c:v>34.465116279069768</c:v>
                </c:pt>
                <c:pt idx="39">
                  <c:v>35.372093023255815</c:v>
                </c:pt>
                <c:pt idx="40">
                  <c:v>36.279069767441861</c:v>
                </c:pt>
                <c:pt idx="41">
                  <c:v>37.186046511627907</c:v>
                </c:pt>
                <c:pt idx="42">
                  <c:v>38.093023255813954</c:v>
                </c:pt>
                <c:pt idx="43">
                  <c:v>39</c:v>
                </c:pt>
              </c:numCache>
            </c:numRef>
          </c:cat>
          <c:val>
            <c:numRef>
              <c:f>'Overall Metrics'!$G$2:$G$45</c:f>
              <c:numCache>
                <c:formatCode>General</c:formatCode>
                <c:ptCount val="44"/>
                <c:pt idx="0">
                  <c:v>301</c:v>
                </c:pt>
                <c:pt idx="1">
                  <c:v>131</c:v>
                </c:pt>
                <c:pt idx="2">
                  <c:v>36</c:v>
                </c:pt>
                <c:pt idx="3">
                  <c:v>31</c:v>
                </c:pt>
                <c:pt idx="4">
                  <c:v>5</c:v>
                </c:pt>
                <c:pt idx="5">
                  <c:v>11</c:v>
                </c:pt>
                <c:pt idx="6">
                  <c:v>12</c:v>
                </c:pt>
                <c:pt idx="7">
                  <c:v>7</c:v>
                </c:pt>
                <c:pt idx="8">
                  <c:v>3</c:v>
                </c:pt>
                <c:pt idx="9">
                  <c:v>5</c:v>
                </c:pt>
                <c:pt idx="10">
                  <c:v>0</c:v>
                </c:pt>
                <c:pt idx="11">
                  <c:v>1</c:v>
                </c:pt>
                <c:pt idx="12">
                  <c:v>0</c:v>
                </c:pt>
                <c:pt idx="13">
                  <c:v>1</c:v>
                </c:pt>
                <c:pt idx="14">
                  <c:v>3</c:v>
                </c:pt>
                <c:pt idx="15">
                  <c:v>4</c:v>
                </c:pt>
                <c:pt idx="16">
                  <c:v>3</c:v>
                </c:pt>
                <c:pt idx="17">
                  <c:v>1</c:v>
                </c:pt>
                <c:pt idx="18">
                  <c:v>3</c:v>
                </c:pt>
                <c:pt idx="19">
                  <c:v>2</c:v>
                </c:pt>
                <c:pt idx="20">
                  <c:v>0</c:v>
                </c:pt>
                <c:pt idx="21">
                  <c:v>0</c:v>
                </c:pt>
                <c:pt idx="22">
                  <c:v>0</c:v>
                </c:pt>
                <c:pt idx="23">
                  <c:v>1</c:v>
                </c:pt>
                <c:pt idx="24">
                  <c:v>1</c:v>
                </c:pt>
                <c:pt idx="25">
                  <c:v>0</c:v>
                </c:pt>
                <c:pt idx="26">
                  <c:v>1</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584600240"/>
        <c:axId val="1584605136"/>
      </c:barChart>
      <c:catAx>
        <c:axId val="158460024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84605136"/>
        <c:crosses val="autoZero"/>
        <c:auto val="1"/>
        <c:lblAlgn val="ctr"/>
        <c:lblOffset val="100"/>
        <c:noMultiLvlLbl val="0"/>
      </c:catAx>
      <c:valAx>
        <c:axId val="1584605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46002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127</c:v>
                </c:pt>
              </c:strCache>
            </c:strRef>
          </c:tx>
          <c:spPr>
            <a:solidFill>
              <a:schemeClr val="accent1"/>
            </a:solidFill>
          </c:spPr>
          <c:invertIfNegative val="0"/>
          <c:cat>
            <c:numRef>
              <c:f>'Overall Metrics'!$H$2:$H$45</c:f>
              <c:numCache>
                <c:formatCode>#,##0.00</c:formatCode>
                <c:ptCount val="44"/>
                <c:pt idx="0">
                  <c:v>0</c:v>
                </c:pt>
                <c:pt idx="1">
                  <c:v>0.44186046511627908</c:v>
                </c:pt>
                <c:pt idx="2">
                  <c:v>0.88372093023255816</c:v>
                </c:pt>
                <c:pt idx="3">
                  <c:v>1.3255813953488373</c:v>
                </c:pt>
                <c:pt idx="4">
                  <c:v>1.7674418604651163</c:v>
                </c:pt>
                <c:pt idx="5">
                  <c:v>2.2093023255813953</c:v>
                </c:pt>
                <c:pt idx="6">
                  <c:v>2.6511627906976742</c:v>
                </c:pt>
                <c:pt idx="7">
                  <c:v>3.0930232558139532</c:v>
                </c:pt>
                <c:pt idx="8">
                  <c:v>3.5348837209302322</c:v>
                </c:pt>
                <c:pt idx="9">
                  <c:v>3.9767441860465111</c:v>
                </c:pt>
                <c:pt idx="10">
                  <c:v>4.4186046511627906</c:v>
                </c:pt>
                <c:pt idx="11">
                  <c:v>4.8604651162790695</c:v>
                </c:pt>
                <c:pt idx="12">
                  <c:v>5.3023255813953485</c:v>
                </c:pt>
                <c:pt idx="13">
                  <c:v>5.7441860465116275</c:v>
                </c:pt>
                <c:pt idx="14">
                  <c:v>6.1860465116279064</c:v>
                </c:pt>
                <c:pt idx="15">
                  <c:v>6.6279069767441854</c:v>
                </c:pt>
                <c:pt idx="16">
                  <c:v>7.0697674418604644</c:v>
                </c:pt>
                <c:pt idx="17">
                  <c:v>7.5116279069767433</c:v>
                </c:pt>
                <c:pt idx="18">
                  <c:v>7.9534883720930223</c:v>
                </c:pt>
                <c:pt idx="19">
                  <c:v>8.3953488372093013</c:v>
                </c:pt>
                <c:pt idx="20">
                  <c:v>8.8372093023255811</c:v>
                </c:pt>
                <c:pt idx="21">
                  <c:v>9.279069767441861</c:v>
                </c:pt>
                <c:pt idx="22">
                  <c:v>9.7209302325581408</c:v>
                </c:pt>
                <c:pt idx="23">
                  <c:v>10.162790697674421</c:v>
                </c:pt>
                <c:pt idx="24">
                  <c:v>10.604651162790701</c:v>
                </c:pt>
                <c:pt idx="25">
                  <c:v>11.04651162790698</c:v>
                </c:pt>
                <c:pt idx="26">
                  <c:v>11.48837209302326</c:v>
                </c:pt>
                <c:pt idx="27">
                  <c:v>11.93023255813954</c:v>
                </c:pt>
                <c:pt idx="28">
                  <c:v>12.37209302325582</c:v>
                </c:pt>
                <c:pt idx="29">
                  <c:v>12.8139534883721</c:v>
                </c:pt>
                <c:pt idx="30">
                  <c:v>13.25581395348838</c:v>
                </c:pt>
                <c:pt idx="31">
                  <c:v>13.69767441860466</c:v>
                </c:pt>
                <c:pt idx="32">
                  <c:v>14.139534883720939</c:v>
                </c:pt>
                <c:pt idx="33">
                  <c:v>14.581395348837219</c:v>
                </c:pt>
                <c:pt idx="34">
                  <c:v>15.023255813953499</c:v>
                </c:pt>
                <c:pt idx="35">
                  <c:v>15.465116279069779</c:v>
                </c:pt>
                <c:pt idx="36">
                  <c:v>15.906976744186059</c:v>
                </c:pt>
                <c:pt idx="37">
                  <c:v>16.348837209302339</c:v>
                </c:pt>
                <c:pt idx="38">
                  <c:v>16.790697674418617</c:v>
                </c:pt>
                <c:pt idx="39">
                  <c:v>17.232558139534895</c:v>
                </c:pt>
                <c:pt idx="40">
                  <c:v>17.674418604651173</c:v>
                </c:pt>
                <c:pt idx="41">
                  <c:v>18.116279069767451</c:v>
                </c:pt>
                <c:pt idx="42">
                  <c:v>18.558139534883729</c:v>
                </c:pt>
                <c:pt idx="43">
                  <c:v>19</c:v>
                </c:pt>
              </c:numCache>
            </c:numRef>
          </c:cat>
          <c:val>
            <c:numRef>
              <c:f>'Overall Metrics'!$I$2:$I$45</c:f>
              <c:numCache>
                <c:formatCode>General</c:formatCode>
                <c:ptCount val="44"/>
                <c:pt idx="0">
                  <c:v>127</c:v>
                </c:pt>
                <c:pt idx="1">
                  <c:v>0</c:v>
                </c:pt>
                <c:pt idx="2">
                  <c:v>226</c:v>
                </c:pt>
                <c:pt idx="3">
                  <c:v>0</c:v>
                </c:pt>
                <c:pt idx="4">
                  <c:v>87</c:v>
                </c:pt>
                <c:pt idx="5">
                  <c:v>0</c:v>
                </c:pt>
                <c:pt idx="6">
                  <c:v>59</c:v>
                </c:pt>
                <c:pt idx="7">
                  <c:v>0</c:v>
                </c:pt>
                <c:pt idx="8">
                  <c:v>0</c:v>
                </c:pt>
                <c:pt idx="9">
                  <c:v>27</c:v>
                </c:pt>
                <c:pt idx="10">
                  <c:v>0</c:v>
                </c:pt>
                <c:pt idx="11">
                  <c:v>14</c:v>
                </c:pt>
                <c:pt idx="12">
                  <c:v>0</c:v>
                </c:pt>
                <c:pt idx="13">
                  <c:v>11</c:v>
                </c:pt>
                <c:pt idx="14">
                  <c:v>0</c:v>
                </c:pt>
                <c:pt idx="15">
                  <c:v>2</c:v>
                </c:pt>
                <c:pt idx="16">
                  <c:v>0</c:v>
                </c:pt>
                <c:pt idx="17">
                  <c:v>0</c:v>
                </c:pt>
                <c:pt idx="18">
                  <c:v>3</c:v>
                </c:pt>
                <c:pt idx="19">
                  <c:v>0</c:v>
                </c:pt>
                <c:pt idx="20">
                  <c:v>3</c:v>
                </c:pt>
                <c:pt idx="21">
                  <c:v>0</c:v>
                </c:pt>
                <c:pt idx="22">
                  <c:v>1</c:v>
                </c:pt>
                <c:pt idx="23">
                  <c:v>0</c:v>
                </c:pt>
                <c:pt idx="24">
                  <c:v>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773757920"/>
        <c:axId val="1773751392"/>
      </c:barChart>
      <c:catAx>
        <c:axId val="177375792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73751392"/>
        <c:crosses val="autoZero"/>
        <c:auto val="1"/>
        <c:lblAlgn val="ctr"/>
        <c:lblOffset val="100"/>
        <c:noMultiLvlLbl val="0"/>
      </c:catAx>
      <c:valAx>
        <c:axId val="17737513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579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72608"/>
        <c:axId val="1773753024"/>
      </c:barChart>
      <c:catAx>
        <c:axId val="177377260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73753024"/>
        <c:crosses val="autoZero"/>
        <c:auto val="1"/>
        <c:lblAlgn val="ctr"/>
        <c:lblOffset val="100"/>
        <c:noMultiLvlLbl val="0"/>
      </c:catAx>
      <c:valAx>
        <c:axId val="1773753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72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51936"/>
        <c:axId val="1773776960"/>
      </c:barChart>
      <c:catAx>
        <c:axId val="177375193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73776960"/>
        <c:crosses val="autoZero"/>
        <c:auto val="1"/>
        <c:lblAlgn val="ctr"/>
        <c:lblOffset val="100"/>
        <c:noMultiLvlLbl val="0"/>
      </c:catAx>
      <c:valAx>
        <c:axId val="1773776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51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73152"/>
        <c:axId val="1773754112"/>
      </c:barChart>
      <c:catAx>
        <c:axId val="177377315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73754112"/>
        <c:crosses val="autoZero"/>
        <c:auto val="1"/>
        <c:lblAlgn val="ctr"/>
        <c:lblOffset val="100"/>
        <c:noMultiLvlLbl val="0"/>
      </c:catAx>
      <c:valAx>
        <c:axId val="1773754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731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75872"/>
        <c:axId val="1773759008"/>
      </c:barChart>
      <c:catAx>
        <c:axId val="177377587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773759008"/>
        <c:crosses val="autoZero"/>
        <c:auto val="1"/>
        <c:lblAlgn val="ctr"/>
        <c:lblOffset val="100"/>
        <c:noMultiLvlLbl val="0"/>
      </c:catAx>
      <c:valAx>
        <c:axId val="17737590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758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74784"/>
        <c:axId val="1773777504"/>
      </c:barChart>
      <c:catAx>
        <c:axId val="17737747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773777504"/>
        <c:crosses val="autoZero"/>
        <c:auto val="1"/>
        <c:lblAlgn val="ctr"/>
        <c:lblOffset val="100"/>
        <c:noMultiLvlLbl val="0"/>
      </c:catAx>
      <c:valAx>
        <c:axId val="17737775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73774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773755744"/>
        <c:axId val="1773755200"/>
      </c:barChart>
      <c:catAx>
        <c:axId val="1773755744"/>
        <c:scaling>
          <c:orientation val="minMax"/>
        </c:scaling>
        <c:delete val="1"/>
        <c:axPos val="b"/>
        <c:numFmt formatCode="#,##0.00" sourceLinked="1"/>
        <c:majorTickMark val="out"/>
        <c:minorTickMark val="none"/>
        <c:tickLblPos val="none"/>
        <c:crossAx val="1773755200"/>
        <c:crosses val="autoZero"/>
        <c:auto val="1"/>
        <c:lblAlgn val="ctr"/>
        <c:lblOffset val="100"/>
        <c:noMultiLvlLbl val="0"/>
      </c:catAx>
      <c:valAx>
        <c:axId val="1773755200"/>
        <c:scaling>
          <c:orientation val="minMax"/>
        </c:scaling>
        <c:delete val="1"/>
        <c:axPos val="l"/>
        <c:numFmt formatCode="General" sourceLinked="1"/>
        <c:majorTickMark val="out"/>
        <c:minorTickMark val="none"/>
        <c:tickLblPos val="none"/>
        <c:crossAx val="177375574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377" totalsRowShown="0" headerRowDxfId="120" dataDxfId="67">
  <autoFilter ref="A2:Z1377"/>
  <tableColumns count="26">
    <tableColumn id="1" name="Vertex 1" dataDxfId="47" dataCellStyle="NodeXL Required"/>
    <tableColumn id="2" name="Vertex 2" dataDxfId="45" dataCellStyle="NodeXL Required"/>
    <tableColumn id="3" name="Color" dataDxfId="46" dataCellStyle="NodeXL Visual Property"/>
    <tableColumn id="4" name="Width" dataDxfId="77" dataCellStyle="NodeXL Visual Property"/>
    <tableColumn id="11" name="Style" dataDxfId="76" dataCellStyle="NodeXL Visual Property"/>
    <tableColumn id="5" name="Opacity" dataDxfId="75" dataCellStyle="NodeXL Visual Property"/>
    <tableColumn id="6" name="Visibility" dataDxfId="74" dataCellStyle="NodeXL Visual Property"/>
    <tableColumn id="10" name="Label" dataDxfId="73" dataCellStyle="NodeXL Label"/>
    <tableColumn id="12" name="Label Text Color" dataDxfId="72" dataCellStyle="NodeXL Label"/>
    <tableColumn id="13" name="Label Font Size" dataDxfId="71" dataCellStyle="NodeXL Label"/>
    <tableColumn id="14" name="Reciprocated?" dataDxfId="70" dataCellStyle="NodeXL Graph Metric"/>
    <tableColumn id="7" name="ID" dataDxfId="69" dataCellStyle="NodeXL Do Not Edit"/>
    <tableColumn id="9" name="Dynamic Filter" dataDxfId="68" dataCellStyle="NodeXL Do Not Edit"/>
    <tableColumn id="8" name="Add Your Own Columns Here" dataDxfId="44" dataCellStyle="NodeXL Other Column"/>
    <tableColumn id="15" name="Relationship" dataDxfId="43" dataCellStyle="Normal"/>
    <tableColumn id="16" name="Relationship Date (UTC)" dataDxfId="42" dataCellStyle="Normal"/>
    <tableColumn id="17" name="Tweet" dataDxfId="41" dataCellStyle="Normal"/>
    <tableColumn id="18" name="URLs in Tweet" dataDxfId="40" dataCellStyle="Normal"/>
    <tableColumn id="19" name="Domains in Tweet" dataDxfId="39" dataCellStyle="Normal"/>
    <tableColumn id="20" name="Hashtags in Tweet" dataDxfId="38" dataCellStyle="Normal"/>
    <tableColumn id="21" name="Tweet Date (UTC)" dataDxfId="37" dataCellStyle="Normal"/>
    <tableColumn id="22" name="Twitter Page for Tweet" dataDxfId="36" dataCellStyle="Normal"/>
    <tableColumn id="23" name="Latitude" dataDxfId="35" dataCellStyle="Normal"/>
    <tableColumn id="24" name="Longitude" dataDxfId="34" dataCellStyle="Normal"/>
    <tableColumn id="25" name="Imported ID" dataDxfId="33" dataCellStyle="Normal"/>
    <tableColumn id="26" name="In-Reply-To Tweet ID" dataDxfId="32"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8">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567" totalsRowShown="0" headerRowDxfId="119" dataDxfId="48">
  <autoFilter ref="A2:AP567"/>
  <tableColumns count="42">
    <tableColumn id="1" name="Vertex" dataDxfId="66" dataCellStyle="NodeXL Required"/>
    <tableColumn id="2" name="Color" dataDxfId="65" dataCellStyle="NodeXL Visual Property"/>
    <tableColumn id="5" name="Shape" dataDxfId="64" dataCellStyle="NodeXL Visual Property"/>
    <tableColumn id="6" name="Size" dataDxfId="63" dataCellStyle="NodeXL Visual Property"/>
    <tableColumn id="4" name="Opacity" dataDxfId="21" dataCellStyle="NodeXL Visual Property"/>
    <tableColumn id="7" name="Image File" dataDxfId="19" dataCellStyle="NodeXL Visual Property"/>
    <tableColumn id="3" name="Visibility" dataDxfId="20" dataCellStyle="NodeXL Visual Property"/>
    <tableColumn id="10" name="Label" dataDxfId="62" dataCellStyle="NodeXL Label"/>
    <tableColumn id="16" name="Label Fill Color" dataDxfId="61" dataCellStyle="NodeXL Label"/>
    <tableColumn id="9" name="Label Position" dataDxfId="14" dataCellStyle="NodeXL Label"/>
    <tableColumn id="8" name="Tooltip" dataDxfId="12" dataCellStyle="NodeXL Label"/>
    <tableColumn id="18" name="Layout Order" dataDxfId="13" dataCellStyle="NodeXL Layout"/>
    <tableColumn id="13" name="X" dataDxfId="60" dataCellStyle="NodeXL Layout"/>
    <tableColumn id="14" name="Y" dataDxfId="59" dataCellStyle="NodeXL Layout"/>
    <tableColumn id="12" name="Locked?" dataDxfId="58" dataCellStyle="NodeXL Layout"/>
    <tableColumn id="19" name="Polar R" dataDxfId="57" dataCellStyle="NodeXL Layout"/>
    <tableColumn id="20" name="Polar Angle" dataDxfId="56" dataCellStyle="NodeXL Layout"/>
    <tableColumn id="21" name="Degree" dataDxfId="9" dataCellStyle="NodeXL Graph Metric"/>
    <tableColumn id="22" name="In-Degree" dataDxfId="8" dataCellStyle="NodeXL Graph Metric"/>
    <tableColumn id="23" name="Out-Degree" dataDxfId="6" dataCellStyle="NodeXL Graph Metric"/>
    <tableColumn id="24" name="Betweenness Centrality" dataDxfId="7" dataCellStyle="NodeXL Graph Metric"/>
    <tableColumn id="25" name="Closeness Centrality" dataDxfId="55" dataCellStyle="NodeXL Graph Metric"/>
    <tableColumn id="26" name="Eigenvector Centrality" dataDxfId="54" dataCellStyle="NodeXL Graph Metric"/>
    <tableColumn id="15" name="PageRank" dataDxfId="53" dataCellStyle="NodeXL Graph Metric"/>
    <tableColumn id="27" name="Clustering Coefficient" dataDxfId="52" dataCellStyle="NodeXL Graph Metric"/>
    <tableColumn id="29" name="Reciprocated Vertex Pair Ratio" dataDxfId="51" dataCellStyle="NodeXL Graph Metric"/>
    <tableColumn id="11" name="ID" dataDxfId="50" dataCellStyle="NodeXL Do Not Edit"/>
    <tableColumn id="28" name="Dynamic Filter" dataDxfId="49" dataCellStyle="NodeXL Do Not Edit"/>
    <tableColumn id="17" name="Add Your Own Columns Here" dataDxfId="31" dataCellStyle="NodeXL Other Column"/>
    <tableColumn id="30" name="Followed" dataDxfId="30" dataCellStyle="Normal"/>
    <tableColumn id="31" name="Followers" dataDxfId="29" dataCellStyle="Normal"/>
    <tableColumn id="32" name="Tweets" dataDxfId="28" dataCellStyle="Normal"/>
    <tableColumn id="33" name="Favorites" dataDxfId="27" dataCellStyle="Normal"/>
    <tableColumn id="34" name="Time Zone UTC Offset (Seconds)" dataDxfId="26" dataCellStyle="Normal"/>
    <tableColumn id="35" name="Description" dataDxfId="25" dataCellStyle="Normal"/>
    <tableColumn id="36" name="Location" dataDxfId="24" dataCellStyle="Normal"/>
    <tableColumn id="37" name="Web" dataDxfId="23" dataCellStyle="Normal"/>
    <tableColumn id="38" name="Time Zone" dataDxfId="22" dataCellStyle="Normal"/>
    <tableColumn id="39" name="Joined Twitter Date (UTC)" dataDxfId="18" dataCellStyle="Normal"/>
    <tableColumn id="40" name="Custom Menu Item Text" dataDxfId="17" dataCellStyle="Normal"/>
    <tableColumn id="41" name="Custom Menu Item Action" dataDxfId="16" dataCellStyle="Normal"/>
    <tableColumn id="42" name="Tweeted Search Term?" dataDxfId="15"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74" totalsRowShown="0" headerRowDxfId="118">
  <autoFilter ref="A2:X74"/>
  <tableColumns count="24">
    <tableColumn id="1" name="Group" dataDxfId="5" dataCellStyle="NodeXL Required"/>
    <tableColumn id="2" name="Vertex Color" dataDxfId="4" dataCellStyle="NodeXL Visual Property"/>
    <tableColumn id="3" name="Vertex Shape" dataDxfId="3" dataCellStyle="NodeXL Visual Property"/>
    <tableColumn id="22" name="Visibility" dataDxfId="117" dataCellStyle="NodeXL Visual Property"/>
    <tableColumn id="4" name="Collapsed?" dataCellStyle="NodeXL Visual Property"/>
    <tableColumn id="18" name="Label" dataDxfId="116" dataCellStyle="NodeXL Label"/>
    <tableColumn id="20" name="Collapsed X" dataCellStyle="NodeXL Layout"/>
    <tableColumn id="21" name="Collapsed Y" dataCellStyle="NodeXL Layout"/>
    <tableColumn id="6" name="ID" dataDxfId="115" dataCellStyle="NodeXL Do Not Edit"/>
    <tableColumn id="19" name="Collapsed Properties" dataDxfId="114" dataCellStyle="NodeXL Do Not Edit"/>
    <tableColumn id="5" name="Vertices" dataDxfId="113" dataCellStyle="NodeXL Graph Metric"/>
    <tableColumn id="7" name="Unique Edges" dataDxfId="112" dataCellStyle="NodeXL Graph Metric"/>
    <tableColumn id="8" name="Edges With Duplicates" dataDxfId="111" dataCellStyle="NodeXL Graph Metric"/>
    <tableColumn id="9" name="Total Edges" dataDxfId="110" dataCellStyle="NodeXL Graph Metric"/>
    <tableColumn id="10" name="Self-Loops" dataDxfId="109" dataCellStyle="NodeXL Graph Metric"/>
    <tableColumn id="24" name="Reciprocated Vertex Pair Ratio" dataDxfId="108" dataCellStyle="NodeXL Graph Metric"/>
    <tableColumn id="25" name="Reciprocated Edge Ratio" dataDxfId="107" dataCellStyle="NodeXL Graph Metric"/>
    <tableColumn id="11" name="Connected Components" dataDxfId="106" dataCellStyle="NodeXL Graph Metric"/>
    <tableColumn id="12" name="Single-Vertex Connected Components" dataDxfId="105" dataCellStyle="NodeXL Graph Metric"/>
    <tableColumn id="13" name="Maximum Vertices in a Connected Component" dataDxfId="104" dataCellStyle="NodeXL Graph Metric"/>
    <tableColumn id="14" name="Maximum Edges in a Connected Component" dataDxfId="103" dataCellStyle="NodeXL Graph Metric"/>
    <tableColumn id="15" name="Maximum Geodesic Distance (Diameter)" dataDxfId="102" dataCellStyle="NodeXL Graph Metric"/>
    <tableColumn id="16" name="Average Geodesic Distance" dataDxfId="101" dataCellStyle="NodeXL Graph Metric"/>
    <tableColumn id="17" name="Graph Density" dataDxfId="10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566" totalsRowShown="0" headerRowDxfId="99" dataDxfId="98">
  <autoFilter ref="A1:C566"/>
  <tableColumns count="3">
    <tableColumn id="1" name="Group" dataDxfId="2" dataCellStyle="Normal"/>
    <tableColumn id="2" name="Vertex" dataDxfId="1" dataCellStyle="Normal"/>
    <tableColumn id="3" name="Vertex ID" dataDxfId="0"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1" dataCellStyle="NodeXL Graph Metric"/>
    <tableColumn id="2" name="Value" dataDxfId="1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7"/>
    <tableColumn id="2" name="Degree Frequency" dataDxfId="96">
      <calculatedColumnFormula>COUNTIF(Vertices[Degree], "&gt;= " &amp; D2) - COUNTIF(Vertices[Degree], "&gt;=" &amp; D3)</calculatedColumnFormula>
    </tableColumn>
    <tableColumn id="3" name="In-Degree Bin" dataDxfId="95"/>
    <tableColumn id="4" name="In-Degree Frequency" dataDxfId="94">
      <calculatedColumnFormula>COUNTIF(Vertices[In-Degree], "&gt;= " &amp; F2) - COUNTIF(Vertices[In-Degree], "&gt;=" &amp; F3)</calculatedColumnFormula>
    </tableColumn>
    <tableColumn id="5" name="Out-Degree Bin" dataDxfId="93"/>
    <tableColumn id="6" name="Out-Degree Frequency" dataDxfId="92">
      <calculatedColumnFormula>COUNTIF(Vertices[Out-Degree], "&gt;= " &amp; H2) - COUNTIF(Vertices[Out-Degree], "&gt;=" &amp; H3)</calculatedColumnFormula>
    </tableColumn>
    <tableColumn id="7" name="Betweenness Centrality Bin" dataDxfId="91"/>
    <tableColumn id="8" name="Betweenness Centrality Frequency" dataDxfId="90">
      <calculatedColumnFormula>COUNTIF(Vertices[Betweenness Centrality], "&gt;= " &amp; J2) - COUNTIF(Vertices[Betweenness Centrality], "&gt;=" &amp; J3)</calculatedColumnFormula>
    </tableColumn>
    <tableColumn id="9" name="Closeness Centrality Bin" dataDxfId="89"/>
    <tableColumn id="10" name="Closeness Centrality Frequency" dataDxfId="88">
      <calculatedColumnFormula>COUNTIF(Vertices[Closeness Centrality], "&gt;= " &amp; L2) - COUNTIF(Vertices[Closeness Centrality], "&gt;=" &amp; L3)</calculatedColumnFormula>
    </tableColumn>
    <tableColumn id="11" name="Eigenvector Centrality Bin" dataDxfId="87"/>
    <tableColumn id="12" name="Eigenvector Centrality Frequency" dataDxfId="86">
      <calculatedColumnFormula>COUNTIF(Vertices[Eigenvector Centrality], "&gt;= " &amp; N2) - COUNTIF(Vertices[Eigenvector Centrality], "&gt;=" &amp; N3)</calculatedColumnFormula>
    </tableColumn>
    <tableColumn id="18" name="PageRank Bin" dataDxfId="85"/>
    <tableColumn id="17" name="PageRank Frequency" dataDxfId="84">
      <calculatedColumnFormula>COUNTIF(Vertices[Eigenvector Centrality], "&gt;= " &amp; P2) - COUNTIF(Vertices[Eigenvector Centrality], "&gt;=" &amp; P3)</calculatedColumnFormula>
    </tableColumn>
    <tableColumn id="13" name="Clustering Coefficient Bin" dataDxfId="83"/>
    <tableColumn id="14" name="Clustering Coefficient Frequency" dataDxfId="82">
      <calculatedColumnFormula>COUNTIF(Vertices[Clustering Coefficient], "&gt;= " &amp; R2) - COUNTIF(Vertices[Clustering Coefficient], "&gt;=" &amp; R3)</calculatedColumnFormula>
    </tableColumn>
    <tableColumn id="15" name="Dynamic Filter Bin" dataDxfId="81"/>
    <tableColumn id="16" name="Dynamic Filter Frequency" dataDxfId="8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9">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s://jenniferswartz.com/2017/03/20/emerging-leaders-relationships-relevance-and-innovation/amp/" TargetMode="External"/><Relationship Id="rId987" Type="http://schemas.openxmlformats.org/officeDocument/2006/relationships/hyperlink" Target="https://twitter.com/" TargetMode="External"/><Relationship Id="rId402" Type="http://schemas.openxmlformats.org/officeDocument/2006/relationships/hyperlink" Target="http://www.heraldsun.com/news/local/education/article140180888.html" TargetMode="External"/><Relationship Id="rId847" Type="http://schemas.openxmlformats.org/officeDocument/2006/relationships/hyperlink" Target="https://twitter.com/" TargetMode="External"/><Relationship Id="rId1032"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1989" Type="http://schemas.openxmlformats.org/officeDocument/2006/relationships/hyperlink" Target="https://twitter.com/" TargetMode="External"/><Relationship Id="rId43" Type="http://schemas.openxmlformats.org/officeDocument/2006/relationships/hyperlink" Target="http://paper.li/KEvans_DPS/1446822545?edition_id=ec4a84d0-0cb5-11e7-8ecc-0cc47a0d15fd"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s://edexcellence.net/articles/when-grading-schools-parents-care-about-student-growth"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497" Type="http://schemas.openxmlformats.org/officeDocument/2006/relationships/hyperlink" Target="https://storify.com/HSG_NC/are-paper-textbooks-going-extinct" TargetMode="External"/><Relationship Id="rId357" Type="http://schemas.openxmlformats.org/officeDocument/2006/relationships/hyperlink" Target="https://youtu.be/9rPfFNnZGKA"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17" Type="http://schemas.openxmlformats.org/officeDocument/2006/relationships/hyperlink" Target="https://goo.gl/5k9GMU" TargetMode="External"/><Relationship Id="rId564" Type="http://schemas.openxmlformats.org/officeDocument/2006/relationships/hyperlink" Target="http://www.indy.education/blog/2017/3/13/teachers-quit-principals-not-schools"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424" Type="http://schemas.openxmlformats.org/officeDocument/2006/relationships/hyperlink" Target="https://twitter.com/ashleyhhurley/status/844361075520917505" TargetMode="External"/><Relationship Id="rId631" Type="http://schemas.openxmlformats.org/officeDocument/2006/relationships/hyperlink" Target="http://bit.ly/2nhFWwy" TargetMode="External"/><Relationship Id="rId729"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936" Type="http://schemas.openxmlformats.org/officeDocument/2006/relationships/hyperlink" Target="https://twitter.com/"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65" Type="http://schemas.openxmlformats.org/officeDocument/2006/relationships/hyperlink" Target="http://www.newsobserver.com/news/politics-government/politics-columns-blogs/rob-christensen/article139368828.html"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s://twitter.com/i/web/status/844259027609706497" TargetMode="External"/><Relationship Id="rId141" Type="http://schemas.openxmlformats.org/officeDocument/2006/relationships/hyperlink" Target="https://edexcellence.net/articles/when-grading-schools-parents-care-about-student-growth" TargetMode="External"/><Relationship Id="rId379" Type="http://schemas.openxmlformats.org/officeDocument/2006/relationships/hyperlink" Target="https://youtu.be/9rPfFNnZGKA" TargetMode="External"/><Relationship Id="rId586" Type="http://schemas.openxmlformats.org/officeDocument/2006/relationships/hyperlink" Target="https://www.youtube.com/watch?v=iz5PJTOIF44" TargetMode="External"/><Relationship Id="rId793" Type="http://schemas.openxmlformats.org/officeDocument/2006/relationships/hyperlink" Target="https://twitter.com/" TargetMode="External"/><Relationship Id="rId7" Type="http://schemas.openxmlformats.org/officeDocument/2006/relationships/hyperlink" Target="https://twitter.com/Billy_K_Ball/status/842803981932023808" TargetMode="External"/><Relationship Id="rId239" Type="http://schemas.openxmlformats.org/officeDocument/2006/relationships/hyperlink" Target="http://bit.ly/2niSL9S" TargetMode="External"/><Relationship Id="rId446" Type="http://schemas.openxmlformats.org/officeDocument/2006/relationships/hyperlink" Target="https://twitter.com/jaymelinton/status/844361022202884097" TargetMode="External"/><Relationship Id="rId653" Type="http://schemas.openxmlformats.org/officeDocument/2006/relationships/hyperlink" Target="http://ow.ly/ynWs30a4nZ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306" Type="http://schemas.openxmlformats.org/officeDocument/2006/relationships/hyperlink" Target="http://www.philberger.org/senate_expands_bonus_program_to_reward_more_outstanding_n_c_teachers"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1143"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87" Type="http://schemas.openxmlformats.org/officeDocument/2006/relationships/hyperlink" Target="https://www.weareteachers.com/ted-talks-teachers/" TargetMode="External"/><Relationship Id="rId513" Type="http://schemas.openxmlformats.org/officeDocument/2006/relationships/hyperlink" Target="https://twitter.com/dc_price/status/844527280785383425"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350"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bit.ly/2nfcrfa" TargetMode="External"/><Relationship Id="rId163" Type="http://schemas.openxmlformats.org/officeDocument/2006/relationships/hyperlink" Target="http://ow.ly/mBq730a7VK8" TargetMode="External"/><Relationship Id="rId370" Type="http://schemas.openxmlformats.org/officeDocument/2006/relationships/hyperlink" Target="https://youtu.be/9rPfFNnZGKA" TargetMode="External"/><Relationship Id="rId2051" Type="http://schemas.openxmlformats.org/officeDocument/2006/relationships/hyperlink" Target="https://twitter.com/" TargetMode="External"/><Relationship Id="rId230" Type="http://schemas.openxmlformats.org/officeDocument/2006/relationships/hyperlink" Target="http://buff.ly/2mPT0p1" TargetMode="External"/><Relationship Id="rId468" Type="http://schemas.openxmlformats.org/officeDocument/2006/relationships/hyperlink" Target="https://www.periscope.tv/w/1yoKMejbAwnKQ" TargetMode="External"/><Relationship Id="rId675" Type="http://schemas.openxmlformats.org/officeDocument/2006/relationships/hyperlink" Target="http://bit.ly/2nWHbz6"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328" Type="http://schemas.openxmlformats.org/officeDocument/2006/relationships/hyperlink" Target="https://twitter.com/i/web/status/842847346077581312" TargetMode="External"/><Relationship Id="rId535" Type="http://schemas.openxmlformats.org/officeDocument/2006/relationships/hyperlink" Target="https://www.youtube.com/playlist?list=PL0FAIMVgDXL9lfIDMviQlntE-V2zusKmJ"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602" Type="http://schemas.openxmlformats.org/officeDocument/2006/relationships/hyperlink" Target="https://www.youtube.com/watch?v=iz5PJTOIF44"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bit.ly/edcampbeach" TargetMode="External"/><Relationship Id="rId1604" Type="http://schemas.openxmlformats.org/officeDocument/2006/relationships/hyperlink" Target="https://twitter.com/" TargetMode="External"/><Relationship Id="rId185" Type="http://schemas.openxmlformats.org/officeDocument/2006/relationships/hyperlink" Target="http://bit.ly/2n5rYeP" TargetMode="External"/><Relationship Id="rId1811" Type="http://schemas.openxmlformats.org/officeDocument/2006/relationships/hyperlink" Target="https://twitter.com/" TargetMode="External"/><Relationship Id="rId1909" Type="http://schemas.openxmlformats.org/officeDocument/2006/relationships/hyperlink" Target="https://twitter.com/" TargetMode="External"/><Relationship Id="rId392" Type="http://schemas.openxmlformats.org/officeDocument/2006/relationships/hyperlink" Target="http://fw.to/oC5ui5C" TargetMode="External"/><Relationship Id="rId697" Type="http://schemas.openxmlformats.org/officeDocument/2006/relationships/hyperlink" Target="https://twitter.com/" TargetMode="External"/><Relationship Id="rId252" Type="http://schemas.openxmlformats.org/officeDocument/2006/relationships/hyperlink" Target="https://www.ednc.org/2017/03/21/pitt-countys-asks-push-students-gifted-potential/" TargetMode="External"/><Relationship Id="rId1187" Type="http://schemas.openxmlformats.org/officeDocument/2006/relationships/hyperlink" Target="https://twitter.com/" TargetMode="External"/><Relationship Id="rId112" Type="http://schemas.openxmlformats.org/officeDocument/2006/relationships/hyperlink" Target="https://shar.es/1USKH4" TargetMode="External"/><Relationship Id="rId557" Type="http://schemas.openxmlformats.org/officeDocument/2006/relationships/hyperlink" Target="http://ow.ly/S98A309UfHT"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417" Type="http://schemas.openxmlformats.org/officeDocument/2006/relationships/hyperlink" Target="https://twitter.com/i/web/status/844358371469934593" TargetMode="External"/><Relationship Id="rId624" Type="http://schemas.openxmlformats.org/officeDocument/2006/relationships/hyperlink" Target="https://www.youtube.com/watch?v=iz5PJTOIF44"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929"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58" Type="http://schemas.openxmlformats.org/officeDocument/2006/relationships/hyperlink" Target="https://twitter.com/i/web/status/843117641468432384"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274" Type="http://schemas.openxmlformats.org/officeDocument/2006/relationships/hyperlink" Target="http://2.sas.com/60108ZITI" TargetMode="External"/><Relationship Id="rId481" Type="http://schemas.openxmlformats.org/officeDocument/2006/relationships/hyperlink" Target="http://fw.to/oC5ui5C" TargetMode="External"/><Relationship Id="rId134" Type="http://schemas.openxmlformats.org/officeDocument/2006/relationships/hyperlink" Target="https://shar.es/1UVKTD" TargetMode="External"/><Relationship Id="rId579" Type="http://schemas.openxmlformats.org/officeDocument/2006/relationships/hyperlink" Target="https://www.youtube.com/watch?v=iz5PJTOIF44"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www.npr.org/sections/ed/2017/03/22/521094752/the-supreme-court-rules-in-favor-of-a-special-education-student?utm_campaign=storyshare&amp;utm_source=twitter.com&amp;utm_medium=social" TargetMode="External"/><Relationship Id="rId439" Type="http://schemas.openxmlformats.org/officeDocument/2006/relationships/hyperlink" Target="https://twitter.com/michgutierrez/status/844365306378272770" TargetMode="External"/><Relationship Id="rId646" Type="http://schemas.openxmlformats.org/officeDocument/2006/relationships/hyperlink" Target="https://twitter.com/i/web/status/844552131097104384"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022" Type="http://schemas.openxmlformats.org/officeDocument/2006/relationships/hyperlink" Target="https://twitter.com/" TargetMode="External"/><Relationship Id="rId201" Type="http://schemas.openxmlformats.org/officeDocument/2006/relationships/hyperlink" Target="https://twitter.com/curriculumblog/status/844365920944427009" TargetMode="External"/><Relationship Id="rId506" Type="http://schemas.openxmlformats.org/officeDocument/2006/relationships/hyperlink" Target="https://actionnetwork.org/petitions/pass-house-bill-13-to-save-teachers-increase-per-pupil-funding-to-national-average?source=twitter&amp;"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648"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96" Type="http://schemas.openxmlformats.org/officeDocument/2006/relationships/hyperlink" Target="http://www.journalnow.com/news/nation_world/u-s-supreme-court-bolsters-rights-of-learning-disabled-students/article_85674248-0f31-11e7-a510-e3fba7f341dc.html" TargetMode="External"/><Relationship Id="rId156" Type="http://schemas.openxmlformats.org/officeDocument/2006/relationships/hyperlink" Target="http://bit.do/dyslexiainnc" TargetMode="External"/><Relationship Id="rId363" Type="http://schemas.openxmlformats.org/officeDocument/2006/relationships/hyperlink" Target="https://twitter.com/i/web/status/843609534048407552" TargetMode="External"/><Relationship Id="rId570" Type="http://schemas.openxmlformats.org/officeDocument/2006/relationships/hyperlink" Target="https://simbli.eboardsolutions.com/Meetings/Attachment.aspx?S=920&amp;AID=86315&amp;MID=3158" TargetMode="External"/><Relationship Id="rId2044" Type="http://schemas.openxmlformats.org/officeDocument/2006/relationships/hyperlink" Target="https://twitter.com/" TargetMode="External"/><Relationship Id="rId223" Type="http://schemas.openxmlformats.org/officeDocument/2006/relationships/hyperlink" Target="http://avlne.ws/2nyyIEZ" TargetMode="External"/><Relationship Id="rId430" Type="http://schemas.openxmlformats.org/officeDocument/2006/relationships/hyperlink" Target="https://fcit.usf.edu/matrix/matrix/" TargetMode="External"/><Relationship Id="rId668" Type="http://schemas.openxmlformats.org/officeDocument/2006/relationships/hyperlink" Target="https://twitter.com/i/web/status/844973542823350272"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528" Type="http://schemas.openxmlformats.org/officeDocument/2006/relationships/hyperlink" Target="https://www.periscope.tv/w/1yoKMejbAwnKQ"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1877" Type="http://schemas.openxmlformats.org/officeDocument/2006/relationships/hyperlink" Target="https://twitter.com/" TargetMode="External"/><Relationship Id="rId71" Type="http://schemas.openxmlformats.org/officeDocument/2006/relationships/hyperlink" Target="https://www.ednc.org/2017/03/20/catalyst-inventeam-brings-high-level-stem-students-disabilities/" TargetMode="External"/><Relationship Id="rId802"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chapelboro.com/news/pre-k-12-education/ncs-school-grading-system-measures-poverty-not-performance" TargetMode="External"/><Relationship Id="rId178" Type="http://schemas.openxmlformats.org/officeDocument/2006/relationships/hyperlink" Target="http://ow.ly/pNwQ30a7Zfs" TargetMode="External"/><Relationship Id="rId1804" Type="http://schemas.openxmlformats.org/officeDocument/2006/relationships/hyperlink" Target="https://twitter.com/" TargetMode="External"/><Relationship Id="rId385" Type="http://schemas.openxmlformats.org/officeDocument/2006/relationships/hyperlink" Target="https://shar.es/1USKH4" TargetMode="External"/><Relationship Id="rId592" Type="http://schemas.openxmlformats.org/officeDocument/2006/relationships/hyperlink" Target="http://www.huffingtonpost.com/entry/vouchers-will-destroy-public-education_us_58bea79ee4b0abcb02ce21f9" TargetMode="External"/><Relationship Id="rId2066" Type="http://schemas.openxmlformats.org/officeDocument/2006/relationships/comments" Target="../comments1.xml"/><Relationship Id="rId245" Type="http://schemas.openxmlformats.org/officeDocument/2006/relationships/hyperlink" Target="http://www.pbs.org/independentlens/films/bad-kids/" TargetMode="External"/><Relationship Id="rId452" Type="http://schemas.openxmlformats.org/officeDocument/2006/relationships/hyperlink" Target="https://twitter.com/RodneyRGarcia/status/844367902715338753"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105" Type="http://schemas.openxmlformats.org/officeDocument/2006/relationships/hyperlink" Target="http://ow.ly/gdeC30a75Np" TargetMode="External"/><Relationship Id="rId312" Type="http://schemas.openxmlformats.org/officeDocument/2006/relationships/hyperlink" Target="http://americanlens.com/special-needs-teacher-needs-help-ipads/"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93" Type="http://schemas.openxmlformats.org/officeDocument/2006/relationships/hyperlink" Target="http://bit.do/dyslexiainnc" TargetMode="External"/><Relationship Id="rId617" Type="http://schemas.openxmlformats.org/officeDocument/2006/relationships/hyperlink" Target="https://www.youtube.com/watch?v=iz5PJTOIF44"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1899"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20" Type="http://schemas.openxmlformats.org/officeDocument/2006/relationships/hyperlink" Target="http://bit.ly/2nfcrfa" TargetMode="External"/><Relationship Id="rId267" Type="http://schemas.openxmlformats.org/officeDocument/2006/relationships/hyperlink" Target="https://twitter.com/jen_hawkins4/status/843982505350979584" TargetMode="External"/><Relationship Id="rId474" Type="http://schemas.openxmlformats.org/officeDocument/2006/relationships/hyperlink" Target="https://twitter.com/i/web/status/843427901961920514" TargetMode="External"/><Relationship Id="rId127" Type="http://schemas.openxmlformats.org/officeDocument/2006/relationships/hyperlink" Target="http://ow.ly/pNwQ30a7Zfs" TargetMode="External"/><Relationship Id="rId681" Type="http://schemas.openxmlformats.org/officeDocument/2006/relationships/hyperlink" Target="http://ow.ly/gdeC30a75Np"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334" Type="http://schemas.openxmlformats.org/officeDocument/2006/relationships/hyperlink" Target="https://twitter.com/sutphins/status/843846699206541312" TargetMode="External"/><Relationship Id="rId541" Type="http://schemas.openxmlformats.org/officeDocument/2006/relationships/hyperlink" Target="https://shar.es/1UBB2Y" TargetMode="External"/><Relationship Id="rId639" Type="http://schemas.openxmlformats.org/officeDocument/2006/relationships/hyperlink" Target="https://www.periscope.tv/w/1yoKMejbAwnKQ"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015" Type="http://schemas.openxmlformats.org/officeDocument/2006/relationships/hyperlink" Target="https://twitter.com/" TargetMode="External"/><Relationship Id="rId401" Type="http://schemas.openxmlformats.org/officeDocument/2006/relationships/hyperlink" Target="https://twitter.com/i/web/status/844934012464496640" TargetMode="External"/><Relationship Id="rId846" Type="http://schemas.openxmlformats.org/officeDocument/2006/relationships/hyperlink" Target="https://twitter.com/"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1988"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paper.li/KEvans_DPS/1446822545?edition_id=ec4a84d0-0cb5-11e7-8ecc-0cc47a0d15fd"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s://edexcellence.net/articles/when-grading-schools-parents-care-about-student-growth"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89" Type="http://schemas.openxmlformats.org/officeDocument/2006/relationships/hyperlink" Target="http://www.journalnow.com/news/nation_world/u-s-supreme-court-bolsters-rights-of-learning-disabled-students/article_85674248-0f31-11e7-a510-e3fba7f341dc.html" TargetMode="External"/><Relationship Id="rId496" Type="http://schemas.openxmlformats.org/officeDocument/2006/relationships/hyperlink" Target="https://www.ednc.org/2017/03/21/evaas-incomplete-painful-system/" TargetMode="External"/><Relationship Id="rId149" Type="http://schemas.openxmlformats.org/officeDocument/2006/relationships/hyperlink" Target="http://ow.ly/pNwQ30a7Zfs" TargetMode="External"/><Relationship Id="rId356" Type="http://schemas.openxmlformats.org/officeDocument/2006/relationships/hyperlink" Target="https://youtu.be/9rPfFNnZGKA" TargetMode="External"/><Relationship Id="rId563" Type="http://schemas.openxmlformats.org/officeDocument/2006/relationships/hyperlink" Target="http://www.indy.education/blog/2017/3/13/teachers-quit-principals-not-schools"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16" Type="http://schemas.openxmlformats.org/officeDocument/2006/relationships/hyperlink" Target="https://youtu.be/9rPfFNnZGKA" TargetMode="External"/><Relationship Id="rId423" Type="http://schemas.openxmlformats.org/officeDocument/2006/relationships/hyperlink" Target="https://shar.es/1UVcPj" TargetMode="External"/><Relationship Id="rId868"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1498" Type="http://schemas.openxmlformats.org/officeDocument/2006/relationships/hyperlink" Target="https://twitter.com/" TargetMode="External"/><Relationship Id="rId630" Type="http://schemas.openxmlformats.org/officeDocument/2006/relationships/hyperlink" Target="http://bit.ly/2nhFWwy"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64" Type="http://schemas.openxmlformats.org/officeDocument/2006/relationships/hyperlink" Target="http://www.wral.com/-please-be-extra-vigilant-nc-schools-warned-about-email-scam-seeking-private-info/16590265/"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1632"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s://twitter.com/i/web/status/844259027609706497" TargetMode="External"/><Relationship Id="rId140" Type="http://schemas.openxmlformats.org/officeDocument/2006/relationships/hyperlink" Target="http://ow.ly/pNwQ30a7Zfs" TargetMode="External"/><Relationship Id="rId378" Type="http://schemas.openxmlformats.org/officeDocument/2006/relationships/hyperlink" Target="https://twitter.com/i/web/status/843428375695966213" TargetMode="External"/><Relationship Id="rId585" Type="http://schemas.openxmlformats.org/officeDocument/2006/relationships/hyperlink" Target="https://www.youtube.com/watch?v=iz5PJTOIF44"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6" Type="http://schemas.openxmlformats.org/officeDocument/2006/relationships/hyperlink" Target="https://twitter.com/Billy_K_Ball/status/842803773206675459" TargetMode="External"/><Relationship Id="rId238" Type="http://schemas.openxmlformats.org/officeDocument/2006/relationships/hyperlink" Target="https://www.ncforum.org/howard-lee-to-receive-public-school-forum-of-north-carolinas-annual-education-leadership-award/" TargetMode="External"/><Relationship Id="rId445" Type="http://schemas.openxmlformats.org/officeDocument/2006/relationships/hyperlink" Target="https://twitter.com/i/web/status/844359587306393600" TargetMode="External"/><Relationship Id="rId652" Type="http://schemas.openxmlformats.org/officeDocument/2006/relationships/hyperlink" Target="https://shar.es/1QnBTH"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305" Type="http://schemas.openxmlformats.org/officeDocument/2006/relationships/hyperlink" Target="http://www.philberger.org/senate_expands_bonus_program_to_reward_more_outstanding_n_c_teachers" TargetMode="External"/><Relationship Id="rId512" Type="http://schemas.openxmlformats.org/officeDocument/2006/relationships/hyperlink" Target="https://goo.gl/oQgI61"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86" Type="http://schemas.openxmlformats.org/officeDocument/2006/relationships/hyperlink" Target="http://ow.ly/7BHX30a5jmH"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959" Type="http://schemas.openxmlformats.org/officeDocument/2006/relationships/hyperlink" Target="https://twitter.com/" TargetMode="External"/><Relationship Id="rId13" Type="http://schemas.openxmlformats.org/officeDocument/2006/relationships/hyperlink" Target="http://bit.ly/2nfcrfa" TargetMode="External"/><Relationship Id="rId1819" Type="http://schemas.openxmlformats.org/officeDocument/2006/relationships/hyperlink" Target="https://twitter.com/" TargetMode="External"/><Relationship Id="rId162" Type="http://schemas.openxmlformats.org/officeDocument/2006/relationships/hyperlink" Target="http://bit.ly/edcampbeach" TargetMode="External"/><Relationship Id="rId467" Type="http://schemas.openxmlformats.org/officeDocument/2006/relationships/hyperlink" Target="https://www.periscope.tv/w/1yoKMejbAwnKQ" TargetMode="External"/><Relationship Id="rId1097" Type="http://schemas.openxmlformats.org/officeDocument/2006/relationships/hyperlink" Target="https://twitter.com/" TargetMode="External"/><Relationship Id="rId2050" Type="http://schemas.openxmlformats.org/officeDocument/2006/relationships/hyperlink" Target="https://twitter.com/" TargetMode="External"/><Relationship Id="rId674" Type="http://schemas.openxmlformats.org/officeDocument/2006/relationships/hyperlink" Target="http://bit.ly/2ncxgVZ" TargetMode="External"/><Relationship Id="rId881" Type="http://schemas.openxmlformats.org/officeDocument/2006/relationships/hyperlink" Target="https://twitter.com/" TargetMode="External"/><Relationship Id="rId979" Type="http://schemas.openxmlformats.org/officeDocument/2006/relationships/hyperlink" Target="https://twitter.com/" TargetMode="External"/><Relationship Id="rId327" Type="http://schemas.openxmlformats.org/officeDocument/2006/relationships/hyperlink" Target="https://twitter.com/i/web/status/842847346077581312" TargetMode="External"/><Relationship Id="rId534" Type="http://schemas.openxmlformats.org/officeDocument/2006/relationships/hyperlink" Target="https://twitter.com/i/web/status/844328213975322625" TargetMode="External"/><Relationship Id="rId741" Type="http://schemas.openxmlformats.org/officeDocument/2006/relationships/hyperlink" Target="https://twitter.com/" TargetMode="External"/><Relationship Id="rId839"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twitter.com/" TargetMode="External"/><Relationship Id="rId2008" Type="http://schemas.openxmlformats.org/officeDocument/2006/relationships/hyperlink" Target="https://twitter.com/" TargetMode="External"/><Relationship Id="rId601" Type="http://schemas.openxmlformats.org/officeDocument/2006/relationships/hyperlink" Target="https://www.youtube.com/watch?v=iz5PJTOIF44"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bit.ly/edcampbeach"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184" Type="http://schemas.openxmlformats.org/officeDocument/2006/relationships/hyperlink" Target="http://bit.ly/2n5rYeP" TargetMode="External"/><Relationship Id="rId391" Type="http://schemas.openxmlformats.org/officeDocument/2006/relationships/hyperlink" Target="https://shar.es/1USKH4" TargetMode="External"/><Relationship Id="rId1908" Type="http://schemas.openxmlformats.org/officeDocument/2006/relationships/hyperlink" Target="https://twitter.com/" TargetMode="External"/><Relationship Id="rId251" Type="http://schemas.openxmlformats.org/officeDocument/2006/relationships/hyperlink" Target="https://www.ncforum.org/howard-lee-to-receive-public-school-forum-of-north-carolinas-annual-education-leadership-award/" TargetMode="External"/><Relationship Id="rId489" Type="http://schemas.openxmlformats.org/officeDocument/2006/relationships/hyperlink" Target="http://wapo.st/2nowTtJ?tid=ss_tw" TargetMode="External"/><Relationship Id="rId696" Type="http://schemas.openxmlformats.org/officeDocument/2006/relationships/hyperlink" Target="https://twitter.com/" TargetMode="External"/><Relationship Id="rId349" Type="http://schemas.openxmlformats.org/officeDocument/2006/relationships/hyperlink" Target="http://www.philberger.org/senate_expands_bonus_program_to_reward_more_outstanding_n_c_teachers" TargetMode="External"/><Relationship Id="rId556" Type="http://schemas.openxmlformats.org/officeDocument/2006/relationships/hyperlink" Target="http://goo.gl/e8bUaZ"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111" Type="http://schemas.openxmlformats.org/officeDocument/2006/relationships/hyperlink" Target="https://twitter.com/i/web/status/844196572950921220" TargetMode="External"/><Relationship Id="rId209" Type="http://schemas.openxmlformats.org/officeDocument/2006/relationships/hyperlink" Target="https://youtu.be/9rPfFNnZGKA" TargetMode="External"/><Relationship Id="rId416" Type="http://schemas.openxmlformats.org/officeDocument/2006/relationships/hyperlink" Target="https://twitter.com/Tch2LrnAK/status/844365943497093121"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1698" Type="http://schemas.openxmlformats.org/officeDocument/2006/relationships/hyperlink" Target="https://twitter.com/" TargetMode="External"/><Relationship Id="rId623" Type="http://schemas.openxmlformats.org/officeDocument/2006/relationships/hyperlink" Target="http://doug-johnson.squarespace.com/blue-skunk-blog/2017/3/20/does-tech-skills-for-all-really-mean-all-in-your-district.html" TargetMode="External"/><Relationship Id="rId830" Type="http://schemas.openxmlformats.org/officeDocument/2006/relationships/hyperlink" Target="https://twitter.com/" TargetMode="External"/><Relationship Id="rId928" Type="http://schemas.openxmlformats.org/officeDocument/2006/relationships/hyperlink" Target="https://twitter.com/" TargetMode="External"/><Relationship Id="rId1460"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57" Type="http://schemas.openxmlformats.org/officeDocument/2006/relationships/hyperlink" Target="https://twitter.com/i/web/status/843117641468432384"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73" Type="http://schemas.openxmlformats.org/officeDocument/2006/relationships/hyperlink" Target="https://chrome.google.com/webstore/detail/sas-writing-reviser/fhjdkpmenphkpeogpeljncfmbkknmkje?hl=en" TargetMode="External"/><Relationship Id="rId480" Type="http://schemas.openxmlformats.org/officeDocument/2006/relationships/hyperlink" Target="http://www.newsobserver.com/news/local/education/article139937973.html" TargetMode="External"/><Relationship Id="rId133" Type="http://schemas.openxmlformats.org/officeDocument/2006/relationships/hyperlink" Target="http://ow.ly/pNwQ30a7Zfs" TargetMode="External"/><Relationship Id="rId340" Type="http://schemas.openxmlformats.org/officeDocument/2006/relationships/hyperlink" Target="https://twitter.com/LifeLimits/status/844491629113364480" TargetMode="External"/><Relationship Id="rId578" Type="http://schemas.openxmlformats.org/officeDocument/2006/relationships/hyperlink" Target="http://bit.ly/2o8J5vw"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021" Type="http://schemas.openxmlformats.org/officeDocument/2006/relationships/hyperlink" Target="https://twitter.com/" TargetMode="External"/><Relationship Id="rId200" Type="http://schemas.openxmlformats.org/officeDocument/2006/relationships/hyperlink" Target="https://twitter.com/curriculumblog/status/844365920944427009" TargetMode="External"/><Relationship Id="rId438" Type="http://schemas.openxmlformats.org/officeDocument/2006/relationships/hyperlink" Target="https://twitter.com/mrjamesfrye/status/844368717421121536" TargetMode="External"/><Relationship Id="rId645" Type="http://schemas.openxmlformats.org/officeDocument/2006/relationships/hyperlink" Target="https://goo.gl/5k9GMU"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505" Type="http://schemas.openxmlformats.org/officeDocument/2006/relationships/hyperlink" Target="http://ow.ly/CioL30acin3"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79" Type="http://schemas.openxmlformats.org/officeDocument/2006/relationships/hyperlink" Target="https://www.weareteachers.com/ted-talks-teachers/" TargetMode="External"/><Relationship Id="rId1202" Type="http://schemas.openxmlformats.org/officeDocument/2006/relationships/hyperlink" Target="https://twitter.com/"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295" Type="http://schemas.openxmlformats.org/officeDocument/2006/relationships/hyperlink" Target="http://americanlens.com/special-needs-teacher-needs-help-ipads/" TargetMode="External"/><Relationship Id="rId1921" Type="http://schemas.openxmlformats.org/officeDocument/2006/relationships/hyperlink" Target="https://twitter.com/" TargetMode="External"/><Relationship Id="rId155" Type="http://schemas.openxmlformats.org/officeDocument/2006/relationships/hyperlink" Target="http://bit.do/dyslexiainnc" TargetMode="External"/><Relationship Id="rId362" Type="http://schemas.openxmlformats.org/officeDocument/2006/relationships/hyperlink" Target="https://twitter.com/i/web/status/843250668013989889" TargetMode="External"/><Relationship Id="rId1297" Type="http://schemas.openxmlformats.org/officeDocument/2006/relationships/hyperlink" Target="https://twitter.com/" TargetMode="External"/><Relationship Id="rId2043" Type="http://schemas.openxmlformats.org/officeDocument/2006/relationships/hyperlink" Target="https://twitter.com/" TargetMode="External"/><Relationship Id="rId222" Type="http://schemas.openxmlformats.org/officeDocument/2006/relationships/hyperlink" Target="http://bit.ly/2o3Y4XF" TargetMode="External"/><Relationship Id="rId667" Type="http://schemas.openxmlformats.org/officeDocument/2006/relationships/hyperlink" Target="https://twitter.com/LindsayWagnerNC/status/844914182642454528" TargetMode="External"/><Relationship Id="rId874" Type="http://schemas.openxmlformats.org/officeDocument/2006/relationships/hyperlink" Target="https://twitter.com/" TargetMode="External"/><Relationship Id="rId527" Type="http://schemas.openxmlformats.org/officeDocument/2006/relationships/hyperlink" Target="https://www.periscope.tv/w/1yoKMejbAwnKQ"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70" Type="http://schemas.openxmlformats.org/officeDocument/2006/relationships/hyperlink" Target="https://twitter.com/i/web/status/843837471683239936"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www.ednc.org/2017/03/17/ncssa-trains-next-generation-superintendents/" TargetMode="External"/><Relationship Id="rId1803" Type="http://schemas.openxmlformats.org/officeDocument/2006/relationships/hyperlink" Target="https://twitter.com/" TargetMode="External"/><Relationship Id="rId177" Type="http://schemas.openxmlformats.org/officeDocument/2006/relationships/hyperlink" Target="http://bit.ly/edcampbeach" TargetMode="External"/><Relationship Id="rId384" Type="http://schemas.openxmlformats.org/officeDocument/2006/relationships/hyperlink" Target="http://bit.ly/edcampbeach" TargetMode="External"/><Relationship Id="rId591" Type="http://schemas.openxmlformats.org/officeDocument/2006/relationships/hyperlink" Target="https://www.ednc.org/2017/03/16/state-superintendent-mark-johnson-continues-listening-tour-chapel-hill/" TargetMode="External"/><Relationship Id="rId2065" Type="http://schemas.openxmlformats.org/officeDocument/2006/relationships/table" Target="../tables/table1.xml"/><Relationship Id="rId244" Type="http://schemas.openxmlformats.org/officeDocument/2006/relationships/hyperlink" Target="http://www.teacherlinesoutheast.org/Spring2017.ht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451" Type="http://schemas.openxmlformats.org/officeDocument/2006/relationships/hyperlink" Target="https://twitter.com/ashleyhhurley/status/844367273590771712" TargetMode="External"/><Relationship Id="rId549" Type="http://schemas.openxmlformats.org/officeDocument/2006/relationships/hyperlink" Target="https://twitter.com/i/web/status/844174651320352768"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104" Type="http://schemas.openxmlformats.org/officeDocument/2006/relationships/hyperlink" Target="https://shar.es/1USKH4" TargetMode="External"/><Relationship Id="rId311" Type="http://schemas.openxmlformats.org/officeDocument/2006/relationships/hyperlink" Target="https://goo.gl/5k9GMU" TargetMode="External"/><Relationship Id="rId409" Type="http://schemas.openxmlformats.org/officeDocument/2006/relationships/hyperlink" Target="http://americanlens.com/special-needs-teacher-needs-help-ipads/"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1898" Type="http://schemas.openxmlformats.org/officeDocument/2006/relationships/hyperlink" Target="https://twitter.com/" TargetMode="External"/><Relationship Id="rId92" Type="http://schemas.openxmlformats.org/officeDocument/2006/relationships/hyperlink" Target="http://bit.do/dyslexiainnc" TargetMode="External"/><Relationship Id="rId616" Type="http://schemas.openxmlformats.org/officeDocument/2006/relationships/hyperlink" Target="https://www.youtube.com/watch?v=iz5PJTOIF44"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1758"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199" Type="http://schemas.openxmlformats.org/officeDocument/2006/relationships/hyperlink" Target="https://twitter.com/curriculumblog/status/844365920944427009" TargetMode="External"/><Relationship Id="rId266" Type="http://schemas.openxmlformats.org/officeDocument/2006/relationships/hyperlink" Target="https://hawkins3cents.wordpress.com/2017/03/21/how-moonpies-are-changing-my-classroom/" TargetMode="External"/><Relationship Id="rId473" Type="http://schemas.openxmlformats.org/officeDocument/2006/relationships/hyperlink" Target="https://twitter.com/i/web/status/842872488774254592" TargetMode="External"/><Relationship Id="rId680" Type="http://schemas.openxmlformats.org/officeDocument/2006/relationships/hyperlink" Target="http://ow.ly/7BHX30a5jmH" TargetMode="External"/><Relationship Id="rId126" Type="http://schemas.openxmlformats.org/officeDocument/2006/relationships/hyperlink" Target="http://ow.ly/pNwQ30a7Zfs" TargetMode="External"/><Relationship Id="rId333" Type="http://schemas.openxmlformats.org/officeDocument/2006/relationships/hyperlink" Target="http://americanlens.com/special-needs-teacher-needs-help-ipads/" TargetMode="External"/><Relationship Id="rId540" Type="http://schemas.openxmlformats.org/officeDocument/2006/relationships/hyperlink" Target="http://www.indy.education/blog/2017/3/13/teachers-quit-principals-not-schools"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638" Type="http://schemas.openxmlformats.org/officeDocument/2006/relationships/hyperlink" Target="https://www.periscope.tv/w/1yoKMejbAwnKQ"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400" Type="http://schemas.openxmlformats.org/officeDocument/2006/relationships/hyperlink" Target="http://www.journalnow.com/news/crime/authorities-search-for-shooter-who-caused-lockdown-at-middle-fork/article_f3ca19fd-30eb-5780-8c2c-958362c56d01.html"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1987" Type="http://schemas.openxmlformats.org/officeDocument/2006/relationships/hyperlink" Target="https://twitter.com/" TargetMode="External"/><Relationship Id="rId912" Type="http://schemas.openxmlformats.org/officeDocument/2006/relationships/hyperlink" Target="https://twitter.com/" TargetMode="External"/><Relationship Id="rId1847" Type="http://schemas.openxmlformats.org/officeDocument/2006/relationships/hyperlink" Target="https://twitter.com/" TargetMode="External"/><Relationship Id="rId41" Type="http://schemas.openxmlformats.org/officeDocument/2006/relationships/hyperlink" Target="http://nzzl.us/NGR4YwW" TargetMode="External"/><Relationship Id="rId1402"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bit.do/dyslexia2" TargetMode="External"/><Relationship Id="rId288" Type="http://schemas.openxmlformats.org/officeDocument/2006/relationships/hyperlink" Target="http://www.journalnow.com/news/nation_world/u-s-supreme-court-bolsters-rights-of-learning-disabled-students/article_85674248-0f31-11e7-a510-e3fba7f341dc.html" TargetMode="External"/><Relationship Id="rId1914" Type="http://schemas.openxmlformats.org/officeDocument/2006/relationships/hyperlink" Target="https://twitter.com/" TargetMode="External"/><Relationship Id="rId495" Type="http://schemas.openxmlformats.org/officeDocument/2006/relationships/hyperlink" Target="https://twitter.com/i/web/status/844974665533718528" TargetMode="External"/><Relationship Id="rId148" Type="http://schemas.openxmlformats.org/officeDocument/2006/relationships/hyperlink" Target="http://ow.ly/77R730a7NE5" TargetMode="External"/><Relationship Id="rId355" Type="http://schemas.openxmlformats.org/officeDocument/2006/relationships/hyperlink" Target="http://www.philberger.org/senate_expands_bonus_program_to_reward_more_outstanding_n_c_teachers" TargetMode="External"/><Relationship Id="rId562" Type="http://schemas.openxmlformats.org/officeDocument/2006/relationships/hyperlink" Target="http://nzzl.us/NGR4YwW"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15" Type="http://schemas.openxmlformats.org/officeDocument/2006/relationships/hyperlink" Target="https://youtu.be/9rPfFNnZGKA" TargetMode="External"/><Relationship Id="rId422" Type="http://schemas.openxmlformats.org/officeDocument/2006/relationships/hyperlink" Target="https://shar.es/1UVcUW" TargetMode="External"/><Relationship Id="rId867" Type="http://schemas.openxmlformats.org/officeDocument/2006/relationships/hyperlink" Target="https://twitter.com/" TargetMode="External"/><Relationship Id="rId1052" Type="http://schemas.openxmlformats.org/officeDocument/2006/relationships/hyperlink" Target="https://twitter.com/" TargetMode="External"/><Relationship Id="rId1497"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63" Type="http://schemas.openxmlformats.org/officeDocument/2006/relationships/hyperlink" Target="http://www.wral.com/-please-be-extra-vigilant-nc-schools-warned-about-email-scam-seeking-private-info/16590265/"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77" Type="http://schemas.openxmlformats.org/officeDocument/2006/relationships/hyperlink" Target="https://twitter.com/i/web/status/842883130025365504" TargetMode="External"/><Relationship Id="rId584" Type="http://schemas.openxmlformats.org/officeDocument/2006/relationships/hyperlink" Target="https://www.youtube.com/watch?v=iz5PJTOIF44" TargetMode="External"/><Relationship Id="rId2058" Type="http://schemas.openxmlformats.org/officeDocument/2006/relationships/hyperlink" Target="https://twitter.com/" TargetMode="External"/><Relationship Id="rId5" Type="http://schemas.openxmlformats.org/officeDocument/2006/relationships/hyperlink" Target="http://bit.ly/2nfcrfa" TargetMode="External"/><Relationship Id="rId237" Type="http://schemas.openxmlformats.org/officeDocument/2006/relationships/hyperlink" Target="https://www.ncforum.org/howard-lee-to-receive-public-school-forum-of-north-carolinas-annual-education-leadership-award/"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444" Type="http://schemas.openxmlformats.org/officeDocument/2006/relationships/hyperlink" Target="https://twitter.com/i/web/status/844352160653565956" TargetMode="External"/><Relationship Id="rId651" Type="http://schemas.openxmlformats.org/officeDocument/2006/relationships/hyperlink" Target="https://twitter.com/i/web/status/844977598237167616" TargetMode="External"/><Relationship Id="rId749" Type="http://schemas.openxmlformats.org/officeDocument/2006/relationships/hyperlink" Target="https://twitter.com/"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304" Type="http://schemas.openxmlformats.org/officeDocument/2006/relationships/hyperlink" Target="http://www.philberger.org/senate_expands_bonus_program_to_reward_more_outstanding_n_c_teachers" TargetMode="External"/><Relationship Id="rId511" Type="http://schemas.openxmlformats.org/officeDocument/2006/relationships/hyperlink" Target="http://www.sltrib.com/news/5075865-155/push-to-raise-utah-income-tax" TargetMode="External"/><Relationship Id="rId609" Type="http://schemas.openxmlformats.org/officeDocument/2006/relationships/hyperlink" Target="https://www.youtube.com/watch?v=iz5PJTOIF44"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85" Type="http://schemas.openxmlformats.org/officeDocument/2006/relationships/hyperlink" Target="http://bit.ly/edcampbeach"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12" Type="http://schemas.openxmlformats.org/officeDocument/2006/relationships/hyperlink" Target="http://bit.ly/2nfcrfa" TargetMode="External"/><Relationship Id="rId1818" Type="http://schemas.openxmlformats.org/officeDocument/2006/relationships/hyperlink" Target="https://twitter.com/" TargetMode="External"/><Relationship Id="rId161" Type="http://schemas.openxmlformats.org/officeDocument/2006/relationships/hyperlink" Target="https://twitter.com/Rob_Schofield/status/844164245566738433" TargetMode="External"/><Relationship Id="rId399" Type="http://schemas.openxmlformats.org/officeDocument/2006/relationships/hyperlink" Target="http://www.journalnow.com/news/nation_world/u-s-supreme-court-bolsters-rights-of-learning-disabled-students/article_85674248-0f31-11e7-a510-e3fba7f341dc.html" TargetMode="External"/><Relationship Id="rId259" Type="http://schemas.openxmlformats.org/officeDocument/2006/relationships/hyperlink" Target="https://www.ncforum.org/howard-lee-to-receive-public-school-forum-of-north-carolinas-annual-education-leadership-award/" TargetMode="External"/><Relationship Id="rId466" Type="http://schemas.openxmlformats.org/officeDocument/2006/relationships/hyperlink" Target="https://squareup.com/store/starkies-tees/item/edcamp-beach-t-shirt" TargetMode="External"/><Relationship Id="rId673" Type="http://schemas.openxmlformats.org/officeDocument/2006/relationships/hyperlink" Target="https://twitter.com/i/web/status/844981888003530752"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119" Type="http://schemas.openxmlformats.org/officeDocument/2006/relationships/hyperlink" Target="http://abc11.com/1811249/" TargetMode="External"/><Relationship Id="rId326" Type="http://schemas.openxmlformats.org/officeDocument/2006/relationships/hyperlink" Target="https://twitter.com/i/web/status/842847346077581312" TargetMode="External"/><Relationship Id="rId533" Type="http://schemas.openxmlformats.org/officeDocument/2006/relationships/hyperlink" Target="https://docs.google.com/presentation/d/1FrwBAiszoHPo9s1x43CGW0_gSdIj3fUmL1TIk2XtyDE/edit"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600" Type="http://schemas.openxmlformats.org/officeDocument/2006/relationships/hyperlink" Target="https://www.youtube.com/watch?v=iz5PJTOIF44"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blogofcraigsmith.blogspot.com/2017/03/learn-more-by-studying-or-by-assessment.html" TargetMode="External"/><Relationship Id="rId1602" Type="http://schemas.openxmlformats.org/officeDocument/2006/relationships/hyperlink" Target="https://twitter.com/" TargetMode="External"/><Relationship Id="rId183" Type="http://schemas.openxmlformats.org/officeDocument/2006/relationships/hyperlink" Target="http://bit.ly/2n5rYeP" TargetMode="External"/><Relationship Id="rId390" Type="http://schemas.openxmlformats.org/officeDocument/2006/relationships/hyperlink" Target="https://shar.es/1ULDzG" TargetMode="External"/><Relationship Id="rId1907" Type="http://schemas.openxmlformats.org/officeDocument/2006/relationships/hyperlink" Target="https://twitter.com/" TargetMode="External"/><Relationship Id="rId250" Type="http://schemas.openxmlformats.org/officeDocument/2006/relationships/hyperlink" Target="https://www.ncforum.org/howard-lee-to-receive-public-school-forum-of-north-carolinas-annual-education-leadership-award/" TargetMode="External"/><Relationship Id="rId488" Type="http://schemas.openxmlformats.org/officeDocument/2006/relationships/hyperlink" Target="https://www.americanprogress.org/events/2017/03/15/428295/tax-credit-voucher-program-implications-public-schools-vulnerable-students/" TargetMode="External"/><Relationship Id="rId695" Type="http://schemas.openxmlformats.org/officeDocument/2006/relationships/hyperlink" Target="https://twitter.com/" TargetMode="External"/><Relationship Id="rId110" Type="http://schemas.openxmlformats.org/officeDocument/2006/relationships/hyperlink" Target="https://twitter.com/i/web/status/844196572950921220" TargetMode="External"/><Relationship Id="rId348" Type="http://schemas.openxmlformats.org/officeDocument/2006/relationships/hyperlink" Target="http://bit.ly/ncaee17cfp" TargetMode="External"/><Relationship Id="rId555" Type="http://schemas.openxmlformats.org/officeDocument/2006/relationships/hyperlink" Target="https://www.youtube.com/watch?v=iz5PJTOIF44"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08" Type="http://schemas.openxmlformats.org/officeDocument/2006/relationships/hyperlink" Target="https://youtu.be/9rPfFNnZGKA" TargetMode="External"/><Relationship Id="rId415" Type="http://schemas.openxmlformats.org/officeDocument/2006/relationships/hyperlink" Target="https://twitter.com/i/web/status/844365247255379970" TargetMode="External"/><Relationship Id="rId622" Type="http://schemas.openxmlformats.org/officeDocument/2006/relationships/hyperlink" Target="http://www.freetech4teachers.com/2017/03/madmagz-collaboratively-create-online.html"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56" Type="http://schemas.openxmlformats.org/officeDocument/2006/relationships/hyperlink" Target="https://twitter.com/i/web/status/843117641468432384"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1929" Type="http://schemas.openxmlformats.org/officeDocument/2006/relationships/hyperlink" Target="https://twitter.com/" TargetMode="External"/><Relationship Id="rId272" Type="http://schemas.openxmlformats.org/officeDocument/2006/relationships/hyperlink" Target="https://twitter.com/i/web/status/843558821364678656" TargetMode="External"/><Relationship Id="rId577" Type="http://schemas.openxmlformats.org/officeDocument/2006/relationships/hyperlink" Target="http://bit.ly/2o8J5vw" TargetMode="External"/><Relationship Id="rId132" Type="http://schemas.openxmlformats.org/officeDocument/2006/relationships/hyperlink" Target="https://edexcellence.net/articles/when-grading-schools-parents-care-about-student-growth"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020" Type="http://schemas.openxmlformats.org/officeDocument/2006/relationships/hyperlink" Target="https://twitter.com/" TargetMode="External"/><Relationship Id="rId437" Type="http://schemas.openxmlformats.org/officeDocument/2006/relationships/hyperlink" Target="https://twitter.com/mrdpasion/status/844368307033661440" TargetMode="External"/><Relationship Id="rId644" Type="http://schemas.openxmlformats.org/officeDocument/2006/relationships/hyperlink" Target="https://shar.es/1UVKTD"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504" Type="http://schemas.openxmlformats.org/officeDocument/2006/relationships/hyperlink" Target="http://bit.ly/2o8lCdY"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78" Type="http://schemas.openxmlformats.org/officeDocument/2006/relationships/hyperlink" Target="https://www.weareteachers.com/ted-talks-teachers/"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294" Type="http://schemas.openxmlformats.org/officeDocument/2006/relationships/hyperlink" Target="http://americanlens.com/special-needs-teacher-needs-help-ipads/" TargetMode="External"/><Relationship Id="rId154" Type="http://schemas.openxmlformats.org/officeDocument/2006/relationships/hyperlink" Target="http://bit.do/dyslexiainnc" TargetMode="External"/><Relationship Id="rId361" Type="http://schemas.openxmlformats.org/officeDocument/2006/relationships/hyperlink" Target="https://twitter.com/i/web/status/843071990499962880" TargetMode="External"/><Relationship Id="rId599" Type="http://schemas.openxmlformats.org/officeDocument/2006/relationships/hyperlink" Target="https://twitter.com/NCStateCED/status/844988472263917568" TargetMode="External"/><Relationship Id="rId2042" Type="http://schemas.openxmlformats.org/officeDocument/2006/relationships/hyperlink" Target="https://twitter.com/" TargetMode="External"/><Relationship Id="rId459" Type="http://schemas.openxmlformats.org/officeDocument/2006/relationships/hyperlink" Target="https://www.periscope.tv/w/1yoKMejbAwnKQ" TargetMode="External"/><Relationship Id="rId666" Type="http://schemas.openxmlformats.org/officeDocument/2006/relationships/hyperlink" Target="https://twitter.com/PS1NC/status/844566008035729409"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21" Type="http://schemas.openxmlformats.org/officeDocument/2006/relationships/hyperlink" Target="http://bit.ly/2o3Y4XF" TargetMode="External"/><Relationship Id="rId319" Type="http://schemas.openxmlformats.org/officeDocument/2006/relationships/hyperlink" Target="http://www.philberger.org/senate_expands_bonus_program_to_reward_more_outstanding_n_c_teachers" TargetMode="External"/><Relationship Id="rId526" Type="http://schemas.openxmlformats.org/officeDocument/2006/relationships/hyperlink" Target="https://www.periscope.tv/w/1yoKMejbAwnKQ"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chapelboro.com/news/pre-k-12-education/ncs-school-grading-system-measures-poverty-not-performance" TargetMode="External"/><Relationship Id="rId1802" Type="http://schemas.openxmlformats.org/officeDocument/2006/relationships/hyperlink" Target="https://twitter.com/" TargetMode="External"/><Relationship Id="rId176" Type="http://schemas.openxmlformats.org/officeDocument/2006/relationships/hyperlink" Target="https://edexcellence.net/articles/when-grading-schools-parents-care-about-student-growth" TargetMode="External"/><Relationship Id="rId383" Type="http://schemas.openxmlformats.org/officeDocument/2006/relationships/hyperlink" Target="https://twitter.com/i/web/status/844868940748677126" TargetMode="External"/><Relationship Id="rId590" Type="http://schemas.openxmlformats.org/officeDocument/2006/relationships/hyperlink" Target="http://www.philberger.org/senate_expands_bonus_program_to_reward_more_outstanding_n_c_teachers" TargetMode="External"/><Relationship Id="rId2064" Type="http://schemas.openxmlformats.org/officeDocument/2006/relationships/vmlDrawing" Target="../drawings/vmlDrawing1.vml"/><Relationship Id="rId243" Type="http://schemas.openxmlformats.org/officeDocument/2006/relationships/hyperlink" Target="http://app.public.pbs.org/e/er?s=2143&amp;lid=18419" TargetMode="External"/><Relationship Id="rId450" Type="http://schemas.openxmlformats.org/officeDocument/2006/relationships/hyperlink" Target="https://twitter.com/Tch2LrnAK/status/844365943497093121"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1080" Type="http://schemas.openxmlformats.org/officeDocument/2006/relationships/hyperlink" Target="https://twitter.com/" TargetMode="External"/><Relationship Id="rId103" Type="http://schemas.openxmlformats.org/officeDocument/2006/relationships/hyperlink" Target="https://twitter.com/i/web/status/843862400860377088" TargetMode="External"/><Relationship Id="rId310" Type="http://schemas.openxmlformats.org/officeDocument/2006/relationships/hyperlink" Target="http://www.newsobserver.com/news/local/education/article139937973.html" TargetMode="External"/><Relationship Id="rId548" Type="http://schemas.openxmlformats.org/officeDocument/2006/relationships/hyperlink" Target="https://twitter.com/i/web/status/844174651320352768"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91" Type="http://schemas.openxmlformats.org/officeDocument/2006/relationships/hyperlink" Target="http://bit.ly/edcampbeach" TargetMode="External"/><Relationship Id="rId408" Type="http://schemas.openxmlformats.org/officeDocument/2006/relationships/hyperlink" Target="https://www.nccivitas.org/2017/cooper-vouchers-veneer-progressive-accountability/" TargetMode="External"/><Relationship Id="rId615" Type="http://schemas.openxmlformats.org/officeDocument/2006/relationships/hyperlink" Target="https://www.youtube.com/watch?v=iz5PJTOIF44"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49" Type="http://schemas.openxmlformats.org/officeDocument/2006/relationships/hyperlink" Target="http://www.newsobserver.com/news/politics-government/politics-columns-blogs/rob-christensen/article139368828.html"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s://twitter.com/i/web/status/844366389150302208" TargetMode="External"/><Relationship Id="rId265" Type="http://schemas.openxmlformats.org/officeDocument/2006/relationships/hyperlink" Target="https://twitter.com/edu_match/status/844600299276976130" TargetMode="External"/><Relationship Id="rId472" Type="http://schemas.openxmlformats.org/officeDocument/2006/relationships/hyperlink" Target="https://www.ncforum.org/howard-lee-to-receive-public-school-forum-of-north-carolinas-annual-education-leadership-award/" TargetMode="External"/><Relationship Id="rId125" Type="http://schemas.openxmlformats.org/officeDocument/2006/relationships/hyperlink" Target="https://shar.es/1UVKTD" TargetMode="External"/><Relationship Id="rId332" Type="http://schemas.openxmlformats.org/officeDocument/2006/relationships/hyperlink" Target="http://www.philberger.org/senate_expands_bonus_program_to_reward_more_outstanding_n_c_teachers"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013" Type="http://schemas.openxmlformats.org/officeDocument/2006/relationships/hyperlink" Target="https://twitter.com/" TargetMode="External"/><Relationship Id="rId637" Type="http://schemas.openxmlformats.org/officeDocument/2006/relationships/hyperlink" Target="https://www.periscope.tv/w/1yoKMejbAwnKQ"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s://www.edutopia.org/article/new-g-suite-apps-boost-effectiveness-jacqueline-fiorentino-danielle-orfanidis?utm_content=buffer38d7f&amp;utm_medium=social&amp;utm_source=twitter.com&amp;utm_campaign=buffer"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s://shar.es/1UBB2Y" TargetMode="External"/><Relationship Id="rId494" Type="http://schemas.openxmlformats.org/officeDocument/2006/relationships/hyperlink" Target="https://edexcellence.net/articles/when-grading-schools-parents-care-about-student-growth" TargetMode="External"/><Relationship Id="rId147" Type="http://schemas.openxmlformats.org/officeDocument/2006/relationships/hyperlink" Target="http://spartansocialstudies.blogspot.com/2017/03/our-students-held-digcit-summit.html" TargetMode="External"/><Relationship Id="rId354" Type="http://schemas.openxmlformats.org/officeDocument/2006/relationships/hyperlink" Target="http://bit.ly/2aYTgj6"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twitter.com/i/web/status/844219687370215424" TargetMode="External"/><Relationship Id="rId659" Type="http://schemas.openxmlformats.org/officeDocument/2006/relationships/hyperlink" Target="http://ow.ly/5Sjv30a9JGV"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14" Type="http://schemas.openxmlformats.org/officeDocument/2006/relationships/hyperlink" Target="https://youtu.be/9rPfFNnZGKA" TargetMode="External"/><Relationship Id="rId421" Type="http://schemas.openxmlformats.org/officeDocument/2006/relationships/hyperlink" Target="https://www.edutopia.org/blog/brain-breaks-focused-attention-practices-lori-desautels?utm_source=twitter&amp;utm_medium=socialflow" TargetMode="External"/><Relationship Id="rId519" Type="http://schemas.openxmlformats.org/officeDocument/2006/relationships/hyperlink" Target="https://twitter.com/dc_price/status/844527280785383425"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62" Type="http://schemas.openxmlformats.org/officeDocument/2006/relationships/hyperlink" Target="http://www.newsobserver.com/news/politics-government/politics-columns-blogs/rob-christensen/article139368828.html"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169" Type="http://schemas.openxmlformats.org/officeDocument/2006/relationships/hyperlink" Target="https://twitter.com/i/web/status/844367902715338753" TargetMode="External"/><Relationship Id="rId376" Type="http://schemas.openxmlformats.org/officeDocument/2006/relationships/hyperlink" Target="https://twitter.com/i/web/status/842872808476688386" TargetMode="External"/><Relationship Id="rId583" Type="http://schemas.openxmlformats.org/officeDocument/2006/relationships/hyperlink" Target="https://www.youtube.com/watch?v=iz5PJTOIF44"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4" Type="http://schemas.openxmlformats.org/officeDocument/2006/relationships/hyperlink" Target="http://bit.ly/2nfcrfa" TargetMode="External"/><Relationship Id="rId236" Type="http://schemas.openxmlformats.org/officeDocument/2006/relationships/hyperlink" Target="https://twitter.com/i/web/status/842882520152756224" TargetMode="External"/><Relationship Id="rId443" Type="http://schemas.openxmlformats.org/officeDocument/2006/relationships/hyperlink" Target="https://twitter.com/i/web/status/844946020920365057" TargetMode="External"/><Relationship Id="rId650" Type="http://schemas.openxmlformats.org/officeDocument/2006/relationships/hyperlink" Target="https://twitter.com/i/web/status/844974064301166592"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303" Type="http://schemas.openxmlformats.org/officeDocument/2006/relationships/hyperlink" Target="http://www.philberger.org/senate_expands_bonus_program_to_reward_more_outstanding_n_c_teachers"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84" Type="http://schemas.openxmlformats.org/officeDocument/2006/relationships/hyperlink" Target="https://twitter.com/raleighreporter/status/843952331968450560" TargetMode="External"/><Relationship Id="rId510" Type="http://schemas.openxmlformats.org/officeDocument/2006/relationships/hyperlink" Target="https://twitter.com/raleighreporter/status/843952331968450560" TargetMode="External"/><Relationship Id="rId608" Type="http://schemas.openxmlformats.org/officeDocument/2006/relationships/hyperlink" Target="https://www.youtube.com/watch?v=iz5PJTOIF44"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11" Type="http://schemas.openxmlformats.org/officeDocument/2006/relationships/hyperlink" Target="https://twitter.com/i/web/status/842818651946455042" TargetMode="External"/><Relationship Id="rId398" Type="http://schemas.openxmlformats.org/officeDocument/2006/relationships/hyperlink" Target="http://www.journalnow.com/news/state_region/jacob-s-new-dress-dropped-from-charlotte-schools-reading-list/article_939f248e-0f0e-11e7-af5d-f717149536f2.html" TargetMode="External"/><Relationship Id="rId160" Type="http://schemas.openxmlformats.org/officeDocument/2006/relationships/hyperlink" Target="https://shar.es/1USKH4" TargetMode="External"/><Relationship Id="rId258" Type="http://schemas.openxmlformats.org/officeDocument/2006/relationships/hyperlink" Target="https://www.ncforum.org/howard-lee-to-receive-public-school-forum-of-north-carolinas-annual-education-leadership-award/" TargetMode="External"/><Relationship Id="rId465" Type="http://schemas.openxmlformats.org/officeDocument/2006/relationships/hyperlink" Target="https://squareup.com/store/starkies-tees/item/edcamp-beach-t-shirt" TargetMode="External"/><Relationship Id="rId672" Type="http://schemas.openxmlformats.org/officeDocument/2006/relationships/hyperlink" Target="https://twitter.com/i/web/status/844971923465523200" TargetMode="External"/><Relationship Id="rId1095" Type="http://schemas.openxmlformats.org/officeDocument/2006/relationships/hyperlink" Target="https://twitter.com/" TargetMode="External"/><Relationship Id="rId118" Type="http://schemas.openxmlformats.org/officeDocument/2006/relationships/hyperlink" Target="https://twitter.com/bjohnson_STEAM/status/843281148151300096" TargetMode="External"/><Relationship Id="rId325" Type="http://schemas.openxmlformats.org/officeDocument/2006/relationships/hyperlink" Target="http://americanlens.com/special-needs-teacher-needs-help-ipads/" TargetMode="External"/><Relationship Id="rId532" Type="http://schemas.openxmlformats.org/officeDocument/2006/relationships/hyperlink" Target="https://docs.google.com/presentation/d/1QjrzlUDj13dHvMHbq3dkWNwGT4me4ahmxjGpoAKeI6s/edit"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3" Type="http://schemas.openxmlformats.org/officeDocument/2006/relationships/hyperlink" Target="http://www.freetech4teachers.com/2017/03/12-ways-to-create-videos-on-chromebooks.html"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s://edexcellence.net/articles/when-grading-schools-parents-care-about-student-growth" TargetMode="External"/><Relationship Id="rId1906" Type="http://schemas.openxmlformats.org/officeDocument/2006/relationships/hyperlink" Target="https://twitter.com/" TargetMode="External"/><Relationship Id="rId487" Type="http://schemas.openxmlformats.org/officeDocument/2006/relationships/hyperlink" Target="https://goo.gl/5k9GMU" TargetMode="External"/><Relationship Id="rId694" Type="http://schemas.openxmlformats.org/officeDocument/2006/relationships/hyperlink" Target="https://twitter.com/" TargetMode="External"/><Relationship Id="rId347" Type="http://schemas.openxmlformats.org/officeDocument/2006/relationships/hyperlink" Target="http://bit.ly/ncaee17cfp" TargetMode="External"/><Relationship Id="rId999" Type="http://schemas.openxmlformats.org/officeDocument/2006/relationships/hyperlink" Target="https://twitter.com/"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554" Type="http://schemas.openxmlformats.org/officeDocument/2006/relationships/hyperlink" Target="https://www.youtube.com/watch?v=iz5PJTOIF44"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07" Type="http://schemas.openxmlformats.org/officeDocument/2006/relationships/hyperlink" Target="https://youtu.be/9rPfFNnZGKA" TargetMode="External"/><Relationship Id="rId414" Type="http://schemas.openxmlformats.org/officeDocument/2006/relationships/hyperlink" Target="https://twitter.com/i/web/status/843090062443200512" TargetMode="External"/><Relationship Id="rId621" Type="http://schemas.openxmlformats.org/officeDocument/2006/relationships/hyperlink" Target="https://ww2.kqed.org/mindshift/2017/03/16/how-socioeconomic-diversity-in-schools-helps-all-students/"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55" Type="http://schemas.openxmlformats.org/officeDocument/2006/relationships/hyperlink" Target="https://www.weareteachers.com/ted-talks-teachers/"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71" Type="http://schemas.openxmlformats.org/officeDocument/2006/relationships/hyperlink" Target="https://twitter.com/oakviewliteracy/status/843574694284595201" TargetMode="External"/><Relationship Id="rId131" Type="http://schemas.openxmlformats.org/officeDocument/2006/relationships/hyperlink" Target="http://ow.ly/pNwQ30a7Zfs" TargetMode="External"/><Relationship Id="rId369" Type="http://schemas.openxmlformats.org/officeDocument/2006/relationships/hyperlink" Target="https://youtu.be/9rPfFNnZGKA" TargetMode="External"/><Relationship Id="rId576" Type="http://schemas.openxmlformats.org/officeDocument/2006/relationships/hyperlink" Target="http://bit.ly/2n5rYeP"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9" Type="http://schemas.openxmlformats.org/officeDocument/2006/relationships/hyperlink" Target="http://ncjustice.org/sites/default/files/NCJC_education%20finance%20primer%20021917.pdf" TargetMode="External"/><Relationship Id="rId436" Type="http://schemas.openxmlformats.org/officeDocument/2006/relationships/hyperlink" Target="https://twitter.com/rbreyer51/status/844367834650230784" TargetMode="External"/><Relationship Id="rId643" Type="http://schemas.openxmlformats.org/officeDocument/2006/relationships/hyperlink" Target="https://shar.es/1UBB2Y"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77" Type="http://schemas.openxmlformats.org/officeDocument/2006/relationships/hyperlink" Target="http://wapo.st/2mKdaRP?tid=ss_tw" TargetMode="External"/><Relationship Id="rId503" Type="http://schemas.openxmlformats.org/officeDocument/2006/relationships/hyperlink" Target="http://bit.ly/2o3Y4XF"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ow.ly/gdeC30a75Np" TargetMode="External"/><Relationship Id="rId153" Type="http://schemas.openxmlformats.org/officeDocument/2006/relationships/hyperlink" Target="http://ow.ly/77R730a7NE5" TargetMode="External"/><Relationship Id="rId360" Type="http://schemas.openxmlformats.org/officeDocument/2006/relationships/hyperlink" Target="http://bit.ly/2naBddU" TargetMode="External"/><Relationship Id="rId598" Type="http://schemas.openxmlformats.org/officeDocument/2006/relationships/hyperlink" Target="https://twitter.com/ps1nc/status/844292656759013377" TargetMode="External"/><Relationship Id="rId2041" Type="http://schemas.openxmlformats.org/officeDocument/2006/relationships/hyperlink" Target="https://twitter.com/" TargetMode="External"/><Relationship Id="rId220" Type="http://schemas.openxmlformats.org/officeDocument/2006/relationships/hyperlink" Target="https://twitter.com/anndosshelms/status/844303645353103360" TargetMode="External"/><Relationship Id="rId458" Type="http://schemas.openxmlformats.org/officeDocument/2006/relationships/hyperlink" Target="https://www.periscope.tv/w/1yoKMejbAwnKQ" TargetMode="External"/><Relationship Id="rId665" Type="http://schemas.openxmlformats.org/officeDocument/2006/relationships/hyperlink" Target="https://shar.es/1QnSrz"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318" Type="http://schemas.openxmlformats.org/officeDocument/2006/relationships/hyperlink" Target="http://www.newsobserver.com/news/local/education/article139937973.html" TargetMode="External"/><Relationship Id="rId525" Type="http://schemas.openxmlformats.org/officeDocument/2006/relationships/hyperlink" Target="http://www.philberger.org/senate_expands_bonus_program_to_reward_more_outstanding_n_c_teachers"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99" Type="http://schemas.openxmlformats.org/officeDocument/2006/relationships/hyperlink" Target="http://paper.li/RodPowell/1373475131?edition_id=89efaae0-0dfa-11e7-8ecc-0cc47a0d15fd"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ow.ly/ND7n309UvrF" TargetMode="External"/><Relationship Id="rId175" Type="http://schemas.openxmlformats.org/officeDocument/2006/relationships/hyperlink" Target="https://shar.es/1USKH4" TargetMode="External"/><Relationship Id="rId1801" Type="http://schemas.openxmlformats.org/officeDocument/2006/relationships/hyperlink" Target="https://twitter.com/" TargetMode="External"/><Relationship Id="rId382" Type="http://schemas.openxmlformats.org/officeDocument/2006/relationships/hyperlink" Target="https://twitter.com/i/web/status/844593986417373186" TargetMode="External"/><Relationship Id="rId687" Type="http://schemas.openxmlformats.org/officeDocument/2006/relationships/hyperlink" Target="http://ow.ly/Hl7G30aciBN" TargetMode="External"/><Relationship Id="rId2063" Type="http://schemas.openxmlformats.org/officeDocument/2006/relationships/printerSettings" Target="../printerSettings/printerSettings1.bin"/><Relationship Id="rId242" Type="http://schemas.openxmlformats.org/officeDocument/2006/relationships/hyperlink" Target="https://twitter.com/BrendanFetters/status/843469306834931712"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102" Type="http://schemas.openxmlformats.org/officeDocument/2006/relationships/hyperlink" Target="http://speakermoore.com/rep-jason-saine-superintendent-mark-johnson-encourage-computer-coding-in-k-12-schools/" TargetMode="External"/><Relationship Id="rId547" Type="http://schemas.openxmlformats.org/officeDocument/2006/relationships/hyperlink" Target="https://www.periscope.tv/w/1yoKMejbAwnKQ"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90" Type="http://schemas.openxmlformats.org/officeDocument/2006/relationships/hyperlink" Target="http://buff.ly/2n8lHCb" TargetMode="External"/><Relationship Id="rId407" Type="http://schemas.openxmlformats.org/officeDocument/2006/relationships/hyperlink" Target="http://americanlens.com/cms-transgender-book-anti-bullying/" TargetMode="External"/><Relationship Id="rId614" Type="http://schemas.openxmlformats.org/officeDocument/2006/relationships/hyperlink" Target="https://www.youtube.com/watch?v=iz5PJTOIF44"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48" Type="http://schemas.openxmlformats.org/officeDocument/2006/relationships/hyperlink" Target="http://nzzl.us/NGR4YwW"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s://twitter.com/i/web/status/844365943497093121" TargetMode="External"/><Relationship Id="rId264" Type="http://schemas.openxmlformats.org/officeDocument/2006/relationships/hyperlink" Target="https://twitter.com/edu_match/status/844600299276976130" TargetMode="External"/><Relationship Id="rId471" Type="http://schemas.openxmlformats.org/officeDocument/2006/relationships/hyperlink" Target="https://twitter.com/i/web/status/844573239766634496" TargetMode="External"/><Relationship Id="rId124" Type="http://schemas.openxmlformats.org/officeDocument/2006/relationships/hyperlink" Target="https://shar.es/1UVKTD" TargetMode="External"/><Relationship Id="rId569" Type="http://schemas.openxmlformats.org/officeDocument/2006/relationships/hyperlink" Target="http://bit.ly/2n5rYeP"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331" Type="http://schemas.openxmlformats.org/officeDocument/2006/relationships/hyperlink" Target="http://americanlens.com/special-needs-teacher-needs-help-ipads/" TargetMode="External"/><Relationship Id="rId429" Type="http://schemas.openxmlformats.org/officeDocument/2006/relationships/hyperlink" Target="https://fcit.usf.edu/matrix/matrix/" TargetMode="External"/><Relationship Id="rId636" Type="http://schemas.openxmlformats.org/officeDocument/2006/relationships/hyperlink" Target="http://www.facebook.com/NCSLCoalition"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s://shar.es/1UBB2Y" TargetMode="External"/><Relationship Id="rId493" Type="http://schemas.openxmlformats.org/officeDocument/2006/relationships/hyperlink" Target="https://edexcellence.net/articles/when-grading-schools-parents-care-about-student-growth" TargetMode="External"/><Relationship Id="rId146" Type="http://schemas.openxmlformats.org/officeDocument/2006/relationships/hyperlink" Target="https://www.youtube.com/watch?v=pH_jLXbBlnQ&amp;feature=youtu.be" TargetMode="External"/><Relationship Id="rId353" Type="http://schemas.openxmlformats.org/officeDocument/2006/relationships/hyperlink" Target="https://twitter.com/i/web/status/844837442372886528" TargetMode="External"/><Relationship Id="rId560" Type="http://schemas.openxmlformats.org/officeDocument/2006/relationships/hyperlink" Target="https://twitter.com/i/web/status/844108864027066369"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13" Type="http://schemas.openxmlformats.org/officeDocument/2006/relationships/hyperlink" Target="https://youtu.be/9rPfFNnZGKA" TargetMode="External"/><Relationship Id="rId420" Type="http://schemas.openxmlformats.org/officeDocument/2006/relationships/hyperlink" Target="https://twitter.com/ashleyhhurley/status/844361075520917505" TargetMode="External"/><Relationship Id="rId658" Type="http://schemas.openxmlformats.org/officeDocument/2006/relationships/hyperlink" Target="https://goo.gl/5k9GMU"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518" Type="http://schemas.openxmlformats.org/officeDocument/2006/relationships/hyperlink" Target="https://goo.gl/5k9GMU"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61" Type="http://schemas.openxmlformats.org/officeDocument/2006/relationships/hyperlink" Target="http://www.newsobserver.com/news/politics-government/politics-columns-blogs/rob-christensen/article139368828.html"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bit.ly/2nfcrfa" TargetMode="External"/><Relationship Id="rId168" Type="http://schemas.openxmlformats.org/officeDocument/2006/relationships/hyperlink" Target="http://ow.ly/pNwQ30a7Zfs" TargetMode="External"/><Relationship Id="rId375" Type="http://schemas.openxmlformats.org/officeDocument/2006/relationships/hyperlink" Target="https://youtu.be/9rPfFNnZGKA" TargetMode="External"/><Relationship Id="rId582" Type="http://schemas.openxmlformats.org/officeDocument/2006/relationships/hyperlink" Target="https://www.youtube.com/watch?v=iz5PJTOIF44" TargetMode="External"/><Relationship Id="rId2056" Type="http://schemas.openxmlformats.org/officeDocument/2006/relationships/hyperlink" Target="https://twitter.com/" TargetMode="External"/><Relationship Id="rId3" Type="http://schemas.openxmlformats.org/officeDocument/2006/relationships/hyperlink" Target="http://bit.ly/2nfcrfa" TargetMode="External"/><Relationship Id="rId235" Type="http://schemas.openxmlformats.org/officeDocument/2006/relationships/hyperlink" Target="https://twitter.com/dc_price/status/844527280785383425" TargetMode="External"/><Relationship Id="rId442" Type="http://schemas.openxmlformats.org/officeDocument/2006/relationships/hyperlink" Target="https://twitter.com/michgutierrez/status/844366292656279552"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302" Type="http://schemas.openxmlformats.org/officeDocument/2006/relationships/hyperlink" Target="https://twitter.com/raleighreporter/status/843952331968450560"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83" Type="http://schemas.openxmlformats.org/officeDocument/2006/relationships/hyperlink" Target="https://twitter.com/raleighreporter/status/843952331968450560" TargetMode="External"/><Relationship Id="rId607" Type="http://schemas.openxmlformats.org/officeDocument/2006/relationships/hyperlink" Target="https://www.youtube.com/watch?v=iz5PJTOIF44"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chapelboro.com/news/pre-k-12-education/ncs-school-grading-system-measures-poverty-not-performance" TargetMode="External"/><Relationship Id="rId397" Type="http://schemas.openxmlformats.org/officeDocument/2006/relationships/hyperlink" Target="http://buff.ly/2ndXjxT" TargetMode="External"/><Relationship Id="rId257" Type="http://schemas.openxmlformats.org/officeDocument/2006/relationships/hyperlink" Target="http://chapelboro.com/news/pre-k-12-education/ncs-school-grading-system-measures-poverty-not-performance" TargetMode="External"/><Relationship Id="rId464" Type="http://schemas.openxmlformats.org/officeDocument/2006/relationships/hyperlink" Target="https://www.periscope.tv/w/1yoKMejbAwnKQ" TargetMode="External"/><Relationship Id="rId1094" Type="http://schemas.openxmlformats.org/officeDocument/2006/relationships/hyperlink" Target="https://twitter.com/" TargetMode="External"/><Relationship Id="rId117" Type="http://schemas.openxmlformats.org/officeDocument/2006/relationships/hyperlink" Target="https://www.edutopia.org/article/new-g-suite-apps-boost-effectiveness-jacqueline-fiorentino-danielle-orfanidis?utm_content=buffer38d7f&amp;utm_medium=social&amp;utm_source=twitter.com&amp;utm_campaign=buffer" TargetMode="External"/><Relationship Id="rId671" Type="http://schemas.openxmlformats.org/officeDocument/2006/relationships/hyperlink" Target="https://shar.es/1QnBTH"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324" Type="http://schemas.openxmlformats.org/officeDocument/2006/relationships/hyperlink" Target="https://twitter.com/npr_ed/status/844571190647771136" TargetMode="External"/><Relationship Id="rId531" Type="http://schemas.openxmlformats.org/officeDocument/2006/relationships/hyperlink" Target="https://docs.google.com/presentation/d/1FrwBAiszoHPo9s1x43CGW0_gSdIj3fUmL1TIk2XtyDE/edit" TargetMode="External"/><Relationship Id="rId629" Type="http://schemas.openxmlformats.org/officeDocument/2006/relationships/hyperlink" Target="http://bit.ly/2nhFWwy"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www.shakeuplearning.com/blog/100-chrome-apps-and-extensions/"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s://shar.es/1USKH4" TargetMode="External"/><Relationship Id="rId1905" Type="http://schemas.openxmlformats.org/officeDocument/2006/relationships/hyperlink" Target="https://twitter.com/" TargetMode="External"/><Relationship Id="rId279" Type="http://schemas.openxmlformats.org/officeDocument/2006/relationships/hyperlink" Target="http://americanlens.com/special-needs-teacher-needs-help-ipads/" TargetMode="External"/><Relationship Id="rId486" Type="http://schemas.openxmlformats.org/officeDocument/2006/relationships/hyperlink" Target="https://twitter.com/anndosshelms/status/844303645353103360" TargetMode="External"/><Relationship Id="rId693" Type="http://schemas.openxmlformats.org/officeDocument/2006/relationships/hyperlink" Target="https://twitter.com/" TargetMode="External"/><Relationship Id="rId139" Type="http://schemas.openxmlformats.org/officeDocument/2006/relationships/hyperlink" Target="https://shar.es/1USKH4" TargetMode="External"/><Relationship Id="rId346" Type="http://schemas.openxmlformats.org/officeDocument/2006/relationships/hyperlink" Target="https://goo.gl/5k9GMU" TargetMode="External"/><Relationship Id="rId553" Type="http://schemas.openxmlformats.org/officeDocument/2006/relationships/hyperlink" Target="https://www.periscope.tv/w/1yoKMejbAwnKQ"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06" Type="http://schemas.openxmlformats.org/officeDocument/2006/relationships/hyperlink" Target="https://youtu.be/9rPfFNnZGKA" TargetMode="External"/><Relationship Id="rId413" Type="http://schemas.openxmlformats.org/officeDocument/2006/relationships/hyperlink" Target="https://twitter.com/i/web/status/843053179117998080"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620" Type="http://schemas.openxmlformats.org/officeDocument/2006/relationships/hyperlink" Target="http://www.freetech4teachers.com/2017/03/youtube-is-removing-annotations-option.html"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s://www.weareteachers.com/ted-talks-teachers/"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70" Type="http://schemas.openxmlformats.org/officeDocument/2006/relationships/hyperlink" Target="https://www.ncforum.org/howard-lee-to-receive-public-school-forum-of-north-carolinas-annual-education-leadership-award/" TargetMode="External"/><Relationship Id="rId130" Type="http://schemas.openxmlformats.org/officeDocument/2006/relationships/hyperlink" Target="https://edexcellence.net/articles/when-grading-schools-parents-care-about-student-growth" TargetMode="External"/><Relationship Id="rId368" Type="http://schemas.openxmlformats.org/officeDocument/2006/relationships/hyperlink" Target="http://buff.ly/2naMwCE" TargetMode="External"/><Relationship Id="rId575" Type="http://schemas.openxmlformats.org/officeDocument/2006/relationships/hyperlink" Target="http://bit.ly/2n4YRIB"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8" Type="http://schemas.openxmlformats.org/officeDocument/2006/relationships/hyperlink" Target="http://scsvideos.pbworks.com/w/file/fetch/116340197/surry%203%2015%2017.mp3" TargetMode="External"/><Relationship Id="rId435" Type="http://schemas.openxmlformats.org/officeDocument/2006/relationships/hyperlink" Target="https://twitter.com/curriculumblog/status/844365920944427009" TargetMode="External"/><Relationship Id="rId642" Type="http://schemas.openxmlformats.org/officeDocument/2006/relationships/hyperlink" Target="http://bit.ly/2mTjcn2"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502" Type="http://schemas.openxmlformats.org/officeDocument/2006/relationships/hyperlink" Target="https://n.pr/2o3SfcW"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76" Type="http://schemas.openxmlformats.org/officeDocument/2006/relationships/hyperlink" Target="http://www.ncsciencefestival.org/"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s://twitter.com/i/web/status/844637820136284160" TargetMode="External"/><Relationship Id="rId1809" Type="http://schemas.openxmlformats.org/officeDocument/2006/relationships/hyperlink" Target="https://twitter.com/" TargetMode="External"/><Relationship Id="rId597" Type="http://schemas.openxmlformats.org/officeDocument/2006/relationships/hyperlink" Target="https://twitter.com/i/web/status/845052376922894337" TargetMode="External"/><Relationship Id="rId152" Type="http://schemas.openxmlformats.org/officeDocument/2006/relationships/hyperlink" Target="http://abc11.com/1804184/" TargetMode="External"/><Relationship Id="rId457" Type="http://schemas.openxmlformats.org/officeDocument/2006/relationships/hyperlink" Target="https://www.periscope.tv/w/1yoKMejbAwnKQ"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664" Type="http://schemas.openxmlformats.org/officeDocument/2006/relationships/hyperlink" Target="http://ow.ly/CioL30acin3"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317" Type="http://schemas.openxmlformats.org/officeDocument/2006/relationships/hyperlink" Target="https://twitter.com/newsobserver/status/844675557178597376" TargetMode="External"/><Relationship Id="rId524" Type="http://schemas.openxmlformats.org/officeDocument/2006/relationships/hyperlink" Target="http://www.philberger.org/senate_expands_bonus_program_to_reward_more_outstanding_n_c_teachers"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98" Type="http://schemas.openxmlformats.org/officeDocument/2006/relationships/hyperlink" Target="http://paper.li/RodPowell/1388930502?edition_id=59e6cba0-0ba0-11e7-bc3c-0cc47a0d164b"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wapo.st/2mzsyAE?tid=ss_tw" TargetMode="External"/><Relationship Id="rId1800" Type="http://schemas.openxmlformats.org/officeDocument/2006/relationships/hyperlink" Target="https://twitter.com/" TargetMode="External"/><Relationship Id="rId174" Type="http://schemas.openxmlformats.org/officeDocument/2006/relationships/hyperlink" Target="https://twitter.com/i/web/status/844367089783586816" TargetMode="External"/><Relationship Id="rId381" Type="http://schemas.openxmlformats.org/officeDocument/2006/relationships/hyperlink" Target="https://www.ncforum.org/howard-lee-to-receive-public-school-forum-of-north-carolinas-annual-education-leadership-award/" TargetMode="External"/><Relationship Id="rId2062" Type="http://schemas.openxmlformats.org/officeDocument/2006/relationships/hyperlink" Target="https://twitter.com/" TargetMode="External"/><Relationship Id="rId241" Type="http://schemas.openxmlformats.org/officeDocument/2006/relationships/hyperlink" Target="http://bit.ly/2nGx2cE" TargetMode="External"/><Relationship Id="rId479" Type="http://schemas.openxmlformats.org/officeDocument/2006/relationships/hyperlink" Target="https://twitter.com/i/web/status/844593614386839553" TargetMode="External"/><Relationship Id="rId686" Type="http://schemas.openxmlformats.org/officeDocument/2006/relationships/hyperlink" Target="http://ow.ly/goLR30a9xCv" TargetMode="External"/><Relationship Id="rId893" Type="http://schemas.openxmlformats.org/officeDocument/2006/relationships/hyperlink" Target="https://twitter.com/" TargetMode="External"/><Relationship Id="rId339" Type="http://schemas.openxmlformats.org/officeDocument/2006/relationships/hyperlink" Target="https://twitter.com/i/web/status/844711053300809728" TargetMode="External"/><Relationship Id="rId546" Type="http://schemas.openxmlformats.org/officeDocument/2006/relationships/hyperlink" Target="https://www.periscope.tv/w/1yoKMejbAwnKQ"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101" Type="http://schemas.openxmlformats.org/officeDocument/2006/relationships/hyperlink" Target="http://paper.li/RodPowell/1373475131?edition_id=89efaae0-0dfa-11e7-8ecc-0cc47a0d15fd" TargetMode="External"/><Relationship Id="rId406" Type="http://schemas.openxmlformats.org/officeDocument/2006/relationships/hyperlink" Target="http://americanlens.com/cms-transgender-book-anti-bullying/"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613" Type="http://schemas.openxmlformats.org/officeDocument/2006/relationships/hyperlink" Target="https://www.youtube.com/watch?v=iz5PJTOIF44"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47" Type="http://schemas.openxmlformats.org/officeDocument/2006/relationships/hyperlink" Target="http://www.huffingtonpost.com/entry/us-public-schools-are-not-failing-theyre-among_us_5894e819e4b061551b3dfe51"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s://twitter.com/i/web/status/844365253060145152" TargetMode="External"/><Relationship Id="rId263" Type="http://schemas.openxmlformats.org/officeDocument/2006/relationships/hyperlink" Target="https://twitter.com/edu_match/status/844600299276976130" TargetMode="External"/><Relationship Id="rId470" Type="http://schemas.openxmlformats.org/officeDocument/2006/relationships/hyperlink" Target="https://www.periscope.tv/w/1yoKMejbAwnKQ" TargetMode="External"/><Relationship Id="rId123" Type="http://schemas.openxmlformats.org/officeDocument/2006/relationships/hyperlink" Target="https://shar.es/1UVKTD" TargetMode="External"/><Relationship Id="rId330" Type="http://schemas.openxmlformats.org/officeDocument/2006/relationships/hyperlink" Target="http://www.philberger.org/senate_expands_bonus_program_to_reward_more_outstanding_n_c_teachers" TargetMode="External"/><Relationship Id="rId568" Type="http://schemas.openxmlformats.org/officeDocument/2006/relationships/hyperlink" Target="http://bit.ly/2n4YRIB"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428" Type="http://schemas.openxmlformats.org/officeDocument/2006/relationships/hyperlink" Target="https://twitter.com/ashleyhhurley/status/844361075520917505" TargetMode="External"/><Relationship Id="rId635" Type="http://schemas.openxmlformats.org/officeDocument/2006/relationships/hyperlink" Target="http://www.charlotteobserver.com/opinion/op-ed/article140389748.html"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69" Type="http://schemas.openxmlformats.org/officeDocument/2006/relationships/hyperlink" Target="http://ow.ly/9H5i30a4j5U"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s://shar.es/1UBB2Y" TargetMode="External"/><Relationship Id="rId1911" Type="http://schemas.openxmlformats.org/officeDocument/2006/relationships/hyperlink" Target="https://twitter.com/" TargetMode="External"/><Relationship Id="rId492" Type="http://schemas.openxmlformats.org/officeDocument/2006/relationships/hyperlink" Target="http://chapelboro.com/news/pre-k-12-education/ncs-school-grading-system-measures-poverty-not-performance" TargetMode="External"/><Relationship Id="rId797" Type="http://schemas.openxmlformats.org/officeDocument/2006/relationships/hyperlink" Target="https://twitter.com/" TargetMode="External"/><Relationship Id="rId145" Type="http://schemas.openxmlformats.org/officeDocument/2006/relationships/hyperlink" Target="http://abc11.com/1811249/" TargetMode="External"/><Relationship Id="rId352" Type="http://schemas.openxmlformats.org/officeDocument/2006/relationships/hyperlink" Target="http://www.philberger.org/senate_expands_bonus_program_to_reward_more_outstanding_n_c_teachers"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12" Type="http://schemas.openxmlformats.org/officeDocument/2006/relationships/hyperlink" Target="http://ow.ly/Y8Z130a92gU" TargetMode="External"/><Relationship Id="rId657" Type="http://schemas.openxmlformats.org/officeDocument/2006/relationships/hyperlink" Target="http://ow.ly/Y8Z130a92gU"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517" Type="http://schemas.openxmlformats.org/officeDocument/2006/relationships/hyperlink" Target="http://starnewsonline.com/news/20170320/schools-scramble-to-meet-ncs-new-class-size-rule"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60" Type="http://schemas.openxmlformats.org/officeDocument/2006/relationships/hyperlink" Target="http://www.newsobserver.com/news/politics-government/politics-columns-blogs/rob-christensen/article139368828.html"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bit.ly/2nfcrfa" TargetMode="External"/><Relationship Id="rId167" Type="http://schemas.openxmlformats.org/officeDocument/2006/relationships/hyperlink" Target="https://twitter.com/ashleyhhurley/status/844362649240588288" TargetMode="External"/><Relationship Id="rId374" Type="http://schemas.openxmlformats.org/officeDocument/2006/relationships/hyperlink" Target="https://youtu.be/9rPfFNnZGKA" TargetMode="External"/><Relationship Id="rId581" Type="http://schemas.openxmlformats.org/officeDocument/2006/relationships/hyperlink" Target="https://www.youtube.com/watch?v=iz5PJTOIF44" TargetMode="External"/><Relationship Id="rId2055" Type="http://schemas.openxmlformats.org/officeDocument/2006/relationships/hyperlink" Target="https://twitter.com/" TargetMode="External"/><Relationship Id="rId234" Type="http://schemas.openxmlformats.org/officeDocument/2006/relationships/hyperlink" Target="https://goo.gl/5k9GMU" TargetMode="External"/><Relationship Id="rId679" Type="http://schemas.openxmlformats.org/officeDocument/2006/relationships/hyperlink" Target="http://ow.ly/9H5i30a4j5U" TargetMode="External"/><Relationship Id="rId886" Type="http://schemas.openxmlformats.org/officeDocument/2006/relationships/hyperlink" Target="https://twitter.com/" TargetMode="External"/><Relationship Id="rId2" Type="http://schemas.openxmlformats.org/officeDocument/2006/relationships/hyperlink" Target="http://chapelboro.com/news/pre-k-12-education/ncs-school-grading-system-measures-poverty-not-performance" TargetMode="External"/><Relationship Id="rId441" Type="http://schemas.openxmlformats.org/officeDocument/2006/relationships/hyperlink" Target="https://twitter.com/rbreyer51/status/844367834650230784" TargetMode="External"/><Relationship Id="rId539" Type="http://schemas.openxmlformats.org/officeDocument/2006/relationships/hyperlink" Target="http://www.indy.education/blog/2017/3/13/teachers-quit-principals-not-schools"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301" Type="http://schemas.openxmlformats.org/officeDocument/2006/relationships/hyperlink" Target="https://twitter.com/raleighreporter/status/843952331968450560"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82" Type="http://schemas.openxmlformats.org/officeDocument/2006/relationships/hyperlink" Target="http://bit.ly/edcampbeach" TargetMode="External"/><Relationship Id="rId606" Type="http://schemas.openxmlformats.org/officeDocument/2006/relationships/hyperlink" Target="https://www.youtube.com/watch?v=iz5PJTOIF44"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s://twitter.com/i/web/status/843985943698821121" TargetMode="External"/><Relationship Id="rId396" Type="http://schemas.openxmlformats.org/officeDocument/2006/relationships/hyperlink" Target="http://buff.ly/2ndXjxT" TargetMode="External"/><Relationship Id="rId256" Type="http://schemas.openxmlformats.org/officeDocument/2006/relationships/hyperlink" Target="https://twitter.com/dc_price/status/844527280785383425" TargetMode="External"/><Relationship Id="rId463" Type="http://schemas.openxmlformats.org/officeDocument/2006/relationships/hyperlink" Target="https://www.periscope.tv/w/1yoKMejbAwnKQ" TargetMode="External"/><Relationship Id="rId670" Type="http://schemas.openxmlformats.org/officeDocument/2006/relationships/hyperlink" Target="https://twitter.com/i/web/status/844977598237167616" TargetMode="External"/><Relationship Id="rId1093" Type="http://schemas.openxmlformats.org/officeDocument/2006/relationships/hyperlink" Target="https://twitter.com/" TargetMode="External"/><Relationship Id="rId116" Type="http://schemas.openxmlformats.org/officeDocument/2006/relationships/hyperlink" Target="http://alicekeeler.com/2015/08/04/in-the-real-world/" TargetMode="External"/><Relationship Id="rId323" Type="http://schemas.openxmlformats.org/officeDocument/2006/relationships/hyperlink" Target="https://twitter.com/senatorberger/status/844661111295266816" TargetMode="External"/><Relationship Id="rId530" Type="http://schemas.openxmlformats.org/officeDocument/2006/relationships/hyperlink" Target="https://docs.google.com/presentation/d/1QjrzlUDj13dHvMHbq3dkWNwGT4me4ahmxjGpoAKeI6s/edit"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628" Type="http://schemas.openxmlformats.org/officeDocument/2006/relationships/hyperlink" Target="http://bit.ly/2nhFWwy"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www.weareteachers.com/awesome-and-surprising-ways-you-can-use-google-docs/" TargetMode="External"/><Relationship Id="rId180" Type="http://schemas.openxmlformats.org/officeDocument/2006/relationships/hyperlink" Target="http://chapelboro.com/news/pre-k-12-education/ncs-school-grading-system-measures-poverty-not-performance" TargetMode="External"/><Relationship Id="rId278" Type="http://schemas.openxmlformats.org/officeDocument/2006/relationships/hyperlink" Target="http://americanlens.com/special-needs-teacher-needs-help-ipads/" TargetMode="External"/><Relationship Id="rId1904" Type="http://schemas.openxmlformats.org/officeDocument/2006/relationships/hyperlink" Target="https://twitter.com/" TargetMode="External"/><Relationship Id="rId485" Type="http://schemas.openxmlformats.org/officeDocument/2006/relationships/hyperlink" Target="http://ajf.org/despite-vote-rescind-federal-school-accountability-reporting-requirements-ncs-f-school-grades-still-wont-federally-aligned-without-legislative-changes/" TargetMode="External"/><Relationship Id="rId692" Type="http://schemas.openxmlformats.org/officeDocument/2006/relationships/hyperlink" Target="https://twitter.com/" TargetMode="External"/><Relationship Id="rId138" Type="http://schemas.openxmlformats.org/officeDocument/2006/relationships/hyperlink" Target="http://chapelboro.com/news/pre-k-12-education/ncs-school-grading-system-measures-poverty-not-performance" TargetMode="External"/><Relationship Id="rId345" Type="http://schemas.openxmlformats.org/officeDocument/2006/relationships/hyperlink" Target="http://www.philberger.org/senate_expands_bonus_program_to_reward_more_outstanding_n_c_teachers" TargetMode="External"/><Relationship Id="rId552" Type="http://schemas.openxmlformats.org/officeDocument/2006/relationships/hyperlink" Target="https://www.periscope.tv/w/1yoKMejbAwnKQ"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05" Type="http://schemas.openxmlformats.org/officeDocument/2006/relationships/hyperlink" Target="http://ow.ly/Y8Z130a92gU" TargetMode="External"/><Relationship Id="rId412" Type="http://schemas.openxmlformats.org/officeDocument/2006/relationships/hyperlink" Target="http://go.ncsu.edu/dldl-mooc:tw"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53" Type="http://schemas.openxmlformats.org/officeDocument/2006/relationships/hyperlink" Target="http://www.newsobserver.com/news/politics-government/politics-columns-blogs/rob-christensen/article139368828.html"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67" Type="http://schemas.openxmlformats.org/officeDocument/2006/relationships/hyperlink" Target="http://buff.ly/2mTIM7T" TargetMode="External"/><Relationship Id="rId574" Type="http://schemas.openxmlformats.org/officeDocument/2006/relationships/hyperlink" Target="http://bit.ly/2n5rYeP" TargetMode="External"/><Relationship Id="rId2048" Type="http://schemas.openxmlformats.org/officeDocument/2006/relationships/hyperlink" Target="https://twitter.com/" TargetMode="External"/><Relationship Id="rId227" Type="http://schemas.openxmlformats.org/officeDocument/2006/relationships/hyperlink" Target="https://fcit.usf.edu/matrix/matrix/"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434" Type="http://schemas.openxmlformats.org/officeDocument/2006/relationships/hyperlink" Target="https://twitter.com/i/web/status/844366292656279552" TargetMode="External"/><Relationship Id="rId641" Type="http://schemas.openxmlformats.org/officeDocument/2006/relationships/hyperlink" Target="https://www.youtube.com/watch?v=uwrjGtLMw7Q"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501" Type="http://schemas.openxmlformats.org/officeDocument/2006/relationships/hyperlink" Target="https://twitter.com/PhilHolmesK12Ed/status/806284888940769280"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75" Type="http://schemas.openxmlformats.org/officeDocument/2006/relationships/hyperlink" Target="http://www.ncsciencefestival.org/"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s://twitter.com/i/web/status/844296568006168576" TargetMode="External"/><Relationship Id="rId1808" Type="http://schemas.openxmlformats.org/officeDocument/2006/relationships/hyperlink" Target="https://twitter.com/" TargetMode="External"/><Relationship Id="rId151" Type="http://schemas.openxmlformats.org/officeDocument/2006/relationships/hyperlink" Target="http://abc11.com/1804184/" TargetMode="External"/><Relationship Id="rId389" Type="http://schemas.openxmlformats.org/officeDocument/2006/relationships/hyperlink" Target="https://shar.es/1UN1jG" TargetMode="External"/><Relationship Id="rId596" Type="http://schemas.openxmlformats.org/officeDocument/2006/relationships/hyperlink" Target="https://www.facebook.com/NCStateCED/posts/10155154599981294" TargetMode="External"/><Relationship Id="rId249" Type="http://schemas.openxmlformats.org/officeDocument/2006/relationships/hyperlink" Target="https://goo.gl/5k9GMU" TargetMode="External"/><Relationship Id="rId456" Type="http://schemas.openxmlformats.org/officeDocument/2006/relationships/hyperlink" Target="http://speakermoore.com/rep-jason-saine-superintendent-mark-johnson-encourage-computer-coding-in-k-12-schools/" TargetMode="External"/><Relationship Id="rId663" Type="http://schemas.openxmlformats.org/officeDocument/2006/relationships/hyperlink" Target="https://www.periscope.tv/w/1yoKMejbAwnKQ"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109" Type="http://schemas.openxmlformats.org/officeDocument/2006/relationships/hyperlink" Target="https://youtu.be/HGCHcCSAptw" TargetMode="External"/><Relationship Id="rId316" Type="http://schemas.openxmlformats.org/officeDocument/2006/relationships/hyperlink" Target="https://fcit.usf.edu/matrix/matrix/" TargetMode="External"/><Relationship Id="rId523" Type="http://schemas.openxmlformats.org/officeDocument/2006/relationships/hyperlink" Target="https://shar.es/1QnifD"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97" Type="http://schemas.openxmlformats.org/officeDocument/2006/relationships/hyperlink" Target="http://paper.li/RodPowell/1388930502?edition_id=59e6cba0-0ba0-11e7-bc3c-0cc47a0d164b"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ow.ly/3UY430a07g0" TargetMode="External"/><Relationship Id="rId173" Type="http://schemas.openxmlformats.org/officeDocument/2006/relationships/hyperlink" Target="https://twitter.com/i/web/status/844295921890459649" TargetMode="External"/><Relationship Id="rId380" Type="http://schemas.openxmlformats.org/officeDocument/2006/relationships/hyperlink" Target="https://www.ncforum.org/howard-lee-to-receive-public-school-forum-of-north-carolinas-annual-education-leadership-award/" TargetMode="External"/><Relationship Id="rId2061" Type="http://schemas.openxmlformats.org/officeDocument/2006/relationships/hyperlink" Target="https://twitter.com/" TargetMode="External"/><Relationship Id="rId240" Type="http://schemas.openxmlformats.org/officeDocument/2006/relationships/hyperlink" Target="http://bit.ly/2o0K29l" TargetMode="External"/><Relationship Id="rId478" Type="http://schemas.openxmlformats.org/officeDocument/2006/relationships/hyperlink" Target="https://youtu.be/9rPfFNnZGKA" TargetMode="External"/><Relationship Id="rId685" Type="http://schemas.openxmlformats.org/officeDocument/2006/relationships/hyperlink" Target="https://twitter.com/NPR/status/844597676159225856" TargetMode="External"/><Relationship Id="rId892" Type="http://schemas.openxmlformats.org/officeDocument/2006/relationships/hyperlink" Target="https://twitter.com/" TargetMode="External"/><Relationship Id="rId100" Type="http://schemas.openxmlformats.org/officeDocument/2006/relationships/hyperlink" Target="http://paper.li/RodPowell/1373475131?edition_id=89efaae0-0dfa-11e7-8ecc-0cc47a0d15fd" TargetMode="External"/><Relationship Id="rId338" Type="http://schemas.openxmlformats.org/officeDocument/2006/relationships/hyperlink" Target="http://content.parent-institute.com/ol/d.php?subscriberid=C244977&amp;date=2017-03-16&amp;contentType=tipOfDay" TargetMode="External"/><Relationship Id="rId545" Type="http://schemas.openxmlformats.org/officeDocument/2006/relationships/hyperlink" Target="https://twitter.com/caitlinzemma/status/844914094423592961"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405" Type="http://schemas.openxmlformats.org/officeDocument/2006/relationships/hyperlink" Target="http://americanlens.com/special-needs-teacher-needs-help-ipads/" TargetMode="External"/><Relationship Id="rId612" Type="http://schemas.openxmlformats.org/officeDocument/2006/relationships/hyperlink" Target="https://www.youtube.com/watch?v=iz5PJTOIF44"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46" Type="http://schemas.openxmlformats.org/officeDocument/2006/relationships/hyperlink" Target="http://paper.li/KEvans_DPS/1446822545?edition_id=ec4a84d0-0cb5-11e7-8ecc-0cc47a0d15fd"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s://twitter.com/i/web/status/844364739832508416" TargetMode="External"/><Relationship Id="rId1919" Type="http://schemas.openxmlformats.org/officeDocument/2006/relationships/hyperlink" Target="https://twitter.com/" TargetMode="External"/><Relationship Id="rId262" Type="http://schemas.openxmlformats.org/officeDocument/2006/relationships/hyperlink" Target="http://wral.com/16590265" TargetMode="External"/><Relationship Id="rId567" Type="http://schemas.openxmlformats.org/officeDocument/2006/relationships/hyperlink" Target="http://bit.ly/2n4YRIB" TargetMode="External"/><Relationship Id="rId1197" Type="http://schemas.openxmlformats.org/officeDocument/2006/relationships/hyperlink" Target="https://twitter.com/" TargetMode="External"/><Relationship Id="rId122" Type="http://schemas.openxmlformats.org/officeDocument/2006/relationships/hyperlink" Target="https://shar.es/1UVKTD"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427" Type="http://schemas.openxmlformats.org/officeDocument/2006/relationships/hyperlink" Target="https://twitter.com/michgutierrez/status/844365306378272770" TargetMode="External"/><Relationship Id="rId634" Type="http://schemas.openxmlformats.org/officeDocument/2006/relationships/hyperlink" Target="https://shar.es/1UVKTD"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68" Type="http://schemas.openxmlformats.org/officeDocument/2006/relationships/hyperlink" Target="http://www.greensboro.com/opinion/n_and_r_editorials/our-opinion-state-must-restore-teaching-fellows/article_714deed7-580e-5c91-a602-2667d45d27aa.html"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s://shar.es/1UBB2Y" TargetMode="External"/><Relationship Id="rId491" Type="http://schemas.openxmlformats.org/officeDocument/2006/relationships/hyperlink" Target="https://shar.es/1QnXBc" TargetMode="External"/><Relationship Id="rId144" Type="http://schemas.openxmlformats.org/officeDocument/2006/relationships/hyperlink" Target="https://twitter.com/web20classroom/status/844312664998260736" TargetMode="External"/><Relationship Id="rId589" Type="http://schemas.openxmlformats.org/officeDocument/2006/relationships/hyperlink" Target="https://twitter.com/i/web/status/845041679518326786" TargetMode="External"/><Relationship Id="rId796" Type="http://schemas.openxmlformats.org/officeDocument/2006/relationships/hyperlink" Target="https://twitter.com/" TargetMode="External"/><Relationship Id="rId351" Type="http://schemas.openxmlformats.org/officeDocument/2006/relationships/hyperlink" Target="http://m.wbtv.com/wbtv/db_330726/contentdetail.htm?contentguid=6PJuDsbU" TargetMode="External"/><Relationship Id="rId449" Type="http://schemas.openxmlformats.org/officeDocument/2006/relationships/hyperlink" Target="https://twitter.com/i/web/status/844364108858363904" TargetMode="External"/><Relationship Id="rId656" Type="http://schemas.openxmlformats.org/officeDocument/2006/relationships/hyperlink" Target="http://ow.ly/pNwQ30a7Zfs"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11" Type="http://schemas.openxmlformats.org/officeDocument/2006/relationships/hyperlink" Target="http://ow.ly/Y8Z130a92gU" TargetMode="External"/><Relationship Id="rId309" Type="http://schemas.openxmlformats.org/officeDocument/2006/relationships/hyperlink" Target="http://www.newsobserver.com/news/local/education/article139937973.html" TargetMode="External"/><Relationship Id="rId516" Type="http://schemas.openxmlformats.org/officeDocument/2006/relationships/hyperlink" Target="https://shar.es/1UVKTK"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ow.ly/btpr30a1jja" TargetMode="External"/><Relationship Id="rId166" Type="http://schemas.openxmlformats.org/officeDocument/2006/relationships/hyperlink" Target="http://ow.ly/pNwQ30a7Zfs" TargetMode="External"/><Relationship Id="rId373" Type="http://schemas.openxmlformats.org/officeDocument/2006/relationships/hyperlink" Target="https://youtu.be/9rPfFNnZGKA" TargetMode="External"/><Relationship Id="rId580" Type="http://schemas.openxmlformats.org/officeDocument/2006/relationships/hyperlink" Target="https://www.youtube.com/watch?v=iz5PJTOIF44" TargetMode="External"/><Relationship Id="rId2054" Type="http://schemas.openxmlformats.org/officeDocument/2006/relationships/hyperlink" Target="https://twitter.com/" TargetMode="External"/><Relationship Id="rId1" Type="http://schemas.openxmlformats.org/officeDocument/2006/relationships/hyperlink" Target="http://chapelboro.com/news/pre-k-12-education/ncs-school-grading-system-measures-poverty-not-performance" TargetMode="External"/><Relationship Id="rId233" Type="http://schemas.openxmlformats.org/officeDocument/2006/relationships/hyperlink" Target="https://twitter.com/raleighreporter/status/843952331968450560" TargetMode="External"/><Relationship Id="rId440" Type="http://schemas.openxmlformats.org/officeDocument/2006/relationships/hyperlink" Target="https://twitter.com/mrdpasion/status/844368307033661440" TargetMode="External"/><Relationship Id="rId678" Type="http://schemas.openxmlformats.org/officeDocument/2006/relationships/hyperlink" Target="http://ow.ly/1clB30a0Pob"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300" Type="http://schemas.openxmlformats.org/officeDocument/2006/relationships/hyperlink" Target="http://bit.ly/edcampbeach" TargetMode="External"/><Relationship Id="rId538" Type="http://schemas.openxmlformats.org/officeDocument/2006/relationships/hyperlink" Target="http://www.indy.education/blog/2017/3/13/teachers-quit-principals-not-schools"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81" Type="http://schemas.openxmlformats.org/officeDocument/2006/relationships/hyperlink" Target="http://speakermoore.com/rep-jason-saine-superintendent-mark-johnson-encourage-computer-coding-in-k-12-schools/" TargetMode="External"/><Relationship Id="rId605" Type="http://schemas.openxmlformats.org/officeDocument/2006/relationships/hyperlink" Target="https://www.youtube.com/watch?v=iz5PJTOIF44"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39" Type="http://schemas.openxmlformats.org/officeDocument/2006/relationships/hyperlink" Target="https://www.edutopia.org/article/new-g-suite-apps-boost-effectiveness-jacqueline-fiorentino-danielle-orfanidis?utm_content=buffer38d7f&amp;utm_medium=social&amp;utm_source=twitter.com&amp;utm_campaign=buffer"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bit.ly/2n4YRIB" TargetMode="External"/><Relationship Id="rId395" Type="http://schemas.openxmlformats.org/officeDocument/2006/relationships/hyperlink" Target="https://twitter.com/i/web/status/842787641993187328" TargetMode="External"/><Relationship Id="rId255" Type="http://schemas.openxmlformats.org/officeDocument/2006/relationships/hyperlink" Target="https://twitter.com/mattherrtweets/status/843823608841625604" TargetMode="External"/><Relationship Id="rId462" Type="http://schemas.openxmlformats.org/officeDocument/2006/relationships/hyperlink" Target="https://www.periscope.tv/w/1yoKMejbAwnKQ"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115" Type="http://schemas.openxmlformats.org/officeDocument/2006/relationships/hyperlink" Target="http://abc11.com/1811249/" TargetMode="External"/><Relationship Id="rId322" Type="http://schemas.openxmlformats.org/officeDocument/2006/relationships/hyperlink" Target="http://americanlens.com/special-needs-teacher-needs-help-ipads/"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627" Type="http://schemas.openxmlformats.org/officeDocument/2006/relationships/hyperlink" Target="https://www.youtube.com/watch?v=iz5PJTOIF44"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chapelboro.com/news/pre-k-12-education/ncs-school-grading-system-measures-poverty-not-performance"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77" Type="http://schemas.openxmlformats.org/officeDocument/2006/relationships/hyperlink" Target="http://americanlens.com/latest-news/recycled-commoncore-study-bots/" TargetMode="External"/><Relationship Id="rId484" Type="http://schemas.openxmlformats.org/officeDocument/2006/relationships/hyperlink" Target="http://www.philberger.org/senate_expands_bonus_program_to_reward_more_outstanding_n_c_teachers" TargetMode="External"/><Relationship Id="rId137" Type="http://schemas.openxmlformats.org/officeDocument/2006/relationships/hyperlink" Target="https://shar.es/1UVKTD" TargetMode="External"/><Relationship Id="rId344" Type="http://schemas.openxmlformats.org/officeDocument/2006/relationships/hyperlink" Target="https://www.facebook.com/NCStateCED/posts/10155154599981294"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551" Type="http://schemas.openxmlformats.org/officeDocument/2006/relationships/hyperlink" Target="https://www.periscope.tv/w/1yoKMejbAwnKQ" TargetMode="External"/><Relationship Id="rId649" Type="http://schemas.openxmlformats.org/officeDocument/2006/relationships/hyperlink" Target="https://www.periscope.tv/w/1yoKMejbAwnKQ"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04" Type="http://schemas.openxmlformats.org/officeDocument/2006/relationships/hyperlink" Target="https://twitter.com/i/web/status/844369694748397568" TargetMode="External"/><Relationship Id="rId411" Type="http://schemas.openxmlformats.org/officeDocument/2006/relationships/hyperlink" Target="https://twitter.com/i/web/status/844884017988165632" TargetMode="External"/><Relationship Id="rId509" Type="http://schemas.openxmlformats.org/officeDocument/2006/relationships/hyperlink" Target="https://twitter.com/Billy_K_Ball/status/842803773206675459"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52" Type="http://schemas.openxmlformats.org/officeDocument/2006/relationships/hyperlink" Target="http://www.newsobserver.com/news/politics-government/politics-columns-blogs/rob-christensen/article139368828.html"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www.journalnow.com/news/nation_world/u-s-supreme-court-bolsters-rights-of-learning-disabled-students/article_85674248-0f31-11e7-a510-e3fba7f341dc.html" TargetMode="External"/><Relationship Id="rId159" Type="http://schemas.openxmlformats.org/officeDocument/2006/relationships/hyperlink" Target="https://edexcellence.net/articles/when-grading-schools-parents-care-about-student-growth" TargetMode="External"/><Relationship Id="rId366" Type="http://schemas.openxmlformats.org/officeDocument/2006/relationships/hyperlink" Target="http://buff.ly/2nBah9D" TargetMode="External"/><Relationship Id="rId573" Type="http://schemas.openxmlformats.org/officeDocument/2006/relationships/hyperlink" Target="http://bit.ly/2n5rYeP"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6" Type="http://schemas.openxmlformats.org/officeDocument/2006/relationships/hyperlink" Target="http://abc11.com/1804184/" TargetMode="External"/><Relationship Id="rId433" Type="http://schemas.openxmlformats.org/officeDocument/2006/relationships/hyperlink" Target="https://twitter.com/i/web/status/844361624991514624"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640" Type="http://schemas.openxmlformats.org/officeDocument/2006/relationships/hyperlink" Target="https://www.periscope.tv/w/1yoKMejbAwnKQ"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74" Type="http://schemas.openxmlformats.org/officeDocument/2006/relationships/hyperlink" Target="https://www.youtube.com/watch?v=ms06UiY-57A&amp;feature=share" TargetMode="External"/><Relationship Id="rId500" Type="http://schemas.openxmlformats.org/officeDocument/2006/relationships/hyperlink" Target="https://twitter.com/danvkoch/status/843243714155872256"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s://edexcellence.net/articles/when-grading-schools-parents-care-about-student-growth" TargetMode="External"/><Relationship Id="rId388" Type="http://schemas.openxmlformats.org/officeDocument/2006/relationships/hyperlink" Target="https://shar.es/1UVAaE" TargetMode="External"/><Relationship Id="rId150" Type="http://schemas.openxmlformats.org/officeDocument/2006/relationships/hyperlink" Target="http://ow.ly/a6iV309M6ho" TargetMode="External"/><Relationship Id="rId595" Type="http://schemas.openxmlformats.org/officeDocument/2006/relationships/hyperlink" Target="http://www.philberger.org/senate_expands_bonus_program_to_reward_more_outstanding_n_c_teachers" TargetMode="External"/><Relationship Id="rId248" Type="http://schemas.openxmlformats.org/officeDocument/2006/relationships/hyperlink" Target="https://www.facebook.com/PEFNC/" TargetMode="External"/><Relationship Id="rId455" Type="http://schemas.openxmlformats.org/officeDocument/2006/relationships/hyperlink" Target="https://medium.com/@JasonSaine/an-exciting-week-139f35cfc81d?source=linkShare-15824e690600-1490194561" TargetMode="External"/><Relationship Id="rId662" Type="http://schemas.openxmlformats.org/officeDocument/2006/relationships/hyperlink" Target="https://shar.es/1ULUxy"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108" Type="http://schemas.openxmlformats.org/officeDocument/2006/relationships/hyperlink" Target="https://twitter.com/i/web/status/843466382733950980" TargetMode="External"/><Relationship Id="rId315" Type="http://schemas.openxmlformats.org/officeDocument/2006/relationships/hyperlink" Target="http://www.newsobserver.com/news/local/education/article139937973.html" TargetMode="External"/><Relationship Id="rId522" Type="http://schemas.openxmlformats.org/officeDocument/2006/relationships/hyperlink" Target="https://www.theatlantic.com/education/archive/2017/03/do-healthy-lunches-improve-student-test-scores/520272/"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96" Type="http://schemas.openxmlformats.org/officeDocument/2006/relationships/hyperlink" Target="http://paper.li/RodPowell/1388930502?edition_id=59e6cba0-0ba0-11e7-bc3c-0cc47a0d164b"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www.readerpants.net/2016/05/no-more-powdered-doughnuts-why.html?utm_content&amp;utm_medium=email&amp;utm_name&amp;utm_source=govdelivery&amp;utm_term&amp;m=1" TargetMode="External"/><Relationship Id="rId1829" Type="http://schemas.openxmlformats.org/officeDocument/2006/relationships/hyperlink" Target="https://twitter.com/" TargetMode="External"/><Relationship Id="rId172" Type="http://schemas.openxmlformats.org/officeDocument/2006/relationships/hyperlink" Target="http://edut.to/2egDoLN" TargetMode="External"/><Relationship Id="rId477" Type="http://schemas.openxmlformats.org/officeDocument/2006/relationships/hyperlink" Target="http://abc11.com/1811249/" TargetMode="External"/><Relationship Id="rId684" Type="http://schemas.openxmlformats.org/officeDocument/2006/relationships/hyperlink" Target="http://ow.ly/jr8H30a9tAy" TargetMode="External"/><Relationship Id="rId2060" Type="http://schemas.openxmlformats.org/officeDocument/2006/relationships/hyperlink" Target="https://twitter.com/" TargetMode="External"/><Relationship Id="rId337" Type="http://schemas.openxmlformats.org/officeDocument/2006/relationships/hyperlink" Target="https://twitter.com/i/web/status/844296568006168576"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544" Type="http://schemas.openxmlformats.org/officeDocument/2006/relationships/hyperlink" Target="https://shar.es/1UVKTD"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404" Type="http://schemas.openxmlformats.org/officeDocument/2006/relationships/hyperlink" Target="http://americanlens.com/latest-news/recycled-commoncore-study-bots/" TargetMode="External"/><Relationship Id="rId611" Type="http://schemas.openxmlformats.org/officeDocument/2006/relationships/hyperlink" Target="https://www.youtube.com/watch?v=iz5PJTOIF44"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45" Type="http://schemas.openxmlformats.org/officeDocument/2006/relationships/hyperlink" Target="http://paper.li/KEvans_DPS/1446822545?edition_id=ec4a84d0-0cb5-11e7-8ecc-0cc47a0d15fd"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s://actionnetwork.org/petitions/pass-house-bill-13-to-save-teachers-increase-per-pupil-funding-to-national-average?source=twitter&amp;" TargetMode="External"/><Relationship Id="rId1918" Type="http://schemas.openxmlformats.org/officeDocument/2006/relationships/hyperlink" Target="https://twitter.com/" TargetMode="External"/><Relationship Id="rId261" Type="http://schemas.openxmlformats.org/officeDocument/2006/relationships/hyperlink" Target="http://wral.com/16600017" TargetMode="External"/><Relationship Id="rId499" Type="http://schemas.openxmlformats.org/officeDocument/2006/relationships/hyperlink" Target="http://wapo.st/1FrPx6C?tid=ss_tw-bottom" TargetMode="External"/><Relationship Id="rId359" Type="http://schemas.openxmlformats.org/officeDocument/2006/relationships/hyperlink" Target="http://wp.me/p4Ql5j-92" TargetMode="External"/><Relationship Id="rId566" Type="http://schemas.openxmlformats.org/officeDocument/2006/relationships/hyperlink" Target="http://bit.ly/2n4YRIB"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121" Type="http://schemas.openxmlformats.org/officeDocument/2006/relationships/hyperlink" Target="https://twitter.com/i/web/status/844287520728895488" TargetMode="External"/><Relationship Id="rId219" Type="http://schemas.openxmlformats.org/officeDocument/2006/relationships/hyperlink" Target="http://bit.ly/2o3Y4XF" TargetMode="External"/><Relationship Id="rId426" Type="http://schemas.openxmlformats.org/officeDocument/2006/relationships/hyperlink" Target="https://twitter.com/michgutierrez/status/844365306378272770" TargetMode="External"/><Relationship Id="rId633" Type="http://schemas.openxmlformats.org/officeDocument/2006/relationships/hyperlink" Target="http://www.philberger.org/senate_expands_bonus_program_to_reward_more_outstanding_n_c_teachers"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67" Type="http://schemas.openxmlformats.org/officeDocument/2006/relationships/hyperlink" Target="http://www.newsobserver.com/news/politics-government/politics-columns-blogs/rob-christensen/article139368828.html"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americanlens.com/special-needs-teacher-needs-help-ipads/" TargetMode="External"/><Relationship Id="rId490" Type="http://schemas.openxmlformats.org/officeDocument/2006/relationships/hyperlink" Target="http://www.charlotteobserver.com/latest-news/article140257098.html" TargetMode="External"/><Relationship Id="rId143" Type="http://schemas.openxmlformats.org/officeDocument/2006/relationships/hyperlink" Target="https://www.ednc.org/2017/03/21/pitt-countys-asks-push-students-gifted-potential/" TargetMode="External"/><Relationship Id="rId350" Type="http://schemas.openxmlformats.org/officeDocument/2006/relationships/hyperlink" Target="http://www.newsobserver.com/news/politics-government/state-politics/article140125668.html" TargetMode="External"/><Relationship Id="rId588" Type="http://schemas.openxmlformats.org/officeDocument/2006/relationships/hyperlink" Target="https://www.youtube.com/watch?v=iz5PJTOIF44"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9" Type="http://schemas.openxmlformats.org/officeDocument/2006/relationships/hyperlink" Target="https://twitter.com/i/web/status/842812596931715073" TargetMode="External"/><Relationship Id="rId210" Type="http://schemas.openxmlformats.org/officeDocument/2006/relationships/hyperlink" Target="http://ow.ly/pNwQ30a7Zfs" TargetMode="External"/><Relationship Id="rId448" Type="http://schemas.openxmlformats.org/officeDocument/2006/relationships/hyperlink" Target="https://twitter.com/ashleyhhurley/status/844362649240588288" TargetMode="External"/><Relationship Id="rId655" Type="http://schemas.openxmlformats.org/officeDocument/2006/relationships/hyperlink" Target="http://ow.ly/fx0E30a7utb"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308" Type="http://schemas.openxmlformats.org/officeDocument/2006/relationships/hyperlink" Target="http://www.newsobserver.com/news/local/education/article139937973.html" TargetMode="External"/><Relationship Id="rId515" Type="http://schemas.openxmlformats.org/officeDocument/2006/relationships/hyperlink" Target="https://twitter.com/i/web/status/844197428354072576"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89" Type="http://schemas.openxmlformats.org/officeDocument/2006/relationships/hyperlink" Target="http://blogofcraigsmith.blogspot.com/2017/03/learn-more-by-studying-or-by-assessment.html"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wapo.st/2mzsyAE?tid=ss_tw" TargetMode="External"/><Relationship Id="rId1931" Type="http://schemas.openxmlformats.org/officeDocument/2006/relationships/hyperlink" Target="https://twitter.com/" TargetMode="External"/><Relationship Id="rId165" Type="http://schemas.openxmlformats.org/officeDocument/2006/relationships/hyperlink" Target="https://docs.google.com/document/d/1X2bKt4RspqpjVx4fzhmYlI0dsBqqD3QKA_YpXHt5J_Y/edit?usp=sharing" TargetMode="External"/><Relationship Id="rId372" Type="http://schemas.openxmlformats.org/officeDocument/2006/relationships/hyperlink" Target="https://youtu.be/9rPfFNnZGKA" TargetMode="External"/><Relationship Id="rId677" Type="http://schemas.openxmlformats.org/officeDocument/2006/relationships/hyperlink" Target="http://ow.ly/btpr30a1jja" TargetMode="External"/><Relationship Id="rId2053" Type="http://schemas.openxmlformats.org/officeDocument/2006/relationships/hyperlink" Target="https://twitter.com/" TargetMode="External"/><Relationship Id="rId232" Type="http://schemas.openxmlformats.org/officeDocument/2006/relationships/hyperlink" Target="https://twitter.com/raleighreporter/status/843952331968450560" TargetMode="External"/><Relationship Id="rId884" Type="http://schemas.openxmlformats.org/officeDocument/2006/relationships/hyperlink" Target="https://twitter.com/" TargetMode="External"/><Relationship Id="rId537" Type="http://schemas.openxmlformats.org/officeDocument/2006/relationships/hyperlink" Target="https://www.donorschoose.org/project/social-seating-in-media/2497817/"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80" Type="http://schemas.openxmlformats.org/officeDocument/2006/relationships/hyperlink" Target="https://twitter.com/i/web/status/843914027885584384" TargetMode="External"/><Relationship Id="rId604" Type="http://schemas.openxmlformats.org/officeDocument/2006/relationships/hyperlink" Target="https://www.youtube.com/watch?v=iz5PJTOIF44"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wapo.st/2mvp0z2?tid=ss_tw"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bit.ly/2n4YRIB" TargetMode="External"/><Relationship Id="rId394" Type="http://schemas.openxmlformats.org/officeDocument/2006/relationships/hyperlink" Target="https://twitter.com/i/web/status/842787641993187328" TargetMode="External"/><Relationship Id="rId254" Type="http://schemas.openxmlformats.org/officeDocument/2006/relationships/hyperlink" Target="https://www.ednc.org/2017/03/21/pitt-countys-asks-push-students-gifted-potential/"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114" Type="http://schemas.openxmlformats.org/officeDocument/2006/relationships/hyperlink" Target="https://shar.es/1USKH4" TargetMode="External"/><Relationship Id="rId461" Type="http://schemas.openxmlformats.org/officeDocument/2006/relationships/hyperlink" Target="https://www.periscope.tv/w/1yoKMejbAwnKQ" TargetMode="External"/><Relationship Id="rId559" Type="http://schemas.openxmlformats.org/officeDocument/2006/relationships/hyperlink" Target="https://twitter.com/i/web/status/843796878814842880"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321" Type="http://schemas.openxmlformats.org/officeDocument/2006/relationships/hyperlink" Target="http://americanlens.com/special-needs-teacher-needs-help-ipads/" TargetMode="External"/><Relationship Id="rId419" Type="http://schemas.openxmlformats.org/officeDocument/2006/relationships/hyperlink" Target="https://docs.google.com/document/d/1X2bKt4RspqpjVx4fzhmYlI0dsBqqD3QKA_YpXHt5J_Y/edit?usp=sharing" TargetMode="External"/><Relationship Id="rId626" Type="http://schemas.openxmlformats.org/officeDocument/2006/relationships/hyperlink" Target="https://www.youtube.com/watch?v=iz5PJTOIF44"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76" Type="http://schemas.openxmlformats.org/officeDocument/2006/relationships/hyperlink" Target="http://americanlens.com/latest-news/recycled-commoncore-study-bots/" TargetMode="External"/><Relationship Id="rId483" Type="http://schemas.openxmlformats.org/officeDocument/2006/relationships/hyperlink" Target="https://www.ncforum.org/howard-lee-to-receive-public-school-forum-of-north-carolinas-annual-education-leadership-award/" TargetMode="External"/><Relationship Id="rId690" Type="http://schemas.openxmlformats.org/officeDocument/2006/relationships/hyperlink" Target="https://twitter.com/" TargetMode="External"/><Relationship Id="rId136" Type="http://schemas.openxmlformats.org/officeDocument/2006/relationships/hyperlink" Target="https://shar.es/1UVKTD" TargetMode="External"/><Relationship Id="rId343" Type="http://schemas.openxmlformats.org/officeDocument/2006/relationships/hyperlink" Target="https://www.facebook.com/NCStateCED/posts/10155154599981294" TargetMode="External"/><Relationship Id="rId550" Type="http://schemas.openxmlformats.org/officeDocument/2006/relationships/hyperlink" Target="https://www.youtube.com/watch?v=iz5PJTOIF44"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03" Type="http://schemas.openxmlformats.org/officeDocument/2006/relationships/hyperlink" Target="https://twitter.com/i/web/status/844369238806605825" TargetMode="External"/><Relationship Id="rId648" Type="http://schemas.openxmlformats.org/officeDocument/2006/relationships/hyperlink" Target="https://www.periscope.tv/w/1yoKMejbAwnKQ"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410" Type="http://schemas.openxmlformats.org/officeDocument/2006/relationships/hyperlink" Target="http://americanlens.com/cms-transgender-book-anti-bullying/" TargetMode="External"/><Relationship Id="rId508" Type="http://schemas.openxmlformats.org/officeDocument/2006/relationships/hyperlink" Target="https://www.facebook.com/NCStateCED/posts/10155154599981294"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51" Type="http://schemas.openxmlformats.org/officeDocument/2006/relationships/hyperlink" Target="https://www.1843magazine.com/design/a-class-apart"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www.journalnow.com/news/nation_world/u-s-supreme-court-bolsters-rights-of-learning-disabled-students/article_85674248-0f31-11e7-a510-e3fba7f341dc.html" TargetMode="External"/><Relationship Id="rId158" Type="http://schemas.openxmlformats.org/officeDocument/2006/relationships/hyperlink" Target="https://edexcellence.net/articles/when-grading-schools-parents-care-about-student-growth" TargetMode="External"/><Relationship Id="rId365" Type="http://schemas.openxmlformats.org/officeDocument/2006/relationships/hyperlink" Target="https://twitter.com/i/web/status/844673226290679809" TargetMode="External"/><Relationship Id="rId572" Type="http://schemas.openxmlformats.org/officeDocument/2006/relationships/hyperlink" Target="http://bit.ly/2o2cFmF" TargetMode="External"/><Relationship Id="rId2046" Type="http://schemas.openxmlformats.org/officeDocument/2006/relationships/hyperlink" Target="https://twitter.com/" TargetMode="External"/><Relationship Id="rId225" Type="http://schemas.openxmlformats.org/officeDocument/2006/relationships/hyperlink" Target="http://abc11.com/1804184/" TargetMode="External"/><Relationship Id="rId432" Type="http://schemas.openxmlformats.org/officeDocument/2006/relationships/hyperlink" Target="https://twitter.com/jeffpcarpenter/status/844358540122841088"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73" Type="http://schemas.openxmlformats.org/officeDocument/2006/relationships/hyperlink" Target="http://www.ncsciencefestival.org/"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s://shar.es/1USKH4" TargetMode="External"/><Relationship Id="rId594" Type="http://schemas.openxmlformats.org/officeDocument/2006/relationships/hyperlink" Target="http://www.newsobserver.com/news/local/education/article140400103.html" TargetMode="External"/><Relationship Id="rId247" Type="http://schemas.openxmlformats.org/officeDocument/2006/relationships/hyperlink" Target="https://www.facebook.com/PEFNC/"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107" Type="http://schemas.openxmlformats.org/officeDocument/2006/relationships/hyperlink" Target="https://twitter.com/i/web/status/844196572950921220" TargetMode="External"/><Relationship Id="rId454" Type="http://schemas.openxmlformats.org/officeDocument/2006/relationships/hyperlink" Target="https://medium.com/@JasonSaine/an-exciting-week-139f35cfc81d?source=linkShare-15824e690600-1490110335" TargetMode="External"/><Relationship Id="rId661" Type="http://schemas.openxmlformats.org/officeDocument/2006/relationships/hyperlink" Target="https://goo.gl/5k9GMU"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314" Type="http://schemas.openxmlformats.org/officeDocument/2006/relationships/hyperlink" Target="http://www.newsobserver.com/news/local/education/article139937973.html" TargetMode="External"/><Relationship Id="rId521" Type="http://schemas.openxmlformats.org/officeDocument/2006/relationships/hyperlink" Target="http://www.newsobserver.com/news/politics-government/state-politics/article140192288.html" TargetMode="External"/><Relationship Id="rId619" Type="http://schemas.openxmlformats.org/officeDocument/2006/relationships/hyperlink" Target="http://www.freetech4teachers.com/2017/03/how-to-add-music-to-google-slides.html"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95" Type="http://schemas.openxmlformats.org/officeDocument/2006/relationships/hyperlink" Target="http://bit.ly/edcampbeach"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chapelboro.com/news/pre-k-12-education/ncs-school-grading-system-measures-poverty-not-performance" TargetMode="External"/><Relationship Id="rId1828" Type="http://schemas.openxmlformats.org/officeDocument/2006/relationships/hyperlink" Target="https://twitter.com/" TargetMode="External"/><Relationship Id="rId171" Type="http://schemas.openxmlformats.org/officeDocument/2006/relationships/hyperlink" Target="https://jenniferswartz.com/2017/03/20/emerging-leaders-relationships-relevance-and-innovation/amp/" TargetMode="External"/><Relationship Id="rId269" Type="http://schemas.openxmlformats.org/officeDocument/2006/relationships/hyperlink" Target="https://www.ncforum.org/howard-lee-to-receive-public-school-forum-of-north-carolinas-annual-education-leadership-award/" TargetMode="External"/><Relationship Id="rId476" Type="http://schemas.openxmlformats.org/officeDocument/2006/relationships/hyperlink" Target="http://wapo.st/2mKdaRP?tid=ss_tw" TargetMode="External"/><Relationship Id="rId683" Type="http://schemas.openxmlformats.org/officeDocument/2006/relationships/hyperlink" Target="http://ow.ly/77R730a7NE5" TargetMode="External"/><Relationship Id="rId890" Type="http://schemas.openxmlformats.org/officeDocument/2006/relationships/hyperlink" Target="https://twitter.com/" TargetMode="External"/><Relationship Id="rId129" Type="http://schemas.openxmlformats.org/officeDocument/2006/relationships/hyperlink" Target="https://edexcellence.net/articles/when-grading-schools-parents-care-about-student-growth" TargetMode="External"/><Relationship Id="rId336" Type="http://schemas.openxmlformats.org/officeDocument/2006/relationships/hyperlink" Target="https://twitter.com/sutphins/status/842537117230256128" TargetMode="External"/><Relationship Id="rId543" Type="http://schemas.openxmlformats.org/officeDocument/2006/relationships/hyperlink" Target="https://shar.es/1UBB2Y"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403" Type="http://schemas.openxmlformats.org/officeDocument/2006/relationships/hyperlink" Target="http://americanlens.com/special-needs-teacher-needs-help-ipads/"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610" Type="http://schemas.openxmlformats.org/officeDocument/2006/relationships/hyperlink" Target="https://www.youtube.com/watch?v=iz5PJTOIF44"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44" Type="http://schemas.openxmlformats.org/officeDocument/2006/relationships/hyperlink" Target="http://paper.li/KEvans_DPS/1446822545?edition_id=ec4a84d0-0cb5-11e7-8ecc-0cc47a0d15fd"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s://twitter.com/i/web/status/844339594426564609" TargetMode="External"/><Relationship Id="rId498" Type="http://schemas.openxmlformats.org/officeDocument/2006/relationships/hyperlink" Target="https://twitter.com/PhilHolmesK12Ed/status/806284888940769280" TargetMode="External"/><Relationship Id="rId260" Type="http://schemas.openxmlformats.org/officeDocument/2006/relationships/hyperlink" Target="https://twitter.com/edu_match/status/844600299276976130" TargetMode="External"/><Relationship Id="rId120" Type="http://schemas.openxmlformats.org/officeDocument/2006/relationships/hyperlink" Target="http://starnewsonline.com/news/20170320/schools-scramble-to-meet-ncs-new-class-size-rule" TargetMode="External"/><Relationship Id="rId358" Type="http://schemas.openxmlformats.org/officeDocument/2006/relationships/hyperlink" Target="https://twitter.com/i/web/status/844868411440058373" TargetMode="External"/><Relationship Id="rId565" Type="http://schemas.openxmlformats.org/officeDocument/2006/relationships/hyperlink" Target="http://www.philberger.org/senate_expands_bonus_program_to_reward_more_outstanding_n_c_teachers"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18" Type="http://schemas.openxmlformats.org/officeDocument/2006/relationships/hyperlink" Target="http://bit.ly/2o3Y4XF" TargetMode="External"/><Relationship Id="rId425" Type="http://schemas.openxmlformats.org/officeDocument/2006/relationships/hyperlink" Target="https://twitter.com/mrjamesfrye/status/844364713471422465" TargetMode="External"/><Relationship Id="rId632" Type="http://schemas.openxmlformats.org/officeDocument/2006/relationships/hyperlink" Target="http://www.charlotteobserver.com/opinion/op-ed/article140389748.html"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66" Type="http://schemas.openxmlformats.org/officeDocument/2006/relationships/hyperlink" Target="http://www.newsobserver.com/news/politics-government/politics-columns-blogs/rob-christensen/article139368828.html"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americanlens.com/special-needs-teacher-needs-help-ipads/" TargetMode="External"/><Relationship Id="rId587" Type="http://schemas.openxmlformats.org/officeDocument/2006/relationships/hyperlink" Target="https://www.youtube.com/watch?v=iz5PJTOIF44" TargetMode="External"/><Relationship Id="rId8" Type="http://schemas.openxmlformats.org/officeDocument/2006/relationships/hyperlink" Target="http://chapelboro.com/news/pre-k-12-education/ncs-school-grading-system-measures-poverty-not-performance" TargetMode="External"/><Relationship Id="rId142" Type="http://schemas.openxmlformats.org/officeDocument/2006/relationships/hyperlink" Target="https://www.ednc.org/2017/03/21/pitt-countys-asks-push-students-gifted-potential/" TargetMode="External"/><Relationship Id="rId447" Type="http://schemas.openxmlformats.org/officeDocument/2006/relationships/hyperlink" Target="https://twitter.com/sarahwcardwell/status/844361170291187712"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654" Type="http://schemas.openxmlformats.org/officeDocument/2006/relationships/hyperlink" Target="https://shar.es/1USFYO"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307" Type="http://schemas.openxmlformats.org/officeDocument/2006/relationships/hyperlink" Target="https://goo.gl/5k9GMU" TargetMode="External"/><Relationship Id="rId514" Type="http://schemas.openxmlformats.org/officeDocument/2006/relationships/hyperlink" Target="https://twitter.com/i/web/status/844196879005040640"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88" Type="http://schemas.openxmlformats.org/officeDocument/2006/relationships/hyperlink" Target="https://www.weareteachers.com/ted-talks-teachers/"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chapelboro.com/news/pre-k-12-education/ncs-school-grading-system-measures-poverty-not-performance" TargetMode="External"/><Relationship Id="rId164" Type="http://schemas.openxmlformats.org/officeDocument/2006/relationships/hyperlink" Target="http://bit.ly/edcampbeach" TargetMode="External"/><Relationship Id="rId371" Type="http://schemas.openxmlformats.org/officeDocument/2006/relationships/hyperlink" Target="https://youtu.be/9rPfFNnZGKA" TargetMode="External"/><Relationship Id="rId2052" Type="http://schemas.openxmlformats.org/officeDocument/2006/relationships/hyperlink" Target="https://twitter.com/" TargetMode="External"/><Relationship Id="rId469" Type="http://schemas.openxmlformats.org/officeDocument/2006/relationships/hyperlink" Target="https://www.periscope.tv/w/1yoKMejbAwnKQ" TargetMode="External"/><Relationship Id="rId676" Type="http://schemas.openxmlformats.org/officeDocument/2006/relationships/hyperlink" Target="http://ow.ly/vbwe30a0NFY"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1" Type="http://schemas.openxmlformats.org/officeDocument/2006/relationships/hyperlink" Target="https://goo.gl/5k9GMU" TargetMode="External"/><Relationship Id="rId329" Type="http://schemas.openxmlformats.org/officeDocument/2006/relationships/hyperlink" Target="http://www.newsobserver.com/news/local/education/article139937973.html" TargetMode="External"/><Relationship Id="rId536" Type="http://schemas.openxmlformats.org/officeDocument/2006/relationships/hyperlink" Target="https://twitter.com/riekehofp/status/842806429467791361"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603" Type="http://schemas.openxmlformats.org/officeDocument/2006/relationships/hyperlink" Target="https://www.youtube.com/watch?v=iz5PJTOIF44"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ow.ly/1clB30a0Pob"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bit.ly/2n4YRIB" TargetMode="External"/><Relationship Id="rId393" Type="http://schemas.openxmlformats.org/officeDocument/2006/relationships/hyperlink" Target="https://twitter.com/i/web/status/842787641993187328" TargetMode="External"/><Relationship Id="rId253" Type="http://schemas.openxmlformats.org/officeDocument/2006/relationships/hyperlink" Target="https://www.ednc.org/2017/03/21/pitt-countys-asks-push-students-gifted-potential/" TargetMode="External"/><Relationship Id="rId460" Type="http://schemas.openxmlformats.org/officeDocument/2006/relationships/hyperlink" Target="https://www.periscope.tv/w/1yoKMejbAwnKQ"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113" Type="http://schemas.openxmlformats.org/officeDocument/2006/relationships/hyperlink" Target="http://ednxt.co/2nG63ht" TargetMode="External"/><Relationship Id="rId320" Type="http://schemas.openxmlformats.org/officeDocument/2006/relationships/hyperlink" Target="http://americanlens.com/special-needs-teacher-needs-help-ipads/" TargetMode="External"/><Relationship Id="rId558" Type="http://schemas.openxmlformats.org/officeDocument/2006/relationships/hyperlink" Target="http://goo.gl/rJPp3v"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418" Type="http://schemas.openxmlformats.org/officeDocument/2006/relationships/hyperlink" Target="https://twitter.com/i/web/status/844359302412455936" TargetMode="External"/><Relationship Id="rId625" Type="http://schemas.openxmlformats.org/officeDocument/2006/relationships/hyperlink" Target="https://www.youtube.com/watch?v=iz5PJTOIF44"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59" Type="http://schemas.openxmlformats.org/officeDocument/2006/relationships/hyperlink" Target="http://www.newsobserver.com/news/politics-government/politics-columns-blogs/rob-christensen/article139368828.html"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2.sas.com/60108ZITI" TargetMode="External"/><Relationship Id="rId482" Type="http://schemas.openxmlformats.org/officeDocument/2006/relationships/hyperlink" Target="http://abc11.com/1811249/" TargetMode="External"/><Relationship Id="rId135" Type="http://schemas.openxmlformats.org/officeDocument/2006/relationships/hyperlink" Target="https://shar.es/1UVKTD" TargetMode="External"/><Relationship Id="rId342" Type="http://schemas.openxmlformats.org/officeDocument/2006/relationships/hyperlink" Target="https://www.facebook.com/NCStateCED/posts/10155154599981294"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02" Type="http://schemas.openxmlformats.org/officeDocument/2006/relationships/hyperlink" Target="https://twitter.com/i/web/status/844368450239709184" TargetMode="External"/><Relationship Id="rId647" Type="http://schemas.openxmlformats.org/officeDocument/2006/relationships/hyperlink" Target="https://twitter.com/NickOchsnerWBTV/status/844562021836345345"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507" Type="http://schemas.openxmlformats.org/officeDocument/2006/relationships/hyperlink" Target="http://ow.ly/77R730a7NE5"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50" Type="http://schemas.openxmlformats.org/officeDocument/2006/relationships/hyperlink" Target="http://www.newsobserver.com/news/politics-government/politics-columns-blogs/rob-christensen/article139368828.html"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www.journalnow.com/news/nation_world/u-s-supreme-court-bolsters-rights-of-learning-disabled-students/article_85674248-0f31-11e7-a510-e3fba7f341dc.html" TargetMode="External"/><Relationship Id="rId157" Type="http://schemas.openxmlformats.org/officeDocument/2006/relationships/hyperlink" Target="http://bit.do/dyslexia2" TargetMode="External"/><Relationship Id="rId364" Type="http://schemas.openxmlformats.org/officeDocument/2006/relationships/hyperlink" Target="https://twitter.com/i/web/status/843977457501786113" TargetMode="External"/><Relationship Id="rId2045" Type="http://schemas.openxmlformats.org/officeDocument/2006/relationships/hyperlink" Target="https://twitter.com/" TargetMode="External"/><Relationship Id="rId571" Type="http://schemas.openxmlformats.org/officeDocument/2006/relationships/hyperlink" Target="http://bit.ly/2n4YRIB" TargetMode="External"/><Relationship Id="rId669" Type="http://schemas.openxmlformats.org/officeDocument/2006/relationships/hyperlink" Target="https://twitter.com/i/web/status/844974064301166592"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4" Type="http://schemas.openxmlformats.org/officeDocument/2006/relationships/hyperlink" Target="http://abc11.com/1804184/" TargetMode="External"/><Relationship Id="rId431" Type="http://schemas.openxmlformats.org/officeDocument/2006/relationships/hyperlink" Target="https://fcit.usf.edu/matrix/matrix/" TargetMode="External"/><Relationship Id="rId529" Type="http://schemas.openxmlformats.org/officeDocument/2006/relationships/hyperlink" Target="https://www.periscope.tv/w/1yoKMejbAwnKQ"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72" Type="http://schemas.openxmlformats.org/officeDocument/2006/relationships/hyperlink" Target="http://bit.ly/edcampbeach"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s://www.ednc.org/2017/03/17/ncssa-trains-next-generation-superintendents/" TargetMode="External"/><Relationship Id="rId386" Type="http://schemas.openxmlformats.org/officeDocument/2006/relationships/hyperlink" Target="https://shar.es/1UBT8s" TargetMode="External"/><Relationship Id="rId593" Type="http://schemas.openxmlformats.org/officeDocument/2006/relationships/hyperlink" Target="http://ow.ly/Y8Z130a92gU" TargetMode="External"/><Relationship Id="rId246" Type="http://schemas.openxmlformats.org/officeDocument/2006/relationships/hyperlink" Target="http://bit.ly/2mM8lXl" TargetMode="External"/><Relationship Id="rId453" Type="http://schemas.openxmlformats.org/officeDocument/2006/relationships/hyperlink" Target="http://speakermoore.com/rep-jason-saine-superintendent-mark-johnson-encourage-computer-coding-in-k-12-schools/" TargetMode="External"/><Relationship Id="rId660" Type="http://schemas.openxmlformats.org/officeDocument/2006/relationships/hyperlink" Target="http://ow.ly/VrAZ30a9WmP"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106" Type="http://schemas.openxmlformats.org/officeDocument/2006/relationships/hyperlink" Target="https://twitter.com/i/web/status/844196572950921220" TargetMode="External"/><Relationship Id="rId313" Type="http://schemas.openxmlformats.org/officeDocument/2006/relationships/hyperlink" Target="http://americanlens.com/special-needs-teacher-needs-help-ipads/"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94" Type="http://schemas.openxmlformats.org/officeDocument/2006/relationships/hyperlink" Target="http://bit.do/dyslexiainnc" TargetMode="External"/><Relationship Id="rId520" Type="http://schemas.openxmlformats.org/officeDocument/2006/relationships/hyperlink" Target="https://shar.es/1UMUXT" TargetMode="External"/><Relationship Id="rId618" Type="http://schemas.openxmlformats.org/officeDocument/2006/relationships/hyperlink" Target="https://www.youtube.com/watch?v=iz5PJTOIF44"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wapo.st/2mzsyAE?tid=ss_tw" TargetMode="External"/><Relationship Id="rId268" Type="http://schemas.openxmlformats.org/officeDocument/2006/relationships/hyperlink" Target="https://twitter.com/edu_match/status/844600299276976130" TargetMode="External"/><Relationship Id="rId475" Type="http://schemas.openxmlformats.org/officeDocument/2006/relationships/hyperlink" Target="http://www.wral.com/-please-be-extra-vigilant-nc-schools-warned-about-email-scam-seeking-private-info/16590265/" TargetMode="External"/><Relationship Id="rId682" Type="http://schemas.openxmlformats.org/officeDocument/2006/relationships/hyperlink" Target="http://ow.ly/jxpN30a7Bnj" TargetMode="External"/><Relationship Id="rId128" Type="http://schemas.openxmlformats.org/officeDocument/2006/relationships/hyperlink" Target="http://ow.ly/pNwQ30a7Zfs" TargetMode="External"/><Relationship Id="rId335" Type="http://schemas.openxmlformats.org/officeDocument/2006/relationships/hyperlink" Target="https://twitter.com/sutphins/status/843844727497809921" TargetMode="External"/><Relationship Id="rId542" Type="http://schemas.openxmlformats.org/officeDocument/2006/relationships/hyperlink" Target="https://shar.es/1UBB2Y"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t.co/FotQf422Cj" TargetMode="External"/><Relationship Id="rId170" Type="http://schemas.openxmlformats.org/officeDocument/2006/relationships/hyperlink" Target="http://t.co/RDYmcwJUxs" TargetMode="External"/><Relationship Id="rId268" Type="http://schemas.openxmlformats.org/officeDocument/2006/relationships/hyperlink" Target="https://t.co/BZslccb8cA" TargetMode="External"/><Relationship Id="rId475" Type="http://schemas.openxmlformats.org/officeDocument/2006/relationships/hyperlink" Target="http://pbs.twimg.com/profile_images/3683630568/5985296011d9e9153fdaf84f9424a198_normal.jpeg" TargetMode="External"/><Relationship Id="rId682" Type="http://schemas.openxmlformats.org/officeDocument/2006/relationships/hyperlink" Target="http://pbs.twimg.com/profile_images/814633020372254721/cM05f4yA_normal.jpg" TargetMode="External"/><Relationship Id="rId128" Type="http://schemas.openxmlformats.org/officeDocument/2006/relationships/hyperlink" Target="http://t.co/qzpXfN9qeC" TargetMode="External"/><Relationship Id="rId335" Type="http://schemas.openxmlformats.org/officeDocument/2006/relationships/hyperlink" Target="http://pbs.twimg.com/profile_images/758024053374513152/OIDZlhms_normal.jpg" TargetMode="External"/><Relationship Id="rId542" Type="http://schemas.openxmlformats.org/officeDocument/2006/relationships/hyperlink" Target="http://pbs.twimg.com/profile_images/2413935352/zzz43req9ogj8gpp2ei0_normal.png" TargetMode="External"/><Relationship Id="rId987" Type="http://schemas.openxmlformats.org/officeDocument/2006/relationships/hyperlink" Target="https://twitter.com/oldpolhack" TargetMode="External"/><Relationship Id="rId1172" Type="http://schemas.openxmlformats.org/officeDocument/2006/relationships/hyperlink" Target="https://twitter.com/sparkyteaching" TargetMode="External"/><Relationship Id="rId402" Type="http://schemas.openxmlformats.org/officeDocument/2006/relationships/hyperlink" Target="http://pbs.twimg.com/profile_images/737099511772876800/j66LbosZ_normal.jpg" TargetMode="External"/><Relationship Id="rId847" Type="http://schemas.openxmlformats.org/officeDocument/2006/relationships/hyperlink" Target="http://pbs.twimg.com/profile_images/784879201094660100/YVt-CG4P_normal.jpg" TargetMode="External"/><Relationship Id="rId1032" Type="http://schemas.openxmlformats.org/officeDocument/2006/relationships/hyperlink" Target="https://twitter.com/ncaee1" TargetMode="External"/><Relationship Id="rId707" Type="http://schemas.openxmlformats.org/officeDocument/2006/relationships/hyperlink" Target="http://pbs.twimg.com/profile_images/817545084161953792/QsQhpL6F_normal.jpg" TargetMode="External"/><Relationship Id="rId914" Type="http://schemas.openxmlformats.org/officeDocument/2006/relationships/hyperlink" Target="https://twitter.com/jasonsaine97th" TargetMode="External"/><Relationship Id="rId1337" Type="http://schemas.openxmlformats.org/officeDocument/2006/relationships/hyperlink" Target="https://twitter.com/akemor" TargetMode="External"/><Relationship Id="rId43" Type="http://schemas.openxmlformats.org/officeDocument/2006/relationships/hyperlink" Target="http://t.co/uvx6X92Pm8" TargetMode="External"/><Relationship Id="rId1404" Type="http://schemas.openxmlformats.org/officeDocument/2006/relationships/hyperlink" Target="https://twitter.com/ccmmsredwolves" TargetMode="External"/><Relationship Id="rId192" Type="http://schemas.openxmlformats.org/officeDocument/2006/relationships/hyperlink" Target="http://t.co/PquBWxrzeu" TargetMode="External"/><Relationship Id="rId497" Type="http://schemas.openxmlformats.org/officeDocument/2006/relationships/hyperlink" Target="http://pbs.twimg.com/profile_images/838841405808103424/ZSMAUrVN_normal.jpg" TargetMode="External"/><Relationship Id="rId357" Type="http://schemas.openxmlformats.org/officeDocument/2006/relationships/hyperlink" Target="http://pbs.twimg.com/profile_images/648561509413593089/DEpMYF-W_normal.jpg" TargetMode="External"/><Relationship Id="rId1194" Type="http://schemas.openxmlformats.org/officeDocument/2006/relationships/hyperlink" Target="https://twitter.com/theactionnet" TargetMode="External"/><Relationship Id="rId217" Type="http://schemas.openxmlformats.org/officeDocument/2006/relationships/hyperlink" Target="https://t.co/9Huz6TDFd6" TargetMode="External"/><Relationship Id="rId564" Type="http://schemas.openxmlformats.org/officeDocument/2006/relationships/hyperlink" Target="http://pbs.twimg.com/profile_images/466392049/Photo_5_normal.jpg" TargetMode="External"/><Relationship Id="rId771" Type="http://schemas.openxmlformats.org/officeDocument/2006/relationships/hyperlink" Target="http://pbs.twimg.com/profile_images/808711505638289408/8WI0T6LH_normal.jpg" TargetMode="External"/><Relationship Id="rId869" Type="http://schemas.openxmlformats.org/officeDocument/2006/relationships/hyperlink" Target="http://pbs.twimg.com/profile_images/844061920827121668/kO0buvd3_normal.jpg" TargetMode="External"/><Relationship Id="rId424" Type="http://schemas.openxmlformats.org/officeDocument/2006/relationships/hyperlink" Target="http://pbs.twimg.com/profile_images/813615427678937088/HwU65F74_normal.jpg" TargetMode="External"/><Relationship Id="rId631" Type="http://schemas.openxmlformats.org/officeDocument/2006/relationships/hyperlink" Target="http://pbs.twimg.com/profile_images/745955265636347904/GC6SwpfB_normal.jpg" TargetMode="External"/><Relationship Id="rId729" Type="http://schemas.openxmlformats.org/officeDocument/2006/relationships/hyperlink" Target="http://pbs.twimg.com/profile_images/770043856368857088/-IR1KZMs_normal.jpg" TargetMode="External"/><Relationship Id="rId1054" Type="http://schemas.openxmlformats.org/officeDocument/2006/relationships/hyperlink" Target="https://twitter.com/techmcbugg" TargetMode="External"/><Relationship Id="rId1261" Type="http://schemas.openxmlformats.org/officeDocument/2006/relationships/hyperlink" Target="https://twitter.com/apdillon_" TargetMode="External"/><Relationship Id="rId1359" Type="http://schemas.openxmlformats.org/officeDocument/2006/relationships/hyperlink" Target="https://twitter.com/mehtasbespandas" TargetMode="External"/><Relationship Id="rId936" Type="http://schemas.openxmlformats.org/officeDocument/2006/relationships/hyperlink" Target="https://twitter.com/dignifyteachers" TargetMode="External"/><Relationship Id="rId1121" Type="http://schemas.openxmlformats.org/officeDocument/2006/relationships/hyperlink" Target="https://twitter.com/abc11_wtvd" TargetMode="External"/><Relationship Id="rId1219" Type="http://schemas.openxmlformats.org/officeDocument/2006/relationships/hyperlink" Target="https://twitter.com/ajffoundation" TargetMode="External"/><Relationship Id="rId65" Type="http://schemas.openxmlformats.org/officeDocument/2006/relationships/hyperlink" Target="https://t.co/iCwS2pAC6A" TargetMode="External"/><Relationship Id="rId1426" Type="http://schemas.openxmlformats.org/officeDocument/2006/relationships/hyperlink" Target="https://twitter.com/media__mayhem" TargetMode="External"/><Relationship Id="rId281" Type="http://schemas.openxmlformats.org/officeDocument/2006/relationships/hyperlink" Target="https://t.co/j0ozrK2Ia5" TargetMode="External"/><Relationship Id="rId141" Type="http://schemas.openxmlformats.org/officeDocument/2006/relationships/hyperlink" Target="http://t.co/CWZSiS2AaL" TargetMode="External"/><Relationship Id="rId379" Type="http://schemas.openxmlformats.org/officeDocument/2006/relationships/hyperlink" Target="http://pbs.twimg.com/profile_images/837758678350577664/Qub4YbUp_normal.jpg" TargetMode="External"/><Relationship Id="rId586" Type="http://schemas.openxmlformats.org/officeDocument/2006/relationships/hyperlink" Target="http://pbs.twimg.com/profile_images/766649670479208448/6566-_LN_normal.jpg" TargetMode="External"/><Relationship Id="rId793" Type="http://schemas.openxmlformats.org/officeDocument/2006/relationships/hyperlink" Target="http://pbs.twimg.com/profile_images/803724785364639745/VBZ-hpSV_normal.jpg" TargetMode="External"/><Relationship Id="rId7" Type="http://schemas.openxmlformats.org/officeDocument/2006/relationships/hyperlink" Target="https://t.co/IyMzB7hHg6" TargetMode="External"/><Relationship Id="rId239" Type="http://schemas.openxmlformats.org/officeDocument/2006/relationships/hyperlink" Target="https://t.co/uiXKQsqKS9" TargetMode="External"/><Relationship Id="rId446" Type="http://schemas.openxmlformats.org/officeDocument/2006/relationships/hyperlink" Target="http://pbs.twimg.com/profile_images/838776832212238336/RQG7F5_Q_normal.jpg" TargetMode="External"/><Relationship Id="rId653" Type="http://schemas.openxmlformats.org/officeDocument/2006/relationships/hyperlink" Target="http://pbs.twimg.com/profile_images/2349509780/i2tcx5839ybpt4t2wrpx_normal.jpeg" TargetMode="External"/><Relationship Id="rId1076" Type="http://schemas.openxmlformats.org/officeDocument/2006/relationships/hyperlink" Target="https://twitter.com/jason_joyner" TargetMode="External"/><Relationship Id="rId1283" Type="http://schemas.openxmlformats.org/officeDocument/2006/relationships/hyperlink" Target="https://twitter.com/theartguy" TargetMode="External"/><Relationship Id="rId306" Type="http://schemas.openxmlformats.org/officeDocument/2006/relationships/hyperlink" Target="https://t.co/tjkZMyn7St" TargetMode="External"/><Relationship Id="rId860" Type="http://schemas.openxmlformats.org/officeDocument/2006/relationships/hyperlink" Target="http://pbs.twimg.com/profile_images/837048329527783434/uC92DOar_normal.jpg" TargetMode="External"/><Relationship Id="rId958" Type="http://schemas.openxmlformats.org/officeDocument/2006/relationships/hyperlink" Target="https://twitter.com/csmithgoblue" TargetMode="External"/><Relationship Id="rId1143" Type="http://schemas.openxmlformats.org/officeDocument/2006/relationships/hyperlink" Target="https://twitter.com/itsrfleming" TargetMode="External"/><Relationship Id="rId87" Type="http://schemas.openxmlformats.org/officeDocument/2006/relationships/hyperlink" Target="https://t.co/0fHqpLlSvk" TargetMode="External"/><Relationship Id="rId513" Type="http://schemas.openxmlformats.org/officeDocument/2006/relationships/hyperlink" Target="http://pbs.twimg.com/profile_images/771314978963853312/8yMhLZax_normal.jpg" TargetMode="External"/><Relationship Id="rId720" Type="http://schemas.openxmlformats.org/officeDocument/2006/relationships/hyperlink" Target="http://pbs.twimg.com/profile_images/1434236533/imagesCA9C83V9_normal.jpg" TargetMode="External"/><Relationship Id="rId818" Type="http://schemas.openxmlformats.org/officeDocument/2006/relationships/hyperlink" Target="http://pbs.twimg.com/profile_images/697602858162720768/HjZxQXSf_normal.png" TargetMode="External"/><Relationship Id="rId1350" Type="http://schemas.openxmlformats.org/officeDocument/2006/relationships/hyperlink" Target="https://twitter.com/rodneysantwier" TargetMode="External"/><Relationship Id="rId1448" Type="http://schemas.openxmlformats.org/officeDocument/2006/relationships/hyperlink" Target="https://twitter.com/jgmediacenter" TargetMode="External"/><Relationship Id="rId1003" Type="http://schemas.openxmlformats.org/officeDocument/2006/relationships/hyperlink" Target="https://twitter.com/jgrady99" TargetMode="External"/><Relationship Id="rId1210" Type="http://schemas.openxmlformats.org/officeDocument/2006/relationships/hyperlink" Target="https://twitter.com/markbarrettact" TargetMode="External"/><Relationship Id="rId1308" Type="http://schemas.openxmlformats.org/officeDocument/2006/relationships/hyperlink" Target="https://twitter.com/tella8631" TargetMode="External"/><Relationship Id="rId14" Type="http://schemas.openxmlformats.org/officeDocument/2006/relationships/hyperlink" Target="https://t.co/bQYFbW7zN2" TargetMode="External"/><Relationship Id="rId163" Type="http://schemas.openxmlformats.org/officeDocument/2006/relationships/hyperlink" Target="https://t.co/3BYq41CUku" TargetMode="External"/><Relationship Id="rId370" Type="http://schemas.openxmlformats.org/officeDocument/2006/relationships/hyperlink" Target="http://pbs.twimg.com/profile_images/486114599645626368/4qQrzvXi_normal.jpeg" TargetMode="External"/><Relationship Id="rId230" Type="http://schemas.openxmlformats.org/officeDocument/2006/relationships/hyperlink" Target="https://t.co/ZoIQqoe4nf" TargetMode="External"/><Relationship Id="rId468" Type="http://schemas.openxmlformats.org/officeDocument/2006/relationships/hyperlink" Target="http://pbs.twimg.com/profile_images/815217555245854720/CI9wxM62_normal.jpg" TargetMode="External"/><Relationship Id="rId675" Type="http://schemas.openxmlformats.org/officeDocument/2006/relationships/hyperlink" Target="http://pbs.twimg.com/profile_images/586201846525624320/qoUTVeIT_normal.jpg" TargetMode="External"/><Relationship Id="rId882" Type="http://schemas.openxmlformats.org/officeDocument/2006/relationships/hyperlink" Target="http://pbs.twimg.com/profile_images/494167995350913025/k1RaYUYe_normal.jpeg" TargetMode="External"/><Relationship Id="rId1098" Type="http://schemas.openxmlformats.org/officeDocument/2006/relationships/hyperlink" Target="https://twitter.com/jgfutrell" TargetMode="External"/><Relationship Id="rId328" Type="http://schemas.openxmlformats.org/officeDocument/2006/relationships/hyperlink" Target="http://pbs.twimg.com/profile_images/753310783916937216/iGqqlnXj_normal.jpg" TargetMode="External"/><Relationship Id="rId535" Type="http://schemas.openxmlformats.org/officeDocument/2006/relationships/hyperlink" Target="http://pbs.twimg.com/profile_images/664249637738553344/D9L8VcV2_normal.jpg" TargetMode="External"/><Relationship Id="rId742" Type="http://schemas.openxmlformats.org/officeDocument/2006/relationships/hyperlink" Target="http://pbs.twimg.com/profile_images/832748130076471298/bQVtDm-v_normal.jpg" TargetMode="External"/><Relationship Id="rId1165" Type="http://schemas.openxmlformats.org/officeDocument/2006/relationships/hyperlink" Target="https://twitter.com/griffith2020" TargetMode="External"/><Relationship Id="rId1372" Type="http://schemas.openxmlformats.org/officeDocument/2006/relationships/hyperlink" Target="https://twitter.com/naep_nces" TargetMode="External"/><Relationship Id="rId602" Type="http://schemas.openxmlformats.org/officeDocument/2006/relationships/hyperlink" Target="http://pbs.twimg.com/profile_images/705431149913501700/2E4Dkw3I_normal.jpg" TargetMode="External"/><Relationship Id="rId1025" Type="http://schemas.openxmlformats.org/officeDocument/2006/relationships/hyperlink" Target="https://twitter.com/streamnorth" TargetMode="External"/><Relationship Id="rId1232" Type="http://schemas.openxmlformats.org/officeDocument/2006/relationships/hyperlink" Target="https://twitter.com/tchr_rachelm" TargetMode="External"/><Relationship Id="rId907" Type="http://schemas.openxmlformats.org/officeDocument/2006/relationships/hyperlink" Target="https://twitter.com/carterde3" TargetMode="External"/><Relationship Id="rId36" Type="http://schemas.openxmlformats.org/officeDocument/2006/relationships/hyperlink" Target="https://t.co/xoD5RZb92x" TargetMode="External"/><Relationship Id="rId185" Type="http://schemas.openxmlformats.org/officeDocument/2006/relationships/hyperlink" Target="https://t.co/loTR5DWFWx" TargetMode="External"/><Relationship Id="rId392" Type="http://schemas.openxmlformats.org/officeDocument/2006/relationships/hyperlink" Target="http://pbs.twimg.com/profile_images/711951282496352256/LF9XUw2B_normal.jpg" TargetMode="External"/><Relationship Id="rId697" Type="http://schemas.openxmlformats.org/officeDocument/2006/relationships/hyperlink" Target="http://pbs.twimg.com/profile_images/448301181324894208/vqY_gIaL_normal.jpeg" TargetMode="External"/><Relationship Id="rId252" Type="http://schemas.openxmlformats.org/officeDocument/2006/relationships/hyperlink" Target="https://t.co/4945fT2FVU" TargetMode="External"/><Relationship Id="rId1187" Type="http://schemas.openxmlformats.org/officeDocument/2006/relationships/hyperlink" Target="https://twitter.com/ccorcorancindy" TargetMode="External"/><Relationship Id="rId112" Type="http://schemas.openxmlformats.org/officeDocument/2006/relationships/hyperlink" Target="https://t.co/2i46eFiMaz" TargetMode="External"/><Relationship Id="rId557" Type="http://schemas.openxmlformats.org/officeDocument/2006/relationships/hyperlink" Target="http://pbs.twimg.com/profile_images/426365786328809474/M90dHvQE_normal.jpeg" TargetMode="External"/><Relationship Id="rId764" Type="http://schemas.openxmlformats.org/officeDocument/2006/relationships/hyperlink" Target="http://pbs.twimg.com/profile_images/3421161424/8859708f2a1ba7e826f01535ada572e0_normal.jpeg" TargetMode="External"/><Relationship Id="rId971" Type="http://schemas.openxmlformats.org/officeDocument/2006/relationships/hyperlink" Target="https://twitter.com/fabianfdr75" TargetMode="External"/><Relationship Id="rId1394" Type="http://schemas.openxmlformats.org/officeDocument/2006/relationships/hyperlink" Target="https://twitter.com/bevladd" TargetMode="External"/><Relationship Id="rId417" Type="http://schemas.openxmlformats.org/officeDocument/2006/relationships/hyperlink" Target="http://pbs.twimg.com/profile_images/816378092138569728/StpWIAKi_normal.jpg" TargetMode="External"/><Relationship Id="rId624" Type="http://schemas.openxmlformats.org/officeDocument/2006/relationships/hyperlink" Target="http://pbs.twimg.com/profile_images/649381046711136257/ONO2TGwo_normal.jpg" TargetMode="External"/><Relationship Id="rId831" Type="http://schemas.openxmlformats.org/officeDocument/2006/relationships/hyperlink" Target="http://pbs.twimg.com/profile_images/780906438407446528/R9vu9_Jd_normal.jpg" TargetMode="External"/><Relationship Id="rId1047" Type="http://schemas.openxmlformats.org/officeDocument/2006/relationships/hyperlink" Target="https://twitter.com/johnsimkin" TargetMode="External"/><Relationship Id="rId1254" Type="http://schemas.openxmlformats.org/officeDocument/2006/relationships/hyperlink" Target="https://twitter.com/stephenson_cms" TargetMode="External"/><Relationship Id="rId929" Type="http://schemas.openxmlformats.org/officeDocument/2006/relationships/hyperlink" Target="https://twitter.com/prostart" TargetMode="External"/><Relationship Id="rId1114" Type="http://schemas.openxmlformats.org/officeDocument/2006/relationships/hyperlink" Target="https://twitter.com/supertcs" TargetMode="External"/><Relationship Id="rId1321" Type="http://schemas.openxmlformats.org/officeDocument/2006/relationships/hyperlink" Target="https://twitter.com/j_dunlap83" TargetMode="External"/><Relationship Id="rId58" Type="http://schemas.openxmlformats.org/officeDocument/2006/relationships/hyperlink" Target="http://t.co/Yb2xF54ZdM" TargetMode="External"/><Relationship Id="rId1419" Type="http://schemas.openxmlformats.org/officeDocument/2006/relationships/hyperlink" Target="https://twitter.com/tonya_nc" TargetMode="External"/><Relationship Id="rId274" Type="http://schemas.openxmlformats.org/officeDocument/2006/relationships/hyperlink" Target="https://t.co/0YN7eN69sj" TargetMode="External"/><Relationship Id="rId481" Type="http://schemas.openxmlformats.org/officeDocument/2006/relationships/hyperlink" Target="http://pbs.twimg.com/profile_images/769601788492312576/AUswPggh_normal.jpg" TargetMode="External"/><Relationship Id="rId134" Type="http://schemas.openxmlformats.org/officeDocument/2006/relationships/hyperlink" Target="https://t.co/i8WPBq288Y" TargetMode="External"/><Relationship Id="rId579" Type="http://schemas.openxmlformats.org/officeDocument/2006/relationships/hyperlink" Target="http://pbs.twimg.com/profile_images/821159715468099584/vw-xthhZ_normal.jpg" TargetMode="External"/><Relationship Id="rId786" Type="http://schemas.openxmlformats.org/officeDocument/2006/relationships/hyperlink" Target="http://pbs.twimg.com/profile_images/607569071794569217/peRXshzz_normal.png" TargetMode="External"/><Relationship Id="rId993" Type="http://schemas.openxmlformats.org/officeDocument/2006/relationships/hyperlink" Target="https://twitter.com/edu_maples" TargetMode="External"/><Relationship Id="rId341" Type="http://schemas.openxmlformats.org/officeDocument/2006/relationships/hyperlink" Target="http://pbs.twimg.com/profile_images/737015609209282561/sG1KrmRc_normal.jpg" TargetMode="External"/><Relationship Id="rId439" Type="http://schemas.openxmlformats.org/officeDocument/2006/relationships/hyperlink" Target="http://pbs.twimg.com/profile_images/781567656927367168/zG0CycOS_normal.jpg" TargetMode="External"/><Relationship Id="rId646" Type="http://schemas.openxmlformats.org/officeDocument/2006/relationships/hyperlink" Target="http://pbs.twimg.com/profile_images/841429728657580036/_KAJv8es_normal.jpg" TargetMode="External"/><Relationship Id="rId1069" Type="http://schemas.openxmlformats.org/officeDocument/2006/relationships/hyperlink" Target="https://twitter.com/senatorbillcook" TargetMode="External"/><Relationship Id="rId1276" Type="http://schemas.openxmlformats.org/officeDocument/2006/relationships/hyperlink" Target="https://twitter.com/plugusin" TargetMode="External"/><Relationship Id="rId201" Type="http://schemas.openxmlformats.org/officeDocument/2006/relationships/hyperlink" Target="https://t.co/Fkxs84TNH4" TargetMode="External"/><Relationship Id="rId506" Type="http://schemas.openxmlformats.org/officeDocument/2006/relationships/hyperlink" Target="http://pbs.twimg.com/profile_images/1817665678/NCSpinoriginallogo_normal.jpg" TargetMode="External"/><Relationship Id="rId853" Type="http://schemas.openxmlformats.org/officeDocument/2006/relationships/hyperlink" Target="http://pbs.twimg.com/profile_images/483233726965772288/M1LLoVgz_normal.jpeg" TargetMode="External"/><Relationship Id="rId1136" Type="http://schemas.openxmlformats.org/officeDocument/2006/relationships/hyperlink" Target="https://twitter.com/cmccrorey2nd" TargetMode="External"/><Relationship Id="rId713" Type="http://schemas.openxmlformats.org/officeDocument/2006/relationships/hyperlink" Target="http://pbs.twimg.com/profile_images/827999609934970881/exFEpmA2_normal.jpg" TargetMode="External"/><Relationship Id="rId920" Type="http://schemas.openxmlformats.org/officeDocument/2006/relationships/hyperlink" Target="https://twitter.com/annalankford" TargetMode="External"/><Relationship Id="rId1343" Type="http://schemas.openxmlformats.org/officeDocument/2006/relationships/hyperlink" Target="https://twitter.com/jedrecord" TargetMode="External"/><Relationship Id="rId1203" Type="http://schemas.openxmlformats.org/officeDocument/2006/relationships/hyperlink" Target="https://twitter.com/aforeignername" TargetMode="External"/><Relationship Id="rId1410" Type="http://schemas.openxmlformats.org/officeDocument/2006/relationships/hyperlink" Target="https://twitter.com/emalineweeks" TargetMode="External"/><Relationship Id="rId296" Type="http://schemas.openxmlformats.org/officeDocument/2006/relationships/hyperlink" Target="https://t.co/k3ImYJbFrL" TargetMode="External"/><Relationship Id="rId156" Type="http://schemas.openxmlformats.org/officeDocument/2006/relationships/hyperlink" Target="https://t.co/PcPERFxyoR" TargetMode="External"/><Relationship Id="rId363" Type="http://schemas.openxmlformats.org/officeDocument/2006/relationships/hyperlink" Target="http://pbs.twimg.com/profile_images/770613440926842880/65Pv438U_normal.jpg" TargetMode="External"/><Relationship Id="rId570" Type="http://schemas.openxmlformats.org/officeDocument/2006/relationships/hyperlink" Target="http://pbs.twimg.com/profile_images/2350519417/e9eoebof4qhkqmpvunrh_normal.png" TargetMode="External"/><Relationship Id="rId223" Type="http://schemas.openxmlformats.org/officeDocument/2006/relationships/hyperlink" Target="https://t.co/nEsqhkGksl" TargetMode="External"/><Relationship Id="rId430" Type="http://schemas.openxmlformats.org/officeDocument/2006/relationships/hyperlink" Target="http://pbs.twimg.com/profile_images/779496906741452800/e9BwXX2M_normal.jpg" TargetMode="External"/><Relationship Id="rId668" Type="http://schemas.openxmlformats.org/officeDocument/2006/relationships/hyperlink" Target="http://pbs.twimg.com/profile_images/818832530946347008/mjpIeuaS_normal.jpg" TargetMode="External"/><Relationship Id="rId875" Type="http://schemas.openxmlformats.org/officeDocument/2006/relationships/hyperlink" Target="http://pbs.twimg.com/profile_images/113331070/j032107_normal.jpg" TargetMode="External"/><Relationship Id="rId1060" Type="http://schemas.openxmlformats.org/officeDocument/2006/relationships/hyperlink" Target="https://twitter.com/dyslexiatoday" TargetMode="External"/><Relationship Id="rId1298" Type="http://schemas.openxmlformats.org/officeDocument/2006/relationships/hyperlink" Target="https://twitter.com/mrsbremtweets" TargetMode="External"/><Relationship Id="rId528" Type="http://schemas.openxmlformats.org/officeDocument/2006/relationships/hyperlink" Target="http://pbs.twimg.com/profile_images/378800000323852336/f0e29e7ff915d8aebe9b9522a1d45ff5_normal.jpeg" TargetMode="External"/><Relationship Id="rId735" Type="http://schemas.openxmlformats.org/officeDocument/2006/relationships/hyperlink" Target="http://pbs.twimg.com/profile_images/834216378387296256/EKz6-_qG_normal.jpg" TargetMode="External"/><Relationship Id="rId942" Type="http://schemas.openxmlformats.org/officeDocument/2006/relationships/hyperlink" Target="https://twitter.com/educationnc" TargetMode="External"/><Relationship Id="rId1158" Type="http://schemas.openxmlformats.org/officeDocument/2006/relationships/hyperlink" Target="https://twitter.com/storify" TargetMode="External"/><Relationship Id="rId1365" Type="http://schemas.openxmlformats.org/officeDocument/2006/relationships/hyperlink" Target="https://twitter.com/stephenrayfield" TargetMode="External"/><Relationship Id="rId1018" Type="http://schemas.openxmlformats.org/officeDocument/2006/relationships/hyperlink" Target="https://twitter.com/nchousegop" TargetMode="External"/><Relationship Id="rId1225" Type="http://schemas.openxmlformats.org/officeDocument/2006/relationships/hyperlink" Target="https://twitter.com/tritribune" TargetMode="External"/><Relationship Id="rId1432" Type="http://schemas.openxmlformats.org/officeDocument/2006/relationships/hyperlink" Target="https://twitter.com/adambellow" TargetMode="External"/><Relationship Id="rId71" Type="http://schemas.openxmlformats.org/officeDocument/2006/relationships/hyperlink" Target="http://t.co/vR3TGrnWwD" TargetMode="External"/><Relationship Id="rId802" Type="http://schemas.openxmlformats.org/officeDocument/2006/relationships/hyperlink" Target="http://pbs.twimg.com/profile_images/463376445243281408/GtNh66Yd_normal.jpeg" TargetMode="External"/><Relationship Id="rId29" Type="http://schemas.openxmlformats.org/officeDocument/2006/relationships/hyperlink" Target="https://t.co/Oc6WePsQH5" TargetMode="External"/><Relationship Id="rId178" Type="http://schemas.openxmlformats.org/officeDocument/2006/relationships/hyperlink" Target="http://t.co/1YBJk3z87Y" TargetMode="External"/><Relationship Id="rId385" Type="http://schemas.openxmlformats.org/officeDocument/2006/relationships/hyperlink" Target="http://pbs.twimg.com/profile_images/816362594525024257/wD6GIVYN_normal.jpg" TargetMode="External"/><Relationship Id="rId592" Type="http://schemas.openxmlformats.org/officeDocument/2006/relationships/hyperlink" Target="http://pbs.twimg.com/profile_images/662916637620744192/-weoLGnv_normal.jpg" TargetMode="External"/><Relationship Id="rId245" Type="http://schemas.openxmlformats.org/officeDocument/2006/relationships/hyperlink" Target="http://t.co/LlGlXcOrRZ" TargetMode="External"/><Relationship Id="rId452" Type="http://schemas.openxmlformats.org/officeDocument/2006/relationships/hyperlink" Target="http://pbs.twimg.com/profile_images/483966660869500929/pVXa45Z1_normal.png" TargetMode="External"/><Relationship Id="rId897" Type="http://schemas.openxmlformats.org/officeDocument/2006/relationships/hyperlink" Target="https://twitter.com/canva" TargetMode="External"/><Relationship Id="rId1082" Type="http://schemas.openxmlformats.org/officeDocument/2006/relationships/hyperlink" Target="https://twitter.com/alicekeeler" TargetMode="External"/><Relationship Id="rId105" Type="http://schemas.openxmlformats.org/officeDocument/2006/relationships/hyperlink" Target="https://t.co/gN5JJwhQy7" TargetMode="External"/><Relationship Id="rId312" Type="http://schemas.openxmlformats.org/officeDocument/2006/relationships/hyperlink" Target="http://t.co/VkqynUOQss" TargetMode="External"/><Relationship Id="rId757" Type="http://schemas.openxmlformats.org/officeDocument/2006/relationships/hyperlink" Target="http://pbs.twimg.com/profile_images/839917154140995584/6Rq93hPk_normal.jpg" TargetMode="External"/><Relationship Id="rId964" Type="http://schemas.openxmlformats.org/officeDocument/2006/relationships/hyperlink" Target="https://twitter.com/edugladiators" TargetMode="External"/><Relationship Id="rId1387" Type="http://schemas.openxmlformats.org/officeDocument/2006/relationships/hyperlink" Target="https://twitter.com/mrsyork4thgrade" TargetMode="External"/><Relationship Id="rId93" Type="http://schemas.openxmlformats.org/officeDocument/2006/relationships/hyperlink" Target="https://t.co/Q6FlVUfKz7" TargetMode="External"/><Relationship Id="rId617" Type="http://schemas.openxmlformats.org/officeDocument/2006/relationships/hyperlink" Target="http://pbs.twimg.com/profile_images/842944300254027777/ZHteUqio_normal.jpg" TargetMode="External"/><Relationship Id="rId824" Type="http://schemas.openxmlformats.org/officeDocument/2006/relationships/hyperlink" Target="http://pbs.twimg.com/profile_images/481430191328075776/Y8SOWtem_normal.png" TargetMode="External"/><Relationship Id="rId1247" Type="http://schemas.openxmlformats.org/officeDocument/2006/relationships/hyperlink" Target="https://twitter.com/techtia" TargetMode="External"/><Relationship Id="rId1454" Type="http://schemas.openxmlformats.org/officeDocument/2006/relationships/hyperlink" Target="https://twitter.com/wendyjaneo" TargetMode="External"/><Relationship Id="rId1107" Type="http://schemas.openxmlformats.org/officeDocument/2006/relationships/hyperlink" Target="https://twitter.com/bigpicturemovie" TargetMode="External"/><Relationship Id="rId1314" Type="http://schemas.openxmlformats.org/officeDocument/2006/relationships/hyperlink" Target="https://twitter.com/drcmusic58" TargetMode="External"/><Relationship Id="rId20" Type="http://schemas.openxmlformats.org/officeDocument/2006/relationships/hyperlink" Target="http://t.co/Ra8gz1vW13" TargetMode="External"/><Relationship Id="rId267" Type="http://schemas.openxmlformats.org/officeDocument/2006/relationships/hyperlink" Target="https://t.co/piCqVoXYpK" TargetMode="External"/><Relationship Id="rId474" Type="http://schemas.openxmlformats.org/officeDocument/2006/relationships/hyperlink" Target="http://pbs.twimg.com/profile_images/622958644829663232/-g1nLRlz_normal.jpg" TargetMode="External"/><Relationship Id="rId127" Type="http://schemas.openxmlformats.org/officeDocument/2006/relationships/hyperlink" Target="http://t.co/S3anKqjelF" TargetMode="External"/><Relationship Id="rId681" Type="http://schemas.openxmlformats.org/officeDocument/2006/relationships/hyperlink" Target="http://pbs.twimg.com/profile_images/727482644120875009/vaIrXEJK_normal.jpg" TargetMode="External"/><Relationship Id="rId779" Type="http://schemas.openxmlformats.org/officeDocument/2006/relationships/hyperlink" Target="http://pbs.twimg.com/profile_images/837419524450308096/h8nuPWO8_normal.jpg" TargetMode="External"/><Relationship Id="rId986" Type="http://schemas.openxmlformats.org/officeDocument/2006/relationships/hyperlink" Target="https://twitter.com/kevinrmcclure" TargetMode="External"/><Relationship Id="rId334" Type="http://schemas.openxmlformats.org/officeDocument/2006/relationships/hyperlink" Target="http://pbs.twimg.com/profile_images/534393514247716864/WRBERy58_normal.jpeg" TargetMode="External"/><Relationship Id="rId541" Type="http://schemas.openxmlformats.org/officeDocument/2006/relationships/hyperlink" Target="http://pbs.twimg.com/profile_images/2406163067/image_normal.jpg" TargetMode="External"/><Relationship Id="rId639" Type="http://schemas.openxmlformats.org/officeDocument/2006/relationships/hyperlink" Target="http://pbs.twimg.com/profile_images/485915061005729792/kBoQdrUn_normal.jpeg" TargetMode="External"/><Relationship Id="rId1171" Type="http://schemas.openxmlformats.org/officeDocument/2006/relationships/hyperlink" Target="https://twitter.com/connorg_imagine" TargetMode="External"/><Relationship Id="rId1269" Type="http://schemas.openxmlformats.org/officeDocument/2006/relationships/hyperlink" Target="https://twitter.com/disabilityrtsnc" TargetMode="External"/><Relationship Id="rId401" Type="http://schemas.openxmlformats.org/officeDocument/2006/relationships/hyperlink" Target="http://pbs.twimg.com/profile_images/748818221701144576/2-fLFhE0_normal.jpg" TargetMode="External"/><Relationship Id="rId846" Type="http://schemas.openxmlformats.org/officeDocument/2006/relationships/hyperlink" Target="http://pbs.twimg.com/profile_images/2559997338/image_normal.jpg" TargetMode="External"/><Relationship Id="rId1031" Type="http://schemas.openxmlformats.org/officeDocument/2006/relationships/hyperlink" Target="https://twitter.com/ddnc13" TargetMode="External"/><Relationship Id="rId1129" Type="http://schemas.openxmlformats.org/officeDocument/2006/relationships/hyperlink" Target="https://twitter.com/shannonfae" TargetMode="External"/><Relationship Id="rId706" Type="http://schemas.openxmlformats.org/officeDocument/2006/relationships/hyperlink" Target="http://pbs.twimg.com/profile_images/792057954136580096/97d37Mca_normal.jpg" TargetMode="External"/><Relationship Id="rId913" Type="http://schemas.openxmlformats.org/officeDocument/2006/relationships/hyperlink" Target="https://twitter.com/lincolncharter" TargetMode="External"/><Relationship Id="rId1336" Type="http://schemas.openxmlformats.org/officeDocument/2006/relationships/hyperlink" Target="https://twitter.com/roycoopernc" TargetMode="External"/><Relationship Id="rId42" Type="http://schemas.openxmlformats.org/officeDocument/2006/relationships/hyperlink" Target="https://t.co/YRKoDBLpYR" TargetMode="External"/><Relationship Id="rId1403" Type="http://schemas.openxmlformats.org/officeDocument/2006/relationships/hyperlink" Target="https://twitter.com/angiescioli" TargetMode="External"/><Relationship Id="rId191" Type="http://schemas.openxmlformats.org/officeDocument/2006/relationships/hyperlink" Target="http://t.co/fZw6ug0oJA" TargetMode="External"/><Relationship Id="rId289" Type="http://schemas.openxmlformats.org/officeDocument/2006/relationships/hyperlink" Target="https://t.co/CqCwsv6ajc" TargetMode="External"/><Relationship Id="rId496" Type="http://schemas.openxmlformats.org/officeDocument/2006/relationships/hyperlink" Target="http://pbs.twimg.com/profile_images/1145479380/kktwitter_normal.jpg" TargetMode="External"/><Relationship Id="rId149" Type="http://schemas.openxmlformats.org/officeDocument/2006/relationships/hyperlink" Target="https://t.co/8TGyOF85VF" TargetMode="External"/><Relationship Id="rId356" Type="http://schemas.openxmlformats.org/officeDocument/2006/relationships/hyperlink" Target="http://pbs.twimg.com/profile_images/3602636337/cf7a8a156bb82cc5ea1a288053e12751_normal.jpeg" TargetMode="External"/><Relationship Id="rId563" Type="http://schemas.openxmlformats.org/officeDocument/2006/relationships/hyperlink" Target="http://pbs.twimg.com/profile_images/2841745960/e89c71bae59573d4e9f67321723848f8_normal.png" TargetMode="External"/><Relationship Id="rId770" Type="http://schemas.openxmlformats.org/officeDocument/2006/relationships/hyperlink" Target="http://pbs.twimg.com/profile_images/423696712947884032/16gB03Hk_normal.jpeg" TargetMode="External"/><Relationship Id="rId1193" Type="http://schemas.openxmlformats.org/officeDocument/2006/relationships/hyperlink" Target="https://twitter.com/harrell_art" TargetMode="External"/><Relationship Id="rId216" Type="http://schemas.openxmlformats.org/officeDocument/2006/relationships/hyperlink" Target="http://t.co/bEUwt7MLQO" TargetMode="External"/><Relationship Id="rId423" Type="http://schemas.openxmlformats.org/officeDocument/2006/relationships/hyperlink" Target="http://pbs.twimg.com/profile_images/1724851185/image_normal.jpg" TargetMode="External"/><Relationship Id="rId868" Type="http://schemas.openxmlformats.org/officeDocument/2006/relationships/hyperlink" Target="http://pbs.twimg.com/profile_images/743097801253363712/eLA4_k2I_normal.jpg" TargetMode="External"/><Relationship Id="rId1053" Type="http://schemas.openxmlformats.org/officeDocument/2006/relationships/hyperlink" Target="https://twitter.com/jenniferlagarde" TargetMode="External"/><Relationship Id="rId1260" Type="http://schemas.openxmlformats.org/officeDocument/2006/relationships/hyperlink" Target="https://twitter.com/american_lens" TargetMode="External"/><Relationship Id="rId630" Type="http://schemas.openxmlformats.org/officeDocument/2006/relationships/hyperlink" Target="http://pbs.twimg.com/profile_images/788412351687041026/T-DbD5Ou_normal.jpg" TargetMode="External"/><Relationship Id="rId728" Type="http://schemas.openxmlformats.org/officeDocument/2006/relationships/hyperlink" Target="http://pbs.twimg.com/profile_images/834400411025014784/RdKW1our_normal.jpg" TargetMode="External"/><Relationship Id="rId935" Type="http://schemas.openxmlformats.org/officeDocument/2006/relationships/hyperlink" Target="https://twitter.com/jillyb3ansd" TargetMode="External"/><Relationship Id="rId1358" Type="http://schemas.openxmlformats.org/officeDocument/2006/relationships/hyperlink" Target="https://twitter.com/scholastic" TargetMode="External"/><Relationship Id="rId64" Type="http://schemas.openxmlformats.org/officeDocument/2006/relationships/hyperlink" Target="https://t.co/xO9YINWObS" TargetMode="External"/><Relationship Id="rId1120" Type="http://schemas.openxmlformats.org/officeDocument/2006/relationships/hyperlink" Target="https://twitter.com/calcuttrobin" TargetMode="External"/><Relationship Id="rId1218" Type="http://schemas.openxmlformats.org/officeDocument/2006/relationships/hyperlink" Target="https://twitter.com/ncjustice" TargetMode="External"/><Relationship Id="rId1425" Type="http://schemas.openxmlformats.org/officeDocument/2006/relationships/hyperlink" Target="https://twitter.com/carrollnewsdave" TargetMode="External"/><Relationship Id="rId280" Type="http://schemas.openxmlformats.org/officeDocument/2006/relationships/hyperlink" Target="https://t.co/HiwTlnZlsr" TargetMode="External"/><Relationship Id="rId140" Type="http://schemas.openxmlformats.org/officeDocument/2006/relationships/hyperlink" Target="https://t.co/QMbV4r6Iui" TargetMode="External"/><Relationship Id="rId378" Type="http://schemas.openxmlformats.org/officeDocument/2006/relationships/hyperlink" Target="http://pbs.twimg.com/profile_images/499537531885461504/EyvTVgrM_normal.jpeg" TargetMode="External"/><Relationship Id="rId585" Type="http://schemas.openxmlformats.org/officeDocument/2006/relationships/hyperlink" Target="http://pbs.twimg.com/profile_images/378800000147901218/de19c2f19d5cb9e37698788e341c37c7_normal.png" TargetMode="External"/><Relationship Id="rId792" Type="http://schemas.openxmlformats.org/officeDocument/2006/relationships/hyperlink" Target="http://pbs.twimg.com/profile_images/3541962037/413358f655f86c4604f52a8dc71c2a8b_normal.jpeg" TargetMode="External"/><Relationship Id="rId6" Type="http://schemas.openxmlformats.org/officeDocument/2006/relationships/hyperlink" Target="https://t.co/7F7NodQ3gN" TargetMode="External"/><Relationship Id="rId238" Type="http://schemas.openxmlformats.org/officeDocument/2006/relationships/hyperlink" Target="http://t.co/IE0EWdmppd" TargetMode="External"/><Relationship Id="rId445" Type="http://schemas.openxmlformats.org/officeDocument/2006/relationships/hyperlink" Target="http://pbs.twimg.com/profile_images/671722095278075905/ytAUaIhe_normal.jpg" TargetMode="External"/><Relationship Id="rId652" Type="http://schemas.openxmlformats.org/officeDocument/2006/relationships/hyperlink" Target="http://pbs.twimg.com/profile_images/449271371215155200/xhaCXZzy_normal.jpeg" TargetMode="External"/><Relationship Id="rId1075" Type="http://schemas.openxmlformats.org/officeDocument/2006/relationships/hyperlink" Target="https://twitter.com/mightyneighbor" TargetMode="External"/><Relationship Id="rId1282" Type="http://schemas.openxmlformats.org/officeDocument/2006/relationships/hyperlink" Target="https://twitter.com/j_hauser9" TargetMode="External"/><Relationship Id="rId305" Type="http://schemas.openxmlformats.org/officeDocument/2006/relationships/hyperlink" Target="http://t.co/Zw6iv7b7pa" TargetMode="External"/><Relationship Id="rId512" Type="http://schemas.openxmlformats.org/officeDocument/2006/relationships/hyperlink" Target="http://pbs.twimg.com/profile_images/826080744934035459/rukJzWT__normal.jpg" TargetMode="External"/><Relationship Id="rId957" Type="http://schemas.openxmlformats.org/officeDocument/2006/relationships/hyperlink" Target="https://twitter.com/lnccollegecs" TargetMode="External"/><Relationship Id="rId1142" Type="http://schemas.openxmlformats.org/officeDocument/2006/relationships/hyperlink" Target="https://twitter.com/nctweety70" TargetMode="External"/><Relationship Id="rId86" Type="http://schemas.openxmlformats.org/officeDocument/2006/relationships/hyperlink" Target="http://t.co/8TyhmmksWy" TargetMode="External"/><Relationship Id="rId817" Type="http://schemas.openxmlformats.org/officeDocument/2006/relationships/hyperlink" Target="http://pbs.twimg.com/profile_images/378800000674687216/e4c36a99fecf1feb6e63a3f646b4a98f_normal.jpeg" TargetMode="External"/><Relationship Id="rId1002" Type="http://schemas.openxmlformats.org/officeDocument/2006/relationships/hyperlink" Target="https://twitter.com/steve_basnight" TargetMode="External"/><Relationship Id="rId1447" Type="http://schemas.openxmlformats.org/officeDocument/2006/relationships/hyperlink" Target="https://twitter.com/aaronjgoldstein" TargetMode="External"/><Relationship Id="rId1307" Type="http://schemas.openxmlformats.org/officeDocument/2006/relationships/hyperlink" Target="https://twitter.com/enssteach" TargetMode="External"/><Relationship Id="rId13" Type="http://schemas.openxmlformats.org/officeDocument/2006/relationships/hyperlink" Target="https://t.co/3i2bPMrJDS" TargetMode="External"/><Relationship Id="rId162" Type="http://schemas.openxmlformats.org/officeDocument/2006/relationships/hyperlink" Target="https://t.co/xuHJmWlXvJ" TargetMode="External"/><Relationship Id="rId467" Type="http://schemas.openxmlformats.org/officeDocument/2006/relationships/hyperlink" Target="http://pbs.twimg.com/profile_images/715288443220307969/C7bajJwf_normal.jpg" TargetMode="External"/><Relationship Id="rId1097" Type="http://schemas.openxmlformats.org/officeDocument/2006/relationships/hyperlink" Target="https://twitter.com/drjuneatkinson" TargetMode="External"/><Relationship Id="rId674" Type="http://schemas.openxmlformats.org/officeDocument/2006/relationships/hyperlink" Target="http://pbs.twimg.com/profile_images/758327542449397765/_HPLaL9M_normal.jpg" TargetMode="External"/><Relationship Id="rId881" Type="http://schemas.openxmlformats.org/officeDocument/2006/relationships/hyperlink" Target="http://pbs.twimg.com/profile_images/708175290594304000/9KZO8AC-_normal.jpg" TargetMode="External"/><Relationship Id="rId979" Type="http://schemas.openxmlformats.org/officeDocument/2006/relationships/hyperlink" Target="https://twitter.com/higheredworks" TargetMode="External"/><Relationship Id="rId327" Type="http://schemas.openxmlformats.org/officeDocument/2006/relationships/hyperlink" Target="http://pbs.twimg.com/profile_images/826528022765400065/6-BezfC__normal.jpg" TargetMode="External"/><Relationship Id="rId534" Type="http://schemas.openxmlformats.org/officeDocument/2006/relationships/hyperlink" Target="http://pbs.twimg.com/profile_images/618588935430795264/U99cB8xr_normal.jpg" TargetMode="External"/><Relationship Id="rId741" Type="http://schemas.openxmlformats.org/officeDocument/2006/relationships/hyperlink" Target="http://pbs.twimg.com/profile_images/836381727589351425/Z4OBLNjn_normal.jpg" TargetMode="External"/><Relationship Id="rId839" Type="http://schemas.openxmlformats.org/officeDocument/2006/relationships/hyperlink" Target="http://pbs.twimg.com/profile_images/569858730447998976/Sxh6uogC_normal.png" TargetMode="External"/><Relationship Id="rId1164" Type="http://schemas.openxmlformats.org/officeDocument/2006/relationships/hyperlink" Target="https://twitter.com/laurenpstuart" TargetMode="External"/><Relationship Id="rId1371" Type="http://schemas.openxmlformats.org/officeDocument/2006/relationships/hyperlink" Target="https://twitter.com/apple" TargetMode="External"/><Relationship Id="rId601" Type="http://schemas.openxmlformats.org/officeDocument/2006/relationships/hyperlink" Target="http://pbs.twimg.com/profile_images/830814137647181824/_dMF3rFv_normal.jpg" TargetMode="External"/><Relationship Id="rId1024" Type="http://schemas.openxmlformats.org/officeDocument/2006/relationships/hyperlink" Target="https://twitter.com/politifactnc" TargetMode="External"/><Relationship Id="rId1231" Type="http://schemas.openxmlformats.org/officeDocument/2006/relationships/hyperlink" Target="https://twitter.com/senatorclark" TargetMode="External"/><Relationship Id="rId906" Type="http://schemas.openxmlformats.org/officeDocument/2006/relationships/hyperlink" Target="https://twitter.com/kmeyering" TargetMode="External"/><Relationship Id="rId1329" Type="http://schemas.openxmlformats.org/officeDocument/2006/relationships/hyperlink" Target="https://twitter.com/jefferythyde" TargetMode="External"/><Relationship Id="rId35" Type="http://schemas.openxmlformats.org/officeDocument/2006/relationships/hyperlink" Target="https://t.co/6QpVRDwePZ" TargetMode="External"/><Relationship Id="rId184" Type="http://schemas.openxmlformats.org/officeDocument/2006/relationships/hyperlink" Target="https://t.co/oItRZFxJV2" TargetMode="External"/><Relationship Id="rId391" Type="http://schemas.openxmlformats.org/officeDocument/2006/relationships/hyperlink" Target="http://pbs.twimg.com/profile_images/640316051318833152/UaU9xbMA_normal.jpg" TargetMode="External"/><Relationship Id="rId251" Type="http://schemas.openxmlformats.org/officeDocument/2006/relationships/hyperlink" Target="https://t.co/3j2O3F9k3e" TargetMode="External"/><Relationship Id="rId489" Type="http://schemas.openxmlformats.org/officeDocument/2006/relationships/hyperlink" Target="http://pbs.twimg.com/profile_images/631525935259455488/eOE2zgFU_normal.jpg" TargetMode="External"/><Relationship Id="rId696" Type="http://schemas.openxmlformats.org/officeDocument/2006/relationships/hyperlink" Target="http://pbs.twimg.com/profile_images/829379332778848257/9P_QGME8_normal.jpg" TargetMode="External"/><Relationship Id="rId349" Type="http://schemas.openxmlformats.org/officeDocument/2006/relationships/hyperlink" Target="http://pbs.twimg.com/profile_images/732281886853218305/NIRlb3pK_normal.jpg" TargetMode="External"/><Relationship Id="rId556" Type="http://schemas.openxmlformats.org/officeDocument/2006/relationships/hyperlink" Target="http://pbs.twimg.com/profile_images/663877403106635777/lZb1iiZA_normal.jpg" TargetMode="External"/><Relationship Id="rId763" Type="http://schemas.openxmlformats.org/officeDocument/2006/relationships/hyperlink" Target="http://pbs.twimg.com/profile_images/378800000543126283/7493577d546fa11270df50289f87cd1e_normal.jpeg" TargetMode="External"/><Relationship Id="rId1186" Type="http://schemas.openxmlformats.org/officeDocument/2006/relationships/hyperlink" Target="https://twitter.com/gsinders" TargetMode="External"/><Relationship Id="rId1393" Type="http://schemas.openxmlformats.org/officeDocument/2006/relationships/hyperlink" Target="https://twitter.com/ncstateaflcio" TargetMode="External"/><Relationship Id="rId111" Type="http://schemas.openxmlformats.org/officeDocument/2006/relationships/hyperlink" Target="https://t.co/gcfaL3bEpI" TargetMode="External"/><Relationship Id="rId209" Type="http://schemas.openxmlformats.org/officeDocument/2006/relationships/hyperlink" Target="https://t.co/SO58sCT7Uk" TargetMode="External"/><Relationship Id="rId416" Type="http://schemas.openxmlformats.org/officeDocument/2006/relationships/hyperlink" Target="http://pbs.twimg.com/profile_images/789947130114736128/WskeCIaf_normal.jpg" TargetMode="External"/><Relationship Id="rId970" Type="http://schemas.openxmlformats.org/officeDocument/2006/relationships/hyperlink" Target="https://twitter.com/emilybchurch" TargetMode="External"/><Relationship Id="rId1046" Type="http://schemas.openxmlformats.org/officeDocument/2006/relationships/hyperlink" Target="https://twitter.com/kevinlevin" TargetMode="External"/><Relationship Id="rId1253" Type="http://schemas.openxmlformats.org/officeDocument/2006/relationships/hyperlink" Target="https://twitter.com/takedaedu" TargetMode="External"/><Relationship Id="rId623" Type="http://schemas.openxmlformats.org/officeDocument/2006/relationships/hyperlink" Target="http://pbs.twimg.com/profile_images/665354528670294017/d_r6v6Wf_normal.jpg" TargetMode="External"/><Relationship Id="rId830" Type="http://schemas.openxmlformats.org/officeDocument/2006/relationships/hyperlink" Target="http://pbs.twimg.com/profile_images/612299956041465857/8LvROjuS_normal.jpg" TargetMode="External"/><Relationship Id="rId928" Type="http://schemas.openxmlformats.org/officeDocument/2006/relationships/hyperlink" Target="https://twitter.com/ncrla" TargetMode="External"/><Relationship Id="rId57" Type="http://schemas.openxmlformats.org/officeDocument/2006/relationships/hyperlink" Target="https://t.co/V6sGHbK7q2" TargetMode="External"/><Relationship Id="rId1113" Type="http://schemas.openxmlformats.org/officeDocument/2006/relationships/hyperlink" Target="https://twitter.com/mrsmurat" TargetMode="External"/><Relationship Id="rId1320" Type="http://schemas.openxmlformats.org/officeDocument/2006/relationships/hyperlink" Target="https://twitter.com/flipgrid" TargetMode="External"/><Relationship Id="rId1418" Type="http://schemas.openxmlformats.org/officeDocument/2006/relationships/hyperlink" Target="https://twitter.com/kellykellywi" TargetMode="External"/><Relationship Id="rId273" Type="http://schemas.openxmlformats.org/officeDocument/2006/relationships/hyperlink" Target="https://t.co/pwuD0HTE0K" TargetMode="External"/><Relationship Id="rId480" Type="http://schemas.openxmlformats.org/officeDocument/2006/relationships/hyperlink" Target="http://pbs.twimg.com/profile_images/465934698041319426/4paZeNPg_normal.jpeg" TargetMode="External"/><Relationship Id="rId133" Type="http://schemas.openxmlformats.org/officeDocument/2006/relationships/hyperlink" Target="http://t.co/C9w1osiYkk" TargetMode="External"/><Relationship Id="rId340" Type="http://schemas.openxmlformats.org/officeDocument/2006/relationships/hyperlink" Target="http://pbs.twimg.com/profile_images/786561960489934848/eSuMkN_o_normal.jpg" TargetMode="External"/><Relationship Id="rId578" Type="http://schemas.openxmlformats.org/officeDocument/2006/relationships/hyperlink" Target="http://pbs.twimg.com/profile_images/656566663047987201/nVJ9_GqC_normal.jpg" TargetMode="External"/><Relationship Id="rId785" Type="http://schemas.openxmlformats.org/officeDocument/2006/relationships/hyperlink" Target="http://pbs.twimg.com/profile_images/570401040801857536/83Sn1lkk_normal.jpeg" TargetMode="External"/><Relationship Id="rId992" Type="http://schemas.openxmlformats.org/officeDocument/2006/relationships/hyperlink" Target="https://twitter.com/weareteachers" TargetMode="External"/><Relationship Id="rId200" Type="http://schemas.openxmlformats.org/officeDocument/2006/relationships/hyperlink" Target="https://t.co/0wD8LOv7x7" TargetMode="External"/><Relationship Id="rId438" Type="http://schemas.openxmlformats.org/officeDocument/2006/relationships/hyperlink" Target="http://pbs.twimg.com/profile_images/726844493639606272/kWQpwipv_normal.jpg" TargetMode="External"/><Relationship Id="rId645" Type="http://schemas.openxmlformats.org/officeDocument/2006/relationships/hyperlink" Target="http://pbs.twimg.com/profile_images/2702763946/fd5800bb40df2b5e24ca0bf3cf5be3e0_normal.jpeg" TargetMode="External"/><Relationship Id="rId852" Type="http://schemas.openxmlformats.org/officeDocument/2006/relationships/hyperlink" Target="http://pbs.twimg.com/profile_images/616320518250213376/_gj3ca0H_normal.jpg" TargetMode="External"/><Relationship Id="rId1068" Type="http://schemas.openxmlformats.org/officeDocument/2006/relationships/hyperlink" Target="https://twitter.com/terrik41" TargetMode="External"/><Relationship Id="rId1275" Type="http://schemas.openxmlformats.org/officeDocument/2006/relationships/hyperlink" Target="https://twitter.com/burgess_shelley" TargetMode="External"/><Relationship Id="rId505" Type="http://schemas.openxmlformats.org/officeDocument/2006/relationships/hyperlink" Target="http://pbs.twimg.com/profile_images/597386370705928194/SU_eTUk9_normal.jpg" TargetMode="External"/><Relationship Id="rId712" Type="http://schemas.openxmlformats.org/officeDocument/2006/relationships/hyperlink" Target="http://pbs.twimg.com/profile_images/2702245795/01aee9f09fc792a4455dabdf40d17075_normal.jpeg" TargetMode="External"/><Relationship Id="rId1135" Type="http://schemas.openxmlformats.org/officeDocument/2006/relationships/hyperlink" Target="https://twitter.com/nacol" TargetMode="External"/><Relationship Id="rId1342" Type="http://schemas.openxmlformats.org/officeDocument/2006/relationships/hyperlink" Target="https://twitter.com/jonwelbornnc" TargetMode="External"/><Relationship Id="rId79" Type="http://schemas.openxmlformats.org/officeDocument/2006/relationships/hyperlink" Target="http://t.co/wf1ufSAapO" TargetMode="External"/><Relationship Id="rId1202" Type="http://schemas.openxmlformats.org/officeDocument/2006/relationships/hyperlink" Target="https://twitter.com/hortonscreekes" TargetMode="External"/><Relationship Id="rId295" Type="http://schemas.openxmlformats.org/officeDocument/2006/relationships/hyperlink" Target="http://t.co/TOHHUwucGh" TargetMode="External"/><Relationship Id="rId155" Type="http://schemas.openxmlformats.org/officeDocument/2006/relationships/hyperlink" Target="https://t.co/uyZZVBdqEB" TargetMode="External"/><Relationship Id="rId362" Type="http://schemas.openxmlformats.org/officeDocument/2006/relationships/hyperlink" Target="http://pbs.twimg.com/profile_images/817650436647882752/i5mDJGWf_normal.jpg" TargetMode="External"/><Relationship Id="rId1297" Type="http://schemas.openxmlformats.org/officeDocument/2006/relationships/hyperlink" Target="https://twitter.com/seesaw" TargetMode="External"/><Relationship Id="rId222" Type="http://schemas.openxmlformats.org/officeDocument/2006/relationships/hyperlink" Target="https://t.co/WhKwLo4O0y" TargetMode="External"/><Relationship Id="rId667" Type="http://schemas.openxmlformats.org/officeDocument/2006/relationships/hyperlink" Target="http://pbs.twimg.com/profile_images/538024712111415297/tu3jiXTi_normal.jpeg" TargetMode="External"/><Relationship Id="rId874" Type="http://schemas.openxmlformats.org/officeDocument/2006/relationships/hyperlink" Target="http://pbs.twimg.com/profile_images/748591687/s701323396_577131_5940_1__normal.jpg" TargetMode="External"/><Relationship Id="rId527" Type="http://schemas.openxmlformats.org/officeDocument/2006/relationships/hyperlink" Target="http://pbs.twimg.com/profile_images/3499000086/b33120bbff7dbe15427ec6e998f097a2_normal.jpeg" TargetMode="External"/><Relationship Id="rId734" Type="http://schemas.openxmlformats.org/officeDocument/2006/relationships/hyperlink" Target="http://pbs.twimg.com/profile_images/445684856886800384/dd6SfIrL_normal.jpeg" TargetMode="External"/><Relationship Id="rId941" Type="http://schemas.openxmlformats.org/officeDocument/2006/relationships/hyperlink" Target="https://twitter.com/jeffisenhour" TargetMode="External"/><Relationship Id="rId1157" Type="http://schemas.openxmlformats.org/officeDocument/2006/relationships/hyperlink" Target="https://twitter.com/shumwayak" TargetMode="External"/><Relationship Id="rId1364" Type="http://schemas.openxmlformats.org/officeDocument/2006/relationships/hyperlink" Target="https://twitter.com/scooby727us" TargetMode="External"/><Relationship Id="rId70" Type="http://schemas.openxmlformats.org/officeDocument/2006/relationships/hyperlink" Target="https://t.co/sJBvNTPa6O" TargetMode="External"/><Relationship Id="rId801" Type="http://schemas.openxmlformats.org/officeDocument/2006/relationships/hyperlink" Target="http://pbs.twimg.com/profile_images/762099207540871168/12TRhJ5X_normal.jpg" TargetMode="External"/><Relationship Id="rId1017" Type="http://schemas.openxmlformats.org/officeDocument/2006/relationships/hyperlink" Target="https://twitter.com/charmeckschools" TargetMode="External"/><Relationship Id="rId1224" Type="http://schemas.openxmlformats.org/officeDocument/2006/relationships/hyperlink" Target="https://twitter.com/dermeshugeh" TargetMode="External"/><Relationship Id="rId1431" Type="http://schemas.openxmlformats.org/officeDocument/2006/relationships/hyperlink" Target="https://twitter.com/ncslma" TargetMode="External"/><Relationship Id="rId28" Type="http://schemas.openxmlformats.org/officeDocument/2006/relationships/hyperlink" Target="http://t.co/VLCxzl4S2D" TargetMode="External"/><Relationship Id="rId300" Type="http://schemas.openxmlformats.org/officeDocument/2006/relationships/hyperlink" Target="https://t.co/tMEWw2YSHa" TargetMode="External"/><Relationship Id="rId538" Type="http://schemas.openxmlformats.org/officeDocument/2006/relationships/hyperlink" Target="http://pbs.twimg.com/profile_images/569950763909009408/p8khM3Mc_normal.png" TargetMode="External"/><Relationship Id="rId745" Type="http://schemas.openxmlformats.org/officeDocument/2006/relationships/hyperlink" Target="http://pbs.twimg.com/profile_images/562329538609557504/TVrtOK0Z_normal.jpeg" TargetMode="External"/><Relationship Id="rId952" Type="http://schemas.openxmlformats.org/officeDocument/2006/relationships/hyperlink" Target="https://twitter.com/cte_randolph" TargetMode="External"/><Relationship Id="rId1168" Type="http://schemas.openxmlformats.org/officeDocument/2006/relationships/hyperlink" Target="https://twitter.com/ahqui" TargetMode="External"/><Relationship Id="rId1375" Type="http://schemas.openxmlformats.org/officeDocument/2006/relationships/hyperlink" Target="https://twitter.com/sarahdateechur" TargetMode="External"/><Relationship Id="rId81" Type="http://schemas.openxmlformats.org/officeDocument/2006/relationships/hyperlink" Target="http://t.co/Jwx0v3M8Ur" TargetMode="External"/><Relationship Id="rId177" Type="http://schemas.openxmlformats.org/officeDocument/2006/relationships/hyperlink" Target="http://t.co/2bb8GsR9qH" TargetMode="External"/><Relationship Id="rId384" Type="http://schemas.openxmlformats.org/officeDocument/2006/relationships/hyperlink" Target="http://pbs.twimg.com/profile_images/378800000529611664/db1eb60c308dd04dc67358488effb5c1_normal.png" TargetMode="External"/><Relationship Id="rId591" Type="http://schemas.openxmlformats.org/officeDocument/2006/relationships/hyperlink" Target="http://pbs.twimg.com/profile_images/759055882164457472/CMIGiWbK_normal.jpg" TargetMode="External"/><Relationship Id="rId605" Type="http://schemas.openxmlformats.org/officeDocument/2006/relationships/hyperlink" Target="http://abs.twimg.com/sticky/default_profile_images/default_profile_2_normal.png" TargetMode="External"/><Relationship Id="rId812" Type="http://schemas.openxmlformats.org/officeDocument/2006/relationships/hyperlink" Target="http://pbs.twimg.com/profile_images/714303517134032896/ceK0AbSg_normal.jpg" TargetMode="External"/><Relationship Id="rId1028" Type="http://schemas.openxmlformats.org/officeDocument/2006/relationships/hyperlink" Target="https://twitter.com/cohncycle" TargetMode="External"/><Relationship Id="rId1235" Type="http://schemas.openxmlformats.org/officeDocument/2006/relationships/hyperlink" Target="https://twitter.com/teacherlinese" TargetMode="External"/><Relationship Id="rId1442" Type="http://schemas.openxmlformats.org/officeDocument/2006/relationships/hyperlink" Target="https://twitter.com/mjglanden" TargetMode="External"/><Relationship Id="rId244" Type="http://schemas.openxmlformats.org/officeDocument/2006/relationships/hyperlink" Target="https://t.co/e16qUIUoi5" TargetMode="External"/><Relationship Id="rId689" Type="http://schemas.openxmlformats.org/officeDocument/2006/relationships/hyperlink" Target="http://pbs.twimg.com/profile_images/763720346029744128/TOgmCA6F_normal.jpg" TargetMode="External"/><Relationship Id="rId896" Type="http://schemas.openxmlformats.org/officeDocument/2006/relationships/hyperlink" Target="https://twitter.com/yecwolves" TargetMode="External"/><Relationship Id="rId1081" Type="http://schemas.openxmlformats.org/officeDocument/2006/relationships/hyperlink" Target="https://twitter.com/catamount79" TargetMode="External"/><Relationship Id="rId1302" Type="http://schemas.openxmlformats.org/officeDocument/2006/relationships/hyperlink" Target="https://twitter.com/bocove" TargetMode="External"/><Relationship Id="rId39" Type="http://schemas.openxmlformats.org/officeDocument/2006/relationships/hyperlink" Target="https://t.co/yWl2ThA11G" TargetMode="External"/><Relationship Id="rId451" Type="http://schemas.openxmlformats.org/officeDocument/2006/relationships/hyperlink" Target="http://pbs.twimg.com/profile_images/835262544256327680/CXx4IcUx_normal.jpg" TargetMode="External"/><Relationship Id="rId549" Type="http://schemas.openxmlformats.org/officeDocument/2006/relationships/hyperlink" Target="http://pbs.twimg.com/profile_images/638041114654605312/BQQzjeq6_normal.jpg" TargetMode="External"/><Relationship Id="rId756" Type="http://schemas.openxmlformats.org/officeDocument/2006/relationships/hyperlink" Target="http://pbs.twimg.com/profile_images/843558921348534272/I57tO8Hr_normal.jpg" TargetMode="External"/><Relationship Id="rId1179" Type="http://schemas.openxmlformats.org/officeDocument/2006/relationships/hyperlink" Target="https://twitter.com/dennisdill" TargetMode="External"/><Relationship Id="rId1386" Type="http://schemas.openxmlformats.org/officeDocument/2006/relationships/hyperlink" Target="https://twitter.com/ncmuseumhistory" TargetMode="External"/><Relationship Id="rId104" Type="http://schemas.openxmlformats.org/officeDocument/2006/relationships/hyperlink" Target="http://t.co/bk3TNqWUPo" TargetMode="External"/><Relationship Id="rId188" Type="http://schemas.openxmlformats.org/officeDocument/2006/relationships/hyperlink" Target="http://t.co/EXZl8Ql9op" TargetMode="External"/><Relationship Id="rId311" Type="http://schemas.openxmlformats.org/officeDocument/2006/relationships/hyperlink" Target="https://t.co/Tu12KEKZXe" TargetMode="External"/><Relationship Id="rId395" Type="http://schemas.openxmlformats.org/officeDocument/2006/relationships/hyperlink" Target="http://pbs.twimg.com/profile_images/772350775989309440/o6rMYfrE_normal.jpg" TargetMode="External"/><Relationship Id="rId409" Type="http://schemas.openxmlformats.org/officeDocument/2006/relationships/hyperlink" Target="http://pbs.twimg.com/profile_images/817559464488402946/Z1CBcNS2_normal.jpg" TargetMode="External"/><Relationship Id="rId963" Type="http://schemas.openxmlformats.org/officeDocument/2006/relationships/hyperlink" Target="https://twitter.com/mariamarthacha1" TargetMode="External"/><Relationship Id="rId1039" Type="http://schemas.openxmlformats.org/officeDocument/2006/relationships/hyperlink" Target="https://twitter.com/lindacwilliam" TargetMode="External"/><Relationship Id="rId1246" Type="http://schemas.openxmlformats.org/officeDocument/2006/relationships/hyperlink" Target="https://twitter.com/razoobe" TargetMode="External"/><Relationship Id="rId92" Type="http://schemas.openxmlformats.org/officeDocument/2006/relationships/hyperlink" Target="http://t.co/MJg9NnTchD" TargetMode="External"/><Relationship Id="rId616" Type="http://schemas.openxmlformats.org/officeDocument/2006/relationships/hyperlink" Target="http://pbs.twimg.com/profile_images/378800000232913452/054cf6e688f933f987d5e2de02b08b6e_normal.jpeg" TargetMode="External"/><Relationship Id="rId823" Type="http://schemas.openxmlformats.org/officeDocument/2006/relationships/hyperlink" Target="http://pbs.twimg.com/profile_images/378800000392535665/a13f505b1f98f0d5144a778fa07c4110_normal.jpeg" TargetMode="External"/><Relationship Id="rId1453" Type="http://schemas.openxmlformats.org/officeDocument/2006/relationships/hyperlink" Target="https://twitter.com/ncslc" TargetMode="External"/><Relationship Id="rId255" Type="http://schemas.openxmlformats.org/officeDocument/2006/relationships/hyperlink" Target="http://t.co/HvNCiCwkWQ" TargetMode="External"/><Relationship Id="rId462" Type="http://schemas.openxmlformats.org/officeDocument/2006/relationships/hyperlink" Target="http://pbs.twimg.com/profile_images/489137194414526464/V-d4Jkif_normal.png" TargetMode="External"/><Relationship Id="rId1092" Type="http://schemas.openxmlformats.org/officeDocument/2006/relationships/hyperlink" Target="https://twitter.com/billy_k_ball" TargetMode="External"/><Relationship Id="rId1106" Type="http://schemas.openxmlformats.org/officeDocument/2006/relationships/hyperlink" Target="https://twitter.com/ldcte" TargetMode="External"/><Relationship Id="rId1313" Type="http://schemas.openxmlformats.org/officeDocument/2006/relationships/hyperlink" Target="https://twitter.com/ell_lholmes" TargetMode="External"/><Relationship Id="rId1397" Type="http://schemas.openxmlformats.org/officeDocument/2006/relationships/hyperlink" Target="https://twitter.com/carltonhuffman" TargetMode="External"/><Relationship Id="rId115" Type="http://schemas.openxmlformats.org/officeDocument/2006/relationships/hyperlink" Target="https://t.co/dw59LObWTu" TargetMode="External"/><Relationship Id="rId322" Type="http://schemas.openxmlformats.org/officeDocument/2006/relationships/hyperlink" Target="https://t.co/tdH6HYtgmF" TargetMode="External"/><Relationship Id="rId767" Type="http://schemas.openxmlformats.org/officeDocument/2006/relationships/hyperlink" Target="http://pbs.twimg.com/profile_images/715212738084077568/hPLKK5L3_normal.jpg" TargetMode="External"/><Relationship Id="rId974" Type="http://schemas.openxmlformats.org/officeDocument/2006/relationships/hyperlink" Target="https://twitter.com/octavius77" TargetMode="External"/><Relationship Id="rId199" Type="http://schemas.openxmlformats.org/officeDocument/2006/relationships/hyperlink" Target="http://t.co/71Jylgx3Ua" TargetMode="External"/><Relationship Id="rId627" Type="http://schemas.openxmlformats.org/officeDocument/2006/relationships/hyperlink" Target="http://pbs.twimg.com/profile_images/677520760496381952/It_kuRUb_normal.jpg" TargetMode="External"/><Relationship Id="rId834" Type="http://schemas.openxmlformats.org/officeDocument/2006/relationships/hyperlink" Target="http://pbs.twimg.com/profile_images/468755461735325697/vyWkJC4N_normal.jpeg" TargetMode="External"/><Relationship Id="rId1257" Type="http://schemas.openxmlformats.org/officeDocument/2006/relationships/hyperlink" Target="https://twitter.com/spheroedu" TargetMode="External"/><Relationship Id="rId266" Type="http://schemas.openxmlformats.org/officeDocument/2006/relationships/hyperlink" Target="https://t.co/piCqVoXYpK" TargetMode="External"/><Relationship Id="rId473" Type="http://schemas.openxmlformats.org/officeDocument/2006/relationships/hyperlink" Target="http://pbs.twimg.com/profile_images/561681370716848128/wujJgk5R_normal.jpeg" TargetMode="External"/><Relationship Id="rId680" Type="http://schemas.openxmlformats.org/officeDocument/2006/relationships/hyperlink" Target="http://pbs.twimg.com/profile_images/839258757989294080/tYuYSVjJ_normal.jpg" TargetMode="External"/><Relationship Id="rId901" Type="http://schemas.openxmlformats.org/officeDocument/2006/relationships/hyperlink" Target="https://twitter.com/pilotmtnelem" TargetMode="External"/><Relationship Id="rId1117" Type="http://schemas.openxmlformats.org/officeDocument/2006/relationships/hyperlink" Target="https://twitter.com/massignmenthelp" TargetMode="External"/><Relationship Id="rId1324" Type="http://schemas.openxmlformats.org/officeDocument/2006/relationships/hyperlink" Target="https://twitter.com/ms_sandford" TargetMode="External"/><Relationship Id="rId30" Type="http://schemas.openxmlformats.org/officeDocument/2006/relationships/hyperlink" Target="http://t.co/KiIPVEcTKy" TargetMode="External"/><Relationship Id="rId126" Type="http://schemas.openxmlformats.org/officeDocument/2006/relationships/hyperlink" Target="https://t.co/8xXiAd3cwV" TargetMode="External"/><Relationship Id="rId333" Type="http://schemas.openxmlformats.org/officeDocument/2006/relationships/hyperlink" Target="http://pbs.twimg.com/profile_images/520675340641787904/SBqeM3k4_normal.png" TargetMode="External"/><Relationship Id="rId540" Type="http://schemas.openxmlformats.org/officeDocument/2006/relationships/hyperlink" Target="http://pbs.twimg.com/profile_images/616307432311099392/SXF6gRKt_normal.jpg" TargetMode="External"/><Relationship Id="rId778" Type="http://schemas.openxmlformats.org/officeDocument/2006/relationships/hyperlink" Target="http://pbs.twimg.com/profile_images/720239187832639488/72-woPKT_normal.jpg" TargetMode="External"/><Relationship Id="rId985" Type="http://schemas.openxmlformats.org/officeDocument/2006/relationships/hyperlink" Target="https://twitter.com/techfrye" TargetMode="External"/><Relationship Id="rId1170" Type="http://schemas.openxmlformats.org/officeDocument/2006/relationships/hyperlink" Target="https://twitter.com/robyn_thomson" TargetMode="External"/><Relationship Id="rId638" Type="http://schemas.openxmlformats.org/officeDocument/2006/relationships/hyperlink" Target="http://pbs.twimg.com/profile_images/815633690667708416/chlEbAFM_normal.jpg" TargetMode="External"/><Relationship Id="rId845" Type="http://schemas.openxmlformats.org/officeDocument/2006/relationships/hyperlink" Target="http://pbs.twimg.com/profile_images/713593734634553344/onC5zid4_normal.jpg" TargetMode="External"/><Relationship Id="rId1030" Type="http://schemas.openxmlformats.org/officeDocument/2006/relationships/hyperlink" Target="https://twitter.com/ncgop" TargetMode="External"/><Relationship Id="rId1268" Type="http://schemas.openxmlformats.org/officeDocument/2006/relationships/hyperlink" Target="https://twitter.com/jessicah" TargetMode="External"/><Relationship Id="rId277" Type="http://schemas.openxmlformats.org/officeDocument/2006/relationships/hyperlink" Target="https://t.co/6vKOCHME67" TargetMode="External"/><Relationship Id="rId400" Type="http://schemas.openxmlformats.org/officeDocument/2006/relationships/hyperlink" Target="http://pbs.twimg.com/profile_images/807808283889270784/gUBmAoAI_normal.jpg" TargetMode="External"/><Relationship Id="rId484" Type="http://schemas.openxmlformats.org/officeDocument/2006/relationships/hyperlink" Target="http://pbs.twimg.com/profile_images/695706904681705474/yV1HF_NA_normal.jpg" TargetMode="External"/><Relationship Id="rId705" Type="http://schemas.openxmlformats.org/officeDocument/2006/relationships/hyperlink" Target="http://pbs.twimg.com/profile_images/479729247431294976/Kwq3mO9d_normal.jpeg" TargetMode="External"/><Relationship Id="rId1128" Type="http://schemas.openxmlformats.org/officeDocument/2006/relationships/hyperlink" Target="https://twitter.com/katrinamichell" TargetMode="External"/><Relationship Id="rId1335" Type="http://schemas.openxmlformats.org/officeDocument/2006/relationships/hyperlink" Target="https://twitter.com/norwind" TargetMode="External"/><Relationship Id="rId137" Type="http://schemas.openxmlformats.org/officeDocument/2006/relationships/hyperlink" Target="https://t.co/5w5dWoumvP" TargetMode="External"/><Relationship Id="rId344" Type="http://schemas.openxmlformats.org/officeDocument/2006/relationships/hyperlink" Target="http://pbs.twimg.com/profile_images/447272511747526656/vl21lxoc_normal.jpeg" TargetMode="External"/><Relationship Id="rId691" Type="http://schemas.openxmlformats.org/officeDocument/2006/relationships/hyperlink" Target="http://pbs.twimg.com/profile_images/462316802987397120/VR6Oi5p0_normal.jpeg" TargetMode="External"/><Relationship Id="rId789" Type="http://schemas.openxmlformats.org/officeDocument/2006/relationships/hyperlink" Target="http://pbs.twimg.com/profile_images/698673917859336192/zb8mLl9i_normal.jpg" TargetMode="External"/><Relationship Id="rId912" Type="http://schemas.openxmlformats.org/officeDocument/2006/relationships/hyperlink" Target="https://twitter.com/markrjohnsonnc" TargetMode="External"/><Relationship Id="rId996" Type="http://schemas.openxmlformats.org/officeDocument/2006/relationships/hyperlink" Target="https://twitter.com/drsandychambers" TargetMode="External"/><Relationship Id="rId41" Type="http://schemas.openxmlformats.org/officeDocument/2006/relationships/hyperlink" Target="https://t.co/AspkjgTf4D" TargetMode="External"/><Relationship Id="rId551" Type="http://schemas.openxmlformats.org/officeDocument/2006/relationships/hyperlink" Target="http://pbs.twimg.com/profile_images/502816466438479872/1tI5Q4DZ_normal.jpeg" TargetMode="External"/><Relationship Id="rId649" Type="http://schemas.openxmlformats.org/officeDocument/2006/relationships/hyperlink" Target="http://pbs.twimg.com/profile_images/552537679930195968/BMoabSmk_normal.png" TargetMode="External"/><Relationship Id="rId856" Type="http://schemas.openxmlformats.org/officeDocument/2006/relationships/hyperlink" Target="http://pbs.twimg.com/profile_images/794693940414976000/0crHlGSd_normal.jpg" TargetMode="External"/><Relationship Id="rId1181" Type="http://schemas.openxmlformats.org/officeDocument/2006/relationships/hyperlink" Target="https://twitter.com/mriannuzzi" TargetMode="External"/><Relationship Id="rId1279" Type="http://schemas.openxmlformats.org/officeDocument/2006/relationships/hyperlink" Target="https://twitter.com/bloxelsbuilder" TargetMode="External"/><Relationship Id="rId1402" Type="http://schemas.openxmlformats.org/officeDocument/2006/relationships/hyperlink" Target="https://twitter.com/dc_price" TargetMode="External"/><Relationship Id="rId190" Type="http://schemas.openxmlformats.org/officeDocument/2006/relationships/hyperlink" Target="https://t.co/ayMf6prUMF" TargetMode="External"/><Relationship Id="rId204" Type="http://schemas.openxmlformats.org/officeDocument/2006/relationships/hyperlink" Target="https://t.co/9VCUYuh8Bo" TargetMode="External"/><Relationship Id="rId288" Type="http://schemas.openxmlformats.org/officeDocument/2006/relationships/hyperlink" Target="https://t.co/AL11wv2zP1" TargetMode="External"/><Relationship Id="rId411" Type="http://schemas.openxmlformats.org/officeDocument/2006/relationships/hyperlink" Target="http://pbs.twimg.com/profile_images/844365288518926336/fiysJMe7_normal.jpg" TargetMode="External"/><Relationship Id="rId509" Type="http://schemas.openxmlformats.org/officeDocument/2006/relationships/hyperlink" Target="http://pbs.twimg.com/profile_images/378800000791265961/ee6146e5f69044eb6b58b5d4bc7eb47c_normal.jpeg" TargetMode="External"/><Relationship Id="rId1041" Type="http://schemas.openxmlformats.org/officeDocument/2006/relationships/hyperlink" Target="https://twitter.com/saum_jeanne" TargetMode="External"/><Relationship Id="rId1139" Type="http://schemas.openxmlformats.org/officeDocument/2006/relationships/hyperlink" Target="https://twitter.com/coachingcool" TargetMode="External"/><Relationship Id="rId1346" Type="http://schemas.openxmlformats.org/officeDocument/2006/relationships/hyperlink" Target="https://twitter.com/claireroehl" TargetMode="External"/><Relationship Id="rId495" Type="http://schemas.openxmlformats.org/officeDocument/2006/relationships/hyperlink" Target="http://pbs.twimg.com/profile_images/378800000464070723/4cab075ee99d449323a678d72fe33f0f_normal.png" TargetMode="External"/><Relationship Id="rId716" Type="http://schemas.openxmlformats.org/officeDocument/2006/relationships/hyperlink" Target="http://pbs.twimg.com/profile_images/458696705194852352/7GwYYX--_normal.jpeg" TargetMode="External"/><Relationship Id="rId923" Type="http://schemas.openxmlformats.org/officeDocument/2006/relationships/hyperlink" Target="https://twitter.com/lachawnsmith" TargetMode="External"/><Relationship Id="rId52" Type="http://schemas.openxmlformats.org/officeDocument/2006/relationships/hyperlink" Target="https://t.co/KZDY0MCxGe" TargetMode="External"/><Relationship Id="rId148" Type="http://schemas.openxmlformats.org/officeDocument/2006/relationships/hyperlink" Target="http://t.co/IL31E1E1No" TargetMode="External"/><Relationship Id="rId355" Type="http://schemas.openxmlformats.org/officeDocument/2006/relationships/hyperlink" Target="http://pbs.twimg.com/profile_images/2352992765/emi3pxxnb6t4qcyq03eo_normal.jpeg" TargetMode="External"/><Relationship Id="rId562" Type="http://schemas.openxmlformats.org/officeDocument/2006/relationships/hyperlink" Target="http://pbs.twimg.com/profile_images/725111612630249473/6iXg4QdR_normal.jpg" TargetMode="External"/><Relationship Id="rId1192" Type="http://schemas.openxmlformats.org/officeDocument/2006/relationships/hyperlink" Target="https://twitter.com/deannaballardnc" TargetMode="External"/><Relationship Id="rId1206" Type="http://schemas.openxmlformats.org/officeDocument/2006/relationships/hyperlink" Target="https://twitter.com/kairosga_nc" TargetMode="External"/><Relationship Id="rId1413" Type="http://schemas.openxmlformats.org/officeDocument/2006/relationships/hyperlink" Target="https://twitter.com/sheiladenn" TargetMode="External"/><Relationship Id="rId215" Type="http://schemas.openxmlformats.org/officeDocument/2006/relationships/hyperlink" Target="http://t.co/KDYDTXiUWa" TargetMode="External"/><Relationship Id="rId422" Type="http://schemas.openxmlformats.org/officeDocument/2006/relationships/hyperlink" Target="http://pbs.twimg.com/profile_images/1436922048/Christensen_normal.jpg" TargetMode="External"/><Relationship Id="rId867" Type="http://schemas.openxmlformats.org/officeDocument/2006/relationships/hyperlink" Target="http://pbs.twimg.com/profile_images/2059986735/adambellowtwitter_normal.jpg" TargetMode="External"/><Relationship Id="rId1052" Type="http://schemas.openxmlformats.org/officeDocument/2006/relationships/hyperlink" Target="https://twitter.com/edgametec" TargetMode="External"/><Relationship Id="rId299" Type="http://schemas.openxmlformats.org/officeDocument/2006/relationships/hyperlink" Target="http://t.co/7g4cf5GGHS" TargetMode="External"/><Relationship Id="rId727" Type="http://schemas.openxmlformats.org/officeDocument/2006/relationships/hyperlink" Target="http://abs.twimg.com/sticky/default_profile_images/default_profile_1_normal.png" TargetMode="External"/><Relationship Id="rId934" Type="http://schemas.openxmlformats.org/officeDocument/2006/relationships/hyperlink" Target="https://twitter.com/askewjulie" TargetMode="External"/><Relationship Id="rId1357" Type="http://schemas.openxmlformats.org/officeDocument/2006/relationships/hyperlink" Target="https://twitter.com/sundeefrazier" TargetMode="External"/><Relationship Id="rId63" Type="http://schemas.openxmlformats.org/officeDocument/2006/relationships/hyperlink" Target="https://t.co/hxEu5AVqoi" TargetMode="External"/><Relationship Id="rId159" Type="http://schemas.openxmlformats.org/officeDocument/2006/relationships/hyperlink" Target="https://t.co/XjDRbXOavS" TargetMode="External"/><Relationship Id="rId366" Type="http://schemas.openxmlformats.org/officeDocument/2006/relationships/hyperlink" Target="http://pbs.twimg.com/profile_images/378800000463048146/9ca98ccca70bd98174e3dc40a688ec2b_normal.jpeg" TargetMode="External"/><Relationship Id="rId573" Type="http://schemas.openxmlformats.org/officeDocument/2006/relationships/hyperlink" Target="http://pbs.twimg.com/profile_images/785450760154845184/RgOQzukK_normal.jpg" TargetMode="External"/><Relationship Id="rId780" Type="http://schemas.openxmlformats.org/officeDocument/2006/relationships/hyperlink" Target="http://pbs.twimg.com/profile_images/484332193775247360/PaX6kHSr_normal.jpeg" TargetMode="External"/><Relationship Id="rId1217" Type="http://schemas.openxmlformats.org/officeDocument/2006/relationships/hyperlink" Target="https://twitter.com/kateymcgarry" TargetMode="External"/><Relationship Id="rId1424" Type="http://schemas.openxmlformats.org/officeDocument/2006/relationships/hyperlink" Target="https://twitter.com/scssciinstitute" TargetMode="External"/><Relationship Id="rId226" Type="http://schemas.openxmlformats.org/officeDocument/2006/relationships/hyperlink" Target="https://t.co/BuiTBS9VZH" TargetMode="External"/><Relationship Id="rId433" Type="http://schemas.openxmlformats.org/officeDocument/2006/relationships/hyperlink" Target="http://pbs.twimg.com/profile_images/563691752498806785/19WvtSkH_normal.jpeg" TargetMode="External"/><Relationship Id="rId878" Type="http://schemas.openxmlformats.org/officeDocument/2006/relationships/hyperlink" Target="http://pbs.twimg.com/profile_images/788582918469873664/AqSF_mSK_normal.jpg" TargetMode="External"/><Relationship Id="rId1063" Type="http://schemas.openxmlformats.org/officeDocument/2006/relationships/hyperlink" Target="https://twitter.com/cclaytonr" TargetMode="External"/><Relationship Id="rId1270" Type="http://schemas.openxmlformats.org/officeDocument/2006/relationships/hyperlink" Target="https://twitter.com/wsfcs" TargetMode="External"/><Relationship Id="rId640" Type="http://schemas.openxmlformats.org/officeDocument/2006/relationships/hyperlink" Target="http://pbs.twimg.com/profile_images/672068926319280128/fwLqowyy_normal.png" TargetMode="External"/><Relationship Id="rId738" Type="http://schemas.openxmlformats.org/officeDocument/2006/relationships/hyperlink" Target="http://pbs.twimg.com/profile_images/662343800115826688/YgdyNhda_normal.jpg" TargetMode="External"/><Relationship Id="rId945" Type="http://schemas.openxmlformats.org/officeDocument/2006/relationships/hyperlink" Target="https://twitter.com/iluveducating" TargetMode="External"/><Relationship Id="rId1368" Type="http://schemas.openxmlformats.org/officeDocument/2006/relationships/hyperlink" Target="https://twitter.com/braveneutrino" TargetMode="External"/><Relationship Id="rId74" Type="http://schemas.openxmlformats.org/officeDocument/2006/relationships/hyperlink" Target="https://t.co/7rVlMcndQu" TargetMode="External"/><Relationship Id="rId377" Type="http://schemas.openxmlformats.org/officeDocument/2006/relationships/hyperlink" Target="http://pbs.twimg.com/profile_images/525621744342536192/xoqMURm6_normal.png" TargetMode="External"/><Relationship Id="rId500" Type="http://schemas.openxmlformats.org/officeDocument/2006/relationships/hyperlink" Target="http://pbs.twimg.com/profile_images/608370255988158464/K95yHRzF_normal.jpg" TargetMode="External"/><Relationship Id="rId584" Type="http://schemas.openxmlformats.org/officeDocument/2006/relationships/hyperlink" Target="http://pbs.twimg.com/profile_images/819723282014412800/GijPZOX-_normal.jpg" TargetMode="External"/><Relationship Id="rId805" Type="http://schemas.openxmlformats.org/officeDocument/2006/relationships/hyperlink" Target="http://pbs.twimg.com/profile_images/658648010033754112/JdBND3Qp_normal.jpg" TargetMode="External"/><Relationship Id="rId1130" Type="http://schemas.openxmlformats.org/officeDocument/2006/relationships/hyperlink" Target="https://twitter.com/sorienenrolls" TargetMode="External"/><Relationship Id="rId1228" Type="http://schemas.openxmlformats.org/officeDocument/2006/relationships/hyperlink" Target="https://twitter.com/pefnc" TargetMode="External"/><Relationship Id="rId1435" Type="http://schemas.openxmlformats.org/officeDocument/2006/relationships/hyperlink" Target="https://twitter.com/mrs_principal" TargetMode="External"/><Relationship Id="rId5" Type="http://schemas.openxmlformats.org/officeDocument/2006/relationships/hyperlink" Target="https://t.co/p0MmVNcEy4" TargetMode="External"/><Relationship Id="rId237" Type="http://schemas.openxmlformats.org/officeDocument/2006/relationships/hyperlink" Target="http://t.co/0FwU563P7h" TargetMode="External"/><Relationship Id="rId791" Type="http://schemas.openxmlformats.org/officeDocument/2006/relationships/hyperlink" Target="http://pbs.twimg.com/profile_images/767768559279869954/Jia5gSCv_normal.jpg" TargetMode="External"/><Relationship Id="rId889" Type="http://schemas.openxmlformats.org/officeDocument/2006/relationships/hyperlink" Target="http://pbs.twimg.com/profile_images/837379621096198144/EEMk-Rcs_normal.jpg" TargetMode="External"/><Relationship Id="rId1074" Type="http://schemas.openxmlformats.org/officeDocument/2006/relationships/hyperlink" Target="https://twitter.com/senatorberger" TargetMode="External"/><Relationship Id="rId444" Type="http://schemas.openxmlformats.org/officeDocument/2006/relationships/hyperlink" Target="http://pbs.twimg.com/profile_images/610522085966790656/saYVLIJb_normal.jpg" TargetMode="External"/><Relationship Id="rId651" Type="http://schemas.openxmlformats.org/officeDocument/2006/relationships/hyperlink" Target="http://pbs.twimg.com/profile_images/459404956349390848/SYKUKgKH_normal.png" TargetMode="External"/><Relationship Id="rId749" Type="http://schemas.openxmlformats.org/officeDocument/2006/relationships/hyperlink" Target="http://pbs.twimg.com/profile_images/826442537963573248/elSM5oFQ_normal.jpg" TargetMode="External"/><Relationship Id="rId1281" Type="http://schemas.openxmlformats.org/officeDocument/2006/relationships/hyperlink" Target="https://twitter.com/tsmarkley" TargetMode="External"/><Relationship Id="rId1379" Type="http://schemas.openxmlformats.org/officeDocument/2006/relationships/hyperlink" Target="https://twitter.com/htdcompletely" TargetMode="External"/><Relationship Id="rId290" Type="http://schemas.openxmlformats.org/officeDocument/2006/relationships/hyperlink" Target="https://t.co/iv15EAKLNk" TargetMode="External"/><Relationship Id="rId304" Type="http://schemas.openxmlformats.org/officeDocument/2006/relationships/hyperlink" Target="https://t.co/izTJP8MWHn" TargetMode="External"/><Relationship Id="rId388" Type="http://schemas.openxmlformats.org/officeDocument/2006/relationships/hyperlink" Target="http://pbs.twimg.com/profile_images/3026400658/7e25c465acf2403b4767483ff6be3666_normal.jpeg" TargetMode="External"/><Relationship Id="rId511" Type="http://schemas.openxmlformats.org/officeDocument/2006/relationships/hyperlink" Target="http://pbs.twimg.com/profile_images/1737739457/1kW3IvLL_normal" TargetMode="External"/><Relationship Id="rId609" Type="http://schemas.openxmlformats.org/officeDocument/2006/relationships/hyperlink" Target="http://pbs.twimg.com/profile_images/739971717087547393/0yH9phuF_normal.jpg" TargetMode="External"/><Relationship Id="rId956" Type="http://schemas.openxmlformats.org/officeDocument/2006/relationships/hyperlink" Target="https://twitter.com/caryculinary" TargetMode="External"/><Relationship Id="rId1141" Type="http://schemas.openxmlformats.org/officeDocument/2006/relationships/hyperlink" Target="https://twitter.com/designthinkbot" TargetMode="External"/><Relationship Id="rId1239" Type="http://schemas.openxmlformats.org/officeDocument/2006/relationships/hyperlink" Target="https://twitter.com/pbsteacherline" TargetMode="External"/><Relationship Id="rId85" Type="http://schemas.openxmlformats.org/officeDocument/2006/relationships/hyperlink" Target="https://t.co/rThlmt3lkC" TargetMode="External"/><Relationship Id="rId150" Type="http://schemas.openxmlformats.org/officeDocument/2006/relationships/hyperlink" Target="https://t.co/QRfX5jW0Jt" TargetMode="External"/><Relationship Id="rId595" Type="http://schemas.openxmlformats.org/officeDocument/2006/relationships/hyperlink" Target="http://pbs.twimg.com/profile_images/779858498871930880/cMB-SjqL_normal.jpg" TargetMode="External"/><Relationship Id="rId816" Type="http://schemas.openxmlformats.org/officeDocument/2006/relationships/hyperlink" Target="http://pbs.twimg.com/profile_images/743419130074759168/xxw6s73F_normal.jpg" TargetMode="External"/><Relationship Id="rId1001" Type="http://schemas.openxmlformats.org/officeDocument/2006/relationships/hyperlink" Target="https://twitter.com/jcleach_" TargetMode="External"/><Relationship Id="rId1446" Type="http://schemas.openxmlformats.org/officeDocument/2006/relationships/hyperlink" Target="https://twitter.com/elizabethpropp" TargetMode="External"/><Relationship Id="rId248" Type="http://schemas.openxmlformats.org/officeDocument/2006/relationships/hyperlink" Target="https://t.co/7rVlMcndQu" TargetMode="External"/><Relationship Id="rId455" Type="http://schemas.openxmlformats.org/officeDocument/2006/relationships/hyperlink" Target="http://pbs.twimg.com/profile_images/623242497695748096/OrtIw7UC_normal.jpg" TargetMode="External"/><Relationship Id="rId662" Type="http://schemas.openxmlformats.org/officeDocument/2006/relationships/hyperlink" Target="http://pbs.twimg.com/profile_images/85488526/Captured_2008-8-17_00000_normal.jpg" TargetMode="External"/><Relationship Id="rId1085" Type="http://schemas.openxmlformats.org/officeDocument/2006/relationships/hyperlink" Target="https://twitter.com/dixonroadelem" TargetMode="External"/><Relationship Id="rId1292" Type="http://schemas.openxmlformats.org/officeDocument/2006/relationships/hyperlink" Target="https://twitter.com/bsvickie" TargetMode="External"/><Relationship Id="rId1306" Type="http://schemas.openxmlformats.org/officeDocument/2006/relationships/hyperlink" Target="https://twitter.com/jillbad" TargetMode="External"/><Relationship Id="rId12" Type="http://schemas.openxmlformats.org/officeDocument/2006/relationships/hyperlink" Target="https://t.co/lgfTsPmadQ" TargetMode="External"/><Relationship Id="rId108" Type="http://schemas.openxmlformats.org/officeDocument/2006/relationships/hyperlink" Target="http://t.co/qb8xaHnV7a" TargetMode="External"/><Relationship Id="rId315" Type="http://schemas.openxmlformats.org/officeDocument/2006/relationships/hyperlink" Target="https://t.co/3uCJqKTeta" TargetMode="External"/><Relationship Id="rId522" Type="http://schemas.openxmlformats.org/officeDocument/2006/relationships/hyperlink" Target="http://pbs.twimg.com/profile_images/789455259328544768/bhboA4Qn_normal.jpg" TargetMode="External"/><Relationship Id="rId967" Type="http://schemas.openxmlformats.org/officeDocument/2006/relationships/hyperlink" Target="https://twitter.com/margaretmariel2" TargetMode="External"/><Relationship Id="rId1152" Type="http://schemas.openxmlformats.org/officeDocument/2006/relationships/hyperlink" Target="https://twitter.com/ccsa_dpi" TargetMode="External"/><Relationship Id="rId96" Type="http://schemas.openxmlformats.org/officeDocument/2006/relationships/hyperlink" Target="https://t.co/OlJ26LlHdY" TargetMode="External"/><Relationship Id="rId161" Type="http://schemas.openxmlformats.org/officeDocument/2006/relationships/hyperlink" Target="https://t.co/N6hNlzleDg" TargetMode="External"/><Relationship Id="rId399" Type="http://schemas.openxmlformats.org/officeDocument/2006/relationships/hyperlink" Target="http://pbs.twimg.com/profile_images/751673208236077056/tGKIAPRg_normal.jpg" TargetMode="External"/><Relationship Id="rId827" Type="http://schemas.openxmlformats.org/officeDocument/2006/relationships/hyperlink" Target="http://pbs.twimg.com/profile_images/2347454494/tzn58dv55vy2e52pgnu1_normal.jpeg" TargetMode="External"/><Relationship Id="rId1012" Type="http://schemas.openxmlformats.org/officeDocument/2006/relationships/hyperlink" Target="https://twitter.com/abehege" TargetMode="External"/><Relationship Id="rId1457" Type="http://schemas.openxmlformats.org/officeDocument/2006/relationships/table" Target="../tables/table2.xml"/><Relationship Id="rId259" Type="http://schemas.openxmlformats.org/officeDocument/2006/relationships/hyperlink" Target="http://t.co/Hu3Kau7IZM" TargetMode="External"/><Relationship Id="rId466" Type="http://schemas.openxmlformats.org/officeDocument/2006/relationships/hyperlink" Target="http://pbs.twimg.com/profile_images/641395372301135874/NEjJ8odJ_normal.jpg" TargetMode="External"/><Relationship Id="rId673" Type="http://schemas.openxmlformats.org/officeDocument/2006/relationships/hyperlink" Target="http://pbs.twimg.com/profile_images/701812252425322499/hmTCz_yg_normal.png" TargetMode="External"/><Relationship Id="rId880" Type="http://schemas.openxmlformats.org/officeDocument/2006/relationships/hyperlink" Target="http://pbs.twimg.com/profile_images/843530468330999810/o8HZbRaL_normal.jpg" TargetMode="External"/><Relationship Id="rId1096" Type="http://schemas.openxmlformats.org/officeDocument/2006/relationships/hyperlink" Target="https://twitter.com/meadowbrookacad" TargetMode="External"/><Relationship Id="rId1317" Type="http://schemas.openxmlformats.org/officeDocument/2006/relationships/hyperlink" Target="https://twitter.com/directorblue" TargetMode="External"/><Relationship Id="rId23" Type="http://schemas.openxmlformats.org/officeDocument/2006/relationships/hyperlink" Target="https://t.co/y2kaw7neVu" TargetMode="External"/><Relationship Id="rId119" Type="http://schemas.openxmlformats.org/officeDocument/2006/relationships/hyperlink" Target="http://t.co/51pwq0YqvB" TargetMode="External"/><Relationship Id="rId326" Type="http://schemas.openxmlformats.org/officeDocument/2006/relationships/hyperlink" Target="http://pbs.twimg.com/profile_images/686963509100462088/sOHXYCE4_normal.jpg" TargetMode="External"/><Relationship Id="rId533" Type="http://schemas.openxmlformats.org/officeDocument/2006/relationships/hyperlink" Target="http://pbs.twimg.com/profile_images/580097918578855936/KdQhobnI_normal.jpg" TargetMode="External"/><Relationship Id="rId978" Type="http://schemas.openxmlformats.org/officeDocument/2006/relationships/hyperlink" Target="https://twitter.com/rjeter9394" TargetMode="External"/><Relationship Id="rId1163" Type="http://schemas.openxmlformats.org/officeDocument/2006/relationships/hyperlink" Target="https://twitter.com/teachdb17" TargetMode="External"/><Relationship Id="rId1370" Type="http://schemas.openxmlformats.org/officeDocument/2006/relationships/hyperlink" Target="https://twitter.com/murraygirl" TargetMode="External"/><Relationship Id="rId740" Type="http://schemas.openxmlformats.org/officeDocument/2006/relationships/hyperlink" Target="http://pbs.twimg.com/profile_images/771847171805212673/aafoBYuN_normal.jpg" TargetMode="External"/><Relationship Id="rId838" Type="http://schemas.openxmlformats.org/officeDocument/2006/relationships/hyperlink" Target="http://pbs.twimg.com/profile_images/608949009634320384/5dfbqsQN_normal.jpg" TargetMode="External"/><Relationship Id="rId1023" Type="http://schemas.openxmlformats.org/officeDocument/2006/relationships/hyperlink" Target="https://twitter.com/wtomlinson" TargetMode="External"/><Relationship Id="rId172" Type="http://schemas.openxmlformats.org/officeDocument/2006/relationships/hyperlink" Target="https://t.co/YysHFjFXiJ" TargetMode="External"/><Relationship Id="rId477" Type="http://schemas.openxmlformats.org/officeDocument/2006/relationships/hyperlink" Target="http://pbs.twimg.com/profile_images/606523341898399744/F154Nkgp_normal.jpg" TargetMode="External"/><Relationship Id="rId600" Type="http://schemas.openxmlformats.org/officeDocument/2006/relationships/hyperlink" Target="http://pbs.twimg.com/profile_images/829013594935263232/qkjo6KVK_normal.jpg" TargetMode="External"/><Relationship Id="rId684" Type="http://schemas.openxmlformats.org/officeDocument/2006/relationships/hyperlink" Target="http://pbs.twimg.com/profile_images/429085383410724864/i_JV1BsE_normal.jpeg" TargetMode="External"/><Relationship Id="rId1230" Type="http://schemas.openxmlformats.org/officeDocument/2006/relationships/hyperlink" Target="https://twitter.com/edhanes4nc" TargetMode="External"/><Relationship Id="rId1328" Type="http://schemas.openxmlformats.org/officeDocument/2006/relationships/hyperlink" Target="https://twitter.com/mj_maher" TargetMode="External"/><Relationship Id="rId337" Type="http://schemas.openxmlformats.org/officeDocument/2006/relationships/hyperlink" Target="http://pbs.twimg.com/profile_images/122629080/David_Giddens1998_normal.JPG" TargetMode="External"/><Relationship Id="rId891" Type="http://schemas.openxmlformats.org/officeDocument/2006/relationships/hyperlink" Target="https://twitter.com/thencforum" TargetMode="External"/><Relationship Id="rId905" Type="http://schemas.openxmlformats.org/officeDocument/2006/relationships/hyperlink" Target="https://twitter.com/darrickmcneill3" TargetMode="External"/><Relationship Id="rId989" Type="http://schemas.openxmlformats.org/officeDocument/2006/relationships/hyperlink" Target="https://twitter.com/tannerglenn" TargetMode="External"/><Relationship Id="rId34" Type="http://schemas.openxmlformats.org/officeDocument/2006/relationships/hyperlink" Target="http://t.co/g8SGyj7d0r" TargetMode="External"/><Relationship Id="rId544" Type="http://schemas.openxmlformats.org/officeDocument/2006/relationships/hyperlink" Target="http://pbs.twimg.com/profile_images/799882642774695936/DQ7rCJVw_normal.jpg" TargetMode="External"/><Relationship Id="rId751" Type="http://schemas.openxmlformats.org/officeDocument/2006/relationships/hyperlink" Target="http://pbs.twimg.com/profile_images/780587881756708864/3bQbIGI7_normal.jpg" TargetMode="External"/><Relationship Id="rId849" Type="http://schemas.openxmlformats.org/officeDocument/2006/relationships/hyperlink" Target="http://pbs.twimg.com/profile_images/599932229607825409/rICaBTWB_normal.jpg" TargetMode="External"/><Relationship Id="rId1174" Type="http://schemas.openxmlformats.org/officeDocument/2006/relationships/hyperlink" Target="https://twitter.com/timbonstewart" TargetMode="External"/><Relationship Id="rId1381" Type="http://schemas.openxmlformats.org/officeDocument/2006/relationships/hyperlink" Target="https://twitter.com/rbreyer51" TargetMode="External"/><Relationship Id="rId183" Type="http://schemas.openxmlformats.org/officeDocument/2006/relationships/hyperlink" Target="https://t.co/9Ywv0n94Ns" TargetMode="External"/><Relationship Id="rId390" Type="http://schemas.openxmlformats.org/officeDocument/2006/relationships/hyperlink" Target="http://pbs.twimg.com/profile_images/587980937708883968/nQxrapE5_normal.png" TargetMode="External"/><Relationship Id="rId404" Type="http://schemas.openxmlformats.org/officeDocument/2006/relationships/hyperlink" Target="http://pbs.twimg.com/profile_images/809843506470645760/Ay72JOUv_normal.jpg" TargetMode="External"/><Relationship Id="rId611" Type="http://schemas.openxmlformats.org/officeDocument/2006/relationships/hyperlink" Target="http://pbs.twimg.com/profile_images/578216476768903169/mlxGMyJz_normal.jpeg" TargetMode="External"/><Relationship Id="rId1034" Type="http://schemas.openxmlformats.org/officeDocument/2006/relationships/hyperlink" Target="https://twitter.com/swileync" TargetMode="External"/><Relationship Id="rId1241" Type="http://schemas.openxmlformats.org/officeDocument/2006/relationships/hyperlink" Target="https://twitter.com/brianjodice" TargetMode="External"/><Relationship Id="rId1339" Type="http://schemas.openxmlformats.org/officeDocument/2006/relationships/hyperlink" Target="https://twitter.com/ferallike" TargetMode="External"/><Relationship Id="rId250" Type="http://schemas.openxmlformats.org/officeDocument/2006/relationships/hyperlink" Target="https://t.co/Gy45bvciL8" TargetMode="External"/><Relationship Id="rId488" Type="http://schemas.openxmlformats.org/officeDocument/2006/relationships/hyperlink" Target="http://pbs.twimg.com/profile_images/422892352613527552/gWov1K26_normal.png" TargetMode="External"/><Relationship Id="rId695" Type="http://schemas.openxmlformats.org/officeDocument/2006/relationships/hyperlink" Target="http://pbs.twimg.com/profile_images/815772759687135233/8xwtxf7V_normal.jpg" TargetMode="External"/><Relationship Id="rId709" Type="http://schemas.openxmlformats.org/officeDocument/2006/relationships/hyperlink" Target="http://pbs.twimg.com/profile_images/683769603047186432/bMSw_7sq_normal.jpg" TargetMode="External"/><Relationship Id="rId916" Type="http://schemas.openxmlformats.org/officeDocument/2006/relationships/hyperlink" Target="https://twitter.com/staceylearncarr" TargetMode="External"/><Relationship Id="rId1101" Type="http://schemas.openxmlformats.org/officeDocument/2006/relationships/hyperlink" Target="https://twitter.com/rjliiiruss" TargetMode="External"/><Relationship Id="rId45" Type="http://schemas.openxmlformats.org/officeDocument/2006/relationships/hyperlink" Target="https://t.co/qROB1fBsAK" TargetMode="External"/><Relationship Id="rId110" Type="http://schemas.openxmlformats.org/officeDocument/2006/relationships/hyperlink" Target="http://t.co/q6aaVt2H55" TargetMode="External"/><Relationship Id="rId348" Type="http://schemas.openxmlformats.org/officeDocument/2006/relationships/hyperlink" Target="http://pbs.twimg.com/profile_images/989849674/LCS_Logo_normal.png" TargetMode="External"/><Relationship Id="rId555" Type="http://schemas.openxmlformats.org/officeDocument/2006/relationships/hyperlink" Target="http://pbs.twimg.com/profile_images/1842299254/image_normal.jpg" TargetMode="External"/><Relationship Id="rId762" Type="http://schemas.openxmlformats.org/officeDocument/2006/relationships/hyperlink" Target="http://pbs.twimg.com/profile_images/771463897597345792/0nhyaq7R_normal.jpg" TargetMode="External"/><Relationship Id="rId1185" Type="http://schemas.openxmlformats.org/officeDocument/2006/relationships/hyperlink" Target="https://twitter.com/kcollinstlms" TargetMode="External"/><Relationship Id="rId1392" Type="http://schemas.openxmlformats.org/officeDocument/2006/relationships/hyperlink" Target="https://twitter.com/ssgrj" TargetMode="External"/><Relationship Id="rId1406" Type="http://schemas.openxmlformats.org/officeDocument/2006/relationships/hyperlink" Target="https://twitter.com/arthurb3" TargetMode="External"/><Relationship Id="rId194" Type="http://schemas.openxmlformats.org/officeDocument/2006/relationships/hyperlink" Target="http://t.co/njsUdPits1" TargetMode="External"/><Relationship Id="rId208" Type="http://schemas.openxmlformats.org/officeDocument/2006/relationships/hyperlink" Target="https://t.co/SO58sCT7Uk" TargetMode="External"/><Relationship Id="rId415" Type="http://schemas.openxmlformats.org/officeDocument/2006/relationships/hyperlink" Target="http://pbs.twimg.com/profile_images/1103900005/image_normal.jpg" TargetMode="External"/><Relationship Id="rId622" Type="http://schemas.openxmlformats.org/officeDocument/2006/relationships/hyperlink" Target="http://pbs.twimg.com/profile_images/759375539379564544/WgtuVp71_normal.jpg" TargetMode="External"/><Relationship Id="rId1045" Type="http://schemas.openxmlformats.org/officeDocument/2006/relationships/hyperlink" Target="https://twitter.com/rodpowell" TargetMode="External"/><Relationship Id="rId1252" Type="http://schemas.openxmlformats.org/officeDocument/2006/relationships/hyperlink" Target="https://twitter.com/jcbjr" TargetMode="External"/><Relationship Id="rId261" Type="http://schemas.openxmlformats.org/officeDocument/2006/relationships/hyperlink" Target="http://t.co/IZbKbMHlTc" TargetMode="External"/><Relationship Id="rId499" Type="http://schemas.openxmlformats.org/officeDocument/2006/relationships/hyperlink" Target="http://pbs.twimg.com/profile_images/1587004797/Rob_Schofield3a--super-crop_normal.JPG" TargetMode="External"/><Relationship Id="rId927" Type="http://schemas.openxmlformats.org/officeDocument/2006/relationships/hyperlink" Target="https://twitter.com/cmukosiej" TargetMode="External"/><Relationship Id="rId1112" Type="http://schemas.openxmlformats.org/officeDocument/2006/relationships/hyperlink" Target="https://twitter.com/drharlie" TargetMode="External"/><Relationship Id="rId56" Type="http://schemas.openxmlformats.org/officeDocument/2006/relationships/hyperlink" Target="https://t.co/hTAC513NM5" TargetMode="External"/><Relationship Id="rId359" Type="http://schemas.openxmlformats.org/officeDocument/2006/relationships/hyperlink" Target="http://pbs.twimg.com/profile_images/576909944684965888/rc5Zkjs6_normal.jpeg" TargetMode="External"/><Relationship Id="rId566" Type="http://schemas.openxmlformats.org/officeDocument/2006/relationships/hyperlink" Target="http://pbs.twimg.com/profile_images/746145935919505408/tzyJU2kE_normal.jpg" TargetMode="External"/><Relationship Id="rId773" Type="http://schemas.openxmlformats.org/officeDocument/2006/relationships/hyperlink" Target="http://pbs.twimg.com/profile_images/3318634125/b4539bd7d1a3780260fe74cc8e38669d_normal.jpeg" TargetMode="External"/><Relationship Id="rId1196" Type="http://schemas.openxmlformats.org/officeDocument/2006/relationships/hyperlink" Target="https://twitter.com/kamimueller" TargetMode="External"/><Relationship Id="rId1417" Type="http://schemas.openxmlformats.org/officeDocument/2006/relationships/hyperlink" Target="https://twitter.com/sarahemmerich" TargetMode="External"/><Relationship Id="rId121" Type="http://schemas.openxmlformats.org/officeDocument/2006/relationships/hyperlink" Target="http://t.co/KMoxJO6ZIP" TargetMode="External"/><Relationship Id="rId219" Type="http://schemas.openxmlformats.org/officeDocument/2006/relationships/hyperlink" Target="https://t.co/DlIzNQWCeA" TargetMode="External"/><Relationship Id="rId426" Type="http://schemas.openxmlformats.org/officeDocument/2006/relationships/hyperlink" Target="http://pbs.twimg.com/profile_images/836777392744116229/HG8GSYgA_normal.jpg" TargetMode="External"/><Relationship Id="rId633" Type="http://schemas.openxmlformats.org/officeDocument/2006/relationships/hyperlink" Target="http://pbs.twimg.com/profile_images/727180432261943299/dQKTPwgs_normal.jpg" TargetMode="External"/><Relationship Id="rId980" Type="http://schemas.openxmlformats.org/officeDocument/2006/relationships/hyperlink" Target="https://twitter.com/kevans_dps" TargetMode="External"/><Relationship Id="rId1056" Type="http://schemas.openxmlformats.org/officeDocument/2006/relationships/hyperlink" Target="https://twitter.com/cmasek" TargetMode="External"/><Relationship Id="rId1263" Type="http://schemas.openxmlformats.org/officeDocument/2006/relationships/hyperlink" Target="https://twitter.com/nclocalcalendar" TargetMode="External"/><Relationship Id="rId840" Type="http://schemas.openxmlformats.org/officeDocument/2006/relationships/hyperlink" Target="http://pbs.twimg.com/profile_images/818643667577688070/cJGrL6yC_normal.jpg" TargetMode="External"/><Relationship Id="rId938" Type="http://schemas.openxmlformats.org/officeDocument/2006/relationships/hyperlink" Target="https://twitter.com/broun4board" TargetMode="External"/><Relationship Id="rId67" Type="http://schemas.openxmlformats.org/officeDocument/2006/relationships/hyperlink" Target="https://t.co/BbGtFnTeEM" TargetMode="External"/><Relationship Id="rId272" Type="http://schemas.openxmlformats.org/officeDocument/2006/relationships/hyperlink" Target="http://sarahjanethomas.com/" TargetMode="External"/><Relationship Id="rId577" Type="http://schemas.openxmlformats.org/officeDocument/2006/relationships/hyperlink" Target="http://pbs.twimg.com/profile_images/824713690448560132/dJwPlmuc_normal.jpg" TargetMode="External"/><Relationship Id="rId700" Type="http://schemas.openxmlformats.org/officeDocument/2006/relationships/hyperlink" Target="http://pbs.twimg.com/profile_images/824936981524197378/QQ02lMFc_normal.jpg" TargetMode="External"/><Relationship Id="rId1123" Type="http://schemas.openxmlformats.org/officeDocument/2006/relationships/hyperlink" Target="https://twitter.com/tiffkinn" TargetMode="External"/><Relationship Id="rId1330" Type="http://schemas.openxmlformats.org/officeDocument/2006/relationships/hyperlink" Target="https://twitter.com/reneearnett" TargetMode="External"/><Relationship Id="rId1428" Type="http://schemas.openxmlformats.org/officeDocument/2006/relationships/hyperlink" Target="https://twitter.com/chrisbrookaclu" TargetMode="External"/><Relationship Id="rId132" Type="http://schemas.openxmlformats.org/officeDocument/2006/relationships/hyperlink" Target="https://t.co/LjNMDy63sw" TargetMode="External"/><Relationship Id="rId784" Type="http://schemas.openxmlformats.org/officeDocument/2006/relationships/hyperlink" Target="http://pbs.twimg.com/profile_images/378800000753462124/e36abc2da15ab26d72c7e419f3f8ceec_normal.jpeg" TargetMode="External"/><Relationship Id="rId991" Type="http://schemas.openxmlformats.org/officeDocument/2006/relationships/hyperlink" Target="https://twitter.com/edu_ms_pagano" TargetMode="External"/><Relationship Id="rId1067" Type="http://schemas.openxmlformats.org/officeDocument/2006/relationships/hyperlink" Target="https://twitter.com/classroom_tech" TargetMode="External"/><Relationship Id="rId437" Type="http://schemas.openxmlformats.org/officeDocument/2006/relationships/hyperlink" Target="http://pbs.twimg.com/profile_images/3639813643/968ad5c8f2bc53c22b57778df4def6d5_normal.jpeg" TargetMode="External"/><Relationship Id="rId644" Type="http://schemas.openxmlformats.org/officeDocument/2006/relationships/hyperlink" Target="http://pbs.twimg.com/profile_images/666055561583001600/99XVAvbK_normal.jpg" TargetMode="External"/><Relationship Id="rId851" Type="http://schemas.openxmlformats.org/officeDocument/2006/relationships/hyperlink" Target="http://pbs.twimg.com/profile_images/786712908495458309/n8duiXyG_normal.jpg" TargetMode="External"/><Relationship Id="rId1274" Type="http://schemas.openxmlformats.org/officeDocument/2006/relationships/hyperlink" Target="https://twitter.com/bethhouf" TargetMode="External"/><Relationship Id="rId283" Type="http://schemas.openxmlformats.org/officeDocument/2006/relationships/hyperlink" Target="https://t.co/7CiIj9TZC1" TargetMode="External"/><Relationship Id="rId490" Type="http://schemas.openxmlformats.org/officeDocument/2006/relationships/hyperlink" Target="http://pbs.twimg.com/profile_images/817329816777138177/UkS7D7pM_normal.jpg" TargetMode="External"/><Relationship Id="rId504" Type="http://schemas.openxmlformats.org/officeDocument/2006/relationships/hyperlink" Target="http://pbs.twimg.com/profile_images/786733617284349953/02WkjKi7_normal.jpg" TargetMode="External"/><Relationship Id="rId711" Type="http://schemas.openxmlformats.org/officeDocument/2006/relationships/hyperlink" Target="http://pbs.twimg.com/profile_images/744993409522241536/9XiPnxlz_normal.jpg" TargetMode="External"/><Relationship Id="rId949" Type="http://schemas.openxmlformats.org/officeDocument/2006/relationships/hyperlink" Target="https://twitter.com/lucasgillispie" TargetMode="External"/><Relationship Id="rId1134" Type="http://schemas.openxmlformats.org/officeDocument/2006/relationships/hyperlink" Target="https://twitter.com/jaymelinton" TargetMode="External"/><Relationship Id="rId1341" Type="http://schemas.openxmlformats.org/officeDocument/2006/relationships/hyperlink" Target="https://twitter.com/vv4change" TargetMode="External"/><Relationship Id="rId78" Type="http://schemas.openxmlformats.org/officeDocument/2006/relationships/hyperlink" Target="http://t.co/15FoeW6lLo" TargetMode="External"/><Relationship Id="rId143" Type="http://schemas.openxmlformats.org/officeDocument/2006/relationships/hyperlink" Target="https://t.co/4Hll9gCL3r" TargetMode="External"/><Relationship Id="rId350" Type="http://schemas.openxmlformats.org/officeDocument/2006/relationships/hyperlink" Target="http://pbs.twimg.com/profile_images/513882979542634496/cCyRg82p_normal.jpeg" TargetMode="External"/><Relationship Id="rId588" Type="http://schemas.openxmlformats.org/officeDocument/2006/relationships/hyperlink" Target="http://pbs.twimg.com/profile_images/825561403964739584/apS89_23_normal.jpg" TargetMode="External"/><Relationship Id="rId795" Type="http://schemas.openxmlformats.org/officeDocument/2006/relationships/hyperlink" Target="http://pbs.twimg.com/profile_images/804790534514634752/nP_DXwX9_normal.jpg" TargetMode="External"/><Relationship Id="rId809" Type="http://schemas.openxmlformats.org/officeDocument/2006/relationships/hyperlink" Target="http://pbs.twimg.com/profile_images/816009090396725248/bhOtVpe6_normal.jpg" TargetMode="External"/><Relationship Id="rId1201" Type="http://schemas.openxmlformats.org/officeDocument/2006/relationships/hyperlink" Target="https://twitter.com/kcolaizzo" TargetMode="External"/><Relationship Id="rId1439" Type="http://schemas.openxmlformats.org/officeDocument/2006/relationships/hyperlink" Target="https://twitter.com/anndosshelms" TargetMode="External"/><Relationship Id="rId9" Type="http://schemas.openxmlformats.org/officeDocument/2006/relationships/hyperlink" Target="https://t.co/n1CXkx1s33" TargetMode="External"/><Relationship Id="rId210" Type="http://schemas.openxmlformats.org/officeDocument/2006/relationships/hyperlink" Target="https://t.co/GwZtWi5giF" TargetMode="External"/><Relationship Id="rId448" Type="http://schemas.openxmlformats.org/officeDocument/2006/relationships/hyperlink" Target="http://pbs.twimg.com/profile_images/71444062/IMG_0034_normal.JPG" TargetMode="External"/><Relationship Id="rId655" Type="http://schemas.openxmlformats.org/officeDocument/2006/relationships/hyperlink" Target="http://pbs.twimg.com/profile_images/830953575962525696/OBXh-NlZ_normal.jpg" TargetMode="External"/><Relationship Id="rId862" Type="http://schemas.openxmlformats.org/officeDocument/2006/relationships/hyperlink" Target="http://pbs.twimg.com/profile_images/829782242545299456/zQoj9JYb_normal.jpg" TargetMode="External"/><Relationship Id="rId1078" Type="http://schemas.openxmlformats.org/officeDocument/2006/relationships/hyperlink" Target="https://twitter.com/childtrustfdn" TargetMode="External"/><Relationship Id="rId1285" Type="http://schemas.openxmlformats.org/officeDocument/2006/relationships/hyperlink" Target="https://twitter.com/theovertime1410" TargetMode="External"/><Relationship Id="rId294" Type="http://schemas.openxmlformats.org/officeDocument/2006/relationships/hyperlink" Target="https://t.co/QzpFDjeTaE" TargetMode="External"/><Relationship Id="rId308" Type="http://schemas.openxmlformats.org/officeDocument/2006/relationships/hyperlink" Target="https://t.co/cHScBOhAzJ" TargetMode="External"/><Relationship Id="rId515" Type="http://schemas.openxmlformats.org/officeDocument/2006/relationships/hyperlink" Target="http://pbs.twimg.com/profile_images/429327697043410944/yybtu_ZY_normal.jpeg" TargetMode="External"/><Relationship Id="rId722" Type="http://schemas.openxmlformats.org/officeDocument/2006/relationships/hyperlink" Target="http://pbs.twimg.com/profile_images/830026017502851072/CwZT5YRa_normal.jpg" TargetMode="External"/><Relationship Id="rId1145" Type="http://schemas.openxmlformats.org/officeDocument/2006/relationships/hyperlink" Target="https://twitter.com/rodneyrgarcia" TargetMode="External"/><Relationship Id="rId1352" Type="http://schemas.openxmlformats.org/officeDocument/2006/relationships/hyperlink" Target="https://twitter.com/pbdqueen19" TargetMode="External"/><Relationship Id="rId89" Type="http://schemas.openxmlformats.org/officeDocument/2006/relationships/hyperlink" Target="http://t.co/7qZvN9Zn0a" TargetMode="External"/><Relationship Id="rId154" Type="http://schemas.openxmlformats.org/officeDocument/2006/relationships/hyperlink" Target="https://t.co/Fii0dJmbMB" TargetMode="External"/><Relationship Id="rId361" Type="http://schemas.openxmlformats.org/officeDocument/2006/relationships/hyperlink" Target="http://pbs.twimg.com/profile_images/840212316205514752/PeQjstQ3_normal.jpg" TargetMode="External"/><Relationship Id="rId599" Type="http://schemas.openxmlformats.org/officeDocument/2006/relationships/hyperlink" Target="http://pbs.twimg.com/profile_images/791657433848385536/dL3vXB4l_normal.jpg" TargetMode="External"/><Relationship Id="rId1005" Type="http://schemas.openxmlformats.org/officeDocument/2006/relationships/hyperlink" Target="https://twitter.com/mattherrtweets" TargetMode="External"/><Relationship Id="rId1212" Type="http://schemas.openxmlformats.org/officeDocument/2006/relationships/hyperlink" Target="https://twitter.com/coloradohrg" TargetMode="External"/><Relationship Id="rId459" Type="http://schemas.openxmlformats.org/officeDocument/2006/relationships/hyperlink" Target="http://pbs.twimg.com/profile_images/703319990712213504/F5it5MRL_normal.jpg" TargetMode="External"/><Relationship Id="rId666" Type="http://schemas.openxmlformats.org/officeDocument/2006/relationships/hyperlink" Target="http://pbs.twimg.com/profile_images/2444675483/2mlozvrjstz0hapwip69_normal.png" TargetMode="External"/><Relationship Id="rId873" Type="http://schemas.openxmlformats.org/officeDocument/2006/relationships/hyperlink" Target="http://pbs.twimg.com/profile_images/584392279214792704/03y8QyNI_normal.jpg" TargetMode="External"/><Relationship Id="rId1089" Type="http://schemas.openxmlformats.org/officeDocument/2006/relationships/hyperlink" Target="https://twitter.com/ajbullcity" TargetMode="External"/><Relationship Id="rId1296" Type="http://schemas.openxmlformats.org/officeDocument/2006/relationships/hyperlink" Target="https://twitter.com/bertha08729409" TargetMode="External"/><Relationship Id="rId16" Type="http://schemas.openxmlformats.org/officeDocument/2006/relationships/hyperlink" Target="https://t.co/UKwn4GNEjK" TargetMode="External"/><Relationship Id="rId221" Type="http://schemas.openxmlformats.org/officeDocument/2006/relationships/hyperlink" Target="http://t.co/rOz56I3eKl" TargetMode="External"/><Relationship Id="rId319" Type="http://schemas.openxmlformats.org/officeDocument/2006/relationships/hyperlink" Target="https://t.co/9h1pBDzrc5" TargetMode="External"/><Relationship Id="rId526" Type="http://schemas.openxmlformats.org/officeDocument/2006/relationships/hyperlink" Target="http://pbs.twimg.com/profile_images/585965726240010240/qMqmiOdT_normal.jpg" TargetMode="External"/><Relationship Id="rId1156" Type="http://schemas.openxmlformats.org/officeDocument/2006/relationships/hyperlink" Target="https://twitter.com/tch2lrnak" TargetMode="External"/><Relationship Id="rId1363" Type="http://schemas.openxmlformats.org/officeDocument/2006/relationships/hyperlink" Target="https://twitter.com/ncvalues" TargetMode="External"/><Relationship Id="rId733" Type="http://schemas.openxmlformats.org/officeDocument/2006/relationships/hyperlink" Target="http://pbs.twimg.com/profile_images/431931753436282880/atT4EOz2_normal.jpeg" TargetMode="External"/><Relationship Id="rId940" Type="http://schemas.openxmlformats.org/officeDocument/2006/relationships/hyperlink" Target="https://twitter.com/ecsmom080508" TargetMode="External"/><Relationship Id="rId1016" Type="http://schemas.openxmlformats.org/officeDocument/2006/relationships/hyperlink" Target="https://twitter.com/litsapappas" TargetMode="External"/><Relationship Id="rId165" Type="http://schemas.openxmlformats.org/officeDocument/2006/relationships/hyperlink" Target="http://t.co/Xiv7BFLY89" TargetMode="External"/><Relationship Id="rId372" Type="http://schemas.openxmlformats.org/officeDocument/2006/relationships/hyperlink" Target="http://pbs.twimg.com/profile_images/456122769231446016/vPsU_xtI_normal.png" TargetMode="External"/><Relationship Id="rId677" Type="http://schemas.openxmlformats.org/officeDocument/2006/relationships/hyperlink" Target="http://pbs.twimg.com/profile_images/2950850197/a01e46a47956b6012453d98cf1b818cb_normal.jpeg" TargetMode="External"/><Relationship Id="rId800" Type="http://schemas.openxmlformats.org/officeDocument/2006/relationships/hyperlink" Target="http://pbs.twimg.com/profile_images/828800665614946304/SY9HXO3f_normal.jpg" TargetMode="External"/><Relationship Id="rId1223" Type="http://schemas.openxmlformats.org/officeDocument/2006/relationships/hyperlink" Target="https://twitter.com/karacynth" TargetMode="External"/><Relationship Id="rId1430" Type="http://schemas.openxmlformats.org/officeDocument/2006/relationships/hyperlink" Target="https://twitter.com/booknasher" TargetMode="External"/><Relationship Id="rId232" Type="http://schemas.openxmlformats.org/officeDocument/2006/relationships/hyperlink" Target="http://t.co/OuxbKgs1zc" TargetMode="External"/><Relationship Id="rId884" Type="http://schemas.openxmlformats.org/officeDocument/2006/relationships/hyperlink" Target="http://pbs.twimg.com/profile_images/750104720975470593/w19teZOM_normal.jpg" TargetMode="External"/><Relationship Id="rId27" Type="http://schemas.openxmlformats.org/officeDocument/2006/relationships/hyperlink" Target="https://t.co/alQJcDYran" TargetMode="External"/><Relationship Id="rId537" Type="http://schemas.openxmlformats.org/officeDocument/2006/relationships/hyperlink" Target="http://pbs.twimg.com/profile_images/748937354677620736/XvkSRY4y_normal.jpg" TargetMode="External"/><Relationship Id="rId744" Type="http://schemas.openxmlformats.org/officeDocument/2006/relationships/hyperlink" Target="http://pbs.twimg.com/profile_images/570637928583569408/0s82IDxS_normal.jpeg" TargetMode="External"/><Relationship Id="rId951" Type="http://schemas.openxmlformats.org/officeDocument/2006/relationships/hyperlink" Target="https://twitter.com/swrhsprostart" TargetMode="External"/><Relationship Id="rId1167" Type="http://schemas.openxmlformats.org/officeDocument/2006/relationships/hyperlink" Target="https://twitter.com/clarkriemer" TargetMode="External"/><Relationship Id="rId1374" Type="http://schemas.openxmlformats.org/officeDocument/2006/relationships/hyperlink" Target="https://twitter.com/jaclynbstevens" TargetMode="External"/><Relationship Id="rId80" Type="http://schemas.openxmlformats.org/officeDocument/2006/relationships/hyperlink" Target="http://t.co/xUcKU5O9ez" TargetMode="External"/><Relationship Id="rId176" Type="http://schemas.openxmlformats.org/officeDocument/2006/relationships/hyperlink" Target="https://t.co/L0UC6YhTsb" TargetMode="External"/><Relationship Id="rId383" Type="http://schemas.openxmlformats.org/officeDocument/2006/relationships/hyperlink" Target="http://pbs.twimg.com/profile_images/2181563995/bethany_normal.jpg" TargetMode="External"/><Relationship Id="rId590" Type="http://schemas.openxmlformats.org/officeDocument/2006/relationships/hyperlink" Target="http://pbs.twimg.com/profile_images/806976794977062913/TBJ2uFGu_normal.jpg" TargetMode="External"/><Relationship Id="rId604" Type="http://schemas.openxmlformats.org/officeDocument/2006/relationships/hyperlink" Target="http://pbs.twimg.com/profile_images/713451659725291521/sVwk9dnr_normal.jpg" TargetMode="External"/><Relationship Id="rId811" Type="http://schemas.openxmlformats.org/officeDocument/2006/relationships/hyperlink" Target="http://pbs.twimg.com/profile_images/758671775932747776/WGgqRTIa_normal.jpg" TargetMode="External"/><Relationship Id="rId1027" Type="http://schemas.openxmlformats.org/officeDocument/2006/relationships/hyperlink" Target="https://twitter.com/cischatham" TargetMode="External"/><Relationship Id="rId1234" Type="http://schemas.openxmlformats.org/officeDocument/2006/relationships/hyperlink" Target="https://twitter.com/abond013" TargetMode="External"/><Relationship Id="rId1441" Type="http://schemas.openxmlformats.org/officeDocument/2006/relationships/hyperlink" Target="https://twitter.com/caldwellelemen" TargetMode="External"/><Relationship Id="rId243" Type="http://schemas.openxmlformats.org/officeDocument/2006/relationships/hyperlink" Target="https://t.co/L1gEiVeJIk" TargetMode="External"/><Relationship Id="rId450" Type="http://schemas.openxmlformats.org/officeDocument/2006/relationships/hyperlink" Target="http://pbs.twimg.com/profile_images/493182795561197568/gexMg3uv_normal.jpeg" TargetMode="External"/><Relationship Id="rId688" Type="http://schemas.openxmlformats.org/officeDocument/2006/relationships/hyperlink" Target="http://pbs.twimg.com/profile_images/843560136811732996/f0EZsYRJ_normal.jpg" TargetMode="External"/><Relationship Id="rId895" Type="http://schemas.openxmlformats.org/officeDocument/2006/relationships/hyperlink" Target="https://twitter.com/afowler40" TargetMode="External"/><Relationship Id="rId909" Type="http://schemas.openxmlformats.org/officeDocument/2006/relationships/hyperlink" Target="https://twitter.com/burgessdave" TargetMode="External"/><Relationship Id="rId1080" Type="http://schemas.openxmlformats.org/officeDocument/2006/relationships/hyperlink" Target="https://twitter.com/calloway_jay" TargetMode="External"/><Relationship Id="rId1301" Type="http://schemas.openxmlformats.org/officeDocument/2006/relationships/hyperlink" Target="https://twitter.com/sofifrankowski" TargetMode="External"/><Relationship Id="rId38" Type="http://schemas.openxmlformats.org/officeDocument/2006/relationships/hyperlink" Target="https://t.co/jRZuRFVKec" TargetMode="External"/><Relationship Id="rId103" Type="http://schemas.openxmlformats.org/officeDocument/2006/relationships/hyperlink" Target="https://t.co/eSaDPVUbCR" TargetMode="External"/><Relationship Id="rId310" Type="http://schemas.openxmlformats.org/officeDocument/2006/relationships/hyperlink" Target="https://t.co/coRnQExgip" TargetMode="External"/><Relationship Id="rId548" Type="http://schemas.openxmlformats.org/officeDocument/2006/relationships/hyperlink" Target="http://pbs.twimg.com/profile_images/832026567488450566/lIMFHh4K_normal.jpg" TargetMode="External"/><Relationship Id="rId755" Type="http://schemas.openxmlformats.org/officeDocument/2006/relationships/hyperlink" Target="http://pbs.twimg.com/profile_images/771459845270626304/599c-4FW_normal.jpg" TargetMode="External"/><Relationship Id="rId962" Type="http://schemas.openxmlformats.org/officeDocument/2006/relationships/hyperlink" Target="https://twitter.com/edcampbeach" TargetMode="External"/><Relationship Id="rId1178" Type="http://schemas.openxmlformats.org/officeDocument/2006/relationships/hyperlink" Target="https://twitter.com/kylehamstra" TargetMode="External"/><Relationship Id="rId1385" Type="http://schemas.openxmlformats.org/officeDocument/2006/relationships/hyperlink" Target="https://twitter.com/jamescu1992" TargetMode="External"/><Relationship Id="rId91" Type="http://schemas.openxmlformats.org/officeDocument/2006/relationships/hyperlink" Target="https://t.co/ZtyRm6QX4w" TargetMode="External"/><Relationship Id="rId187" Type="http://schemas.openxmlformats.org/officeDocument/2006/relationships/hyperlink" Target="http://t.co/LYXOy9UjSN" TargetMode="External"/><Relationship Id="rId394" Type="http://schemas.openxmlformats.org/officeDocument/2006/relationships/hyperlink" Target="http://pbs.twimg.com/profile_images/765160877293264897/utPND7si_normal.jpg" TargetMode="External"/><Relationship Id="rId408" Type="http://schemas.openxmlformats.org/officeDocument/2006/relationships/hyperlink" Target="http://pbs.twimg.com/profile_images/378800000147762000/42c09174987f67769fef249c718355b7_normal.jpeg" TargetMode="External"/><Relationship Id="rId615" Type="http://schemas.openxmlformats.org/officeDocument/2006/relationships/hyperlink" Target="http://pbs.twimg.com/profile_images/554650530039881729/dXqluKVP_normal.jpeg" TargetMode="External"/><Relationship Id="rId822" Type="http://schemas.openxmlformats.org/officeDocument/2006/relationships/hyperlink" Target="http://pbs.twimg.com/profile_images/690247897389101057/Vb6X9w_B_normal.jpg" TargetMode="External"/><Relationship Id="rId1038" Type="http://schemas.openxmlformats.org/officeDocument/2006/relationships/hyperlink" Target="https://twitter.com/lynne_loeser" TargetMode="External"/><Relationship Id="rId1245" Type="http://schemas.openxmlformats.org/officeDocument/2006/relationships/hyperlink" Target="https://twitter.com/directorjdt" TargetMode="External"/><Relationship Id="rId1452" Type="http://schemas.openxmlformats.org/officeDocument/2006/relationships/hyperlink" Target="https://twitter.com/kkimor" TargetMode="External"/><Relationship Id="rId254" Type="http://schemas.openxmlformats.org/officeDocument/2006/relationships/hyperlink" Target="https://t.co/XZEtANW8jW" TargetMode="External"/><Relationship Id="rId699" Type="http://schemas.openxmlformats.org/officeDocument/2006/relationships/hyperlink" Target="http://pbs.twimg.com/profile_images/782713645176332288/5JtgGiEz_normal.jpg" TargetMode="External"/><Relationship Id="rId1091" Type="http://schemas.openxmlformats.org/officeDocument/2006/relationships/hyperlink" Target="https://twitter.com/newsobserver" TargetMode="External"/><Relationship Id="rId1105" Type="http://schemas.openxmlformats.org/officeDocument/2006/relationships/hyperlink" Target="https://twitter.com/green_hope_high" TargetMode="External"/><Relationship Id="rId1312" Type="http://schemas.openxmlformats.org/officeDocument/2006/relationships/hyperlink" Target="https://twitter.com/ncsbagovtrel" TargetMode="External"/><Relationship Id="rId49" Type="http://schemas.openxmlformats.org/officeDocument/2006/relationships/hyperlink" Target="https://t.co/FwNIWjRDqJ" TargetMode="External"/><Relationship Id="rId114" Type="http://schemas.openxmlformats.org/officeDocument/2006/relationships/hyperlink" Target="https://t.co/FDL3VvQxnP" TargetMode="External"/><Relationship Id="rId461" Type="http://schemas.openxmlformats.org/officeDocument/2006/relationships/hyperlink" Target="http://pbs.twimg.com/profile_images/833299817963089924/UM8sipd4_normal.jpg" TargetMode="External"/><Relationship Id="rId559" Type="http://schemas.openxmlformats.org/officeDocument/2006/relationships/hyperlink" Target="http://pbs.twimg.com/profile_images/1529896214/facebookpix_normal.jpg" TargetMode="External"/><Relationship Id="rId766" Type="http://schemas.openxmlformats.org/officeDocument/2006/relationships/hyperlink" Target="http://pbs.twimg.com/profile_images/836750731520557056/tcTMwHo1_normal.jpg" TargetMode="External"/><Relationship Id="rId1189" Type="http://schemas.openxmlformats.org/officeDocument/2006/relationships/hyperlink" Target="https://twitter.com/sandrachittend1" TargetMode="External"/><Relationship Id="rId1396" Type="http://schemas.openxmlformats.org/officeDocument/2006/relationships/hyperlink" Target="https://twitter.com/reavisdowell" TargetMode="External"/><Relationship Id="rId198" Type="http://schemas.openxmlformats.org/officeDocument/2006/relationships/hyperlink" Target="https://t.co/U1BbWjByPI" TargetMode="External"/><Relationship Id="rId321" Type="http://schemas.openxmlformats.org/officeDocument/2006/relationships/hyperlink" Target="http://t.co/ZeEI3SLjvo" TargetMode="External"/><Relationship Id="rId419" Type="http://schemas.openxmlformats.org/officeDocument/2006/relationships/hyperlink" Target="http://pbs.twimg.com/profile_images/378800000072764585/4b64b2e14d3c48802f24d20aa9f8047f_normal.jpeg" TargetMode="External"/><Relationship Id="rId626" Type="http://schemas.openxmlformats.org/officeDocument/2006/relationships/hyperlink" Target="http://pbs.twimg.com/profile_images/836621214496014338/Ntjo0-Or_normal.jpg" TargetMode="External"/><Relationship Id="rId973" Type="http://schemas.openxmlformats.org/officeDocument/2006/relationships/hyperlink" Target="https://twitter.com/mlourceyncvps" TargetMode="External"/><Relationship Id="rId1049" Type="http://schemas.openxmlformats.org/officeDocument/2006/relationships/hyperlink" Target="https://twitter.com/pattimarathon" TargetMode="External"/><Relationship Id="rId1256" Type="http://schemas.openxmlformats.org/officeDocument/2006/relationships/hyperlink" Target="https://twitter.com/scottmcquiggan" TargetMode="External"/><Relationship Id="rId833" Type="http://schemas.openxmlformats.org/officeDocument/2006/relationships/hyperlink" Target="http://pbs.twimg.com/profile_images/844401864150016000/qyBcYlMz_normal.jpg" TargetMode="External"/><Relationship Id="rId1116" Type="http://schemas.openxmlformats.org/officeDocument/2006/relationships/hyperlink" Target="https://twitter.com/isaacjwells" TargetMode="External"/><Relationship Id="rId265" Type="http://schemas.openxmlformats.org/officeDocument/2006/relationships/hyperlink" Target="http://t.co/GOCDON4gPU" TargetMode="External"/><Relationship Id="rId472" Type="http://schemas.openxmlformats.org/officeDocument/2006/relationships/hyperlink" Target="http://pbs.twimg.com/profile_images/763536449027268608/rkzDxtJm_normal.jpg" TargetMode="External"/><Relationship Id="rId900" Type="http://schemas.openxmlformats.org/officeDocument/2006/relationships/hyperlink" Target="https://twitter.com/paulasigmon" TargetMode="External"/><Relationship Id="rId1323" Type="http://schemas.openxmlformats.org/officeDocument/2006/relationships/hyperlink" Target="https://twitter.com/kindermaddox" TargetMode="External"/><Relationship Id="rId125" Type="http://schemas.openxmlformats.org/officeDocument/2006/relationships/hyperlink" Target="https://t.co/xDqMCJkPgp" TargetMode="External"/><Relationship Id="rId332" Type="http://schemas.openxmlformats.org/officeDocument/2006/relationships/hyperlink" Target="http://pbs.twimg.com/profile_images/818883955386511360/WRIp6d0D_normal.jpg" TargetMode="External"/><Relationship Id="rId777" Type="http://schemas.openxmlformats.org/officeDocument/2006/relationships/hyperlink" Target="http://pbs.twimg.com/profile_images/692158510994477058/9khCJPdG_normal.jpg" TargetMode="External"/><Relationship Id="rId984" Type="http://schemas.openxmlformats.org/officeDocument/2006/relationships/hyperlink" Target="https://twitter.com/stevensinger3" TargetMode="External"/><Relationship Id="rId637" Type="http://schemas.openxmlformats.org/officeDocument/2006/relationships/hyperlink" Target="http://pbs.twimg.com/profile_images/836574523403161601/HviKRTxT_normal.jpg" TargetMode="External"/><Relationship Id="rId844" Type="http://schemas.openxmlformats.org/officeDocument/2006/relationships/hyperlink" Target="http://pbs.twimg.com/profile_images/651117864288567297/Eq_yFNUo_normal.jpg" TargetMode="External"/><Relationship Id="rId1267" Type="http://schemas.openxmlformats.org/officeDocument/2006/relationships/hyperlink" Target="https://twitter.com/jessicaholmesnc" TargetMode="External"/><Relationship Id="rId276" Type="http://schemas.openxmlformats.org/officeDocument/2006/relationships/hyperlink" Target="https://t.co/dSjfXXgAkk" TargetMode="External"/><Relationship Id="rId483" Type="http://schemas.openxmlformats.org/officeDocument/2006/relationships/hyperlink" Target="http://pbs.twimg.com/profile_images/3449196561/9ebffd8605967ea49f11d8c86adb9ab8_normal.jpeg" TargetMode="External"/><Relationship Id="rId690" Type="http://schemas.openxmlformats.org/officeDocument/2006/relationships/hyperlink" Target="http://pbs.twimg.com/profile_images/824891496482512896/qpgoFV27_normal.jpg" TargetMode="External"/><Relationship Id="rId704" Type="http://schemas.openxmlformats.org/officeDocument/2006/relationships/hyperlink" Target="http://pbs.twimg.com/profile_images/829742702199582720/PXPSS-ql_normal.jpg" TargetMode="External"/><Relationship Id="rId911" Type="http://schemas.openxmlformats.org/officeDocument/2006/relationships/hyperlink" Target="https://twitter.com/lcs_west" TargetMode="External"/><Relationship Id="rId1127" Type="http://schemas.openxmlformats.org/officeDocument/2006/relationships/hyperlink" Target="https://twitter.com/dyslexia_strong" TargetMode="External"/><Relationship Id="rId1334" Type="http://schemas.openxmlformats.org/officeDocument/2006/relationships/hyperlink" Target="https://twitter.com/pwilli3765" TargetMode="External"/><Relationship Id="rId40" Type="http://schemas.openxmlformats.org/officeDocument/2006/relationships/hyperlink" Target="https://t.co/ShoKiRHKQ8" TargetMode="External"/><Relationship Id="rId136" Type="http://schemas.openxmlformats.org/officeDocument/2006/relationships/hyperlink" Target="http://t.co/JOlifwpo7T" TargetMode="External"/><Relationship Id="rId343" Type="http://schemas.openxmlformats.org/officeDocument/2006/relationships/hyperlink" Target="http://pbs.twimg.com/profile_images/761689427609526272/rq2_Q3GM_normal.jpg" TargetMode="External"/><Relationship Id="rId550" Type="http://schemas.openxmlformats.org/officeDocument/2006/relationships/hyperlink" Target="http://abs.twimg.com/sticky/default_profile_images/default_profile_5_normal.png" TargetMode="External"/><Relationship Id="rId788" Type="http://schemas.openxmlformats.org/officeDocument/2006/relationships/hyperlink" Target="http://pbs.twimg.com/profile_images/552883571614961666/ATu-NYCM_normal.jpeg" TargetMode="External"/><Relationship Id="rId995" Type="http://schemas.openxmlformats.org/officeDocument/2006/relationships/hyperlink" Target="https://twitter.com/ncedmatters" TargetMode="External"/><Relationship Id="rId1180" Type="http://schemas.openxmlformats.org/officeDocument/2006/relationships/hyperlink" Target="https://twitter.com/jmitch462" TargetMode="External"/><Relationship Id="rId1401" Type="http://schemas.openxmlformats.org/officeDocument/2006/relationships/hyperlink" Target="https://twitter.com/hsg_nc" TargetMode="External"/><Relationship Id="rId203" Type="http://schemas.openxmlformats.org/officeDocument/2006/relationships/hyperlink" Target="https://t.co/ZKg5xSFzlx" TargetMode="External"/><Relationship Id="rId648" Type="http://schemas.openxmlformats.org/officeDocument/2006/relationships/hyperlink" Target="http://pbs.twimg.com/profile_images/717088771766882309/YDVeMPgI_normal.jpg" TargetMode="External"/><Relationship Id="rId855" Type="http://schemas.openxmlformats.org/officeDocument/2006/relationships/hyperlink" Target="http://pbs.twimg.com/profile_images/2688770702/fb57bb7811780fbdd047ab48978e6fbd_normal.jpeg" TargetMode="External"/><Relationship Id="rId1040" Type="http://schemas.openxmlformats.org/officeDocument/2006/relationships/hyperlink" Target="https://twitter.com/megan_mehta" TargetMode="External"/><Relationship Id="rId1278" Type="http://schemas.openxmlformats.org/officeDocument/2006/relationships/hyperlink" Target="https://twitter.com/archierror" TargetMode="External"/><Relationship Id="rId287" Type="http://schemas.openxmlformats.org/officeDocument/2006/relationships/hyperlink" Target="https://t.co/qM4E3CN2No" TargetMode="External"/><Relationship Id="rId410" Type="http://schemas.openxmlformats.org/officeDocument/2006/relationships/hyperlink" Target="http://pbs.twimg.com/profile_images/638744309345288192/Daix6KET_normal.png" TargetMode="External"/><Relationship Id="rId494" Type="http://schemas.openxmlformats.org/officeDocument/2006/relationships/hyperlink" Target="http://pbs.twimg.com/profile_images/2655673477/29b72f7e1ebc7f0cedc9ebb44833c028_normal.png" TargetMode="External"/><Relationship Id="rId508" Type="http://schemas.openxmlformats.org/officeDocument/2006/relationships/hyperlink" Target="http://pbs.twimg.com/profile_images/839944837172428802/FKhayf-__normal.jpg" TargetMode="External"/><Relationship Id="rId715" Type="http://schemas.openxmlformats.org/officeDocument/2006/relationships/hyperlink" Target="http://pbs.twimg.com/profile_images/513876394179563521/Xh6Dqo4C_normal.jpeg" TargetMode="External"/><Relationship Id="rId922" Type="http://schemas.openxmlformats.org/officeDocument/2006/relationships/hyperlink" Target="https://twitter.com/lcsathleticdpt" TargetMode="External"/><Relationship Id="rId1138" Type="http://schemas.openxmlformats.org/officeDocument/2006/relationships/hyperlink" Target="https://twitter.com/terryvanduynnc" TargetMode="External"/><Relationship Id="rId1345" Type="http://schemas.openxmlformats.org/officeDocument/2006/relationships/hyperlink" Target="https://twitter.com/wanda_shivers" TargetMode="External"/><Relationship Id="rId147" Type="http://schemas.openxmlformats.org/officeDocument/2006/relationships/hyperlink" Target="https://t.co/BwYqZLADMf" TargetMode="External"/><Relationship Id="rId354" Type="http://schemas.openxmlformats.org/officeDocument/2006/relationships/hyperlink" Target="http://pbs.twimg.com/profile_images/844693681726803969/wxycPfyr_normal.jpg" TargetMode="External"/><Relationship Id="rId799" Type="http://schemas.openxmlformats.org/officeDocument/2006/relationships/hyperlink" Target="http://pbs.twimg.com/profile_images/843824907146461184/H0V7Tpr__normal.jpg" TargetMode="External"/><Relationship Id="rId1191" Type="http://schemas.openxmlformats.org/officeDocument/2006/relationships/hyperlink" Target="https://twitter.com/1in5awareness" TargetMode="External"/><Relationship Id="rId1205" Type="http://schemas.openxmlformats.org/officeDocument/2006/relationships/hyperlink" Target="https://twitter.com/wakeforest" TargetMode="External"/><Relationship Id="rId51" Type="http://schemas.openxmlformats.org/officeDocument/2006/relationships/hyperlink" Target="https://t.co/5VIIoqsp5v" TargetMode="External"/><Relationship Id="rId561" Type="http://schemas.openxmlformats.org/officeDocument/2006/relationships/hyperlink" Target="http://pbs.twimg.com/profile_images/842106961453711360/MQEXfrlK_normal.jpg" TargetMode="External"/><Relationship Id="rId659" Type="http://schemas.openxmlformats.org/officeDocument/2006/relationships/hyperlink" Target="http://pbs.twimg.com/profile_images/797487826254184448/0k_4lLfL_normal.jpg" TargetMode="External"/><Relationship Id="rId866" Type="http://schemas.openxmlformats.org/officeDocument/2006/relationships/hyperlink" Target="http://pbs.twimg.com/profile_images/866190332/ncslmaLogo_normal.gif" TargetMode="External"/><Relationship Id="rId1289" Type="http://schemas.openxmlformats.org/officeDocument/2006/relationships/hyperlink" Target="https://twitter.com/brentwoodcox" TargetMode="External"/><Relationship Id="rId1412" Type="http://schemas.openxmlformats.org/officeDocument/2006/relationships/hyperlink" Target="https://twitter.com/katiemanson527" TargetMode="External"/><Relationship Id="rId214" Type="http://schemas.openxmlformats.org/officeDocument/2006/relationships/hyperlink" Target="http://t.co/fw3X7BdKvB" TargetMode="External"/><Relationship Id="rId298" Type="http://schemas.openxmlformats.org/officeDocument/2006/relationships/hyperlink" Target="http://t.co/5lL5Y8YOST" TargetMode="External"/><Relationship Id="rId421" Type="http://schemas.openxmlformats.org/officeDocument/2006/relationships/hyperlink" Target="http://pbs.twimg.com/profile_images/616606130584694784/oNdj5wgg_normal.jpg" TargetMode="External"/><Relationship Id="rId519" Type="http://schemas.openxmlformats.org/officeDocument/2006/relationships/hyperlink" Target="http://pbs.twimg.com/profile_images/843608327443660800/RpjM6TXW_normal.jpg" TargetMode="External"/><Relationship Id="rId1051" Type="http://schemas.openxmlformats.org/officeDocument/2006/relationships/hyperlink" Target="https://twitter.com/rwentechaney" TargetMode="External"/><Relationship Id="rId1149" Type="http://schemas.openxmlformats.org/officeDocument/2006/relationships/hyperlink" Target="https://twitter.com/ashleyhhurley" TargetMode="External"/><Relationship Id="rId1356" Type="http://schemas.openxmlformats.org/officeDocument/2006/relationships/hyperlink" Target="https://twitter.com/wral" TargetMode="External"/><Relationship Id="rId158" Type="http://schemas.openxmlformats.org/officeDocument/2006/relationships/hyperlink" Target="https://t.co/LfxsrfAT51" TargetMode="External"/><Relationship Id="rId726" Type="http://schemas.openxmlformats.org/officeDocument/2006/relationships/hyperlink" Target="http://pbs.twimg.com/profile_images/668794158996463616/uFxRBS_M_normal.jpg" TargetMode="External"/><Relationship Id="rId933" Type="http://schemas.openxmlformats.org/officeDocument/2006/relationships/hyperlink" Target="https://twitter.com/lolofaerie" TargetMode="External"/><Relationship Id="rId1009" Type="http://schemas.openxmlformats.org/officeDocument/2006/relationships/hyperlink" Target="https://twitter.com/aredd21" TargetMode="External"/><Relationship Id="rId62" Type="http://schemas.openxmlformats.org/officeDocument/2006/relationships/hyperlink" Target="https://t.co/BMwykI2Biq" TargetMode="External"/><Relationship Id="rId365" Type="http://schemas.openxmlformats.org/officeDocument/2006/relationships/hyperlink" Target="http://pbs.twimg.com/profile_images/676515378961354752/dtYVyYx9_normal.jpg" TargetMode="External"/><Relationship Id="rId572" Type="http://schemas.openxmlformats.org/officeDocument/2006/relationships/hyperlink" Target="http://pbs.twimg.com/profile_images/834239653897191425/V4EDYndI_normal.jpg" TargetMode="External"/><Relationship Id="rId1216" Type="http://schemas.openxmlformats.org/officeDocument/2006/relationships/hyperlink" Target="https://twitter.com/abssweb" TargetMode="External"/><Relationship Id="rId1423" Type="http://schemas.openxmlformats.org/officeDocument/2006/relationships/hyperlink" Target="https://twitter.com/zachary_horner" TargetMode="External"/><Relationship Id="rId225" Type="http://schemas.openxmlformats.org/officeDocument/2006/relationships/hyperlink" Target="http://t.co/OnkzPoCpaP" TargetMode="External"/><Relationship Id="rId432" Type="http://schemas.openxmlformats.org/officeDocument/2006/relationships/hyperlink" Target="http://pbs.twimg.com/profile_images/460516571585060864/t8DI_DnV_normal.jpeg" TargetMode="External"/><Relationship Id="rId877" Type="http://schemas.openxmlformats.org/officeDocument/2006/relationships/hyperlink" Target="http://pbs.twimg.com/profile_images/461292449449533440/2ESeLQc3_normal.jpeg" TargetMode="External"/><Relationship Id="rId1062" Type="http://schemas.openxmlformats.org/officeDocument/2006/relationships/hyperlink" Target="https://twitter.com/piedayusa" TargetMode="External"/><Relationship Id="rId737" Type="http://schemas.openxmlformats.org/officeDocument/2006/relationships/hyperlink" Target="http://pbs.twimg.com/profile_images/2883525622/70db1c0df23e9cda26012499626e975b_normal.jpeg" TargetMode="External"/><Relationship Id="rId944" Type="http://schemas.openxmlformats.org/officeDocument/2006/relationships/hyperlink" Target="https://twitter.com/legitkfrauey" TargetMode="External"/><Relationship Id="rId1367" Type="http://schemas.openxmlformats.org/officeDocument/2006/relationships/hyperlink" Target="https://twitter.com/gchild6645" TargetMode="External"/><Relationship Id="rId73" Type="http://schemas.openxmlformats.org/officeDocument/2006/relationships/hyperlink" Target="https://t.co/z4GJDy46bC" TargetMode="External"/><Relationship Id="rId169" Type="http://schemas.openxmlformats.org/officeDocument/2006/relationships/hyperlink" Target="https://t.co/bMBVFhi6EI" TargetMode="External"/><Relationship Id="rId376" Type="http://schemas.openxmlformats.org/officeDocument/2006/relationships/hyperlink" Target="http://pbs.twimg.com/profile_images/429992652461711360/_j5G7moZ_normal.jpeg" TargetMode="External"/><Relationship Id="rId583" Type="http://schemas.openxmlformats.org/officeDocument/2006/relationships/hyperlink" Target="http://pbs.twimg.com/profile_images/839637751695822849/GEZ7i4Ql_normal.jpg" TargetMode="External"/><Relationship Id="rId790" Type="http://schemas.openxmlformats.org/officeDocument/2006/relationships/hyperlink" Target="http://pbs.twimg.com/profile_images/798210759192903680/acc6KJ2f_normal.jpg" TargetMode="External"/><Relationship Id="rId804" Type="http://schemas.openxmlformats.org/officeDocument/2006/relationships/hyperlink" Target="http://pbs.twimg.com/profile_images/843106033287516160/E6Lz4QWB_normal.jpg" TargetMode="External"/><Relationship Id="rId1227" Type="http://schemas.openxmlformats.org/officeDocument/2006/relationships/hyperlink" Target="https://twitter.com/hnatlee2" TargetMode="External"/><Relationship Id="rId1434" Type="http://schemas.openxmlformats.org/officeDocument/2006/relationships/hyperlink" Target="https://twitter.com/lieberrian" TargetMode="External"/><Relationship Id="rId4" Type="http://schemas.openxmlformats.org/officeDocument/2006/relationships/hyperlink" Target="http://t.co/onlXZX1GsP" TargetMode="External"/><Relationship Id="rId236" Type="http://schemas.openxmlformats.org/officeDocument/2006/relationships/hyperlink" Target="https://t.co/1h70cVD00t" TargetMode="External"/><Relationship Id="rId443" Type="http://schemas.openxmlformats.org/officeDocument/2006/relationships/hyperlink" Target="http://pbs.twimg.com/profile_images/736162779648905217/oYWlkHGV_normal.jpg" TargetMode="External"/><Relationship Id="rId650" Type="http://schemas.openxmlformats.org/officeDocument/2006/relationships/hyperlink" Target="http://pbs.twimg.com/profile_images/505077817927663616/ACuerxR7_normal.jpeg" TargetMode="External"/><Relationship Id="rId888" Type="http://schemas.openxmlformats.org/officeDocument/2006/relationships/hyperlink" Target="http://pbs.twimg.com/profile_images/606882268360130560/9u8t5GCi_normal.png" TargetMode="External"/><Relationship Id="rId1073" Type="http://schemas.openxmlformats.org/officeDocument/2006/relationships/hyperlink" Target="https://twitter.com/youtube" TargetMode="External"/><Relationship Id="rId1280" Type="http://schemas.openxmlformats.org/officeDocument/2006/relationships/hyperlink" Target="https://twitter.com/sutphins" TargetMode="External"/><Relationship Id="rId303" Type="http://schemas.openxmlformats.org/officeDocument/2006/relationships/hyperlink" Target="https://t.co/nh7fWHeG2Q" TargetMode="External"/><Relationship Id="rId748" Type="http://schemas.openxmlformats.org/officeDocument/2006/relationships/hyperlink" Target="http://pbs.twimg.com/profile_images/797417155885207553/s5lXYJj0_normal.jpg" TargetMode="External"/><Relationship Id="rId955" Type="http://schemas.openxmlformats.org/officeDocument/2006/relationships/hyperlink" Target="https://twitter.com/donorschoose" TargetMode="External"/><Relationship Id="rId1140" Type="http://schemas.openxmlformats.org/officeDocument/2006/relationships/hyperlink" Target="https://twitter.com/stepheng240" TargetMode="External"/><Relationship Id="rId1378" Type="http://schemas.openxmlformats.org/officeDocument/2006/relationships/hyperlink" Target="https://twitter.com/nmangum" TargetMode="External"/><Relationship Id="rId84" Type="http://schemas.openxmlformats.org/officeDocument/2006/relationships/hyperlink" Target="http://t.co/H8OK58cFCx" TargetMode="External"/><Relationship Id="rId387" Type="http://schemas.openxmlformats.org/officeDocument/2006/relationships/hyperlink" Target="http://pbs.twimg.com/profile_images/547116920349016065/TcPP7nVG_normal.png" TargetMode="External"/><Relationship Id="rId510" Type="http://schemas.openxmlformats.org/officeDocument/2006/relationships/hyperlink" Target="http://pbs.twimg.com/profile_images/831960666491740160/sINwoP5W_normal.jpg" TargetMode="External"/><Relationship Id="rId594" Type="http://schemas.openxmlformats.org/officeDocument/2006/relationships/hyperlink" Target="http://pbs.twimg.com/profile_images/657410488310059008/gN2uTGxp_normal.jpg" TargetMode="External"/><Relationship Id="rId608" Type="http://schemas.openxmlformats.org/officeDocument/2006/relationships/hyperlink" Target="http://pbs.twimg.com/profile_images/837706134614069249/kxZzzJRw_normal.jpg" TargetMode="External"/><Relationship Id="rId815" Type="http://schemas.openxmlformats.org/officeDocument/2006/relationships/hyperlink" Target="http://pbs.twimg.com/profile_images/2901096761/3574bdf84194ff5b19dc29782417c84c_normal.jpeg" TargetMode="External"/><Relationship Id="rId1238" Type="http://schemas.openxmlformats.org/officeDocument/2006/relationships/hyperlink" Target="https://twitter.com/pbs" TargetMode="External"/><Relationship Id="rId1445" Type="http://schemas.openxmlformats.org/officeDocument/2006/relationships/hyperlink" Target="https://twitter.com/aldunn45" TargetMode="External"/><Relationship Id="rId247" Type="http://schemas.openxmlformats.org/officeDocument/2006/relationships/hyperlink" Target="http://t.co/y27on6uoe4" TargetMode="External"/><Relationship Id="rId899" Type="http://schemas.openxmlformats.org/officeDocument/2006/relationships/hyperlink" Target="https://twitter.com/sarahwcardwell" TargetMode="External"/><Relationship Id="rId1000" Type="http://schemas.openxmlformats.org/officeDocument/2006/relationships/hyperlink" Target="https://twitter.com/tonyanreynolds" TargetMode="External"/><Relationship Id="rId1084" Type="http://schemas.openxmlformats.org/officeDocument/2006/relationships/hyperlink" Target="https://twitter.com/sarah_bedore" TargetMode="External"/><Relationship Id="rId1305" Type="http://schemas.openxmlformats.org/officeDocument/2006/relationships/hyperlink" Target="https://twitter.com/mrsdonaldson123" TargetMode="External"/><Relationship Id="rId107" Type="http://schemas.openxmlformats.org/officeDocument/2006/relationships/hyperlink" Target="https://t.co/XOWBP2UhaJ" TargetMode="External"/><Relationship Id="rId454" Type="http://schemas.openxmlformats.org/officeDocument/2006/relationships/hyperlink" Target="http://pbs.twimg.com/profile_images/378800000606037873/aec7b21dfd73244df5ecd426bf5269f6_normal.jpeg" TargetMode="External"/><Relationship Id="rId661" Type="http://schemas.openxmlformats.org/officeDocument/2006/relationships/hyperlink" Target="http://pbs.twimg.com/profile_images/762234638735667200/84Cd22Qh_normal.jpg" TargetMode="External"/><Relationship Id="rId759" Type="http://schemas.openxmlformats.org/officeDocument/2006/relationships/hyperlink" Target="http://pbs.twimg.com/profile_images/781850880656216064/7tI306xe_normal.jpg" TargetMode="External"/><Relationship Id="rId966" Type="http://schemas.openxmlformats.org/officeDocument/2006/relationships/hyperlink" Target="https://twitter.com/bcesmrsgaines" TargetMode="External"/><Relationship Id="rId1291" Type="http://schemas.openxmlformats.org/officeDocument/2006/relationships/hyperlink" Target="https://twitter.com/longshoals" TargetMode="External"/><Relationship Id="rId1389" Type="http://schemas.openxmlformats.org/officeDocument/2006/relationships/hyperlink" Target="https://twitter.com/franklinconews" TargetMode="External"/><Relationship Id="rId11" Type="http://schemas.openxmlformats.org/officeDocument/2006/relationships/hyperlink" Target="http://t.co/rMu9oKQIvI" TargetMode="External"/><Relationship Id="rId314" Type="http://schemas.openxmlformats.org/officeDocument/2006/relationships/hyperlink" Target="https://t.co/Gf8hvFufgm" TargetMode="External"/><Relationship Id="rId398" Type="http://schemas.openxmlformats.org/officeDocument/2006/relationships/hyperlink" Target="http://abs.twimg.com/sticky/default_profile_images/default_profile_1_normal.png" TargetMode="External"/><Relationship Id="rId521" Type="http://schemas.openxmlformats.org/officeDocument/2006/relationships/hyperlink" Target="http://pbs.twimg.com/profile_images/469515608468365312/sEmnm2b__normal.png" TargetMode="External"/><Relationship Id="rId619" Type="http://schemas.openxmlformats.org/officeDocument/2006/relationships/hyperlink" Target="http://pbs.twimg.com/profile_images/780380649123446784/zIhQU5YR_normal.jpg" TargetMode="External"/><Relationship Id="rId1151" Type="http://schemas.openxmlformats.org/officeDocument/2006/relationships/hyperlink" Target="https://twitter.com/colls_academic" TargetMode="External"/><Relationship Id="rId1249" Type="http://schemas.openxmlformats.org/officeDocument/2006/relationships/hyperlink" Target="https://twitter.com/kestrelheights" TargetMode="External"/><Relationship Id="rId95" Type="http://schemas.openxmlformats.org/officeDocument/2006/relationships/hyperlink" Target="https://t.co/74s5jGxLY3" TargetMode="External"/><Relationship Id="rId160" Type="http://schemas.openxmlformats.org/officeDocument/2006/relationships/hyperlink" Target="https://t.co/7pnTQBS6Gb" TargetMode="External"/><Relationship Id="rId826" Type="http://schemas.openxmlformats.org/officeDocument/2006/relationships/hyperlink" Target="http://pbs.twimg.com/profile_images/532635836/GlazierPhotoSquare2_normal.jpg" TargetMode="External"/><Relationship Id="rId1011" Type="http://schemas.openxmlformats.org/officeDocument/2006/relationships/hyperlink" Target="https://twitter.com/ncscifest" TargetMode="External"/><Relationship Id="rId1109" Type="http://schemas.openxmlformats.org/officeDocument/2006/relationships/hyperlink" Target="https://twitter.com/e" TargetMode="External"/><Relationship Id="rId1456" Type="http://schemas.openxmlformats.org/officeDocument/2006/relationships/vmlDrawing" Target="../drawings/vmlDrawing2.vml"/><Relationship Id="rId258" Type="http://schemas.openxmlformats.org/officeDocument/2006/relationships/hyperlink" Target="http://t.co/K8vNFRlWlw" TargetMode="External"/><Relationship Id="rId465" Type="http://schemas.openxmlformats.org/officeDocument/2006/relationships/hyperlink" Target="http://pbs.twimg.com/profile_images/751165282668933120/C4R5GQCU_normal.jpg" TargetMode="External"/><Relationship Id="rId672" Type="http://schemas.openxmlformats.org/officeDocument/2006/relationships/hyperlink" Target="http://pbs.twimg.com/profile_images/552876291699908609/flqDl25H_normal.png" TargetMode="External"/><Relationship Id="rId1095" Type="http://schemas.openxmlformats.org/officeDocument/2006/relationships/hyperlink" Target="https://twitter.com/susan_kay51" TargetMode="External"/><Relationship Id="rId1316" Type="http://schemas.openxmlformats.org/officeDocument/2006/relationships/hyperlink" Target="https://twitter.com/krwilk" TargetMode="External"/><Relationship Id="rId22" Type="http://schemas.openxmlformats.org/officeDocument/2006/relationships/hyperlink" Target="http://t.co/o5gCxsvbj4" TargetMode="External"/><Relationship Id="rId118" Type="http://schemas.openxmlformats.org/officeDocument/2006/relationships/hyperlink" Target="https://t.co/vpwWpfNsme" TargetMode="External"/><Relationship Id="rId325" Type="http://schemas.openxmlformats.org/officeDocument/2006/relationships/hyperlink" Target="http://pbs.twimg.com/profile_images/743589205666832384/ZMtwh146_normal.jpg" TargetMode="External"/><Relationship Id="rId532" Type="http://schemas.openxmlformats.org/officeDocument/2006/relationships/hyperlink" Target="http://pbs.twimg.com/profile_images/1813924651/June_-_Blue_Attire_normal.jpg" TargetMode="External"/><Relationship Id="rId977" Type="http://schemas.openxmlformats.org/officeDocument/2006/relationships/hyperlink" Target="https://twitter.com/reinhardt1200" TargetMode="External"/><Relationship Id="rId1162" Type="http://schemas.openxmlformats.org/officeDocument/2006/relationships/hyperlink" Target="https://twitter.com/jasonflom" TargetMode="External"/><Relationship Id="rId171" Type="http://schemas.openxmlformats.org/officeDocument/2006/relationships/hyperlink" Target="https://t.co/gQ0QsyWQiv" TargetMode="External"/><Relationship Id="rId837" Type="http://schemas.openxmlformats.org/officeDocument/2006/relationships/hyperlink" Target="http://pbs.twimg.com/profile_images/744170011133087744/eboVD0xZ_normal.jpg" TargetMode="External"/><Relationship Id="rId1022" Type="http://schemas.openxmlformats.org/officeDocument/2006/relationships/hyperlink" Target="https://twitter.com/kramer1stgrade" TargetMode="External"/><Relationship Id="rId269" Type="http://schemas.openxmlformats.org/officeDocument/2006/relationships/hyperlink" Target="http://t.co/RTs65KcHey" TargetMode="External"/><Relationship Id="rId476" Type="http://schemas.openxmlformats.org/officeDocument/2006/relationships/hyperlink" Target="http://pbs.twimg.com/profile_images/727202819858677760/5DWCSnw4_normal.jpg" TargetMode="External"/><Relationship Id="rId683" Type="http://schemas.openxmlformats.org/officeDocument/2006/relationships/hyperlink" Target="http://pbs.twimg.com/profile_images/793654958293909506/my4HLu10_normal.jpg" TargetMode="External"/><Relationship Id="rId890" Type="http://schemas.openxmlformats.org/officeDocument/2006/relationships/hyperlink" Target="https://twitter.com/jefordnctoy" TargetMode="External"/><Relationship Id="rId904" Type="http://schemas.openxmlformats.org/officeDocument/2006/relationships/hyperlink" Target="https://twitter.com/petekaliner" TargetMode="External"/><Relationship Id="rId1327" Type="http://schemas.openxmlformats.org/officeDocument/2006/relationships/hyperlink" Target="https://twitter.com/margaret_leak" TargetMode="External"/><Relationship Id="rId33" Type="http://schemas.openxmlformats.org/officeDocument/2006/relationships/hyperlink" Target="http://t.co/nrKe9ieVkf" TargetMode="External"/><Relationship Id="rId129" Type="http://schemas.openxmlformats.org/officeDocument/2006/relationships/hyperlink" Target="https://t.co/DDzX7KK7q2" TargetMode="External"/><Relationship Id="rId336" Type="http://schemas.openxmlformats.org/officeDocument/2006/relationships/hyperlink" Target="http://pbs.twimg.com/profile_images/634497054610427904/kZXtia7V_normal.png" TargetMode="External"/><Relationship Id="rId543" Type="http://schemas.openxmlformats.org/officeDocument/2006/relationships/hyperlink" Target="http://pbs.twimg.com/profile_images/1216848301/IMG_1989_2_2_normal.JPG" TargetMode="External"/><Relationship Id="rId988" Type="http://schemas.openxmlformats.org/officeDocument/2006/relationships/hyperlink" Target="https://twitter.com/janestancill" TargetMode="External"/><Relationship Id="rId1173" Type="http://schemas.openxmlformats.org/officeDocument/2006/relationships/hyperlink" Target="https://twitter.com/marshasirkin" TargetMode="External"/><Relationship Id="rId1380" Type="http://schemas.openxmlformats.org/officeDocument/2006/relationships/hyperlink" Target="https://twitter.com/jeffpcarpenter" TargetMode="External"/><Relationship Id="rId182" Type="http://schemas.openxmlformats.org/officeDocument/2006/relationships/hyperlink" Target="https://t.co/qza6ue8qR0" TargetMode="External"/><Relationship Id="rId403" Type="http://schemas.openxmlformats.org/officeDocument/2006/relationships/hyperlink" Target="http://pbs.twimg.com/profile_images/625014450131570688/mu-VSEOk_normal.jpg" TargetMode="External"/><Relationship Id="rId750" Type="http://schemas.openxmlformats.org/officeDocument/2006/relationships/hyperlink" Target="http://pbs.twimg.com/profile_images/586692361540870144/bhcldL-a_normal.png" TargetMode="External"/><Relationship Id="rId848" Type="http://schemas.openxmlformats.org/officeDocument/2006/relationships/hyperlink" Target="http://pbs.twimg.com/profile_images/399643448/image014_normal.jpg" TargetMode="External"/><Relationship Id="rId1033" Type="http://schemas.openxmlformats.org/officeDocument/2006/relationships/hyperlink" Target="https://twitter.com/educatorator" TargetMode="External"/><Relationship Id="rId487" Type="http://schemas.openxmlformats.org/officeDocument/2006/relationships/hyperlink" Target="http://pbs.twimg.com/profile_images/714148973855039488/_uNAwJPS_normal.jpg" TargetMode="External"/><Relationship Id="rId610" Type="http://schemas.openxmlformats.org/officeDocument/2006/relationships/hyperlink" Target="http://pbs.twimg.com/profile_images/751063081992740865/DGB6mewK_normal.jpg" TargetMode="External"/><Relationship Id="rId694" Type="http://schemas.openxmlformats.org/officeDocument/2006/relationships/hyperlink" Target="http://pbs.twimg.com/profile_images/827356522535608322/T0mOXm76_normal.jpg" TargetMode="External"/><Relationship Id="rId708" Type="http://schemas.openxmlformats.org/officeDocument/2006/relationships/hyperlink" Target="http://pbs.twimg.com/profile_images/634081977440837632/H2F5-5cL_normal.jpg" TargetMode="External"/><Relationship Id="rId915" Type="http://schemas.openxmlformats.org/officeDocument/2006/relationships/hyperlink" Target="https://twitter.com/lhopkinstech" TargetMode="External"/><Relationship Id="rId1240" Type="http://schemas.openxmlformats.org/officeDocument/2006/relationships/hyperlink" Target="https://twitter.com/smithingramnc" TargetMode="External"/><Relationship Id="rId1338" Type="http://schemas.openxmlformats.org/officeDocument/2006/relationships/hyperlink" Target="https://twitter.com/lostamericandrm" TargetMode="External"/><Relationship Id="rId347" Type="http://schemas.openxmlformats.org/officeDocument/2006/relationships/hyperlink" Target="http://pbs.twimg.com/profile_images/833718660908752899/otPWzJF6_normal.jpg" TargetMode="External"/><Relationship Id="rId999" Type="http://schemas.openxmlformats.org/officeDocument/2006/relationships/hyperlink" Target="https://twitter.com/georgerhamilton" TargetMode="External"/><Relationship Id="rId1100" Type="http://schemas.openxmlformats.org/officeDocument/2006/relationships/hyperlink" Target="https://twitter.com/vosburghalicia" TargetMode="External"/><Relationship Id="rId1184" Type="http://schemas.openxmlformats.org/officeDocument/2006/relationships/hyperlink" Target="https://twitter.com/aguilas33roger" TargetMode="External"/><Relationship Id="rId1405" Type="http://schemas.openxmlformats.org/officeDocument/2006/relationships/hyperlink" Target="https://twitter.com/momo201" TargetMode="External"/><Relationship Id="rId44" Type="http://schemas.openxmlformats.org/officeDocument/2006/relationships/hyperlink" Target="http://t.co/iZnZCuygSg" TargetMode="External"/><Relationship Id="rId554" Type="http://schemas.openxmlformats.org/officeDocument/2006/relationships/hyperlink" Target="http://pbs.twimg.com/profile_images/843800919443558400/_zYiLQvO_normal.jpg" TargetMode="External"/><Relationship Id="rId761" Type="http://schemas.openxmlformats.org/officeDocument/2006/relationships/hyperlink" Target="http://pbs.twimg.com/profile_images/656460860177674241/Jv7kbKHc_normal.png" TargetMode="External"/><Relationship Id="rId859" Type="http://schemas.openxmlformats.org/officeDocument/2006/relationships/hyperlink" Target="http://pbs.twimg.com/profile_images/595993665824280576/T0dqZIJd_normal.jpg" TargetMode="External"/><Relationship Id="rId1391" Type="http://schemas.openxmlformats.org/officeDocument/2006/relationships/hyperlink" Target="https://twitter.com/rickglazier" TargetMode="External"/><Relationship Id="rId193" Type="http://schemas.openxmlformats.org/officeDocument/2006/relationships/hyperlink" Target="https://t.co/jps6G8naRr" TargetMode="External"/><Relationship Id="rId207" Type="http://schemas.openxmlformats.org/officeDocument/2006/relationships/hyperlink" Target="https://t.co/xlCZFxTape" TargetMode="External"/><Relationship Id="rId414" Type="http://schemas.openxmlformats.org/officeDocument/2006/relationships/hyperlink" Target="http://pbs.twimg.com/profile_images/458708733317492736/akuCMVTy_normal.png" TargetMode="External"/><Relationship Id="rId498" Type="http://schemas.openxmlformats.org/officeDocument/2006/relationships/hyperlink" Target="http://pbs.twimg.com/profile_images/718115875245596672/TQrRkUhD_normal.jpg" TargetMode="External"/><Relationship Id="rId621" Type="http://schemas.openxmlformats.org/officeDocument/2006/relationships/hyperlink" Target="http://pbs.twimg.com/profile_images/612662480016408577/OzU9Jej3_normal.jpg" TargetMode="External"/><Relationship Id="rId1044" Type="http://schemas.openxmlformats.org/officeDocument/2006/relationships/hyperlink" Target="https://twitter.com/jeanniefrazer" TargetMode="External"/><Relationship Id="rId1251" Type="http://schemas.openxmlformats.org/officeDocument/2006/relationships/hyperlink" Target="https://twitter.com/edu_match" TargetMode="External"/><Relationship Id="rId1349" Type="http://schemas.openxmlformats.org/officeDocument/2006/relationships/hyperlink" Target="https://twitter.com/dhtweet1" TargetMode="External"/><Relationship Id="rId260" Type="http://schemas.openxmlformats.org/officeDocument/2006/relationships/hyperlink" Target="https://t.co/qlHTxEd43Y" TargetMode="External"/><Relationship Id="rId719" Type="http://schemas.openxmlformats.org/officeDocument/2006/relationships/hyperlink" Target="http://pbs.twimg.com/profile_images/108804944/GRRA_logo_copy_normal.jpg" TargetMode="External"/><Relationship Id="rId926" Type="http://schemas.openxmlformats.org/officeDocument/2006/relationships/hyperlink" Target="https://twitter.com/jessicacgarner" TargetMode="External"/><Relationship Id="rId1111" Type="http://schemas.openxmlformats.org/officeDocument/2006/relationships/hyperlink" Target="https://twitter.com/mccoyderek" TargetMode="External"/><Relationship Id="rId55" Type="http://schemas.openxmlformats.org/officeDocument/2006/relationships/hyperlink" Target="https://t.co/SM7iInXUdl" TargetMode="External"/><Relationship Id="rId120" Type="http://schemas.openxmlformats.org/officeDocument/2006/relationships/hyperlink" Target="https://t.co/aWLN3OiOBt" TargetMode="External"/><Relationship Id="rId358" Type="http://schemas.openxmlformats.org/officeDocument/2006/relationships/hyperlink" Target="http://pbs.twimg.com/profile_images/2283276224/8sd68pnhk52f6fuqiy7t_normal.jpeg" TargetMode="External"/><Relationship Id="rId565" Type="http://schemas.openxmlformats.org/officeDocument/2006/relationships/hyperlink" Target="http://pbs.twimg.com/profile_images/730808319489789952/vnZ71cUX_normal.jpg" TargetMode="External"/><Relationship Id="rId772" Type="http://schemas.openxmlformats.org/officeDocument/2006/relationships/hyperlink" Target="http://pbs.twimg.com/profile_images/3321421356/ca9f67a1df3006c03a1440127100cab2_normal.png" TargetMode="External"/><Relationship Id="rId1195" Type="http://schemas.openxmlformats.org/officeDocument/2006/relationships/hyperlink" Target="https://twitter.com/wcpsselemscie" TargetMode="External"/><Relationship Id="rId1209" Type="http://schemas.openxmlformats.org/officeDocument/2006/relationships/hyperlink" Target="https://twitter.com/brian_t_oliver" TargetMode="External"/><Relationship Id="rId1416" Type="http://schemas.openxmlformats.org/officeDocument/2006/relationships/hyperlink" Target="https://twitter.com/wowweeworld" TargetMode="External"/><Relationship Id="rId218" Type="http://schemas.openxmlformats.org/officeDocument/2006/relationships/hyperlink" Target="https://t.co/aogJpF10SJ" TargetMode="External"/><Relationship Id="rId425" Type="http://schemas.openxmlformats.org/officeDocument/2006/relationships/hyperlink" Target="http://pbs.twimg.com/profile_images/2688146909/ebf2307a4a22a08540f3c41165c71245_normal.jpeg" TargetMode="External"/><Relationship Id="rId632" Type="http://schemas.openxmlformats.org/officeDocument/2006/relationships/hyperlink" Target="http://pbs.twimg.com/profile_images/656548357318574080/Y0B3Zhrl_normal.jpg" TargetMode="External"/><Relationship Id="rId1055" Type="http://schemas.openxmlformats.org/officeDocument/2006/relationships/hyperlink" Target="https://twitter.com/lindamitch2783" TargetMode="External"/><Relationship Id="rId1262" Type="http://schemas.openxmlformats.org/officeDocument/2006/relationships/hyperlink" Target="https://twitter.com/a" TargetMode="External"/><Relationship Id="rId271" Type="http://schemas.openxmlformats.org/officeDocument/2006/relationships/hyperlink" Target="https://t.co/SJeh5jtkIh" TargetMode="External"/><Relationship Id="rId937" Type="http://schemas.openxmlformats.org/officeDocument/2006/relationships/hyperlink" Target="https://twitter.com/bestncorg" TargetMode="External"/><Relationship Id="rId1122" Type="http://schemas.openxmlformats.org/officeDocument/2006/relationships/hyperlink" Target="https://twitter.com/newcenturyms" TargetMode="External"/><Relationship Id="rId66" Type="http://schemas.openxmlformats.org/officeDocument/2006/relationships/hyperlink" Target="https://t.co/YCDHpDpCAP" TargetMode="External"/><Relationship Id="rId131" Type="http://schemas.openxmlformats.org/officeDocument/2006/relationships/hyperlink" Target="http://t.co/RxVVb781uY" TargetMode="External"/><Relationship Id="rId369" Type="http://schemas.openxmlformats.org/officeDocument/2006/relationships/hyperlink" Target="http://pbs.twimg.com/profile_images/843198202534924289/22N_1IlZ_normal.jpg" TargetMode="External"/><Relationship Id="rId576" Type="http://schemas.openxmlformats.org/officeDocument/2006/relationships/hyperlink" Target="http://pbs.twimg.com/profile_images/633939106301542400/xZlKZjHL_normal.png" TargetMode="External"/><Relationship Id="rId783" Type="http://schemas.openxmlformats.org/officeDocument/2006/relationships/hyperlink" Target="http://pbs.twimg.com/profile_images/1572554295/Rick_photo_normal.jpg" TargetMode="External"/><Relationship Id="rId990" Type="http://schemas.openxmlformats.org/officeDocument/2006/relationships/hyperlink" Target="https://twitter.com/aikenroger" TargetMode="External"/><Relationship Id="rId1427" Type="http://schemas.openxmlformats.org/officeDocument/2006/relationships/hyperlink" Target="https://twitter.com/betsydevosed" TargetMode="External"/><Relationship Id="rId229" Type="http://schemas.openxmlformats.org/officeDocument/2006/relationships/hyperlink" Target="http://t.co/oRg5CFIlAl" TargetMode="External"/><Relationship Id="rId436" Type="http://schemas.openxmlformats.org/officeDocument/2006/relationships/hyperlink" Target="http://pbs.twimg.com/profile_images/790221850013995009/_ydeN4tX_normal.jpg" TargetMode="External"/><Relationship Id="rId643" Type="http://schemas.openxmlformats.org/officeDocument/2006/relationships/hyperlink" Target="http://pbs.twimg.com/profile_images/3740754504/76d4435dfb305b4c4860a7e08253c704_normal.jpeg" TargetMode="External"/><Relationship Id="rId1066" Type="http://schemas.openxmlformats.org/officeDocument/2006/relationships/hyperlink" Target="https://twitter.com/mueller5t" TargetMode="External"/><Relationship Id="rId1273" Type="http://schemas.openxmlformats.org/officeDocument/2006/relationships/hyperlink" Target="https://twitter.com/davedglenn" TargetMode="External"/><Relationship Id="rId850" Type="http://schemas.openxmlformats.org/officeDocument/2006/relationships/hyperlink" Target="http://pbs.twimg.com/profile_images/845048408985534465/do8xoHN1_normal.jpg" TargetMode="External"/><Relationship Id="rId948" Type="http://schemas.openxmlformats.org/officeDocument/2006/relationships/hyperlink" Target="https://twitter.com/bethanyvsmith" TargetMode="External"/><Relationship Id="rId1133" Type="http://schemas.openxmlformats.org/officeDocument/2006/relationships/hyperlink" Target="https://twitter.com/nesbitanthony" TargetMode="External"/><Relationship Id="rId77" Type="http://schemas.openxmlformats.org/officeDocument/2006/relationships/hyperlink" Target="https://t.co/RAXLJOvbNh" TargetMode="External"/><Relationship Id="rId282" Type="http://schemas.openxmlformats.org/officeDocument/2006/relationships/hyperlink" Target="https://t.co/LAWssIZGHz" TargetMode="External"/><Relationship Id="rId503" Type="http://schemas.openxmlformats.org/officeDocument/2006/relationships/hyperlink" Target="http://pbs.twimg.com/profile_images/2892215553/df15455b402a3ba570130f0e8ac79fe0_normal.jpeg" TargetMode="External"/><Relationship Id="rId587" Type="http://schemas.openxmlformats.org/officeDocument/2006/relationships/hyperlink" Target="http://pbs.twimg.com/profile_images/711986173770465280/CNaaOITz_normal.jpg" TargetMode="External"/><Relationship Id="rId710" Type="http://schemas.openxmlformats.org/officeDocument/2006/relationships/hyperlink" Target="http://pbs.twimg.com/profile_images/702322146802954241/WRhTG1-g_normal.jpg" TargetMode="External"/><Relationship Id="rId808" Type="http://schemas.openxmlformats.org/officeDocument/2006/relationships/hyperlink" Target="http://pbs.twimg.com/profile_images/772123003010199552/pFw6n_cr_normal.jpg" TargetMode="External"/><Relationship Id="rId1340" Type="http://schemas.openxmlformats.org/officeDocument/2006/relationships/hyperlink" Target="https://twitter.com/thetobster111" TargetMode="External"/><Relationship Id="rId1438" Type="http://schemas.openxmlformats.org/officeDocument/2006/relationships/hyperlink" Target="https://twitter.com/wcslechta" TargetMode="External"/><Relationship Id="rId8" Type="http://schemas.openxmlformats.org/officeDocument/2006/relationships/hyperlink" Target="http://t.co/FSQJq2dOes" TargetMode="External"/><Relationship Id="rId142" Type="http://schemas.openxmlformats.org/officeDocument/2006/relationships/hyperlink" Target="https://t.co/xwz3NcT9vn" TargetMode="External"/><Relationship Id="rId447" Type="http://schemas.openxmlformats.org/officeDocument/2006/relationships/hyperlink" Target="http://pbs.twimg.com/profile_images/819584652532977665/oXIKCjxh_normal.jpg" TargetMode="External"/><Relationship Id="rId794" Type="http://schemas.openxmlformats.org/officeDocument/2006/relationships/hyperlink" Target="http://pbs.twimg.com/profile_images/768796328675545089/7ygwHe0f_normal.jpg" TargetMode="External"/><Relationship Id="rId1077" Type="http://schemas.openxmlformats.org/officeDocument/2006/relationships/hyperlink" Target="https://twitter.com/educationnext" TargetMode="External"/><Relationship Id="rId1200" Type="http://schemas.openxmlformats.org/officeDocument/2006/relationships/hyperlink" Target="https://twitter.com/sandledavid" TargetMode="External"/><Relationship Id="rId654" Type="http://schemas.openxmlformats.org/officeDocument/2006/relationships/hyperlink" Target="http://pbs.twimg.com/profile_images/456141001724157952/fGPcjCls_normal.png" TargetMode="External"/><Relationship Id="rId861" Type="http://schemas.openxmlformats.org/officeDocument/2006/relationships/hyperlink" Target="http://pbs.twimg.com/profile_images/628380147272454144/QkW-tgud_normal.jpg" TargetMode="External"/><Relationship Id="rId959" Type="http://schemas.openxmlformats.org/officeDocument/2006/relationships/hyperlink" Target="https://twitter.com/mrtehlers" TargetMode="External"/><Relationship Id="rId1284" Type="http://schemas.openxmlformats.org/officeDocument/2006/relationships/hyperlink" Target="https://twitter.com/gsorealtors" TargetMode="External"/><Relationship Id="rId293" Type="http://schemas.openxmlformats.org/officeDocument/2006/relationships/hyperlink" Target="http://t.co/yKo2FkObSd" TargetMode="External"/><Relationship Id="rId307" Type="http://schemas.openxmlformats.org/officeDocument/2006/relationships/hyperlink" Target="http://t.co/NM6FStMUIQ" TargetMode="External"/><Relationship Id="rId514" Type="http://schemas.openxmlformats.org/officeDocument/2006/relationships/hyperlink" Target="http://pbs.twimg.com/profile_images/1127770271/yosef_1.bmp_normal.gif" TargetMode="External"/><Relationship Id="rId721" Type="http://schemas.openxmlformats.org/officeDocument/2006/relationships/hyperlink" Target="http://pbs.twimg.com/profile_images/1417865542/Capture_d__cran_2011-06-28___18.11.23_normal.png" TargetMode="External"/><Relationship Id="rId1144" Type="http://schemas.openxmlformats.org/officeDocument/2006/relationships/hyperlink" Target="https://twitter.com/curriculumblog" TargetMode="External"/><Relationship Id="rId1351" Type="http://schemas.openxmlformats.org/officeDocument/2006/relationships/hyperlink" Target="https://twitter.com/lwvofwake" TargetMode="External"/><Relationship Id="rId1449" Type="http://schemas.openxmlformats.org/officeDocument/2006/relationships/hyperlink" Target="https://twitter.com/justinparmenter" TargetMode="External"/><Relationship Id="rId88" Type="http://schemas.openxmlformats.org/officeDocument/2006/relationships/hyperlink" Target="https://t.co/k2rse47Ezf" TargetMode="External"/><Relationship Id="rId153" Type="http://schemas.openxmlformats.org/officeDocument/2006/relationships/hyperlink" Target="http://t.co/VCXh5qadlM" TargetMode="External"/><Relationship Id="rId360" Type="http://schemas.openxmlformats.org/officeDocument/2006/relationships/hyperlink" Target="http://pbs.twimg.com/profile_images/441758341128531969/6BiZsIDL_normal.jpeg" TargetMode="External"/><Relationship Id="rId598" Type="http://schemas.openxmlformats.org/officeDocument/2006/relationships/hyperlink" Target="http://pbs.twimg.com/profile_images/484380424597012480/Ey0taQNZ_normal.jpeg" TargetMode="External"/><Relationship Id="rId819" Type="http://schemas.openxmlformats.org/officeDocument/2006/relationships/hyperlink" Target="http://pbs.twimg.com/profile_images/816684108353064960/-5ww21zi_normal.jpg" TargetMode="External"/><Relationship Id="rId1004" Type="http://schemas.openxmlformats.org/officeDocument/2006/relationships/hyperlink" Target="https://twitter.com/beyondthexhbits" TargetMode="External"/><Relationship Id="rId1211" Type="http://schemas.openxmlformats.org/officeDocument/2006/relationships/hyperlink" Target="https://twitter.com/nc_governor" TargetMode="External"/><Relationship Id="rId220" Type="http://schemas.openxmlformats.org/officeDocument/2006/relationships/hyperlink" Target="https://t.co/vxgVocqOsb" TargetMode="External"/><Relationship Id="rId458" Type="http://schemas.openxmlformats.org/officeDocument/2006/relationships/hyperlink" Target="http://pbs.twimg.com/profile_images/769308112008380421/mtfo0VUT_normal.jpg" TargetMode="External"/><Relationship Id="rId665" Type="http://schemas.openxmlformats.org/officeDocument/2006/relationships/hyperlink" Target="http://pbs.twimg.com/profile_images/1720954918/north_carolina_seal_normal.gif" TargetMode="External"/><Relationship Id="rId872" Type="http://schemas.openxmlformats.org/officeDocument/2006/relationships/hyperlink" Target="http://pbs.twimg.com/profile_images/816797112470044673/RsMi9qL2_normal.jpg" TargetMode="External"/><Relationship Id="rId1088" Type="http://schemas.openxmlformats.org/officeDocument/2006/relationships/hyperlink" Target="https://twitter.com/achieveinc" TargetMode="External"/><Relationship Id="rId1295" Type="http://schemas.openxmlformats.org/officeDocument/2006/relationships/hyperlink" Target="https://twitter.com/sandrawconway" TargetMode="External"/><Relationship Id="rId1309" Type="http://schemas.openxmlformats.org/officeDocument/2006/relationships/hyperlink" Target="https://twitter.com/aliciawhitley" TargetMode="External"/><Relationship Id="rId15" Type="http://schemas.openxmlformats.org/officeDocument/2006/relationships/hyperlink" Target="http://t.co/p7KVvom2Yp" TargetMode="External"/><Relationship Id="rId318" Type="http://schemas.openxmlformats.org/officeDocument/2006/relationships/hyperlink" Target="https://t.co/9dwNrIu4Vy" TargetMode="External"/><Relationship Id="rId525" Type="http://schemas.openxmlformats.org/officeDocument/2006/relationships/hyperlink" Target="http://pbs.twimg.com/profile_images/835555298018529281/vQ6DAfyp_normal.jpg" TargetMode="External"/><Relationship Id="rId732" Type="http://schemas.openxmlformats.org/officeDocument/2006/relationships/hyperlink" Target="http://pbs.twimg.com/profile_images/532248812362805248/ikGzYzF8_normal.png" TargetMode="External"/><Relationship Id="rId1155" Type="http://schemas.openxmlformats.org/officeDocument/2006/relationships/hyperlink" Target="https://twitter.com/lmgirolamo" TargetMode="External"/><Relationship Id="rId1362" Type="http://schemas.openxmlformats.org/officeDocument/2006/relationships/hyperlink" Target="https://twitter.com/jshbooks" TargetMode="External"/><Relationship Id="rId99" Type="http://schemas.openxmlformats.org/officeDocument/2006/relationships/hyperlink" Target="https://t.co/wSZWFfvnap" TargetMode="External"/><Relationship Id="rId164" Type="http://schemas.openxmlformats.org/officeDocument/2006/relationships/hyperlink" Target="https://t.co/A7JuC2hQOj" TargetMode="External"/><Relationship Id="rId371" Type="http://schemas.openxmlformats.org/officeDocument/2006/relationships/hyperlink" Target="http://pbs.twimg.com/profile_images/786989620672290816/B28kBuQE_normal.jpg" TargetMode="External"/><Relationship Id="rId1015" Type="http://schemas.openxmlformats.org/officeDocument/2006/relationships/hyperlink" Target="https://twitter.com/lwplummer" TargetMode="External"/><Relationship Id="rId1222" Type="http://schemas.openxmlformats.org/officeDocument/2006/relationships/hyperlink" Target="https://twitter.com/lindsaywag" TargetMode="External"/><Relationship Id="rId469" Type="http://schemas.openxmlformats.org/officeDocument/2006/relationships/hyperlink" Target="http://pbs.twimg.com/profile_images/827296888290435072/lZrZyZKZ_normal.jpg" TargetMode="External"/><Relationship Id="rId676" Type="http://schemas.openxmlformats.org/officeDocument/2006/relationships/hyperlink" Target="http://pbs.twimg.com/profile_images/802869311228493824/tteAztTZ_normal.jpg" TargetMode="External"/><Relationship Id="rId883" Type="http://schemas.openxmlformats.org/officeDocument/2006/relationships/hyperlink" Target="http://pbs.twimg.com/profile_images/775863955780538368/RewGmNwt_normal.jpg" TargetMode="External"/><Relationship Id="rId1099" Type="http://schemas.openxmlformats.org/officeDocument/2006/relationships/hyperlink" Target="https://twitter.com/roswhis" TargetMode="External"/><Relationship Id="rId26" Type="http://schemas.openxmlformats.org/officeDocument/2006/relationships/hyperlink" Target="https://t.co/E0ISY9WPQi" TargetMode="External"/><Relationship Id="rId231" Type="http://schemas.openxmlformats.org/officeDocument/2006/relationships/hyperlink" Target="https://t.co/2LgoJtsvyO" TargetMode="External"/><Relationship Id="rId329" Type="http://schemas.openxmlformats.org/officeDocument/2006/relationships/hyperlink" Target="http://pbs.twimg.com/profile_images/723252483452243969/2mgLM9Cp_normal.jpg" TargetMode="External"/><Relationship Id="rId536" Type="http://schemas.openxmlformats.org/officeDocument/2006/relationships/hyperlink" Target="http://pbs.twimg.com/profile_images/796926472778842113/ywV4BH-9_normal.jpg" TargetMode="External"/><Relationship Id="rId1166" Type="http://schemas.openxmlformats.org/officeDocument/2006/relationships/hyperlink" Target="https://twitter.com/bamameghan" TargetMode="External"/><Relationship Id="rId1373" Type="http://schemas.openxmlformats.org/officeDocument/2006/relationships/hyperlink" Target="https://twitter.com/signgirlbarton" TargetMode="External"/><Relationship Id="rId175" Type="http://schemas.openxmlformats.org/officeDocument/2006/relationships/hyperlink" Target="https://t.co/OVdenvQefT" TargetMode="External"/><Relationship Id="rId743" Type="http://schemas.openxmlformats.org/officeDocument/2006/relationships/hyperlink" Target="http://abs.twimg.com/sticky/default_profile_images/default_profile_5_normal.png" TargetMode="External"/><Relationship Id="rId950" Type="http://schemas.openxmlformats.org/officeDocument/2006/relationships/hyperlink" Target="https://twitter.com/edcampwake" TargetMode="External"/><Relationship Id="rId1026" Type="http://schemas.openxmlformats.org/officeDocument/2006/relationships/hyperlink" Target="https://twitter.com/debbie_mcduffie" TargetMode="External"/><Relationship Id="rId382" Type="http://schemas.openxmlformats.org/officeDocument/2006/relationships/hyperlink" Target="http://pbs.twimg.com/profile_images/759967166011740161/kf2LFkeI_normal.jpg" TargetMode="External"/><Relationship Id="rId603" Type="http://schemas.openxmlformats.org/officeDocument/2006/relationships/hyperlink" Target="http://pbs.twimg.com/profile_images/796076165228134400/0tcmQsRS_normal.jpg" TargetMode="External"/><Relationship Id="rId687" Type="http://schemas.openxmlformats.org/officeDocument/2006/relationships/hyperlink" Target="http://pbs.twimg.com/profile_images/628209073218015232/ZwBnV6t0_normal.jpg" TargetMode="External"/><Relationship Id="rId810" Type="http://schemas.openxmlformats.org/officeDocument/2006/relationships/hyperlink" Target="http://pbs.twimg.com/profile_images/787616808354406400/DelgtbV-_normal.jpg" TargetMode="External"/><Relationship Id="rId908" Type="http://schemas.openxmlformats.org/officeDocument/2006/relationships/hyperlink" Target="https://twitter.com/avlcityschools" TargetMode="External"/><Relationship Id="rId1233" Type="http://schemas.openxmlformats.org/officeDocument/2006/relationships/hyperlink" Target="https://twitter.com/nbpts" TargetMode="External"/><Relationship Id="rId1440" Type="http://schemas.openxmlformats.org/officeDocument/2006/relationships/hyperlink" Target="https://twitter.com/conductord" TargetMode="External"/><Relationship Id="rId242" Type="http://schemas.openxmlformats.org/officeDocument/2006/relationships/hyperlink" Target="http://www.lawgroupnc.com/" TargetMode="External"/><Relationship Id="rId894" Type="http://schemas.openxmlformats.org/officeDocument/2006/relationships/hyperlink" Target="https://twitter.com/lindsaywagnernc" TargetMode="External"/><Relationship Id="rId1177" Type="http://schemas.openxmlformats.org/officeDocument/2006/relationships/hyperlink" Target="https://twitter.com/kidz_notes" TargetMode="External"/><Relationship Id="rId1300" Type="http://schemas.openxmlformats.org/officeDocument/2006/relationships/hyperlink" Target="https://twitter.com/jasonyontz" TargetMode="External"/><Relationship Id="rId37" Type="http://schemas.openxmlformats.org/officeDocument/2006/relationships/hyperlink" Target="https://t.co/soEGukzp8u" TargetMode="External"/><Relationship Id="rId102" Type="http://schemas.openxmlformats.org/officeDocument/2006/relationships/hyperlink" Target="https://t.co/wyzGlzuso2" TargetMode="External"/><Relationship Id="rId547" Type="http://schemas.openxmlformats.org/officeDocument/2006/relationships/hyperlink" Target="http://pbs.twimg.com/profile_images/795952363014148096/DzW5PT4z_normal.jpg" TargetMode="External"/><Relationship Id="rId754" Type="http://schemas.openxmlformats.org/officeDocument/2006/relationships/hyperlink" Target="http://abs.twimg.com/sticky/default_profile_images/default_profile_5_normal.png" TargetMode="External"/><Relationship Id="rId961" Type="http://schemas.openxmlformats.org/officeDocument/2006/relationships/hyperlink" Target="https://twitter.com/sqlibrarian" TargetMode="External"/><Relationship Id="rId1384" Type="http://schemas.openxmlformats.org/officeDocument/2006/relationships/hyperlink" Target="https://twitter.com/nelsondollar36" TargetMode="External"/><Relationship Id="rId90" Type="http://schemas.openxmlformats.org/officeDocument/2006/relationships/hyperlink" Target="https://t.co/wYS1TbtQp1" TargetMode="External"/><Relationship Id="rId186" Type="http://schemas.openxmlformats.org/officeDocument/2006/relationships/hyperlink" Target="https://t.co/VK2AV7Pc2b" TargetMode="External"/><Relationship Id="rId393" Type="http://schemas.openxmlformats.org/officeDocument/2006/relationships/hyperlink" Target="http://pbs.twimg.com/profile_images/825723018462842885/5WRyq7ce_normal.jpg" TargetMode="External"/><Relationship Id="rId407" Type="http://schemas.openxmlformats.org/officeDocument/2006/relationships/hyperlink" Target="http://pbs.twimg.com/profile_images/804303392730468352/Teb3SNLD_normal.jpg" TargetMode="External"/><Relationship Id="rId614" Type="http://schemas.openxmlformats.org/officeDocument/2006/relationships/hyperlink" Target="http://pbs.twimg.com/profile_images/794677151622643716/zkIUhIWo_normal.jpg" TargetMode="External"/><Relationship Id="rId821" Type="http://schemas.openxmlformats.org/officeDocument/2006/relationships/hyperlink" Target="http://pbs.twimg.com/profile_images/820040126701207555/9-RG_HQo_normal.jpg" TargetMode="External"/><Relationship Id="rId1037" Type="http://schemas.openxmlformats.org/officeDocument/2006/relationships/hyperlink" Target="https://twitter.com/wildewritinglm" TargetMode="External"/><Relationship Id="rId1244" Type="http://schemas.openxmlformats.org/officeDocument/2006/relationships/hyperlink" Target="https://twitter.com/burnerela" TargetMode="External"/><Relationship Id="rId1451" Type="http://schemas.openxmlformats.org/officeDocument/2006/relationships/hyperlink" Target="https://twitter.com/repdebraconrad" TargetMode="External"/><Relationship Id="rId253" Type="http://schemas.openxmlformats.org/officeDocument/2006/relationships/hyperlink" Target="https://t.co/tnXeueQnEs" TargetMode="External"/><Relationship Id="rId460" Type="http://schemas.openxmlformats.org/officeDocument/2006/relationships/hyperlink" Target="http://pbs.twimg.com/profile_images/772198056095731713/GFox9YYw_normal.jpg" TargetMode="External"/><Relationship Id="rId698" Type="http://schemas.openxmlformats.org/officeDocument/2006/relationships/hyperlink" Target="http://pbs.twimg.com/profile_images/542693707791605760/4tlog6NH_normal.jpeg" TargetMode="External"/><Relationship Id="rId919" Type="http://schemas.openxmlformats.org/officeDocument/2006/relationships/hyperlink" Target="https://twitter.com/filbertina" TargetMode="External"/><Relationship Id="rId1090" Type="http://schemas.openxmlformats.org/officeDocument/2006/relationships/hyperlink" Target="https://twitter.com/ncpolicywatch" TargetMode="External"/><Relationship Id="rId1104" Type="http://schemas.openxmlformats.org/officeDocument/2006/relationships/hyperlink" Target="https://twitter.com/wardjc58" TargetMode="External"/><Relationship Id="rId1311" Type="http://schemas.openxmlformats.org/officeDocument/2006/relationships/hyperlink" Target="https://twitter.com/4ever2runval96" TargetMode="External"/><Relationship Id="rId48" Type="http://schemas.openxmlformats.org/officeDocument/2006/relationships/hyperlink" Target="http://t.co/2oKjcn3h1P" TargetMode="External"/><Relationship Id="rId113" Type="http://schemas.openxmlformats.org/officeDocument/2006/relationships/hyperlink" Target="http://t.co/L8PgJ2AiXQ" TargetMode="External"/><Relationship Id="rId320" Type="http://schemas.openxmlformats.org/officeDocument/2006/relationships/hyperlink" Target="http://t.co/mn6DVClGmx" TargetMode="External"/><Relationship Id="rId558" Type="http://schemas.openxmlformats.org/officeDocument/2006/relationships/hyperlink" Target="http://pbs.twimg.com/profile_images/1816527610/image_normal.jpg" TargetMode="External"/><Relationship Id="rId765" Type="http://schemas.openxmlformats.org/officeDocument/2006/relationships/hyperlink" Target="http://pbs.twimg.com/profile_images/830471113352163328/NXrg32K8_normal.jpg" TargetMode="External"/><Relationship Id="rId972" Type="http://schemas.openxmlformats.org/officeDocument/2006/relationships/hyperlink" Target="https://twitter.com/kamreynolds42" TargetMode="External"/><Relationship Id="rId1188" Type="http://schemas.openxmlformats.org/officeDocument/2006/relationships/hyperlink" Target="https://twitter.com/tfuhrman" TargetMode="External"/><Relationship Id="rId1395" Type="http://schemas.openxmlformats.org/officeDocument/2006/relationships/hyperlink" Target="https://twitter.com/bobbier26045199" TargetMode="External"/><Relationship Id="rId1409" Type="http://schemas.openxmlformats.org/officeDocument/2006/relationships/hyperlink" Target="https://twitter.com/drhallcis" TargetMode="External"/><Relationship Id="rId197" Type="http://schemas.openxmlformats.org/officeDocument/2006/relationships/hyperlink" Target="http://t.co/GHbb67jizZ" TargetMode="External"/><Relationship Id="rId418" Type="http://schemas.openxmlformats.org/officeDocument/2006/relationships/hyperlink" Target="http://pbs.twimg.com/profile_images/700155218646831104/Ges7tJ4T_normal.jpg" TargetMode="External"/><Relationship Id="rId625" Type="http://schemas.openxmlformats.org/officeDocument/2006/relationships/hyperlink" Target="http://pbs.twimg.com/profile_images/1529707818/1345_Lee_normal.jpg" TargetMode="External"/><Relationship Id="rId832" Type="http://schemas.openxmlformats.org/officeDocument/2006/relationships/hyperlink" Target="http://pbs.twimg.com/profile_images/841648723088171009/9cWZ9viG_normal.jpg" TargetMode="External"/><Relationship Id="rId1048" Type="http://schemas.openxmlformats.org/officeDocument/2006/relationships/hyperlink" Target="https://twitter.com/johnsonmaryj" TargetMode="External"/><Relationship Id="rId1255" Type="http://schemas.openxmlformats.org/officeDocument/2006/relationships/hyperlink" Target="https://twitter.com/stolzenbergdoug" TargetMode="External"/><Relationship Id="rId264" Type="http://schemas.openxmlformats.org/officeDocument/2006/relationships/hyperlink" Target="http://t.co/Bhm8fUqYcb" TargetMode="External"/><Relationship Id="rId471" Type="http://schemas.openxmlformats.org/officeDocument/2006/relationships/hyperlink" Target="http://pbs.twimg.com/profile_images/641611668422828032/pjK6dC-r_normal.jpg" TargetMode="External"/><Relationship Id="rId1115" Type="http://schemas.openxmlformats.org/officeDocument/2006/relationships/hyperlink" Target="https://twitter.com/gannherman" TargetMode="External"/><Relationship Id="rId1322" Type="http://schemas.openxmlformats.org/officeDocument/2006/relationships/hyperlink" Target="https://twitter.com/whitehawkadv" TargetMode="External"/><Relationship Id="rId59" Type="http://schemas.openxmlformats.org/officeDocument/2006/relationships/hyperlink" Target="https://t.co/gcfaL3bEpI" TargetMode="External"/><Relationship Id="rId124" Type="http://schemas.openxmlformats.org/officeDocument/2006/relationships/hyperlink" Target="https://t.co/0HpNnT1hNs" TargetMode="External"/><Relationship Id="rId569" Type="http://schemas.openxmlformats.org/officeDocument/2006/relationships/hyperlink" Target="http://pbs.twimg.com/profile_images/751241345239572480/yK19EhDF_normal.jpg" TargetMode="External"/><Relationship Id="rId776" Type="http://schemas.openxmlformats.org/officeDocument/2006/relationships/hyperlink" Target="http://pbs.twimg.com/profile_images/812238487999025152/6QOHKyC2_normal.jpg" TargetMode="External"/><Relationship Id="rId983" Type="http://schemas.openxmlformats.org/officeDocument/2006/relationships/hyperlink" Target="https://twitter.com/tww00" TargetMode="External"/><Relationship Id="rId1199" Type="http://schemas.openxmlformats.org/officeDocument/2006/relationships/hyperlink" Target="https://twitter.com/ncstem" TargetMode="External"/><Relationship Id="rId331" Type="http://schemas.openxmlformats.org/officeDocument/2006/relationships/hyperlink" Target="http://pbs.twimg.com/profile_images/828690253204566016/oyiMcZub_normal.jpg" TargetMode="External"/><Relationship Id="rId429" Type="http://schemas.openxmlformats.org/officeDocument/2006/relationships/hyperlink" Target="http://pbs.twimg.com/profile_images/449578772077875200/dxPD0wwt_normal.jpeg" TargetMode="External"/><Relationship Id="rId636" Type="http://schemas.openxmlformats.org/officeDocument/2006/relationships/hyperlink" Target="http://pbs.twimg.com/profile_images/823164327116967936/e4I457_g_normal.jpg" TargetMode="External"/><Relationship Id="rId1059" Type="http://schemas.openxmlformats.org/officeDocument/2006/relationships/hyperlink" Target="https://twitter.com/mecked" TargetMode="External"/><Relationship Id="rId1266" Type="http://schemas.openxmlformats.org/officeDocument/2006/relationships/hyperlink" Target="https://twitter.com/chaianne" TargetMode="External"/><Relationship Id="rId843" Type="http://schemas.openxmlformats.org/officeDocument/2006/relationships/hyperlink" Target="http://pbs.twimg.com/profile_images/705772902986059776/CIe67DYI_normal.jpg" TargetMode="External"/><Relationship Id="rId1126" Type="http://schemas.openxmlformats.org/officeDocument/2006/relationships/hyperlink" Target="https://twitter.com/lisahervey" TargetMode="External"/><Relationship Id="rId275" Type="http://schemas.openxmlformats.org/officeDocument/2006/relationships/hyperlink" Target="https://t.co/mdgZBWlAHv" TargetMode="External"/><Relationship Id="rId482" Type="http://schemas.openxmlformats.org/officeDocument/2006/relationships/hyperlink" Target="http://pbs.twimg.com/profile_images/133663899/authorJS_normal.jpg" TargetMode="External"/><Relationship Id="rId703" Type="http://schemas.openxmlformats.org/officeDocument/2006/relationships/hyperlink" Target="http://abs.twimg.com/sticky/default_profile_images/default_profile_5_normal.png" TargetMode="External"/><Relationship Id="rId910" Type="http://schemas.openxmlformats.org/officeDocument/2006/relationships/hyperlink" Target="https://twitter.com/burgessd" TargetMode="External"/><Relationship Id="rId1333" Type="http://schemas.openxmlformats.org/officeDocument/2006/relationships/hyperlink" Target="https://twitter.com/ddedolphins" TargetMode="External"/><Relationship Id="rId135" Type="http://schemas.openxmlformats.org/officeDocument/2006/relationships/hyperlink" Target="https://t.co/ZMxPFTjRlQ" TargetMode="External"/><Relationship Id="rId342" Type="http://schemas.openxmlformats.org/officeDocument/2006/relationships/hyperlink" Target="http://pbs.twimg.com/profile_images/2611317952/mog16yoS_normal" TargetMode="External"/><Relationship Id="rId787" Type="http://schemas.openxmlformats.org/officeDocument/2006/relationships/hyperlink" Target="http://pbs.twimg.com/profile_images/706865165380292608/aNk205xP_normal.jpg" TargetMode="External"/><Relationship Id="rId994" Type="http://schemas.openxmlformats.org/officeDocument/2006/relationships/hyperlink" Target="https://twitter.com/fabhistory" TargetMode="External"/><Relationship Id="rId1400" Type="http://schemas.openxmlformats.org/officeDocument/2006/relationships/hyperlink" Target="https://twitter.com/dljhcps" TargetMode="External"/><Relationship Id="rId202" Type="http://schemas.openxmlformats.org/officeDocument/2006/relationships/hyperlink" Target="https://t.co/IQSj6Dqyjq" TargetMode="External"/><Relationship Id="rId647" Type="http://schemas.openxmlformats.org/officeDocument/2006/relationships/hyperlink" Target="http://pbs.twimg.com/profile_images/2215950011/xQHtHrIr_normal" TargetMode="External"/><Relationship Id="rId854" Type="http://schemas.openxmlformats.org/officeDocument/2006/relationships/hyperlink" Target="http://pbs.twimg.com/profile_images/776153297656877059/o6g5Yo9Y_normal.jpg" TargetMode="External"/><Relationship Id="rId1277" Type="http://schemas.openxmlformats.org/officeDocument/2006/relationships/hyperlink" Target="https://twitter.com/thawley22" TargetMode="External"/><Relationship Id="rId286" Type="http://schemas.openxmlformats.org/officeDocument/2006/relationships/hyperlink" Target="http://t.co/kegLCdcRSv" TargetMode="External"/><Relationship Id="rId493" Type="http://schemas.openxmlformats.org/officeDocument/2006/relationships/hyperlink" Target="http://pbs.twimg.com/profile_images/627515616828723200/apWD4H7B_normal.jpg" TargetMode="External"/><Relationship Id="rId507" Type="http://schemas.openxmlformats.org/officeDocument/2006/relationships/hyperlink" Target="http://pbs.twimg.com/profile_images/785916814484185088/Ro5hqHiZ_normal.jpg" TargetMode="External"/><Relationship Id="rId714" Type="http://schemas.openxmlformats.org/officeDocument/2006/relationships/hyperlink" Target="http://pbs.twimg.com/profile_images/564376817646059521/eOuYV1Rl_normal.png" TargetMode="External"/><Relationship Id="rId921" Type="http://schemas.openxmlformats.org/officeDocument/2006/relationships/hyperlink" Target="https://twitter.com/cphilipbyers" TargetMode="External"/><Relationship Id="rId1137" Type="http://schemas.openxmlformats.org/officeDocument/2006/relationships/hyperlink" Target="https://twitter.com/mrjamesfrye" TargetMode="External"/><Relationship Id="rId1344" Type="http://schemas.openxmlformats.org/officeDocument/2006/relationships/hyperlink" Target="https://twitter.com/seekingseo4u" TargetMode="External"/><Relationship Id="rId50" Type="http://schemas.openxmlformats.org/officeDocument/2006/relationships/hyperlink" Target="http://t.co/6cxv93SNtq" TargetMode="External"/><Relationship Id="rId146" Type="http://schemas.openxmlformats.org/officeDocument/2006/relationships/hyperlink" Target="http://t.co/h6sGpNrRnO" TargetMode="External"/><Relationship Id="rId353" Type="http://schemas.openxmlformats.org/officeDocument/2006/relationships/hyperlink" Target="http://pbs.twimg.com/profile_images/1083705776/LCS_Athleticlogo_normal.jpg" TargetMode="External"/><Relationship Id="rId560" Type="http://schemas.openxmlformats.org/officeDocument/2006/relationships/hyperlink" Target="http://pbs.twimg.com/profile_images/378800000151912088/d801df373c5ea7ae630fbc2dab877a81_normal.jpeg" TargetMode="External"/><Relationship Id="rId798" Type="http://schemas.openxmlformats.org/officeDocument/2006/relationships/hyperlink" Target="http://pbs.twimg.com/profile_images/841308330962313216/jI8Hsa2A_normal.jpg" TargetMode="External"/><Relationship Id="rId1190" Type="http://schemas.openxmlformats.org/officeDocument/2006/relationships/hyperlink" Target="https://twitter.com/michaelvlee" TargetMode="External"/><Relationship Id="rId1204" Type="http://schemas.openxmlformats.org/officeDocument/2006/relationships/hyperlink" Target="https://twitter.com/dberwyn" TargetMode="External"/><Relationship Id="rId1411" Type="http://schemas.openxmlformats.org/officeDocument/2006/relationships/hyperlink" Target="https://twitter.com/lynn_bonner" TargetMode="External"/><Relationship Id="rId213" Type="http://schemas.openxmlformats.org/officeDocument/2006/relationships/hyperlink" Target="http://t.co/7URWNjZ03t" TargetMode="External"/><Relationship Id="rId420" Type="http://schemas.openxmlformats.org/officeDocument/2006/relationships/hyperlink" Target="http://pbs.twimg.com/profile_images/826073673656320000/W8nzInuN_normal.jpg" TargetMode="External"/><Relationship Id="rId658" Type="http://schemas.openxmlformats.org/officeDocument/2006/relationships/hyperlink" Target="http://pbs.twimg.com/profile_images/746195490425831426/8PhyjQwB_normal.jpg" TargetMode="External"/><Relationship Id="rId865" Type="http://schemas.openxmlformats.org/officeDocument/2006/relationships/hyperlink" Target="http://pbs.twimg.com/profile_images/673887474872147968/sBmY8Z7U_normal.jpg" TargetMode="External"/><Relationship Id="rId1050" Type="http://schemas.openxmlformats.org/officeDocument/2006/relationships/hyperlink" Target="https://twitter.com/spaul6414" TargetMode="External"/><Relationship Id="rId1288" Type="http://schemas.openxmlformats.org/officeDocument/2006/relationships/hyperlink" Target="https://twitter.com/raymartin1" TargetMode="External"/><Relationship Id="rId297" Type="http://schemas.openxmlformats.org/officeDocument/2006/relationships/hyperlink" Target="https://t.co/g18hI0PpT2" TargetMode="External"/><Relationship Id="rId518" Type="http://schemas.openxmlformats.org/officeDocument/2006/relationships/hyperlink" Target="http://pbs.twimg.com/profile_images/842992378960986112/Yd1Z53jW_normal.jpg" TargetMode="External"/><Relationship Id="rId725" Type="http://schemas.openxmlformats.org/officeDocument/2006/relationships/hyperlink" Target="http://pbs.twimg.com/profile_images/1231818769/J_Mac_Daughety_Picture_normal.jpg" TargetMode="External"/><Relationship Id="rId932" Type="http://schemas.openxmlformats.org/officeDocument/2006/relationships/hyperlink" Target="https://twitter.com/kozmaproc" TargetMode="External"/><Relationship Id="rId1148" Type="http://schemas.openxmlformats.org/officeDocument/2006/relationships/hyperlink" Target="https://twitter.com/tisholcomb" TargetMode="External"/><Relationship Id="rId1355" Type="http://schemas.openxmlformats.org/officeDocument/2006/relationships/hyperlink" Target="https://twitter.com/progressnow_nc" TargetMode="External"/><Relationship Id="rId157" Type="http://schemas.openxmlformats.org/officeDocument/2006/relationships/hyperlink" Target="https://t.co/0PPCOBb1x0" TargetMode="External"/><Relationship Id="rId364" Type="http://schemas.openxmlformats.org/officeDocument/2006/relationships/hyperlink" Target="http://pbs.twimg.com/profile_images/740265098833465344/0PJTA8Ij_normal.jpg" TargetMode="External"/><Relationship Id="rId1008" Type="http://schemas.openxmlformats.org/officeDocument/2006/relationships/hyperlink" Target="https://twitter.com/i_am_brokencog" TargetMode="External"/><Relationship Id="rId1215" Type="http://schemas.openxmlformats.org/officeDocument/2006/relationships/hyperlink" Target="https://twitter.com/surrycoschools" TargetMode="External"/><Relationship Id="rId1422" Type="http://schemas.openxmlformats.org/officeDocument/2006/relationships/hyperlink" Target="https://twitter.com/kimutt1" TargetMode="External"/><Relationship Id="rId61" Type="http://schemas.openxmlformats.org/officeDocument/2006/relationships/hyperlink" Target="http://t.co/Pe855xL1pC" TargetMode="External"/><Relationship Id="rId571" Type="http://schemas.openxmlformats.org/officeDocument/2006/relationships/hyperlink" Target="http://pbs.twimg.com/profile_images/828341450266013697/sxeM_dpD_normal.jpg" TargetMode="External"/><Relationship Id="rId669" Type="http://schemas.openxmlformats.org/officeDocument/2006/relationships/hyperlink" Target="http://pbs.twimg.com/profile_images/683156795565731840/dk_Rk7MP_normal.jpg" TargetMode="External"/><Relationship Id="rId876" Type="http://schemas.openxmlformats.org/officeDocument/2006/relationships/hyperlink" Target="http://pbs.twimg.com/profile_images/761246665416343552/ehcDwoHo_normal.jpg" TargetMode="External"/><Relationship Id="rId1299" Type="http://schemas.openxmlformats.org/officeDocument/2006/relationships/hyperlink" Target="https://twitter.com/brady51h" TargetMode="External"/><Relationship Id="rId19" Type="http://schemas.openxmlformats.org/officeDocument/2006/relationships/hyperlink" Target="https://t.co/Db0a8GBUYL" TargetMode="External"/><Relationship Id="rId224" Type="http://schemas.openxmlformats.org/officeDocument/2006/relationships/hyperlink" Target="http://t.co/clDl2Wqc1t" TargetMode="External"/><Relationship Id="rId431" Type="http://schemas.openxmlformats.org/officeDocument/2006/relationships/hyperlink" Target="http://pbs.twimg.com/profile_images/647536740274700288/fMq5Z0ch_normal.jpg" TargetMode="External"/><Relationship Id="rId529" Type="http://schemas.openxmlformats.org/officeDocument/2006/relationships/hyperlink" Target="http://pbs.twimg.com/profile_images/777310313251115008/F-3BaT-e_normal.jpg" TargetMode="External"/><Relationship Id="rId736" Type="http://schemas.openxmlformats.org/officeDocument/2006/relationships/hyperlink" Target="http://pbs.twimg.com/profile_images/378800000635320322/57143b5cbbb9116e4b8a8be2621e1ffd_normal.jpeg" TargetMode="External"/><Relationship Id="rId1061" Type="http://schemas.openxmlformats.org/officeDocument/2006/relationships/hyperlink" Target="https://twitter.com/kildonanschool" TargetMode="External"/><Relationship Id="rId1159" Type="http://schemas.openxmlformats.org/officeDocument/2006/relationships/hyperlink" Target="https://twitter.com/michgutierrez" TargetMode="External"/><Relationship Id="rId1366" Type="http://schemas.openxmlformats.org/officeDocument/2006/relationships/hyperlink" Target="https://twitter.com/dawnbvaughan" TargetMode="External"/><Relationship Id="rId168" Type="http://schemas.openxmlformats.org/officeDocument/2006/relationships/hyperlink" Target="http://t.co/XjbyNP2mBs" TargetMode="External"/><Relationship Id="rId943" Type="http://schemas.openxmlformats.org/officeDocument/2006/relationships/hyperlink" Target="https://twitter.com/alicialyda" TargetMode="External"/><Relationship Id="rId1019" Type="http://schemas.openxmlformats.org/officeDocument/2006/relationships/hyperlink" Target="https://twitter.com/ethnotopics" TargetMode="External"/><Relationship Id="rId72" Type="http://schemas.openxmlformats.org/officeDocument/2006/relationships/hyperlink" Target="https://t.co/Eeg78e7WCP" TargetMode="External"/><Relationship Id="rId375" Type="http://schemas.openxmlformats.org/officeDocument/2006/relationships/hyperlink" Target="http://pbs.twimg.com/profile_images/823146802992087040/l1VNUgoe_normal.jpg" TargetMode="External"/><Relationship Id="rId582" Type="http://schemas.openxmlformats.org/officeDocument/2006/relationships/hyperlink" Target="http://pbs.twimg.com/profile_images/648557799123718144/q4DEtMII_normal.png" TargetMode="External"/><Relationship Id="rId803" Type="http://schemas.openxmlformats.org/officeDocument/2006/relationships/hyperlink" Target="http://pbs.twimg.com/profile_images/696456127479943168/RRrlOQlW_normal.jpg" TargetMode="External"/><Relationship Id="rId1226" Type="http://schemas.openxmlformats.org/officeDocument/2006/relationships/hyperlink" Target="https://twitter.com/keithposton" TargetMode="External"/><Relationship Id="rId1433" Type="http://schemas.openxmlformats.org/officeDocument/2006/relationships/hyperlink" Target="https://twitter.com/fhs_mc" TargetMode="External"/><Relationship Id="rId3" Type="http://schemas.openxmlformats.org/officeDocument/2006/relationships/hyperlink" Target="https://t.co/3g9b2jhhMn" TargetMode="External"/><Relationship Id="rId235" Type="http://schemas.openxmlformats.org/officeDocument/2006/relationships/hyperlink" Target="http://t.co/zQUozeR9lT" TargetMode="External"/><Relationship Id="rId442" Type="http://schemas.openxmlformats.org/officeDocument/2006/relationships/hyperlink" Target="http://pbs.twimg.com/profile_images/778086359798018048/YlAC42eU_normal.jpg" TargetMode="External"/><Relationship Id="rId887" Type="http://schemas.openxmlformats.org/officeDocument/2006/relationships/hyperlink" Target="http://pbs.twimg.com/profile_images/825081711503540225/q6ok8ago_normal.jpg" TargetMode="External"/><Relationship Id="rId1072" Type="http://schemas.openxmlformats.org/officeDocument/2006/relationships/hyperlink" Target="https://twitter.com/nchousespeaker" TargetMode="External"/><Relationship Id="rId302" Type="http://schemas.openxmlformats.org/officeDocument/2006/relationships/hyperlink" Target="https://t.co/j38GzdhKmi" TargetMode="External"/><Relationship Id="rId747" Type="http://schemas.openxmlformats.org/officeDocument/2006/relationships/hyperlink" Target="http://pbs.twimg.com/profile_images/493576369926709248/hQuDyoC8_normal.png" TargetMode="External"/><Relationship Id="rId954" Type="http://schemas.openxmlformats.org/officeDocument/2006/relationships/hyperlink" Target="https://twitter.com/dmp_gctc" TargetMode="External"/><Relationship Id="rId1377" Type="http://schemas.openxmlformats.org/officeDocument/2006/relationships/hyperlink" Target="https://twitter.com/allisunrae" TargetMode="External"/><Relationship Id="rId83" Type="http://schemas.openxmlformats.org/officeDocument/2006/relationships/hyperlink" Target="https://t.co/EFfUmmhXhR" TargetMode="External"/><Relationship Id="rId179" Type="http://schemas.openxmlformats.org/officeDocument/2006/relationships/hyperlink" Target="http://t.co/BuFMkmlvC6" TargetMode="External"/><Relationship Id="rId386" Type="http://schemas.openxmlformats.org/officeDocument/2006/relationships/hyperlink" Target="http://pbs.twimg.com/profile_images/834924780436471808/R0KC9Jt0_normal.jpg" TargetMode="External"/><Relationship Id="rId593" Type="http://schemas.openxmlformats.org/officeDocument/2006/relationships/hyperlink" Target="http://pbs.twimg.com/profile_images/519538829858852865/Rw_sIo6T_normal.png" TargetMode="External"/><Relationship Id="rId607" Type="http://schemas.openxmlformats.org/officeDocument/2006/relationships/hyperlink" Target="http://pbs.twimg.com/profile_images/717335922832982016/WZgmTYQj_normal.jpg" TargetMode="External"/><Relationship Id="rId814" Type="http://schemas.openxmlformats.org/officeDocument/2006/relationships/hyperlink" Target="http://pbs.twimg.com/profile_images/486643830737731584/-MYn5Jbm_normal.jpeg" TargetMode="External"/><Relationship Id="rId1237" Type="http://schemas.openxmlformats.org/officeDocument/2006/relationships/hyperlink" Target="https://twitter.com/independentlens" TargetMode="External"/><Relationship Id="rId1444" Type="http://schemas.openxmlformats.org/officeDocument/2006/relationships/hyperlink" Target="https://twitter.com/msbunn20" TargetMode="External"/><Relationship Id="rId246" Type="http://schemas.openxmlformats.org/officeDocument/2006/relationships/hyperlink" Target="https://t.co/gVK4OJeTag" TargetMode="External"/><Relationship Id="rId453" Type="http://schemas.openxmlformats.org/officeDocument/2006/relationships/hyperlink" Target="http://pbs.twimg.com/profile_images/454727616830767104/bO7unItS_normal.jpeg" TargetMode="External"/><Relationship Id="rId660" Type="http://schemas.openxmlformats.org/officeDocument/2006/relationships/hyperlink" Target="http://pbs.twimg.com/profile_images/547327639/the-triangle-tribune_normal.jpg" TargetMode="External"/><Relationship Id="rId898" Type="http://schemas.openxmlformats.org/officeDocument/2006/relationships/hyperlink" Target="https://twitter.com/canvaslms" TargetMode="External"/><Relationship Id="rId1083" Type="http://schemas.openxmlformats.org/officeDocument/2006/relationships/hyperlink" Target="https://twitter.com/twitter" TargetMode="External"/><Relationship Id="rId1290" Type="http://schemas.openxmlformats.org/officeDocument/2006/relationships/hyperlink" Target="https://twitter.com/paperjobs" TargetMode="External"/><Relationship Id="rId1304" Type="http://schemas.openxmlformats.org/officeDocument/2006/relationships/hyperlink" Target="https://twitter.com/krbiles" TargetMode="External"/><Relationship Id="rId106" Type="http://schemas.openxmlformats.org/officeDocument/2006/relationships/hyperlink" Target="https://t.co/3WLRw102f1" TargetMode="External"/><Relationship Id="rId313" Type="http://schemas.openxmlformats.org/officeDocument/2006/relationships/hyperlink" Target="https://t.co/RrycPfUiqg" TargetMode="External"/><Relationship Id="rId758" Type="http://schemas.openxmlformats.org/officeDocument/2006/relationships/hyperlink" Target="http://pbs.twimg.com/profile_images/503898920146464769/voBC-3cy_normal.jpeg" TargetMode="External"/><Relationship Id="rId965" Type="http://schemas.openxmlformats.org/officeDocument/2006/relationships/hyperlink" Target="https://twitter.com/cupagansparty" TargetMode="External"/><Relationship Id="rId1150" Type="http://schemas.openxmlformats.org/officeDocument/2006/relationships/hyperlink" Target="https://twitter.com/fridayinstitute" TargetMode="External"/><Relationship Id="rId1388" Type="http://schemas.openxmlformats.org/officeDocument/2006/relationships/hyperlink" Target="https://twitter.com/franklin27030" TargetMode="External"/><Relationship Id="rId10" Type="http://schemas.openxmlformats.org/officeDocument/2006/relationships/hyperlink" Target="https://t.co/3bNGNmLsqo" TargetMode="External"/><Relationship Id="rId94" Type="http://schemas.openxmlformats.org/officeDocument/2006/relationships/hyperlink" Target="http://t.co/3Er30zWmn7" TargetMode="External"/><Relationship Id="rId397" Type="http://schemas.openxmlformats.org/officeDocument/2006/relationships/hyperlink" Target="http://pbs.twimg.com/profile_images/687600500020240389/vdaIqxax_normal.jpg" TargetMode="External"/><Relationship Id="rId520" Type="http://schemas.openxmlformats.org/officeDocument/2006/relationships/hyperlink" Target="http://pbs.twimg.com/profile_images/768104548783288320/Dwc3FG0n_normal.jpg" TargetMode="External"/><Relationship Id="rId618" Type="http://schemas.openxmlformats.org/officeDocument/2006/relationships/hyperlink" Target="http://pbs.twimg.com/profile_images/761886047097815041/DeqVVm7t_normal.jpg" TargetMode="External"/><Relationship Id="rId825" Type="http://schemas.openxmlformats.org/officeDocument/2006/relationships/hyperlink" Target="http://pbs.twimg.com/profile_images/843924956509540353/sgY8rMkJ_normal.jpg" TargetMode="External"/><Relationship Id="rId1248" Type="http://schemas.openxmlformats.org/officeDocument/2006/relationships/hyperlink" Target="https://twitter.com/nceducation" TargetMode="External"/><Relationship Id="rId1455" Type="http://schemas.openxmlformats.org/officeDocument/2006/relationships/printerSettings" Target="../printerSettings/printerSettings2.bin"/><Relationship Id="rId257" Type="http://schemas.openxmlformats.org/officeDocument/2006/relationships/hyperlink" Target="http://t.co/6LalXylzPB" TargetMode="External"/><Relationship Id="rId464" Type="http://schemas.openxmlformats.org/officeDocument/2006/relationships/hyperlink" Target="http://abs.twimg.com/sticky/default_profile_images/default_profile_3_normal.png" TargetMode="External"/><Relationship Id="rId1010" Type="http://schemas.openxmlformats.org/officeDocument/2006/relationships/hyperlink" Target="https://twitter.com/cam_1549" TargetMode="External"/><Relationship Id="rId1094" Type="http://schemas.openxmlformats.org/officeDocument/2006/relationships/hyperlink" Target="https://twitter.com/thianecarter" TargetMode="External"/><Relationship Id="rId1108" Type="http://schemas.openxmlformats.org/officeDocument/2006/relationships/hyperlink" Target="https://twitter.com/lauraelee" TargetMode="External"/><Relationship Id="rId1315" Type="http://schemas.openxmlformats.org/officeDocument/2006/relationships/hyperlink" Target="https://twitter.com/jesskmilleredu" TargetMode="External"/><Relationship Id="rId117" Type="http://schemas.openxmlformats.org/officeDocument/2006/relationships/hyperlink" Target="http://t.co/AY16m4sffH" TargetMode="External"/><Relationship Id="rId671" Type="http://schemas.openxmlformats.org/officeDocument/2006/relationships/hyperlink" Target="http://pbs.twimg.com/profile_images/824357456537092096/0dAtsxPb_normal.jpg" TargetMode="External"/><Relationship Id="rId769" Type="http://schemas.openxmlformats.org/officeDocument/2006/relationships/hyperlink" Target="http://abs.twimg.com/sticky/default_profile_images/default_profile_6_normal.png" TargetMode="External"/><Relationship Id="rId976" Type="http://schemas.openxmlformats.org/officeDocument/2006/relationships/hyperlink" Target="https://twitter.com/mrstingen" TargetMode="External"/><Relationship Id="rId1399" Type="http://schemas.openxmlformats.org/officeDocument/2006/relationships/hyperlink" Target="https://twitter.com/ncae" TargetMode="External"/><Relationship Id="rId324" Type="http://schemas.openxmlformats.org/officeDocument/2006/relationships/hyperlink" Target="http://t.co/VI8cVs3qdE" TargetMode="External"/><Relationship Id="rId531" Type="http://schemas.openxmlformats.org/officeDocument/2006/relationships/hyperlink" Target="http://pbs.twimg.com/profile_images/739096772769943552/2znac7zG_normal.jpg" TargetMode="External"/><Relationship Id="rId629" Type="http://schemas.openxmlformats.org/officeDocument/2006/relationships/hyperlink" Target="http://pbs.twimg.com/profile_images/378800000445044103/0b791356a8ae8a3f3e7f8afa4b424ac6_normal.jpeg" TargetMode="External"/><Relationship Id="rId1161" Type="http://schemas.openxmlformats.org/officeDocument/2006/relationships/hyperlink" Target="https://twitter.com/ascd" TargetMode="External"/><Relationship Id="rId1259" Type="http://schemas.openxmlformats.org/officeDocument/2006/relationships/hyperlink" Target="https://twitter.com/sistertoldjah" TargetMode="External"/><Relationship Id="rId836" Type="http://schemas.openxmlformats.org/officeDocument/2006/relationships/hyperlink" Target="http://pbs.twimg.com/profile_images/585820742538919936/0LkEnMGH_normal.jpg" TargetMode="External"/><Relationship Id="rId1021" Type="http://schemas.openxmlformats.org/officeDocument/2006/relationships/hyperlink" Target="https://twitter.com/mayohair" TargetMode="External"/><Relationship Id="rId1119" Type="http://schemas.openxmlformats.org/officeDocument/2006/relationships/hyperlink" Target="https://twitter.com/wcpss" TargetMode="External"/><Relationship Id="rId903" Type="http://schemas.openxmlformats.org/officeDocument/2006/relationships/hyperlink" Target="https://twitter.com/ps1nc" TargetMode="External"/><Relationship Id="rId1326" Type="http://schemas.openxmlformats.org/officeDocument/2006/relationships/hyperlink" Target="https://twitter.com/ncstateced" TargetMode="External"/><Relationship Id="rId32" Type="http://schemas.openxmlformats.org/officeDocument/2006/relationships/hyperlink" Target="https://t.co/l8HaiV5R3Z" TargetMode="External"/><Relationship Id="rId181" Type="http://schemas.openxmlformats.org/officeDocument/2006/relationships/hyperlink" Target="http://t.co/7snvBMhW3B" TargetMode="External"/><Relationship Id="rId279" Type="http://schemas.openxmlformats.org/officeDocument/2006/relationships/hyperlink" Target="https://t.co/dufTY3w1qj" TargetMode="External"/><Relationship Id="rId486" Type="http://schemas.openxmlformats.org/officeDocument/2006/relationships/hyperlink" Target="http://pbs.twimg.com/profile_images/772319620220854272/vqlcmbfV_normal.jpg" TargetMode="External"/><Relationship Id="rId693" Type="http://schemas.openxmlformats.org/officeDocument/2006/relationships/hyperlink" Target="http://pbs.twimg.com/profile_images/627108603472793600/YlUK0W_4_normal.png" TargetMode="External"/><Relationship Id="rId139" Type="http://schemas.openxmlformats.org/officeDocument/2006/relationships/hyperlink" Target="https://t.co/Kbnc0u65ij" TargetMode="External"/><Relationship Id="rId346" Type="http://schemas.openxmlformats.org/officeDocument/2006/relationships/hyperlink" Target="http://pbs.twimg.com/profile_images/649041144811286528/eoghwKkk_normal.jpg" TargetMode="External"/><Relationship Id="rId553" Type="http://schemas.openxmlformats.org/officeDocument/2006/relationships/hyperlink" Target="http://pbs.twimg.com/profile_images/757008887551852544/nXaodQ1c_normal.jpg" TargetMode="External"/><Relationship Id="rId760" Type="http://schemas.openxmlformats.org/officeDocument/2006/relationships/hyperlink" Target="http://pbs.twimg.com/profile_images/666826699095568384/BV8aag48_normal.jpg" TargetMode="External"/><Relationship Id="rId998" Type="http://schemas.openxmlformats.org/officeDocument/2006/relationships/hyperlink" Target="https://twitter.com/bjhoneycutts" TargetMode="External"/><Relationship Id="rId1183" Type="http://schemas.openxmlformats.org/officeDocument/2006/relationships/hyperlink" Target="https://twitter.com/bildungsapps" TargetMode="External"/><Relationship Id="rId1390" Type="http://schemas.openxmlformats.org/officeDocument/2006/relationships/hyperlink" Target="https://twitter.com/delaneypv15" TargetMode="External"/><Relationship Id="rId206" Type="http://schemas.openxmlformats.org/officeDocument/2006/relationships/hyperlink" Target="http://t.co/12WD69giKI" TargetMode="External"/><Relationship Id="rId413" Type="http://schemas.openxmlformats.org/officeDocument/2006/relationships/hyperlink" Target="http://pbs.twimg.com/profile_images/424681901723381760/CcypzxJQ_normal.jpeg" TargetMode="External"/><Relationship Id="rId858" Type="http://schemas.openxmlformats.org/officeDocument/2006/relationships/hyperlink" Target="http://pbs.twimg.com/profile_images/844721346802335745/cL_TepDg_normal.jpg" TargetMode="External"/><Relationship Id="rId1043" Type="http://schemas.openxmlformats.org/officeDocument/2006/relationships/hyperlink" Target="https://twitter.com/ritaharman" TargetMode="External"/><Relationship Id="rId620" Type="http://schemas.openxmlformats.org/officeDocument/2006/relationships/hyperlink" Target="http://pbs.twimg.com/profile_images/573072467754926080/x5-2-hVl_normal.jpeg" TargetMode="External"/><Relationship Id="rId718" Type="http://schemas.openxmlformats.org/officeDocument/2006/relationships/hyperlink" Target="http://pbs.twimg.com/profile_images/565136019863764992/AGb4Moq7_normal.jpeg" TargetMode="External"/><Relationship Id="rId925" Type="http://schemas.openxmlformats.org/officeDocument/2006/relationships/hyperlink" Target="https://twitter.com/jonandmichelleg" TargetMode="External"/><Relationship Id="rId1250" Type="http://schemas.openxmlformats.org/officeDocument/2006/relationships/hyperlink" Target="https://twitter.com/jen_hawkins4" TargetMode="External"/><Relationship Id="rId1348" Type="http://schemas.openxmlformats.org/officeDocument/2006/relationships/hyperlink" Target="https://twitter.com/rickkahlenberg" TargetMode="External"/><Relationship Id="rId1110" Type="http://schemas.openxmlformats.org/officeDocument/2006/relationships/hyperlink" Target="https://twitter.com/llizabell" TargetMode="External"/><Relationship Id="rId1208" Type="http://schemas.openxmlformats.org/officeDocument/2006/relationships/hyperlink" Target="https://twitter.com/dabrams2021" TargetMode="External"/><Relationship Id="rId1415" Type="http://schemas.openxmlformats.org/officeDocument/2006/relationships/hyperlink" Target="https://twitter.com/hopkinsroom" TargetMode="External"/><Relationship Id="rId54" Type="http://schemas.openxmlformats.org/officeDocument/2006/relationships/hyperlink" Target="https://t.co/5YLdVKTJba" TargetMode="External"/><Relationship Id="rId270" Type="http://schemas.openxmlformats.org/officeDocument/2006/relationships/hyperlink" Target="http://t.co/M0qJNhV3Z3" TargetMode="External"/><Relationship Id="rId130" Type="http://schemas.openxmlformats.org/officeDocument/2006/relationships/hyperlink" Target="https://t.co/F8WlUukVqd" TargetMode="External"/><Relationship Id="rId368" Type="http://schemas.openxmlformats.org/officeDocument/2006/relationships/hyperlink" Target="http://pbs.twimg.com/profile_images/831349085433126912/eswzM40t_normal.jpg" TargetMode="External"/><Relationship Id="rId575" Type="http://schemas.openxmlformats.org/officeDocument/2006/relationships/hyperlink" Target="http://pbs.twimg.com/profile_images/378800000116708793/63896e51becead87a68c8bed8d3d78a7_normal.jpeg" TargetMode="External"/><Relationship Id="rId782" Type="http://schemas.openxmlformats.org/officeDocument/2006/relationships/hyperlink" Target="http://pbs.twimg.com/profile_images/703203218185187328/vX-ECB0V_normal.jpg" TargetMode="External"/><Relationship Id="rId228" Type="http://schemas.openxmlformats.org/officeDocument/2006/relationships/hyperlink" Target="https://t.co/QHwMlrv4KK" TargetMode="External"/><Relationship Id="rId435" Type="http://schemas.openxmlformats.org/officeDocument/2006/relationships/hyperlink" Target="http://pbs.twimg.com/profile_images/796758292693393408/i8CTN8ro_normal.jpg" TargetMode="External"/><Relationship Id="rId642" Type="http://schemas.openxmlformats.org/officeDocument/2006/relationships/hyperlink" Target="http://pbs.twimg.com/profile_images/584754374183878657/0FvEzbz-_normal.png" TargetMode="External"/><Relationship Id="rId1065" Type="http://schemas.openxmlformats.org/officeDocument/2006/relationships/hyperlink" Target="https://twitter.com/ncjana13" TargetMode="External"/><Relationship Id="rId1272" Type="http://schemas.openxmlformats.org/officeDocument/2006/relationships/hyperlink" Target="https://twitter.com/jsbinnc" TargetMode="External"/><Relationship Id="rId502" Type="http://schemas.openxmlformats.org/officeDocument/2006/relationships/hyperlink" Target="http://pbs.twimg.com/profile_images/588885903826780160/fQLB2gBw_normal.jpg" TargetMode="External"/><Relationship Id="rId947" Type="http://schemas.openxmlformats.org/officeDocument/2006/relationships/hyperlink" Target="https://twitter.com/kboyd1516" TargetMode="External"/><Relationship Id="rId1132" Type="http://schemas.openxmlformats.org/officeDocument/2006/relationships/hyperlink" Target="https://twitter.com/nccatnews" TargetMode="External"/><Relationship Id="rId76" Type="http://schemas.openxmlformats.org/officeDocument/2006/relationships/hyperlink" Target="http://t.co/SRCpOfXHq2" TargetMode="External"/><Relationship Id="rId807" Type="http://schemas.openxmlformats.org/officeDocument/2006/relationships/hyperlink" Target="http://pbs.twimg.com/profile_images/1735239637/NAEP_logo__in_color__normal.jpg" TargetMode="External"/><Relationship Id="rId1437" Type="http://schemas.openxmlformats.org/officeDocument/2006/relationships/hyperlink" Target="https://twitter.com/roydcooper2017" TargetMode="External"/><Relationship Id="rId292" Type="http://schemas.openxmlformats.org/officeDocument/2006/relationships/hyperlink" Target="http://t.co/EhDkXbaC6Z" TargetMode="External"/><Relationship Id="rId597" Type="http://schemas.openxmlformats.org/officeDocument/2006/relationships/hyperlink" Target="http://pbs.twimg.com/profile_images/657905565813874688/tNtFMw1X_normal.jpg" TargetMode="External"/><Relationship Id="rId152" Type="http://schemas.openxmlformats.org/officeDocument/2006/relationships/hyperlink" Target="https://t.co/fmxGpRDpmQ" TargetMode="External"/><Relationship Id="rId457" Type="http://schemas.openxmlformats.org/officeDocument/2006/relationships/hyperlink" Target="http://pbs.twimg.com/profile_images/715693077613174784/dPMYahBN_normal.jpg" TargetMode="External"/><Relationship Id="rId1087" Type="http://schemas.openxmlformats.org/officeDocument/2006/relationships/hyperlink" Target="https://twitter.com/hunt_institute" TargetMode="External"/><Relationship Id="rId1294" Type="http://schemas.openxmlformats.org/officeDocument/2006/relationships/hyperlink" Target="https://twitter.com/mrsspearspc" TargetMode="External"/><Relationship Id="rId664" Type="http://schemas.openxmlformats.org/officeDocument/2006/relationships/hyperlink" Target="http://pbs.twimg.com/profile_images/817785051324841984/66bVAFWc_normal.jpg" TargetMode="External"/><Relationship Id="rId871" Type="http://schemas.openxmlformats.org/officeDocument/2006/relationships/hyperlink" Target="http://pbs.twimg.com/profile_images/726499999777996800/uidZtkam_normal.jpg" TargetMode="External"/><Relationship Id="rId969" Type="http://schemas.openxmlformats.org/officeDocument/2006/relationships/hyperlink" Target="https://twitter.com/pscoord4nc" TargetMode="External"/><Relationship Id="rId317" Type="http://schemas.openxmlformats.org/officeDocument/2006/relationships/hyperlink" Target="https://t.co/HFBeNAjKmM" TargetMode="External"/><Relationship Id="rId524" Type="http://schemas.openxmlformats.org/officeDocument/2006/relationships/hyperlink" Target="http://pbs.twimg.com/profile_images/791951138744524800/o_3DmymP_normal.jpg" TargetMode="External"/><Relationship Id="rId731" Type="http://schemas.openxmlformats.org/officeDocument/2006/relationships/hyperlink" Target="http://abs.twimg.com/sticky/default_profile_images/default_profile_4_normal.png" TargetMode="External"/><Relationship Id="rId1154" Type="http://schemas.openxmlformats.org/officeDocument/2006/relationships/hyperlink" Target="https://twitter.com/emammal" TargetMode="External"/><Relationship Id="rId1361" Type="http://schemas.openxmlformats.org/officeDocument/2006/relationships/hyperlink" Target="https://twitter.com/action_nc" TargetMode="External"/><Relationship Id="rId98" Type="http://schemas.openxmlformats.org/officeDocument/2006/relationships/hyperlink" Target="http://t.co/n4JigLr7Y2" TargetMode="External"/><Relationship Id="rId829" Type="http://schemas.openxmlformats.org/officeDocument/2006/relationships/hyperlink" Target="http://pbs.twimg.com/profile_images/779414527301476352/hSdA6tUJ_normal.jpg" TargetMode="External"/><Relationship Id="rId1014" Type="http://schemas.openxmlformats.org/officeDocument/2006/relationships/hyperlink" Target="https://twitter.com/gurmay" TargetMode="External"/><Relationship Id="rId1221" Type="http://schemas.openxmlformats.org/officeDocument/2006/relationships/hyperlink" Target="https://twitter.com/jdbillio" TargetMode="External"/><Relationship Id="rId1319" Type="http://schemas.openxmlformats.org/officeDocument/2006/relationships/hyperlink" Target="https://twitter.com/ginnyv58" TargetMode="External"/><Relationship Id="rId25" Type="http://schemas.openxmlformats.org/officeDocument/2006/relationships/hyperlink" Target="https://t.co/zBPNtzojff" TargetMode="External"/><Relationship Id="rId174" Type="http://schemas.openxmlformats.org/officeDocument/2006/relationships/hyperlink" Target="http://t.co/tLdKLUjr2k" TargetMode="External"/><Relationship Id="rId381" Type="http://schemas.openxmlformats.org/officeDocument/2006/relationships/hyperlink" Target="http://pbs.twimg.com/profile_images/3307972013/cd5de8f28e4033a1f9deaf6b02103df5_normal.jpeg" TargetMode="External"/><Relationship Id="rId241" Type="http://schemas.openxmlformats.org/officeDocument/2006/relationships/hyperlink" Target="http://t.co/7kP8o0dTsG" TargetMode="External"/><Relationship Id="rId479" Type="http://schemas.openxmlformats.org/officeDocument/2006/relationships/hyperlink" Target="http://pbs.twimg.com/profile_images/428043169159053313/aBFzL_Ga_normal.jpeg" TargetMode="External"/><Relationship Id="rId686" Type="http://schemas.openxmlformats.org/officeDocument/2006/relationships/hyperlink" Target="http://pbs.twimg.com/profile_images/550660127288614912/9WlzR8U__normal.png" TargetMode="External"/><Relationship Id="rId893" Type="http://schemas.openxmlformats.org/officeDocument/2006/relationships/hyperlink" Target="https://twitter.com/ronanthony_ron" TargetMode="External"/><Relationship Id="rId339" Type="http://schemas.openxmlformats.org/officeDocument/2006/relationships/hyperlink" Target="http://pbs.twimg.com/profile_images/378800000511244141/a39865e3269cc39ebf83e9eded74104e_normal.jpeg" TargetMode="External"/><Relationship Id="rId546" Type="http://schemas.openxmlformats.org/officeDocument/2006/relationships/hyperlink" Target="http://pbs.twimg.com/profile_images/783034771937103872/DypsQ22C_normal.jpg" TargetMode="External"/><Relationship Id="rId753" Type="http://schemas.openxmlformats.org/officeDocument/2006/relationships/hyperlink" Target="http://pbs.twimg.com/profile_images/572764508452442112/0GECtgzq_normal.jpeg" TargetMode="External"/><Relationship Id="rId1176" Type="http://schemas.openxmlformats.org/officeDocument/2006/relationships/hyperlink" Target="https://twitter.com/garnercleveland" TargetMode="External"/><Relationship Id="rId1383" Type="http://schemas.openxmlformats.org/officeDocument/2006/relationships/hyperlink" Target="https://twitter.com/mtnareaworks" TargetMode="External"/><Relationship Id="rId101" Type="http://schemas.openxmlformats.org/officeDocument/2006/relationships/hyperlink" Target="http://t.co/hPEhiW5lpb" TargetMode="External"/><Relationship Id="rId406" Type="http://schemas.openxmlformats.org/officeDocument/2006/relationships/hyperlink" Target="http://pbs.twimg.com/profile_images/755944072695513088/eZXs6WdX_normal.jpg" TargetMode="External"/><Relationship Id="rId960" Type="http://schemas.openxmlformats.org/officeDocument/2006/relationships/hyperlink" Target="https://twitter.com/lmkinard" TargetMode="External"/><Relationship Id="rId1036" Type="http://schemas.openxmlformats.org/officeDocument/2006/relationships/hyperlink" Target="https://twitter.com/dcraighorn" TargetMode="External"/><Relationship Id="rId1243" Type="http://schemas.openxmlformats.org/officeDocument/2006/relationships/hyperlink" Target="https://twitter.com/kimricesmithkim" TargetMode="External"/><Relationship Id="rId613" Type="http://schemas.openxmlformats.org/officeDocument/2006/relationships/hyperlink" Target="http://pbs.twimg.com/profile_images/758551217543012352/Md16fAta_normal.jpg" TargetMode="External"/><Relationship Id="rId820" Type="http://schemas.openxmlformats.org/officeDocument/2006/relationships/hyperlink" Target="http://pbs.twimg.com/profile_images/1394662280/bio-jim-burton_normal.jpg" TargetMode="External"/><Relationship Id="rId918" Type="http://schemas.openxmlformats.org/officeDocument/2006/relationships/hyperlink" Target="https://twitter.com/lcs_jbryant" TargetMode="External"/><Relationship Id="rId1450" Type="http://schemas.openxmlformats.org/officeDocument/2006/relationships/hyperlink" Target="https://twitter.com/hopestreetgroup" TargetMode="External"/><Relationship Id="rId1103" Type="http://schemas.openxmlformats.org/officeDocument/2006/relationships/hyperlink" Target="https://twitter.com/ncsupers" TargetMode="External"/><Relationship Id="rId1310" Type="http://schemas.openxmlformats.org/officeDocument/2006/relationships/hyperlink" Target="https://twitter.com/jimblaine" TargetMode="External"/><Relationship Id="rId1408" Type="http://schemas.openxmlformats.org/officeDocument/2006/relationships/hyperlink" Target="https://twitter.com/ncchamber" TargetMode="External"/><Relationship Id="rId47" Type="http://schemas.openxmlformats.org/officeDocument/2006/relationships/hyperlink" Target="http://t.co/ydVb9rFITJ" TargetMode="External"/><Relationship Id="rId196" Type="http://schemas.openxmlformats.org/officeDocument/2006/relationships/hyperlink" Target="https://t.co/zWzBNrlWRQ" TargetMode="External"/><Relationship Id="rId263" Type="http://schemas.openxmlformats.org/officeDocument/2006/relationships/hyperlink" Target="https://t.co/euSfsFEu8D" TargetMode="External"/><Relationship Id="rId470" Type="http://schemas.openxmlformats.org/officeDocument/2006/relationships/hyperlink" Target="http://pbs.twimg.com/profile_images/1757753205/Chad_Barefoot_Facebook_normal.jpg" TargetMode="External"/><Relationship Id="rId123" Type="http://schemas.openxmlformats.org/officeDocument/2006/relationships/hyperlink" Target="http://t.co/aHoLlZ9T" TargetMode="External"/><Relationship Id="rId330" Type="http://schemas.openxmlformats.org/officeDocument/2006/relationships/hyperlink" Target="http://pbs.twimg.com/profile_images/805020439001137152/w00j6Pia_normal.jpg" TargetMode="External"/><Relationship Id="rId568" Type="http://schemas.openxmlformats.org/officeDocument/2006/relationships/hyperlink" Target="http://pbs.twimg.com/profile_images/628566384776089601/MYSwvJ6T_normal.jpg" TargetMode="External"/><Relationship Id="rId775" Type="http://schemas.openxmlformats.org/officeDocument/2006/relationships/hyperlink" Target="http://pbs.twimg.com/profile_images/600755855118630913/Dg2J54Sw_normal.jpg" TargetMode="External"/><Relationship Id="rId982" Type="http://schemas.openxmlformats.org/officeDocument/2006/relationships/hyperlink" Target="https://twitter.com/edtechspec" TargetMode="External"/><Relationship Id="rId1198" Type="http://schemas.openxmlformats.org/officeDocument/2006/relationships/hyperlink" Target="https://twitter.com/phmsptsa" TargetMode="External"/><Relationship Id="rId428" Type="http://schemas.openxmlformats.org/officeDocument/2006/relationships/hyperlink" Target="http://pbs.twimg.com/profile_images/378800000008239686/c3c7a39efd1aeee965c91657997de4d2_normal.jpeg" TargetMode="External"/><Relationship Id="rId635" Type="http://schemas.openxmlformats.org/officeDocument/2006/relationships/hyperlink" Target="http://pbs.twimg.com/profile_images/790231330588065792/BRvNCt7y_normal.jpg" TargetMode="External"/><Relationship Id="rId842" Type="http://schemas.openxmlformats.org/officeDocument/2006/relationships/hyperlink" Target="http://pbs.twimg.com/profile_images/426521891747401728/atsHNH7W_normal.jpeg" TargetMode="External"/><Relationship Id="rId1058" Type="http://schemas.openxmlformats.org/officeDocument/2006/relationships/hyperlink" Target="https://twitter.com/beverlygwyn" TargetMode="External"/><Relationship Id="rId1265" Type="http://schemas.openxmlformats.org/officeDocument/2006/relationships/hyperlink" Target="https://twitter.com/chuckmcgrady" TargetMode="External"/><Relationship Id="rId702" Type="http://schemas.openxmlformats.org/officeDocument/2006/relationships/hyperlink" Target="http://pbs.twimg.com/profile_images/519481163619266560/w6DFYcGP_normal.jpeg" TargetMode="External"/><Relationship Id="rId1125" Type="http://schemas.openxmlformats.org/officeDocument/2006/relationships/hyperlink" Target="https://twitter.com/jiothompson" TargetMode="External"/><Relationship Id="rId1332" Type="http://schemas.openxmlformats.org/officeDocument/2006/relationships/hyperlink" Target="https://twitter.com/ncaee_region6" TargetMode="External"/><Relationship Id="rId69" Type="http://schemas.openxmlformats.org/officeDocument/2006/relationships/hyperlink" Target="https://t.co/gqHDekOstb" TargetMode="External"/><Relationship Id="rId285" Type="http://schemas.openxmlformats.org/officeDocument/2006/relationships/hyperlink" Target="https://t.co/ZfiPnQ2gP9" TargetMode="External"/><Relationship Id="rId492" Type="http://schemas.openxmlformats.org/officeDocument/2006/relationships/hyperlink" Target="http://pbs.twimg.com/profile_images/801214574133448704/YDGMkEH9_normal.jpg" TargetMode="External"/><Relationship Id="rId797" Type="http://schemas.openxmlformats.org/officeDocument/2006/relationships/hyperlink" Target="http://pbs.twimg.com/profile_images/744510525522870272/BWhBSad-_normal.jpg" TargetMode="External"/><Relationship Id="rId145" Type="http://schemas.openxmlformats.org/officeDocument/2006/relationships/hyperlink" Target="http://t.co/qLNikmw8Yq" TargetMode="External"/><Relationship Id="rId352" Type="http://schemas.openxmlformats.org/officeDocument/2006/relationships/hyperlink" Target="http://pbs.twimg.com/profile_images/621820685581561856/YFf8ulHm_normal.jpg" TargetMode="External"/><Relationship Id="rId1287" Type="http://schemas.openxmlformats.org/officeDocument/2006/relationships/hyperlink" Target="https://twitter.com/nathanramsey115" TargetMode="External"/><Relationship Id="rId212" Type="http://schemas.openxmlformats.org/officeDocument/2006/relationships/hyperlink" Target="https://t.co/hObc41eOvx" TargetMode="External"/><Relationship Id="rId657" Type="http://schemas.openxmlformats.org/officeDocument/2006/relationships/hyperlink" Target="http://pbs.twimg.com/profile_images/484414530756165632/0vM5gA_5_normal.jpeg" TargetMode="External"/><Relationship Id="rId864" Type="http://schemas.openxmlformats.org/officeDocument/2006/relationships/hyperlink" Target="http://pbs.twimg.com/profile_images/713435522132119552/bINAThYI_normal.jpg" TargetMode="External"/><Relationship Id="rId517" Type="http://schemas.openxmlformats.org/officeDocument/2006/relationships/hyperlink" Target="http://pbs.twimg.com/profile_images/691212646004166656/M-VWlkKR_normal.jpg" TargetMode="External"/><Relationship Id="rId724" Type="http://schemas.openxmlformats.org/officeDocument/2006/relationships/hyperlink" Target="http://pbs.twimg.com/profile_images/378800000035027081/4947e8747cc52151a62e7dc231bdc1ce_normal.jpeg" TargetMode="External"/><Relationship Id="rId931" Type="http://schemas.openxmlformats.org/officeDocument/2006/relationships/hyperlink" Target="https://twitter.com/kempengland" TargetMode="External"/><Relationship Id="rId1147" Type="http://schemas.openxmlformats.org/officeDocument/2006/relationships/hyperlink" Target="https://twitter.com/voxer" TargetMode="External"/><Relationship Id="rId1354" Type="http://schemas.openxmlformats.org/officeDocument/2006/relationships/hyperlink" Target="https://twitter.com/annabrooks05" TargetMode="External"/><Relationship Id="rId60" Type="http://schemas.openxmlformats.org/officeDocument/2006/relationships/hyperlink" Target="http://t.co/TYS86IPGUJ" TargetMode="External"/><Relationship Id="rId1007" Type="http://schemas.openxmlformats.org/officeDocument/2006/relationships/hyperlink" Target="https://twitter.com/tayknopf" TargetMode="External"/><Relationship Id="rId1214" Type="http://schemas.openxmlformats.org/officeDocument/2006/relationships/hyperlink" Target="https://twitter.com/crepanthers" TargetMode="External"/><Relationship Id="rId1421" Type="http://schemas.openxmlformats.org/officeDocument/2006/relationships/hyperlink" Target="https://twitter.com/deannedanley" TargetMode="External"/><Relationship Id="rId18" Type="http://schemas.openxmlformats.org/officeDocument/2006/relationships/hyperlink" Target="http://t.co/qQVm1yktnz" TargetMode="External"/><Relationship Id="rId167" Type="http://schemas.openxmlformats.org/officeDocument/2006/relationships/hyperlink" Target="https://t.co/DGUKXkSnLC" TargetMode="External"/><Relationship Id="rId374" Type="http://schemas.openxmlformats.org/officeDocument/2006/relationships/hyperlink" Target="http://pbs.twimg.com/profile_images/2511492307/tpbxps7ozcg3j45nfqcx_normal.jpeg" TargetMode="External"/><Relationship Id="rId581" Type="http://schemas.openxmlformats.org/officeDocument/2006/relationships/hyperlink" Target="http://pbs.twimg.com/profile_images/747991415225987073/kwjU2MZc_normal.jpg" TargetMode="External"/><Relationship Id="rId234" Type="http://schemas.openxmlformats.org/officeDocument/2006/relationships/hyperlink" Target="https://t.co/i0DMuhiP9z" TargetMode="External"/><Relationship Id="rId679" Type="http://schemas.openxmlformats.org/officeDocument/2006/relationships/hyperlink" Target="http://pbs.twimg.com/profile_images/836325645433065472/Xcibs6bC_normal.jpg" TargetMode="External"/><Relationship Id="rId886" Type="http://schemas.openxmlformats.org/officeDocument/2006/relationships/hyperlink" Target="http://pbs.twimg.com/profile_images/3088235832/0d4250018a5c613ab0ad42917fdb73a2_normal.jpeg" TargetMode="External"/><Relationship Id="rId2" Type="http://schemas.openxmlformats.org/officeDocument/2006/relationships/hyperlink" Target="https://about.me/psantamaria" TargetMode="External"/><Relationship Id="rId441" Type="http://schemas.openxmlformats.org/officeDocument/2006/relationships/hyperlink" Target="http://pbs.twimg.com/profile_images/505779344988729345/3uA9VFtJ_normal.jpeg" TargetMode="External"/><Relationship Id="rId539" Type="http://schemas.openxmlformats.org/officeDocument/2006/relationships/hyperlink" Target="http://pbs.twimg.com/profile_images/696329487059918849/9EFrbqs4_normal.jpg" TargetMode="External"/><Relationship Id="rId746" Type="http://schemas.openxmlformats.org/officeDocument/2006/relationships/hyperlink" Target="http://pbs.twimg.com/profile_images/825040031857258497/9Ji2amve_normal.png" TargetMode="External"/><Relationship Id="rId1071" Type="http://schemas.openxmlformats.org/officeDocument/2006/relationships/hyperlink" Target="https://twitter.com/ncspintweets" TargetMode="External"/><Relationship Id="rId1169" Type="http://schemas.openxmlformats.org/officeDocument/2006/relationships/hyperlink" Target="https://twitter.com/nates_dad1" TargetMode="External"/><Relationship Id="rId1376" Type="http://schemas.openxmlformats.org/officeDocument/2006/relationships/hyperlink" Target="https://twitter.com/brendanfetters" TargetMode="External"/><Relationship Id="rId301" Type="http://schemas.openxmlformats.org/officeDocument/2006/relationships/hyperlink" Target="http://t.co/hwIOK8v4PH" TargetMode="External"/><Relationship Id="rId953" Type="http://schemas.openxmlformats.org/officeDocument/2006/relationships/hyperlink" Target="https://twitter.com/ncpublicschools" TargetMode="External"/><Relationship Id="rId1029" Type="http://schemas.openxmlformats.org/officeDocument/2006/relationships/hyperlink" Target="https://twitter.com/chadbar" TargetMode="External"/><Relationship Id="rId1236" Type="http://schemas.openxmlformats.org/officeDocument/2006/relationships/hyperlink" Target="https://twitter.com/pbsteachers" TargetMode="External"/><Relationship Id="rId82" Type="http://schemas.openxmlformats.org/officeDocument/2006/relationships/hyperlink" Target="http://t.co/RVITtwCzJV" TargetMode="External"/><Relationship Id="rId606" Type="http://schemas.openxmlformats.org/officeDocument/2006/relationships/hyperlink" Target="http://pbs.twimg.com/profile_images/778429292875177988/sZre0h9x_normal.jpg" TargetMode="External"/><Relationship Id="rId813" Type="http://schemas.openxmlformats.org/officeDocument/2006/relationships/hyperlink" Target="http://pbs.twimg.com/profile_images/746131449774899201/tsXXs6o__normal.jpg" TargetMode="External"/><Relationship Id="rId1443" Type="http://schemas.openxmlformats.org/officeDocument/2006/relationships/hyperlink" Target="https://twitter.com/madisoniszler" TargetMode="External"/><Relationship Id="rId1303" Type="http://schemas.openxmlformats.org/officeDocument/2006/relationships/hyperlink" Target="https://twitter.com/nathan_stevens" TargetMode="External"/><Relationship Id="rId189" Type="http://schemas.openxmlformats.org/officeDocument/2006/relationships/hyperlink" Target="http://t.co/Nun5yykZah" TargetMode="External"/><Relationship Id="rId396" Type="http://schemas.openxmlformats.org/officeDocument/2006/relationships/hyperlink" Target="http://pbs.twimg.com/profile_images/501166126995214336/jKoSX56M_normal.jpeg" TargetMode="External"/><Relationship Id="rId256" Type="http://schemas.openxmlformats.org/officeDocument/2006/relationships/hyperlink" Target="https://t.co/X8HkX51Nkw" TargetMode="External"/><Relationship Id="rId463" Type="http://schemas.openxmlformats.org/officeDocument/2006/relationships/hyperlink" Target="http://pbs.twimg.com/profile_images/553620762834112513/fn5HcXbR_normal.jpeg" TargetMode="External"/><Relationship Id="rId670" Type="http://schemas.openxmlformats.org/officeDocument/2006/relationships/hyperlink" Target="http://pbs.twimg.com/profile_images/1143298408/TLSE_Logo_normal.JPG" TargetMode="External"/><Relationship Id="rId1093" Type="http://schemas.openxmlformats.org/officeDocument/2006/relationships/hyperlink" Target="https://twitter.com/dennisg_shea" TargetMode="External"/><Relationship Id="rId116" Type="http://schemas.openxmlformats.org/officeDocument/2006/relationships/hyperlink" Target="http://t.co/H1SQuMvVIs" TargetMode="External"/><Relationship Id="rId323" Type="http://schemas.openxmlformats.org/officeDocument/2006/relationships/hyperlink" Target="https://t.co/ZulTFjHh5A" TargetMode="External"/><Relationship Id="rId530" Type="http://schemas.openxmlformats.org/officeDocument/2006/relationships/hyperlink" Target="http://pbs.twimg.com/profile_images/815596933515382784/j04q663I_normal.jpg" TargetMode="External"/><Relationship Id="rId768" Type="http://schemas.openxmlformats.org/officeDocument/2006/relationships/hyperlink" Target="http://pbs.twimg.com/profile_images/378800000309186329/b1f3a6d1295f492a407a96143cf416d0_normal.jpeg" TargetMode="External"/><Relationship Id="rId975" Type="http://schemas.openxmlformats.org/officeDocument/2006/relationships/hyperlink" Target="https://twitter.com/googleforedu" TargetMode="External"/><Relationship Id="rId1160" Type="http://schemas.openxmlformats.org/officeDocument/2006/relationships/hyperlink" Target="https://twitter.com/kennycmckee" TargetMode="External"/><Relationship Id="rId1398" Type="http://schemas.openxmlformats.org/officeDocument/2006/relationships/hyperlink" Target="https://twitter.com/jenfornc36" TargetMode="External"/><Relationship Id="rId628" Type="http://schemas.openxmlformats.org/officeDocument/2006/relationships/hyperlink" Target="http://pbs.twimg.com/profile_images/823512780804358148/lmcDq6be_normal.jpg" TargetMode="External"/><Relationship Id="rId835" Type="http://schemas.openxmlformats.org/officeDocument/2006/relationships/hyperlink" Target="http://pbs.twimg.com/profile_images/482701164371128320/ydrdPyNm_normal.jpeg" TargetMode="External"/><Relationship Id="rId1258" Type="http://schemas.openxmlformats.org/officeDocument/2006/relationships/hyperlink" Target="https://twitter.com/saseducator" TargetMode="External"/><Relationship Id="rId1020" Type="http://schemas.openxmlformats.org/officeDocument/2006/relationships/hyperlink" Target="https://twitter.com/nckhui" TargetMode="External"/><Relationship Id="rId1118" Type="http://schemas.openxmlformats.org/officeDocument/2006/relationships/hyperlink" Target="https://twitter.com/m_h_w" TargetMode="External"/><Relationship Id="rId1325" Type="http://schemas.openxmlformats.org/officeDocument/2006/relationships/hyperlink" Target="https://twitter.com/erinthomashorne" TargetMode="External"/><Relationship Id="rId902" Type="http://schemas.openxmlformats.org/officeDocument/2006/relationships/hyperlink" Target="https://twitter.com/giddensd" TargetMode="External"/><Relationship Id="rId31" Type="http://schemas.openxmlformats.org/officeDocument/2006/relationships/hyperlink" Target="http://t.co/7W1RFkvChg" TargetMode="External"/><Relationship Id="rId180" Type="http://schemas.openxmlformats.org/officeDocument/2006/relationships/hyperlink" Target="http://t.co/eGUgxVKadE" TargetMode="External"/><Relationship Id="rId278" Type="http://schemas.openxmlformats.org/officeDocument/2006/relationships/hyperlink" Target="https://t.co/tNNE1cfohF" TargetMode="External"/><Relationship Id="rId485" Type="http://schemas.openxmlformats.org/officeDocument/2006/relationships/hyperlink" Target="http://pbs.twimg.com/profile_images/786732297588318208/xpk0ZbLg_normal.jpg" TargetMode="External"/><Relationship Id="rId692" Type="http://schemas.openxmlformats.org/officeDocument/2006/relationships/hyperlink" Target="http://pbs.twimg.com/profile_images/628573424156196866/z_td3dbj_normal.png" TargetMode="External"/><Relationship Id="rId138" Type="http://schemas.openxmlformats.org/officeDocument/2006/relationships/hyperlink" Target="https://t.co/6nTBwXZi86" TargetMode="External"/><Relationship Id="rId345" Type="http://schemas.openxmlformats.org/officeDocument/2006/relationships/hyperlink" Target="http://pbs.twimg.com/profile_images/1558818598/TAXQcR7Q_normal" TargetMode="External"/><Relationship Id="rId552" Type="http://schemas.openxmlformats.org/officeDocument/2006/relationships/hyperlink" Target="http://pbs.twimg.com/profile_images/753847747833245696/lM6GIB-r_normal.jpg" TargetMode="External"/><Relationship Id="rId997" Type="http://schemas.openxmlformats.org/officeDocument/2006/relationships/hyperlink" Target="https://twitter.com/tomemullaney" TargetMode="External"/><Relationship Id="rId1182" Type="http://schemas.openxmlformats.org/officeDocument/2006/relationships/hyperlink" Target="https://twitter.com/jprofnb" TargetMode="External"/><Relationship Id="rId205" Type="http://schemas.openxmlformats.org/officeDocument/2006/relationships/hyperlink" Target="http://t.co/gVcQiWbrUb" TargetMode="External"/><Relationship Id="rId412" Type="http://schemas.openxmlformats.org/officeDocument/2006/relationships/hyperlink" Target="http://pbs.twimg.com/profile_images/378800000266023743/b9ac54fdca28b5143a1d3ef9c5f30018_normal.jpeg" TargetMode="External"/><Relationship Id="rId857" Type="http://schemas.openxmlformats.org/officeDocument/2006/relationships/hyperlink" Target="http://pbs.twimg.com/profile_images/841382307030269953/jh9D4pZY_normal.jpg" TargetMode="External"/><Relationship Id="rId1042" Type="http://schemas.openxmlformats.org/officeDocument/2006/relationships/hyperlink" Target="https://twitter.com/cathy_vogt" TargetMode="External"/><Relationship Id="rId717" Type="http://schemas.openxmlformats.org/officeDocument/2006/relationships/hyperlink" Target="http://pbs.twimg.com/profile_images/839560143410900997/kMP1ODKh_normal.jpg" TargetMode="External"/><Relationship Id="rId924" Type="http://schemas.openxmlformats.org/officeDocument/2006/relationships/hyperlink" Target="https://twitter.com/mrs_k_harrison" TargetMode="External"/><Relationship Id="rId1347" Type="http://schemas.openxmlformats.org/officeDocument/2006/relationships/hyperlink" Target="https://twitter.com/domteasley" TargetMode="External"/><Relationship Id="rId53" Type="http://schemas.openxmlformats.org/officeDocument/2006/relationships/hyperlink" Target="https://t.co/9Ywv0n94Ns" TargetMode="External"/><Relationship Id="rId1207" Type="http://schemas.openxmlformats.org/officeDocument/2006/relationships/hyperlink" Target="https://twitter.com/legacylkn" TargetMode="External"/><Relationship Id="rId1414" Type="http://schemas.openxmlformats.org/officeDocument/2006/relationships/hyperlink" Target="https://twitter.com/allisonmahaley" TargetMode="External"/><Relationship Id="rId367" Type="http://schemas.openxmlformats.org/officeDocument/2006/relationships/hyperlink" Target="http://pbs.twimg.com/profile_images/823172730799394817/UsYH0Yev_normal.jpg" TargetMode="External"/><Relationship Id="rId574" Type="http://schemas.openxmlformats.org/officeDocument/2006/relationships/hyperlink" Target="http://pbs.twimg.com/profile_images/686650228259307520/jG0G1Kxe_normal.png" TargetMode="External"/><Relationship Id="rId227" Type="http://schemas.openxmlformats.org/officeDocument/2006/relationships/hyperlink" Target="https://t.co/RTdVUeNmKV" TargetMode="External"/><Relationship Id="rId781" Type="http://schemas.openxmlformats.org/officeDocument/2006/relationships/hyperlink" Target="http://pbs.twimg.com/profile_images/830915315978493952/JsD9goVe_normal.jpg" TargetMode="External"/><Relationship Id="rId879" Type="http://schemas.openxmlformats.org/officeDocument/2006/relationships/hyperlink" Target="http://pbs.twimg.com/profile_images/616018258009948160/FMPwKVFO_normal.jpg" TargetMode="External"/><Relationship Id="rId434" Type="http://schemas.openxmlformats.org/officeDocument/2006/relationships/hyperlink" Target="http://pbs.twimg.com/profile_images/807329186830516224/q7pEm12C_normal.jpg" TargetMode="External"/><Relationship Id="rId641" Type="http://schemas.openxmlformats.org/officeDocument/2006/relationships/hyperlink" Target="http://pbs.twimg.com/profile_images/782663678982295555/1-7RO4Ge_normal.jpg" TargetMode="External"/><Relationship Id="rId739" Type="http://schemas.openxmlformats.org/officeDocument/2006/relationships/hyperlink" Target="http://pbs.twimg.com/profile_images/592118141855006721/lmq_fcqb_normal.png" TargetMode="External"/><Relationship Id="rId1064" Type="http://schemas.openxmlformats.org/officeDocument/2006/relationships/hyperlink" Target="https://twitter.com/rob_schofield" TargetMode="External"/><Relationship Id="rId1271" Type="http://schemas.openxmlformats.org/officeDocument/2006/relationships/hyperlink" Target="https://twitter.com/journalnow" TargetMode="External"/><Relationship Id="rId1369" Type="http://schemas.openxmlformats.org/officeDocument/2006/relationships/hyperlink" Target="https://twitter.com/halestorm1226" TargetMode="External"/><Relationship Id="rId501" Type="http://schemas.openxmlformats.org/officeDocument/2006/relationships/hyperlink" Target="http://pbs.twimg.com/profile_images/832744086968754177/3Rq-opCO_normal.jpg" TargetMode="External"/><Relationship Id="rId946" Type="http://schemas.openxmlformats.org/officeDocument/2006/relationships/hyperlink" Target="https://twitter.com/cravencoschools" TargetMode="External"/><Relationship Id="rId1131" Type="http://schemas.openxmlformats.org/officeDocument/2006/relationships/hyperlink" Target="https://twitter.com/timothypeck" TargetMode="External"/><Relationship Id="rId1229" Type="http://schemas.openxmlformats.org/officeDocument/2006/relationships/hyperlink" Target="https://twitter.com/romo1963" TargetMode="External"/><Relationship Id="rId75" Type="http://schemas.openxmlformats.org/officeDocument/2006/relationships/hyperlink" Target="https://t.co/TEVnyGmYvk" TargetMode="External"/><Relationship Id="rId806" Type="http://schemas.openxmlformats.org/officeDocument/2006/relationships/hyperlink" Target="http://pbs.twimg.com/profile_images/771517286540718080/wKcYfzaJ_normal.jpg" TargetMode="External"/><Relationship Id="rId1436" Type="http://schemas.openxmlformats.org/officeDocument/2006/relationships/hyperlink" Target="https://twitter.com/karop3" TargetMode="External"/><Relationship Id="rId291" Type="http://schemas.openxmlformats.org/officeDocument/2006/relationships/hyperlink" Target="http://t.co/E6puWK75j6" TargetMode="External"/><Relationship Id="rId151" Type="http://schemas.openxmlformats.org/officeDocument/2006/relationships/hyperlink" Target="https://t.co/DP2NEifjEq" TargetMode="External"/><Relationship Id="rId389" Type="http://schemas.openxmlformats.org/officeDocument/2006/relationships/hyperlink" Target="http://pbs.twimg.com/profile_images/830130486068576256/Eidkq5YB_normal.jpg" TargetMode="External"/><Relationship Id="rId596" Type="http://schemas.openxmlformats.org/officeDocument/2006/relationships/hyperlink" Target="http://pbs.twimg.com/profile_images/2673800338/83d2be2a514b297c822340b039442460_normal.jpeg" TargetMode="External"/><Relationship Id="rId249" Type="http://schemas.openxmlformats.org/officeDocument/2006/relationships/hyperlink" Target="http://t.co/xE7vswdwJO" TargetMode="External"/><Relationship Id="rId456" Type="http://schemas.openxmlformats.org/officeDocument/2006/relationships/hyperlink" Target="http://pbs.twimg.com/profile_images/838594710985928704/ITALPftY_normal.jpg" TargetMode="External"/><Relationship Id="rId663" Type="http://schemas.openxmlformats.org/officeDocument/2006/relationships/hyperlink" Target="http://pbs.twimg.com/profile_images/826544759925784577/0SQoShEy_normal.jpg" TargetMode="External"/><Relationship Id="rId870" Type="http://schemas.openxmlformats.org/officeDocument/2006/relationships/hyperlink" Target="http://pbs.twimg.com/profile_images/3240106860/5a53736b8ff52fa3db9c35f1f1e46d57_normal.jpeg" TargetMode="External"/><Relationship Id="rId1086" Type="http://schemas.openxmlformats.org/officeDocument/2006/relationships/hyperlink" Target="https://twitter.com/thaddomina" TargetMode="External"/><Relationship Id="rId1293" Type="http://schemas.openxmlformats.org/officeDocument/2006/relationships/hyperlink" Target="https://twitter.com/mikeaustinwest" TargetMode="External"/><Relationship Id="rId109" Type="http://schemas.openxmlformats.org/officeDocument/2006/relationships/hyperlink" Target="http://t.co/qT6OqSBBPr" TargetMode="External"/><Relationship Id="rId316" Type="http://schemas.openxmlformats.org/officeDocument/2006/relationships/hyperlink" Target="https://t.co/suFKGayDrN" TargetMode="External"/><Relationship Id="rId523" Type="http://schemas.openxmlformats.org/officeDocument/2006/relationships/hyperlink" Target="http://pbs.twimg.com/profile_images/2479079229/udv153oegwhyl9b248up_normal.jpeg" TargetMode="External"/><Relationship Id="rId968" Type="http://schemas.openxmlformats.org/officeDocument/2006/relationships/hyperlink" Target="https://twitter.com/votemarkjohnson" TargetMode="External"/><Relationship Id="rId1153" Type="http://schemas.openxmlformats.org/officeDocument/2006/relationships/hyperlink" Target="https://twitter.com/mrdpasion" TargetMode="External"/><Relationship Id="rId97" Type="http://schemas.openxmlformats.org/officeDocument/2006/relationships/hyperlink" Target="https://t.co/F3fLcf5sH7" TargetMode="External"/><Relationship Id="rId730" Type="http://schemas.openxmlformats.org/officeDocument/2006/relationships/hyperlink" Target="http://pbs.twimg.com/profile_images/551393610315218944/yD2wqIyc_normal.jpeg" TargetMode="External"/><Relationship Id="rId828" Type="http://schemas.openxmlformats.org/officeDocument/2006/relationships/hyperlink" Target="http://pbs.twimg.com/profile_images/832030063210139648/owXzhr6N_normal.jpg" TargetMode="External"/><Relationship Id="rId1013" Type="http://schemas.openxmlformats.org/officeDocument/2006/relationships/hyperlink" Target="https://twitter.com/neighborseast" TargetMode="External"/><Relationship Id="rId1360" Type="http://schemas.openxmlformats.org/officeDocument/2006/relationships/hyperlink" Target="https://twitter.com/skypeclassroom" TargetMode="External"/><Relationship Id="rId1458" Type="http://schemas.openxmlformats.org/officeDocument/2006/relationships/comments" Target="../comments2.xml"/><Relationship Id="rId1220" Type="http://schemas.openxmlformats.org/officeDocument/2006/relationships/hyperlink" Target="https://twitter.com/pshawlsphats" TargetMode="External"/><Relationship Id="rId1318" Type="http://schemas.openxmlformats.org/officeDocument/2006/relationships/hyperlink" Target="https://twitter.com/melissagottnc" TargetMode="External"/><Relationship Id="rId24" Type="http://schemas.openxmlformats.org/officeDocument/2006/relationships/hyperlink" Target="http://t.co/5uQgGMiEaG" TargetMode="External"/><Relationship Id="rId173" Type="http://schemas.openxmlformats.org/officeDocument/2006/relationships/hyperlink" Target="http://t.co/vdIfmkUtBT" TargetMode="External"/><Relationship Id="rId380" Type="http://schemas.openxmlformats.org/officeDocument/2006/relationships/hyperlink" Target="http://pbs.twimg.com/profile_images/553714003059286017/1mpAwKbS_normal.jpeg" TargetMode="External"/><Relationship Id="rId240" Type="http://schemas.openxmlformats.org/officeDocument/2006/relationships/hyperlink" Target="https://t.co/UlBn02ieWQ" TargetMode="External"/><Relationship Id="rId478" Type="http://schemas.openxmlformats.org/officeDocument/2006/relationships/hyperlink" Target="http://pbs.twimg.com/profile_images/752570338144350208/v6FSM00c_normal.jpg" TargetMode="External"/><Relationship Id="rId685" Type="http://schemas.openxmlformats.org/officeDocument/2006/relationships/hyperlink" Target="http://pbs.twimg.com/profile_images/841308886015578112/bkCNP11N_normal.jpg" TargetMode="External"/><Relationship Id="rId892" Type="http://schemas.openxmlformats.org/officeDocument/2006/relationships/hyperlink" Target="https://twitter.com/erinhillacs" TargetMode="External"/><Relationship Id="rId100" Type="http://schemas.openxmlformats.org/officeDocument/2006/relationships/hyperlink" Target="https://t.co/lC79bLeMDC" TargetMode="External"/><Relationship Id="rId338" Type="http://schemas.openxmlformats.org/officeDocument/2006/relationships/hyperlink" Target="http://pbs.twimg.com/profile_images/582539513546739713/X5u_kYUH_normal.png" TargetMode="External"/><Relationship Id="rId545" Type="http://schemas.openxmlformats.org/officeDocument/2006/relationships/hyperlink" Target="http://pbs.twimg.com/profile_images/733733406668918784/zNXHvI3T_normal.jpg" TargetMode="External"/><Relationship Id="rId752" Type="http://schemas.openxmlformats.org/officeDocument/2006/relationships/hyperlink" Target="http://pbs.twimg.com/profile_images/2395445804/ee7mmoo7oyn6p3p49xua_normal.jpeg" TargetMode="External"/><Relationship Id="rId1175" Type="http://schemas.openxmlformats.org/officeDocument/2006/relationships/hyperlink" Target="https://twitter.com/drjackson06" TargetMode="External"/><Relationship Id="rId1382" Type="http://schemas.openxmlformats.org/officeDocument/2006/relationships/hyperlink" Target="https://twitter.com/nathancraver" TargetMode="External"/><Relationship Id="rId405" Type="http://schemas.openxmlformats.org/officeDocument/2006/relationships/hyperlink" Target="http://pbs.twimg.com/profile_images/2921665891/f07f9dd09b022a7bad8b2ae4e4929bbc_normal.jpeg" TargetMode="External"/><Relationship Id="rId612" Type="http://schemas.openxmlformats.org/officeDocument/2006/relationships/hyperlink" Target="http://pbs.twimg.com/profile_images/750054901309444096/s3p-CMY2_normal.jpg" TargetMode="External"/><Relationship Id="rId1035" Type="http://schemas.openxmlformats.org/officeDocument/2006/relationships/hyperlink" Target="https://twitter.com/chadbarefoot" TargetMode="External"/><Relationship Id="rId1242" Type="http://schemas.openxmlformats.org/officeDocument/2006/relationships/hyperlink" Target="https://twitter.com/greene_thoughts" TargetMode="External"/><Relationship Id="rId917" Type="http://schemas.openxmlformats.org/officeDocument/2006/relationships/hyperlink" Target="https://twitter.com/bill_odonnell" TargetMode="External"/><Relationship Id="rId1102" Type="http://schemas.openxmlformats.org/officeDocument/2006/relationships/hyperlink" Target="https://twitter.com/nc_ardmore" TargetMode="External"/><Relationship Id="rId46" Type="http://schemas.openxmlformats.org/officeDocument/2006/relationships/hyperlink" Target="https://t.co/80ndqxG9Ki" TargetMode="External"/><Relationship Id="rId1407" Type="http://schemas.openxmlformats.org/officeDocument/2006/relationships/hyperlink" Target="https://twitter.com/1ysupenguin" TargetMode="External"/><Relationship Id="rId195" Type="http://schemas.openxmlformats.org/officeDocument/2006/relationships/hyperlink" Target="http://t.co/IVkpdw1bDb" TargetMode="External"/><Relationship Id="rId262" Type="http://schemas.openxmlformats.org/officeDocument/2006/relationships/hyperlink" Target="http://t.co/wZrxmuhpHP" TargetMode="External"/><Relationship Id="rId567" Type="http://schemas.openxmlformats.org/officeDocument/2006/relationships/hyperlink" Target="http://pbs.twimg.com/profile_images/1207831602/NCCAT_normal.png" TargetMode="External"/><Relationship Id="rId1197" Type="http://schemas.openxmlformats.org/officeDocument/2006/relationships/hyperlink" Target="https://twitter.com/southey" TargetMode="External"/><Relationship Id="rId122" Type="http://schemas.openxmlformats.org/officeDocument/2006/relationships/hyperlink" Target="https://t.co/64XGai27cy" TargetMode="External"/><Relationship Id="rId774" Type="http://schemas.openxmlformats.org/officeDocument/2006/relationships/hyperlink" Target="http://pbs.twimg.com/profile_images/759239966086008834/mF2xGn0m_normal.jpg" TargetMode="External"/><Relationship Id="rId981" Type="http://schemas.openxmlformats.org/officeDocument/2006/relationships/hyperlink" Target="https://twitter.com/ckmsrocksit" TargetMode="External"/><Relationship Id="rId1057" Type="http://schemas.openxmlformats.org/officeDocument/2006/relationships/hyperlink" Target="https://twitter.com/corinnsparks" TargetMode="External"/><Relationship Id="rId427" Type="http://schemas.openxmlformats.org/officeDocument/2006/relationships/hyperlink" Target="http://pbs.twimg.com/profile_images/819637403036041216/YsoQRnjo_normal.jpg" TargetMode="External"/><Relationship Id="rId634" Type="http://schemas.openxmlformats.org/officeDocument/2006/relationships/hyperlink" Target="http://pbs.twimg.com/profile_images/472207509504004096/-20_jv5c_normal.jpeg" TargetMode="External"/><Relationship Id="rId841" Type="http://schemas.openxmlformats.org/officeDocument/2006/relationships/hyperlink" Target="http://pbs.twimg.com/profile_images/443106309122977792/lArMCjUp_normal.jpeg" TargetMode="External"/><Relationship Id="rId1264" Type="http://schemas.openxmlformats.org/officeDocument/2006/relationships/hyperlink" Target="https://twitter.com/wilkescountysch" TargetMode="External"/><Relationship Id="rId701" Type="http://schemas.openxmlformats.org/officeDocument/2006/relationships/hyperlink" Target="http://pbs.twimg.com/profile_images/2973500171/39242397bf9fa96760dadaef6cb05e8c_normal.png" TargetMode="External"/><Relationship Id="rId939" Type="http://schemas.openxmlformats.org/officeDocument/2006/relationships/hyperlink" Target="https://twitter.com/lkaylie" TargetMode="External"/><Relationship Id="rId1124" Type="http://schemas.openxmlformats.org/officeDocument/2006/relationships/hyperlink" Target="https://twitter.com/dlmarkey" TargetMode="External"/><Relationship Id="rId1331" Type="http://schemas.openxmlformats.org/officeDocument/2006/relationships/hyperlink" Target="https://twitter.com/loradrum" TargetMode="External"/><Relationship Id="rId68" Type="http://schemas.openxmlformats.org/officeDocument/2006/relationships/hyperlink" Target="https://t.co/JFzLXlDejn" TargetMode="External"/><Relationship Id="rId1429" Type="http://schemas.openxmlformats.org/officeDocument/2006/relationships/hyperlink" Target="https://twitter.com/aclu_nc" TargetMode="External"/><Relationship Id="rId284" Type="http://schemas.openxmlformats.org/officeDocument/2006/relationships/hyperlink" Target="https://t.co/xy97mkoIqx" TargetMode="External"/><Relationship Id="rId491" Type="http://schemas.openxmlformats.org/officeDocument/2006/relationships/hyperlink" Target="http://pbs.twimg.com/profile_images/1889763579/image_normal.jpg" TargetMode="External"/><Relationship Id="rId144" Type="http://schemas.openxmlformats.org/officeDocument/2006/relationships/hyperlink" Target="http://t.co/rij1nfTCxO" TargetMode="External"/><Relationship Id="rId589" Type="http://schemas.openxmlformats.org/officeDocument/2006/relationships/hyperlink" Target="http://pbs.twimg.com/profile_images/453177200674488320/AkBGsfUK_normal.jpeg" TargetMode="External"/><Relationship Id="rId796" Type="http://schemas.openxmlformats.org/officeDocument/2006/relationships/hyperlink" Target="http://pbs.twimg.com/profile_images/1815910015/ActionNCsq-white_normal.png" TargetMode="External"/><Relationship Id="rId351" Type="http://schemas.openxmlformats.org/officeDocument/2006/relationships/hyperlink" Target="http://pbs.twimg.com/profile_images/789250828276293633/mxxOfAMp_normal.jpg" TargetMode="External"/><Relationship Id="rId449" Type="http://schemas.openxmlformats.org/officeDocument/2006/relationships/hyperlink" Target="http://pbs.twimg.com/profile_images/605929075350200322/Mb-4BJau_normal.jpg" TargetMode="External"/><Relationship Id="rId656" Type="http://schemas.openxmlformats.org/officeDocument/2006/relationships/hyperlink" Target="http://pbs.twimg.com/profile_images/796382616958148610/HpiRgVhn_normal.jpg" TargetMode="External"/><Relationship Id="rId863" Type="http://schemas.openxmlformats.org/officeDocument/2006/relationships/hyperlink" Target="http://pbs.twimg.com/profile_images/615945509186859009/02dTk6DI_normal.jpg" TargetMode="External"/><Relationship Id="rId1079" Type="http://schemas.openxmlformats.org/officeDocument/2006/relationships/hyperlink" Target="https://twitter.com/chipbuckwell" TargetMode="External"/><Relationship Id="rId1286" Type="http://schemas.openxmlformats.org/officeDocument/2006/relationships/hyperlink" Target="https://twitter.com/edcampmtl" TargetMode="External"/><Relationship Id="rId211" Type="http://schemas.openxmlformats.org/officeDocument/2006/relationships/hyperlink" Target="http://t.co/N07WRHMrJi" TargetMode="External"/><Relationship Id="rId309" Type="http://schemas.openxmlformats.org/officeDocument/2006/relationships/hyperlink" Target="https://t.co/coRnQExgip" TargetMode="External"/><Relationship Id="rId516" Type="http://schemas.openxmlformats.org/officeDocument/2006/relationships/hyperlink" Target="http://pbs.twimg.com/profile_images/842128534386671616/i8SmepCe_normal.jpg" TargetMode="External"/><Relationship Id="rId1146" Type="http://schemas.openxmlformats.org/officeDocument/2006/relationships/hyperlink" Target="https://twitter.com/jswartzwoman" TargetMode="External"/><Relationship Id="rId723" Type="http://schemas.openxmlformats.org/officeDocument/2006/relationships/hyperlink" Target="http://pbs.twimg.com/profile_images/743551295080935424/WK6O0oGG_normal.jpg" TargetMode="External"/><Relationship Id="rId930" Type="http://schemas.openxmlformats.org/officeDocument/2006/relationships/hyperlink" Target="https://twitter.com/ncfacs" TargetMode="External"/><Relationship Id="rId1006" Type="http://schemas.openxmlformats.org/officeDocument/2006/relationships/hyperlink" Target="https://twitter.com/agranadoster" TargetMode="External"/><Relationship Id="rId1353" Type="http://schemas.openxmlformats.org/officeDocument/2006/relationships/hyperlink" Target="https://twitter.com/johnhoodnc" TargetMode="External"/><Relationship Id="rId1213" Type="http://schemas.openxmlformats.org/officeDocument/2006/relationships/hyperlink" Target="https://twitter.com/myfcit" TargetMode="External"/><Relationship Id="rId1420" Type="http://schemas.openxmlformats.org/officeDocument/2006/relationships/hyperlink" Target="https://twitter.com/chiefarocka" TargetMode="External"/><Relationship Id="rId17" Type="http://schemas.openxmlformats.org/officeDocument/2006/relationships/hyperlink" Target="https://t.co/gCXPaxFVvd" TargetMode="External"/><Relationship Id="rId166" Type="http://schemas.openxmlformats.org/officeDocument/2006/relationships/hyperlink" Target="https://t.co/aAJXo9TSBY" TargetMode="External"/><Relationship Id="rId373" Type="http://schemas.openxmlformats.org/officeDocument/2006/relationships/hyperlink" Target="http://pbs.twimg.com/profile_images/699297849830350848/5Sicq_YX_normal.jpg" TargetMode="External"/><Relationship Id="rId580" Type="http://schemas.openxmlformats.org/officeDocument/2006/relationships/hyperlink" Target="http://pbs.twimg.com/profile_images/610458413214994434/0SolgbS2_normal.jpg" TargetMode="External"/><Relationship Id="rId1" Type="http://schemas.openxmlformats.org/officeDocument/2006/relationships/hyperlink" Target="https://t.co/jw2s2L0RLt" TargetMode="External"/><Relationship Id="rId233" Type="http://schemas.openxmlformats.org/officeDocument/2006/relationships/hyperlink" Target="https://t.co/iVmpX2dkwU" TargetMode="External"/><Relationship Id="rId440" Type="http://schemas.openxmlformats.org/officeDocument/2006/relationships/hyperlink" Target="http://pbs.twimg.com/profile_images/808461888170377218/4JsQwX5x_normal.jpg" TargetMode="External"/><Relationship Id="rId678" Type="http://schemas.openxmlformats.org/officeDocument/2006/relationships/hyperlink" Target="http://pbs.twimg.com/profile_images/607544154139324416/uKjdeZaA_normal.jpg" TargetMode="External"/><Relationship Id="rId885" Type="http://schemas.openxmlformats.org/officeDocument/2006/relationships/hyperlink" Target="http://pbs.twimg.com/profile_images/518766812624736256/vB4wmD3h_normal.png" TargetMode="External"/><Relationship Id="rId1070" Type="http://schemas.openxmlformats.org/officeDocument/2006/relationships/hyperlink" Target="https://twitter.com/dyslexiausa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7"/>
  <sheetViews>
    <sheetView tabSelected="1" workbookViewId="0">
      <pane xSplit="2" ySplit="2" topLeftCell="C593" activePane="bottomRight" state="frozen"/>
      <selection pane="topRight" activeCell="C1" sqref="C1"/>
      <selection pane="bottomLeft" activeCell="A3" sqref="A3"/>
      <selection pane="bottomRight" activeCell="A603" sqref="A603:Z60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7" t="s">
        <v>39</v>
      </c>
      <c r="D1" s="18"/>
      <c r="E1" s="18"/>
      <c r="F1" s="18"/>
      <c r="G1" s="17"/>
      <c r="H1" s="15" t="s">
        <v>43</v>
      </c>
      <c r="I1" s="53"/>
      <c r="J1" s="53"/>
      <c r="K1" s="34" t="s">
        <v>42</v>
      </c>
      <c r="L1" s="19" t="s">
        <v>40</v>
      </c>
      <c r="M1" s="19"/>
      <c r="N1" s="16"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5" t="s">
        <v>189</v>
      </c>
      <c r="B3" s="65" t="s">
        <v>528</v>
      </c>
      <c r="C3" s="66"/>
      <c r="D3" s="67"/>
      <c r="E3" s="68"/>
      <c r="F3" s="69"/>
      <c r="G3" s="66"/>
      <c r="H3" s="70"/>
      <c r="I3" s="71"/>
      <c r="J3" s="71"/>
      <c r="K3" s="35"/>
      <c r="L3" s="72">
        <v>3</v>
      </c>
      <c r="M3" s="72"/>
      <c r="N3" s="73"/>
      <c r="O3" s="79" t="s">
        <v>754</v>
      </c>
      <c r="P3" s="81">
        <v>42811.715624999997</v>
      </c>
      <c r="Q3" s="79" t="s">
        <v>756</v>
      </c>
      <c r="R3" s="79"/>
      <c r="S3" s="79"/>
      <c r="T3" s="79" t="s">
        <v>1883</v>
      </c>
      <c r="U3" s="81">
        <v>42811.715624999997</v>
      </c>
      <c r="V3" s="85" t="s">
        <v>2120</v>
      </c>
      <c r="W3" s="79"/>
      <c r="X3" s="79"/>
      <c r="Y3" s="86" t="s">
        <v>3120</v>
      </c>
      <c r="Z3" s="79"/>
    </row>
    <row r="4" spans="1:26" ht="15" customHeight="1" x14ac:dyDescent="0.25">
      <c r="A4" s="65" t="s">
        <v>189</v>
      </c>
      <c r="B4" s="65" t="s">
        <v>263</v>
      </c>
      <c r="C4" s="66"/>
      <c r="D4" s="67"/>
      <c r="E4" s="68"/>
      <c r="F4" s="69"/>
      <c r="G4" s="66"/>
      <c r="H4" s="70"/>
      <c r="I4" s="71"/>
      <c r="J4" s="71"/>
      <c r="K4" s="35"/>
      <c r="L4" s="78">
        <v>4</v>
      </c>
      <c r="M4" s="78"/>
      <c r="N4" s="73"/>
      <c r="O4" s="80" t="s">
        <v>754</v>
      </c>
      <c r="P4" s="82">
        <v>42811.715624999997</v>
      </c>
      <c r="Q4" s="80" t="s">
        <v>756</v>
      </c>
      <c r="R4" s="80"/>
      <c r="S4" s="80"/>
      <c r="T4" s="80" t="s">
        <v>1883</v>
      </c>
      <c r="U4" s="82">
        <v>42811.715624999997</v>
      </c>
      <c r="V4" s="84" t="s">
        <v>2120</v>
      </c>
      <c r="W4" s="80"/>
      <c r="X4" s="80"/>
      <c r="Y4" s="83" t="s">
        <v>3120</v>
      </c>
      <c r="Z4" s="80"/>
    </row>
    <row r="5" spans="1:26" x14ac:dyDescent="0.25">
      <c r="A5" s="65" t="s">
        <v>190</v>
      </c>
      <c r="B5" s="65" t="s">
        <v>532</v>
      </c>
      <c r="C5" s="66"/>
      <c r="D5" s="67"/>
      <c r="E5" s="68"/>
      <c r="F5" s="69"/>
      <c r="G5" s="66"/>
      <c r="H5" s="70"/>
      <c r="I5" s="71"/>
      <c r="J5" s="71"/>
      <c r="K5" s="35"/>
      <c r="L5" s="78">
        <v>5</v>
      </c>
      <c r="M5" s="78"/>
      <c r="N5" s="73"/>
      <c r="O5" s="80" t="s">
        <v>754</v>
      </c>
      <c r="P5" s="82">
        <v>42811.72246527778</v>
      </c>
      <c r="Q5" s="80" t="s">
        <v>757</v>
      </c>
      <c r="R5" s="84" t="s">
        <v>1495</v>
      </c>
      <c r="S5" s="80" t="s">
        <v>1803</v>
      </c>
      <c r="T5" s="80" t="s">
        <v>1884</v>
      </c>
      <c r="U5" s="82">
        <v>42811.72246527778</v>
      </c>
      <c r="V5" s="84" t="s">
        <v>2121</v>
      </c>
      <c r="W5" s="80"/>
      <c r="X5" s="80"/>
      <c r="Y5" s="83" t="s">
        <v>3121</v>
      </c>
      <c r="Z5" s="80"/>
    </row>
    <row r="6" spans="1:26" x14ac:dyDescent="0.25">
      <c r="A6" s="65" t="s">
        <v>191</v>
      </c>
      <c r="B6" s="65" t="s">
        <v>532</v>
      </c>
      <c r="C6" s="66"/>
      <c r="D6" s="67"/>
      <c r="E6" s="68"/>
      <c r="F6" s="69"/>
      <c r="G6" s="66"/>
      <c r="H6" s="70"/>
      <c r="I6" s="71"/>
      <c r="J6" s="71"/>
      <c r="K6" s="35"/>
      <c r="L6" s="78">
        <v>6</v>
      </c>
      <c r="M6" s="78"/>
      <c r="N6" s="73"/>
      <c r="O6" s="80" t="s">
        <v>754</v>
      </c>
      <c r="P6" s="82">
        <v>42811.733530092592</v>
      </c>
      <c r="Q6" s="80" t="s">
        <v>757</v>
      </c>
      <c r="R6" s="84" t="s">
        <v>1495</v>
      </c>
      <c r="S6" s="80" t="s">
        <v>1803</v>
      </c>
      <c r="T6" s="80" t="s">
        <v>1884</v>
      </c>
      <c r="U6" s="82">
        <v>42811.733530092592</v>
      </c>
      <c r="V6" s="84" t="s">
        <v>2122</v>
      </c>
      <c r="W6" s="80"/>
      <c r="X6" s="80"/>
      <c r="Y6" s="83" t="s">
        <v>3122</v>
      </c>
      <c r="Z6" s="80"/>
    </row>
    <row r="7" spans="1:26" x14ac:dyDescent="0.25">
      <c r="A7" s="65" t="s">
        <v>192</v>
      </c>
      <c r="B7" s="65" t="s">
        <v>627</v>
      </c>
      <c r="C7" s="66"/>
      <c r="D7" s="67"/>
      <c r="E7" s="68"/>
      <c r="F7" s="69"/>
      <c r="G7" s="66"/>
      <c r="H7" s="70"/>
      <c r="I7" s="71"/>
      <c r="J7" s="71"/>
      <c r="K7" s="35"/>
      <c r="L7" s="78">
        <v>7</v>
      </c>
      <c r="M7" s="78"/>
      <c r="N7" s="73"/>
      <c r="O7" s="80" t="s">
        <v>754</v>
      </c>
      <c r="P7" s="82">
        <v>42811.742766203701</v>
      </c>
      <c r="Q7" s="80" t="s">
        <v>758</v>
      </c>
      <c r="R7" s="84" t="s">
        <v>1496</v>
      </c>
      <c r="S7" s="80" t="s">
        <v>1804</v>
      </c>
      <c r="T7" s="80" t="s">
        <v>1884</v>
      </c>
      <c r="U7" s="82">
        <v>42811.742766203701</v>
      </c>
      <c r="V7" s="84" t="s">
        <v>2123</v>
      </c>
      <c r="W7" s="80"/>
      <c r="X7" s="80"/>
      <c r="Y7" s="83" t="s">
        <v>3123</v>
      </c>
      <c r="Z7" s="80"/>
    </row>
    <row r="8" spans="1:26" x14ac:dyDescent="0.25">
      <c r="A8" s="65" t="s">
        <v>192</v>
      </c>
      <c r="B8" s="65" t="s">
        <v>628</v>
      </c>
      <c r="C8" s="66"/>
      <c r="D8" s="67"/>
      <c r="E8" s="68"/>
      <c r="F8" s="69"/>
      <c r="G8" s="66"/>
      <c r="H8" s="70"/>
      <c r="I8" s="71"/>
      <c r="J8" s="71"/>
      <c r="K8" s="35"/>
      <c r="L8" s="78">
        <v>8</v>
      </c>
      <c r="M8" s="78"/>
      <c r="N8" s="73"/>
      <c r="O8" s="80" t="s">
        <v>754</v>
      </c>
      <c r="P8" s="82">
        <v>42811.742766203701</v>
      </c>
      <c r="Q8" s="80" t="s">
        <v>758</v>
      </c>
      <c r="R8" s="84" t="s">
        <v>1496</v>
      </c>
      <c r="S8" s="80" t="s">
        <v>1804</v>
      </c>
      <c r="T8" s="80" t="s">
        <v>1884</v>
      </c>
      <c r="U8" s="82">
        <v>42811.742766203701</v>
      </c>
      <c r="V8" s="84" t="s">
        <v>2123</v>
      </c>
      <c r="W8" s="80"/>
      <c r="X8" s="80"/>
      <c r="Y8" s="83" t="s">
        <v>3123</v>
      </c>
      <c r="Z8" s="80"/>
    </row>
    <row r="9" spans="1:26" x14ac:dyDescent="0.25">
      <c r="A9" s="65" t="s">
        <v>192</v>
      </c>
      <c r="B9" s="65" t="s">
        <v>370</v>
      </c>
      <c r="C9" s="66"/>
      <c r="D9" s="67"/>
      <c r="E9" s="68"/>
      <c r="F9" s="69"/>
      <c r="G9" s="66"/>
      <c r="H9" s="70"/>
      <c r="I9" s="71"/>
      <c r="J9" s="71"/>
      <c r="K9" s="35"/>
      <c r="L9" s="78">
        <v>9</v>
      </c>
      <c r="M9" s="78"/>
      <c r="N9" s="73"/>
      <c r="O9" s="80" t="s">
        <v>754</v>
      </c>
      <c r="P9" s="82">
        <v>42811.742766203701</v>
      </c>
      <c r="Q9" s="80" t="s">
        <v>758</v>
      </c>
      <c r="R9" s="84" t="s">
        <v>1496</v>
      </c>
      <c r="S9" s="80" t="s">
        <v>1804</v>
      </c>
      <c r="T9" s="80" t="s">
        <v>1884</v>
      </c>
      <c r="U9" s="82">
        <v>42811.742766203701</v>
      </c>
      <c r="V9" s="84" t="s">
        <v>2123</v>
      </c>
      <c r="W9" s="80"/>
      <c r="X9" s="80"/>
      <c r="Y9" s="83" t="s">
        <v>3123</v>
      </c>
      <c r="Z9" s="80"/>
    </row>
    <row r="10" spans="1:26" x14ac:dyDescent="0.25">
      <c r="A10" s="65" t="s">
        <v>193</v>
      </c>
      <c r="B10" s="65" t="s">
        <v>629</v>
      </c>
      <c r="C10" s="66"/>
      <c r="D10" s="67"/>
      <c r="E10" s="68"/>
      <c r="F10" s="69"/>
      <c r="G10" s="66"/>
      <c r="H10" s="70"/>
      <c r="I10" s="71"/>
      <c r="J10" s="71"/>
      <c r="K10" s="35"/>
      <c r="L10" s="78">
        <v>10</v>
      </c>
      <c r="M10" s="78"/>
      <c r="N10" s="73"/>
      <c r="O10" s="80" t="s">
        <v>754</v>
      </c>
      <c r="P10" s="82">
        <v>42811.757222222222</v>
      </c>
      <c r="Q10" s="80" t="s">
        <v>759</v>
      </c>
      <c r="R10" s="80"/>
      <c r="S10" s="80"/>
      <c r="T10" s="80" t="s">
        <v>1885</v>
      </c>
      <c r="U10" s="82">
        <v>42811.757222222222</v>
      </c>
      <c r="V10" s="84" t="s">
        <v>2124</v>
      </c>
      <c r="W10" s="80"/>
      <c r="X10" s="80"/>
      <c r="Y10" s="83" t="s">
        <v>3124</v>
      </c>
      <c r="Z10" s="80"/>
    </row>
    <row r="11" spans="1:26" x14ac:dyDescent="0.25">
      <c r="A11" s="65" t="s">
        <v>194</v>
      </c>
      <c r="B11" s="65" t="s">
        <v>625</v>
      </c>
      <c r="C11" s="66"/>
      <c r="D11" s="67"/>
      <c r="E11" s="68"/>
      <c r="F11" s="69"/>
      <c r="G11" s="66"/>
      <c r="H11" s="70"/>
      <c r="I11" s="71"/>
      <c r="J11" s="71"/>
      <c r="K11" s="35"/>
      <c r="L11" s="78">
        <v>11</v>
      </c>
      <c r="M11" s="78"/>
      <c r="N11" s="73"/>
      <c r="O11" s="80" t="s">
        <v>754</v>
      </c>
      <c r="P11" s="82">
        <v>42811.765740740739</v>
      </c>
      <c r="Q11" s="80" t="s">
        <v>760</v>
      </c>
      <c r="R11" s="80"/>
      <c r="S11" s="80"/>
      <c r="T11" s="80" t="s">
        <v>1886</v>
      </c>
      <c r="U11" s="82">
        <v>42811.765740740739</v>
      </c>
      <c r="V11" s="84" t="s">
        <v>2125</v>
      </c>
      <c r="W11" s="80"/>
      <c r="X11" s="80"/>
      <c r="Y11" s="83" t="s">
        <v>3125</v>
      </c>
      <c r="Z11" s="80"/>
    </row>
    <row r="12" spans="1:26" x14ac:dyDescent="0.25">
      <c r="A12" s="65" t="s">
        <v>195</v>
      </c>
      <c r="B12" s="65" t="s">
        <v>195</v>
      </c>
      <c r="C12" s="66"/>
      <c r="D12" s="67"/>
      <c r="E12" s="68"/>
      <c r="F12" s="69"/>
      <c r="G12" s="66"/>
      <c r="H12" s="70"/>
      <c r="I12" s="71"/>
      <c r="J12" s="71"/>
      <c r="K12" s="35"/>
      <c r="L12" s="78">
        <v>12</v>
      </c>
      <c r="M12" s="78"/>
      <c r="N12" s="73"/>
      <c r="O12" s="80" t="s">
        <v>179</v>
      </c>
      <c r="P12" s="82">
        <v>42811.781053240738</v>
      </c>
      <c r="Q12" s="80" t="s">
        <v>761</v>
      </c>
      <c r="R12" s="84" t="s">
        <v>1497</v>
      </c>
      <c r="S12" s="80" t="s">
        <v>1805</v>
      </c>
      <c r="T12" s="80" t="s">
        <v>1887</v>
      </c>
      <c r="U12" s="82">
        <v>42811.781053240738</v>
      </c>
      <c r="V12" s="84" t="s">
        <v>2126</v>
      </c>
      <c r="W12" s="80"/>
      <c r="X12" s="80"/>
      <c r="Y12" s="83" t="s">
        <v>3126</v>
      </c>
      <c r="Z12" s="80"/>
    </row>
    <row r="13" spans="1:26" x14ac:dyDescent="0.25">
      <c r="A13" s="65" t="s">
        <v>195</v>
      </c>
      <c r="B13" s="65" t="s">
        <v>195</v>
      </c>
      <c r="C13" s="66"/>
      <c r="D13" s="67"/>
      <c r="E13" s="68"/>
      <c r="F13" s="69"/>
      <c r="G13" s="66"/>
      <c r="H13" s="70"/>
      <c r="I13" s="71"/>
      <c r="J13" s="71"/>
      <c r="K13" s="35"/>
      <c r="L13" s="78">
        <v>13</v>
      </c>
      <c r="M13" s="78"/>
      <c r="N13" s="73"/>
      <c r="O13" s="80" t="s">
        <v>179</v>
      </c>
      <c r="P13" s="82">
        <v>42811.781319444446</v>
      </c>
      <c r="Q13" s="80" t="s">
        <v>762</v>
      </c>
      <c r="R13" s="84" t="s">
        <v>1498</v>
      </c>
      <c r="S13" s="80" t="s">
        <v>1805</v>
      </c>
      <c r="T13" s="80" t="s">
        <v>1888</v>
      </c>
      <c r="U13" s="82">
        <v>42811.781319444446</v>
      </c>
      <c r="V13" s="84" t="s">
        <v>2127</v>
      </c>
      <c r="W13" s="80"/>
      <c r="X13" s="80"/>
      <c r="Y13" s="83" t="s">
        <v>3127</v>
      </c>
      <c r="Z13" s="80"/>
    </row>
    <row r="14" spans="1:26" x14ac:dyDescent="0.25">
      <c r="A14" s="65" t="s">
        <v>196</v>
      </c>
      <c r="B14" s="65" t="s">
        <v>532</v>
      </c>
      <c r="C14" s="66"/>
      <c r="D14" s="67"/>
      <c r="E14" s="68"/>
      <c r="F14" s="69"/>
      <c r="G14" s="66"/>
      <c r="H14" s="70"/>
      <c r="I14" s="71"/>
      <c r="J14" s="71"/>
      <c r="K14" s="35"/>
      <c r="L14" s="78">
        <v>14</v>
      </c>
      <c r="M14" s="78"/>
      <c r="N14" s="73"/>
      <c r="O14" s="80" t="s">
        <v>754</v>
      </c>
      <c r="P14" s="82">
        <v>42811.786099537036</v>
      </c>
      <c r="Q14" s="80" t="s">
        <v>757</v>
      </c>
      <c r="R14" s="84" t="s">
        <v>1495</v>
      </c>
      <c r="S14" s="80" t="s">
        <v>1803</v>
      </c>
      <c r="T14" s="80" t="s">
        <v>1884</v>
      </c>
      <c r="U14" s="82">
        <v>42811.786099537036</v>
      </c>
      <c r="V14" s="84" t="s">
        <v>2128</v>
      </c>
      <c r="W14" s="80"/>
      <c r="X14" s="80"/>
      <c r="Y14" s="83" t="s">
        <v>3128</v>
      </c>
      <c r="Z14" s="80"/>
    </row>
    <row r="15" spans="1:26" x14ac:dyDescent="0.25">
      <c r="A15" s="65" t="s">
        <v>197</v>
      </c>
      <c r="B15" s="65" t="s">
        <v>197</v>
      </c>
      <c r="C15" s="66"/>
      <c r="D15" s="67"/>
      <c r="E15" s="68"/>
      <c r="F15" s="69"/>
      <c r="G15" s="66"/>
      <c r="H15" s="70"/>
      <c r="I15" s="71"/>
      <c r="J15" s="71"/>
      <c r="K15" s="35"/>
      <c r="L15" s="78">
        <v>15</v>
      </c>
      <c r="M15" s="78"/>
      <c r="N15" s="73"/>
      <c r="O15" s="80" t="s">
        <v>179</v>
      </c>
      <c r="P15" s="82">
        <v>42811.79115740741</v>
      </c>
      <c r="Q15" s="80" t="s">
        <v>763</v>
      </c>
      <c r="R15" s="84" t="s">
        <v>1499</v>
      </c>
      <c r="S15" s="80" t="s">
        <v>1805</v>
      </c>
      <c r="T15" s="80"/>
      <c r="U15" s="82">
        <v>42811.79115740741</v>
      </c>
      <c r="V15" s="84" t="s">
        <v>2129</v>
      </c>
      <c r="W15" s="80"/>
      <c r="X15" s="80"/>
      <c r="Y15" s="83" t="s">
        <v>3129</v>
      </c>
      <c r="Z15" s="80"/>
    </row>
    <row r="16" spans="1:26" x14ac:dyDescent="0.25">
      <c r="A16" s="65" t="s">
        <v>198</v>
      </c>
      <c r="B16" s="65" t="s">
        <v>532</v>
      </c>
      <c r="C16" s="66"/>
      <c r="D16" s="67"/>
      <c r="E16" s="68"/>
      <c r="F16" s="69"/>
      <c r="G16" s="66"/>
      <c r="H16" s="70"/>
      <c r="I16" s="71"/>
      <c r="J16" s="71"/>
      <c r="K16" s="35"/>
      <c r="L16" s="78">
        <v>16</v>
      </c>
      <c r="M16" s="78"/>
      <c r="N16" s="73"/>
      <c r="O16" s="80" t="s">
        <v>754</v>
      </c>
      <c r="P16" s="82">
        <v>42811.807766203703</v>
      </c>
      <c r="Q16" s="80" t="s">
        <v>757</v>
      </c>
      <c r="R16" s="84" t="s">
        <v>1495</v>
      </c>
      <c r="S16" s="80" t="s">
        <v>1803</v>
      </c>
      <c r="T16" s="80" t="s">
        <v>1884</v>
      </c>
      <c r="U16" s="82">
        <v>42811.807766203703</v>
      </c>
      <c r="V16" s="84" t="s">
        <v>2130</v>
      </c>
      <c r="W16" s="80"/>
      <c r="X16" s="80"/>
      <c r="Y16" s="83" t="s">
        <v>3130</v>
      </c>
      <c r="Z16" s="80"/>
    </row>
    <row r="17" spans="1:26" x14ac:dyDescent="0.25">
      <c r="A17" s="65" t="s">
        <v>199</v>
      </c>
      <c r="B17" s="65" t="s">
        <v>199</v>
      </c>
      <c r="C17" s="66"/>
      <c r="D17" s="67"/>
      <c r="E17" s="68"/>
      <c r="F17" s="69"/>
      <c r="G17" s="66"/>
      <c r="H17" s="70"/>
      <c r="I17" s="71"/>
      <c r="J17" s="71"/>
      <c r="K17" s="35"/>
      <c r="L17" s="78">
        <v>17</v>
      </c>
      <c r="M17" s="78"/>
      <c r="N17" s="73"/>
      <c r="O17" s="80" t="s">
        <v>179</v>
      </c>
      <c r="P17" s="82">
        <v>42811.807870370372</v>
      </c>
      <c r="Q17" s="80" t="s">
        <v>764</v>
      </c>
      <c r="R17" s="84" t="s">
        <v>1500</v>
      </c>
      <c r="S17" s="80" t="s">
        <v>1805</v>
      </c>
      <c r="T17" s="80" t="s">
        <v>1889</v>
      </c>
      <c r="U17" s="82">
        <v>42811.807870370372</v>
      </c>
      <c r="V17" s="84" t="s">
        <v>2131</v>
      </c>
      <c r="W17" s="80"/>
      <c r="X17" s="80"/>
      <c r="Y17" s="83" t="s">
        <v>3131</v>
      </c>
      <c r="Z17" s="80"/>
    </row>
    <row r="18" spans="1:26" x14ac:dyDescent="0.25">
      <c r="A18" s="65" t="s">
        <v>200</v>
      </c>
      <c r="B18" s="65" t="s">
        <v>630</v>
      </c>
      <c r="C18" s="66"/>
      <c r="D18" s="67"/>
      <c r="E18" s="68"/>
      <c r="F18" s="69"/>
      <c r="G18" s="66"/>
      <c r="H18" s="70"/>
      <c r="I18" s="71"/>
      <c r="J18" s="71"/>
      <c r="K18" s="35"/>
      <c r="L18" s="78">
        <v>18</v>
      </c>
      <c r="M18" s="78"/>
      <c r="N18" s="73"/>
      <c r="O18" s="80" t="s">
        <v>754</v>
      </c>
      <c r="P18" s="82">
        <v>42811.850069444445</v>
      </c>
      <c r="Q18" s="80" t="s">
        <v>765</v>
      </c>
      <c r="R18" s="80"/>
      <c r="S18" s="80"/>
      <c r="T18" s="80" t="s">
        <v>1890</v>
      </c>
      <c r="U18" s="82">
        <v>42811.850069444445</v>
      </c>
      <c r="V18" s="84" t="s">
        <v>2132</v>
      </c>
      <c r="W18" s="80"/>
      <c r="X18" s="80"/>
      <c r="Y18" s="83" t="s">
        <v>3132</v>
      </c>
      <c r="Z18" s="80"/>
    </row>
    <row r="19" spans="1:26" x14ac:dyDescent="0.25">
      <c r="A19" s="65" t="s">
        <v>201</v>
      </c>
      <c r="B19" s="65" t="s">
        <v>489</v>
      </c>
      <c r="C19" s="66"/>
      <c r="D19" s="67"/>
      <c r="E19" s="68"/>
      <c r="F19" s="69"/>
      <c r="G19" s="66"/>
      <c r="H19" s="70"/>
      <c r="I19" s="71"/>
      <c r="J19" s="71"/>
      <c r="K19" s="35"/>
      <c r="L19" s="78">
        <v>19</v>
      </c>
      <c r="M19" s="78"/>
      <c r="N19" s="73"/>
      <c r="O19" s="80" t="s">
        <v>754</v>
      </c>
      <c r="P19" s="82">
        <v>42811.925347222219</v>
      </c>
      <c r="Q19" s="80" t="s">
        <v>766</v>
      </c>
      <c r="R19" s="80"/>
      <c r="S19" s="80"/>
      <c r="T19" s="80" t="s">
        <v>1891</v>
      </c>
      <c r="U19" s="82">
        <v>42811.925347222219</v>
      </c>
      <c r="V19" s="84" t="s">
        <v>2133</v>
      </c>
      <c r="W19" s="80"/>
      <c r="X19" s="80"/>
      <c r="Y19" s="83" t="s">
        <v>3133</v>
      </c>
      <c r="Z19" s="80"/>
    </row>
    <row r="20" spans="1:26" x14ac:dyDescent="0.25">
      <c r="A20" s="65" t="s">
        <v>201</v>
      </c>
      <c r="B20" s="65" t="s">
        <v>631</v>
      </c>
      <c r="C20" s="66"/>
      <c r="D20" s="67"/>
      <c r="E20" s="68"/>
      <c r="F20" s="69"/>
      <c r="G20" s="66"/>
      <c r="H20" s="70"/>
      <c r="I20" s="71"/>
      <c r="J20" s="71"/>
      <c r="K20" s="35"/>
      <c r="L20" s="78">
        <v>20</v>
      </c>
      <c r="M20" s="78"/>
      <c r="N20" s="73"/>
      <c r="O20" s="80" t="s">
        <v>754</v>
      </c>
      <c r="P20" s="82">
        <v>42811.925347222219</v>
      </c>
      <c r="Q20" s="80" t="s">
        <v>766</v>
      </c>
      <c r="R20" s="80"/>
      <c r="S20" s="80"/>
      <c r="T20" s="80" t="s">
        <v>1891</v>
      </c>
      <c r="U20" s="82">
        <v>42811.925347222219</v>
      </c>
      <c r="V20" s="84" t="s">
        <v>2133</v>
      </c>
      <c r="W20" s="80"/>
      <c r="X20" s="80"/>
      <c r="Y20" s="83" t="s">
        <v>3133</v>
      </c>
      <c r="Z20" s="80"/>
    </row>
    <row r="21" spans="1:26" x14ac:dyDescent="0.25">
      <c r="A21" s="65" t="s">
        <v>201</v>
      </c>
      <c r="B21" s="65" t="s">
        <v>491</v>
      </c>
      <c r="C21" s="66"/>
      <c r="D21" s="67"/>
      <c r="E21" s="68"/>
      <c r="F21" s="69"/>
      <c r="G21" s="66"/>
      <c r="H21" s="70"/>
      <c r="I21" s="71"/>
      <c r="J21" s="71"/>
      <c r="K21" s="35"/>
      <c r="L21" s="78">
        <v>21</v>
      </c>
      <c r="M21" s="78"/>
      <c r="N21" s="73"/>
      <c r="O21" s="80" t="s">
        <v>754</v>
      </c>
      <c r="P21" s="82">
        <v>42811.925347222219</v>
      </c>
      <c r="Q21" s="80" t="s">
        <v>766</v>
      </c>
      <c r="R21" s="80"/>
      <c r="S21" s="80"/>
      <c r="T21" s="80" t="s">
        <v>1891</v>
      </c>
      <c r="U21" s="82">
        <v>42811.925347222219</v>
      </c>
      <c r="V21" s="84" t="s">
        <v>2133</v>
      </c>
      <c r="W21" s="80"/>
      <c r="X21" s="80"/>
      <c r="Y21" s="83" t="s">
        <v>3133</v>
      </c>
      <c r="Z21" s="80"/>
    </row>
    <row r="22" spans="1:26" x14ac:dyDescent="0.25">
      <c r="A22" s="65" t="s">
        <v>202</v>
      </c>
      <c r="B22" s="65" t="s">
        <v>627</v>
      </c>
      <c r="C22" s="66"/>
      <c r="D22" s="67"/>
      <c r="E22" s="68"/>
      <c r="F22" s="69"/>
      <c r="G22" s="66"/>
      <c r="H22" s="70"/>
      <c r="I22" s="71"/>
      <c r="J22" s="71"/>
      <c r="K22" s="35"/>
      <c r="L22" s="78">
        <v>22</v>
      </c>
      <c r="M22" s="78"/>
      <c r="N22" s="73"/>
      <c r="O22" s="80" t="s">
        <v>754</v>
      </c>
      <c r="P22" s="82">
        <v>42811.927060185182</v>
      </c>
      <c r="Q22" s="80" t="s">
        <v>758</v>
      </c>
      <c r="R22" s="84" t="s">
        <v>1496</v>
      </c>
      <c r="S22" s="80" t="s">
        <v>1804</v>
      </c>
      <c r="T22" s="80" t="s">
        <v>1884</v>
      </c>
      <c r="U22" s="82">
        <v>42811.927060185182</v>
      </c>
      <c r="V22" s="84" t="s">
        <v>2134</v>
      </c>
      <c r="W22" s="80"/>
      <c r="X22" s="80"/>
      <c r="Y22" s="83" t="s">
        <v>3134</v>
      </c>
      <c r="Z22" s="80"/>
    </row>
    <row r="23" spans="1:26" x14ac:dyDescent="0.25">
      <c r="A23" s="65" t="s">
        <v>202</v>
      </c>
      <c r="B23" s="65" t="s">
        <v>628</v>
      </c>
      <c r="C23" s="66"/>
      <c r="D23" s="67"/>
      <c r="E23" s="68"/>
      <c r="F23" s="69"/>
      <c r="G23" s="66"/>
      <c r="H23" s="70"/>
      <c r="I23" s="71"/>
      <c r="J23" s="71"/>
      <c r="K23" s="35"/>
      <c r="L23" s="78">
        <v>23</v>
      </c>
      <c r="M23" s="78"/>
      <c r="N23" s="73"/>
      <c r="O23" s="80" t="s">
        <v>754</v>
      </c>
      <c r="P23" s="82">
        <v>42811.927060185182</v>
      </c>
      <c r="Q23" s="80" t="s">
        <v>758</v>
      </c>
      <c r="R23" s="84" t="s">
        <v>1496</v>
      </c>
      <c r="S23" s="80" t="s">
        <v>1804</v>
      </c>
      <c r="T23" s="80" t="s">
        <v>1884</v>
      </c>
      <c r="U23" s="82">
        <v>42811.927060185182</v>
      </c>
      <c r="V23" s="84" t="s">
        <v>2134</v>
      </c>
      <c r="W23" s="80"/>
      <c r="X23" s="80"/>
      <c r="Y23" s="83" t="s">
        <v>3134</v>
      </c>
      <c r="Z23" s="80"/>
    </row>
    <row r="24" spans="1:26" x14ac:dyDescent="0.25">
      <c r="A24" s="65" t="s">
        <v>202</v>
      </c>
      <c r="B24" s="65" t="s">
        <v>370</v>
      </c>
      <c r="C24" s="66"/>
      <c r="D24" s="67"/>
      <c r="E24" s="68"/>
      <c r="F24" s="69"/>
      <c r="G24" s="66"/>
      <c r="H24" s="70"/>
      <c r="I24" s="71"/>
      <c r="J24" s="71"/>
      <c r="K24" s="35"/>
      <c r="L24" s="78">
        <v>24</v>
      </c>
      <c r="M24" s="78"/>
      <c r="N24" s="73"/>
      <c r="O24" s="80" t="s">
        <v>754</v>
      </c>
      <c r="P24" s="82">
        <v>42811.927060185182</v>
      </c>
      <c r="Q24" s="80" t="s">
        <v>758</v>
      </c>
      <c r="R24" s="84" t="s">
        <v>1496</v>
      </c>
      <c r="S24" s="80" t="s">
        <v>1804</v>
      </c>
      <c r="T24" s="80" t="s">
        <v>1884</v>
      </c>
      <c r="U24" s="82">
        <v>42811.927060185182</v>
      </c>
      <c r="V24" s="84" t="s">
        <v>2134</v>
      </c>
      <c r="W24" s="80"/>
      <c r="X24" s="80"/>
      <c r="Y24" s="83" t="s">
        <v>3134</v>
      </c>
      <c r="Z24" s="80"/>
    </row>
    <row r="25" spans="1:26" x14ac:dyDescent="0.25">
      <c r="A25" s="65" t="s">
        <v>203</v>
      </c>
      <c r="B25" s="65" t="s">
        <v>532</v>
      </c>
      <c r="C25" s="66"/>
      <c r="D25" s="67"/>
      <c r="E25" s="68"/>
      <c r="F25" s="69"/>
      <c r="G25" s="66"/>
      <c r="H25" s="70"/>
      <c r="I25" s="71"/>
      <c r="J25" s="71"/>
      <c r="K25" s="35"/>
      <c r="L25" s="78">
        <v>25</v>
      </c>
      <c r="M25" s="78"/>
      <c r="N25" s="73"/>
      <c r="O25" s="80" t="s">
        <v>754</v>
      </c>
      <c r="P25" s="82">
        <v>42811.943553240744</v>
      </c>
      <c r="Q25" s="80" t="s">
        <v>757</v>
      </c>
      <c r="R25" s="84" t="s">
        <v>1495</v>
      </c>
      <c r="S25" s="80" t="s">
        <v>1803</v>
      </c>
      <c r="T25" s="80" t="s">
        <v>1884</v>
      </c>
      <c r="U25" s="82">
        <v>42811.943553240744</v>
      </c>
      <c r="V25" s="84" t="s">
        <v>2135</v>
      </c>
      <c r="W25" s="80"/>
      <c r="X25" s="80"/>
      <c r="Y25" s="83" t="s">
        <v>3135</v>
      </c>
      <c r="Z25" s="80"/>
    </row>
    <row r="26" spans="1:26" x14ac:dyDescent="0.25">
      <c r="A26" s="65" t="s">
        <v>204</v>
      </c>
      <c r="B26" s="65" t="s">
        <v>528</v>
      </c>
      <c r="C26" s="66"/>
      <c r="D26" s="67"/>
      <c r="E26" s="68"/>
      <c r="F26" s="69"/>
      <c r="G26" s="66"/>
      <c r="H26" s="70"/>
      <c r="I26" s="71"/>
      <c r="J26" s="71"/>
      <c r="K26" s="35"/>
      <c r="L26" s="78">
        <v>26</v>
      </c>
      <c r="M26" s="78"/>
      <c r="N26" s="73"/>
      <c r="O26" s="80" t="s">
        <v>754</v>
      </c>
      <c r="P26" s="82">
        <v>42811.994583333333</v>
      </c>
      <c r="Q26" s="80" t="s">
        <v>767</v>
      </c>
      <c r="R26" s="84" t="s">
        <v>1501</v>
      </c>
      <c r="S26" s="80" t="s">
        <v>1806</v>
      </c>
      <c r="T26" s="80" t="s">
        <v>1884</v>
      </c>
      <c r="U26" s="82">
        <v>42811.994583333333</v>
      </c>
      <c r="V26" s="84" t="s">
        <v>2136</v>
      </c>
      <c r="W26" s="80"/>
      <c r="X26" s="80"/>
      <c r="Y26" s="83" t="s">
        <v>3136</v>
      </c>
      <c r="Z26" s="80"/>
    </row>
    <row r="27" spans="1:26" x14ac:dyDescent="0.25">
      <c r="A27" s="65" t="s">
        <v>205</v>
      </c>
      <c r="B27" s="65" t="s">
        <v>489</v>
      </c>
      <c r="C27" s="66"/>
      <c r="D27" s="67"/>
      <c r="E27" s="68"/>
      <c r="F27" s="69"/>
      <c r="G27" s="66"/>
      <c r="H27" s="70"/>
      <c r="I27" s="71"/>
      <c r="J27" s="71"/>
      <c r="K27" s="35"/>
      <c r="L27" s="78">
        <v>27</v>
      </c>
      <c r="M27" s="78"/>
      <c r="N27" s="73"/>
      <c r="O27" s="80" t="s">
        <v>754</v>
      </c>
      <c r="P27" s="82">
        <v>42812.001250000001</v>
      </c>
      <c r="Q27" s="80" t="s">
        <v>766</v>
      </c>
      <c r="R27" s="80"/>
      <c r="S27" s="80"/>
      <c r="T27" s="80" t="s">
        <v>1891</v>
      </c>
      <c r="U27" s="82">
        <v>42812.001250000001</v>
      </c>
      <c r="V27" s="84" t="s">
        <v>2137</v>
      </c>
      <c r="W27" s="80"/>
      <c r="X27" s="80"/>
      <c r="Y27" s="83" t="s">
        <v>3137</v>
      </c>
      <c r="Z27" s="80"/>
    </row>
    <row r="28" spans="1:26" x14ac:dyDescent="0.25">
      <c r="A28" s="65" t="s">
        <v>205</v>
      </c>
      <c r="B28" s="65" t="s">
        <v>631</v>
      </c>
      <c r="C28" s="66"/>
      <c r="D28" s="67"/>
      <c r="E28" s="68"/>
      <c r="F28" s="69"/>
      <c r="G28" s="66"/>
      <c r="H28" s="70"/>
      <c r="I28" s="71"/>
      <c r="J28" s="71"/>
      <c r="K28" s="35"/>
      <c r="L28" s="78">
        <v>28</v>
      </c>
      <c r="M28" s="78"/>
      <c r="N28" s="73"/>
      <c r="O28" s="80" t="s">
        <v>754</v>
      </c>
      <c r="P28" s="82">
        <v>42812.001250000001</v>
      </c>
      <c r="Q28" s="80" t="s">
        <v>766</v>
      </c>
      <c r="R28" s="80"/>
      <c r="S28" s="80"/>
      <c r="T28" s="80" t="s">
        <v>1891</v>
      </c>
      <c r="U28" s="82">
        <v>42812.001250000001</v>
      </c>
      <c r="V28" s="84" t="s">
        <v>2137</v>
      </c>
      <c r="W28" s="80"/>
      <c r="X28" s="80"/>
      <c r="Y28" s="83" t="s">
        <v>3137</v>
      </c>
      <c r="Z28" s="80"/>
    </row>
    <row r="29" spans="1:26" x14ac:dyDescent="0.25">
      <c r="A29" s="65" t="s">
        <v>205</v>
      </c>
      <c r="B29" s="65" t="s">
        <v>491</v>
      </c>
      <c r="C29" s="66"/>
      <c r="D29" s="67"/>
      <c r="E29" s="68"/>
      <c r="F29" s="69"/>
      <c r="G29" s="66"/>
      <c r="H29" s="70"/>
      <c r="I29" s="71"/>
      <c r="J29" s="71"/>
      <c r="K29" s="35"/>
      <c r="L29" s="78">
        <v>29</v>
      </c>
      <c r="M29" s="78"/>
      <c r="N29" s="73"/>
      <c r="O29" s="80" t="s">
        <v>754</v>
      </c>
      <c r="P29" s="82">
        <v>42812.001250000001</v>
      </c>
      <c r="Q29" s="80" t="s">
        <v>766</v>
      </c>
      <c r="R29" s="80"/>
      <c r="S29" s="80"/>
      <c r="T29" s="80" t="s">
        <v>1891</v>
      </c>
      <c r="U29" s="82">
        <v>42812.001250000001</v>
      </c>
      <c r="V29" s="84" t="s">
        <v>2137</v>
      </c>
      <c r="W29" s="80"/>
      <c r="X29" s="80"/>
      <c r="Y29" s="83" t="s">
        <v>3137</v>
      </c>
      <c r="Z29" s="80"/>
    </row>
    <row r="30" spans="1:26" x14ac:dyDescent="0.25">
      <c r="A30" s="65" t="s">
        <v>206</v>
      </c>
      <c r="B30" s="65" t="s">
        <v>625</v>
      </c>
      <c r="C30" s="66"/>
      <c r="D30" s="67"/>
      <c r="E30" s="68"/>
      <c r="F30" s="69"/>
      <c r="G30" s="66"/>
      <c r="H30" s="70"/>
      <c r="I30" s="71"/>
      <c r="J30" s="71"/>
      <c r="K30" s="35"/>
      <c r="L30" s="78">
        <v>30</v>
      </c>
      <c r="M30" s="78"/>
      <c r="N30" s="73"/>
      <c r="O30" s="80" t="s">
        <v>754</v>
      </c>
      <c r="P30" s="82">
        <v>42812.017951388887</v>
      </c>
      <c r="Q30" s="80" t="s">
        <v>768</v>
      </c>
      <c r="R30" s="84" t="s">
        <v>1502</v>
      </c>
      <c r="S30" s="80" t="s">
        <v>1807</v>
      </c>
      <c r="T30" s="80" t="s">
        <v>1892</v>
      </c>
      <c r="U30" s="82">
        <v>42812.017951388887</v>
      </c>
      <c r="V30" s="84" t="s">
        <v>2138</v>
      </c>
      <c r="W30" s="80"/>
      <c r="X30" s="80"/>
      <c r="Y30" s="83" t="s">
        <v>3138</v>
      </c>
      <c r="Z30" s="80"/>
    </row>
    <row r="31" spans="1:26" x14ac:dyDescent="0.25">
      <c r="A31" s="65" t="s">
        <v>207</v>
      </c>
      <c r="B31" s="65" t="s">
        <v>627</v>
      </c>
      <c r="C31" s="66"/>
      <c r="D31" s="67"/>
      <c r="E31" s="68"/>
      <c r="F31" s="69"/>
      <c r="G31" s="66"/>
      <c r="H31" s="70"/>
      <c r="I31" s="71"/>
      <c r="J31" s="71"/>
      <c r="K31" s="35"/>
      <c r="L31" s="78">
        <v>31</v>
      </c>
      <c r="M31" s="78"/>
      <c r="N31" s="73"/>
      <c r="O31" s="80" t="s">
        <v>754</v>
      </c>
      <c r="P31" s="82">
        <v>42812.01902777778</v>
      </c>
      <c r="Q31" s="80" t="s">
        <v>758</v>
      </c>
      <c r="R31" s="84" t="s">
        <v>1496</v>
      </c>
      <c r="S31" s="80" t="s">
        <v>1804</v>
      </c>
      <c r="T31" s="80" t="s">
        <v>1884</v>
      </c>
      <c r="U31" s="82">
        <v>42812.01902777778</v>
      </c>
      <c r="V31" s="84" t="s">
        <v>2139</v>
      </c>
      <c r="W31" s="80"/>
      <c r="X31" s="80"/>
      <c r="Y31" s="83" t="s">
        <v>3139</v>
      </c>
      <c r="Z31" s="80"/>
    </row>
    <row r="32" spans="1:26" x14ac:dyDescent="0.25">
      <c r="A32" s="65" t="s">
        <v>207</v>
      </c>
      <c r="B32" s="65" t="s">
        <v>628</v>
      </c>
      <c r="C32" s="66"/>
      <c r="D32" s="67"/>
      <c r="E32" s="68"/>
      <c r="F32" s="69"/>
      <c r="G32" s="66"/>
      <c r="H32" s="70"/>
      <c r="I32" s="71"/>
      <c r="J32" s="71"/>
      <c r="K32" s="35"/>
      <c r="L32" s="78">
        <v>32</v>
      </c>
      <c r="M32" s="78"/>
      <c r="N32" s="73"/>
      <c r="O32" s="80" t="s">
        <v>754</v>
      </c>
      <c r="P32" s="82">
        <v>42812.01902777778</v>
      </c>
      <c r="Q32" s="80" t="s">
        <v>758</v>
      </c>
      <c r="R32" s="84" t="s">
        <v>1496</v>
      </c>
      <c r="S32" s="80" t="s">
        <v>1804</v>
      </c>
      <c r="T32" s="80" t="s">
        <v>1884</v>
      </c>
      <c r="U32" s="82">
        <v>42812.01902777778</v>
      </c>
      <c r="V32" s="84" t="s">
        <v>2139</v>
      </c>
      <c r="W32" s="80"/>
      <c r="X32" s="80"/>
      <c r="Y32" s="83" t="s">
        <v>3139</v>
      </c>
      <c r="Z32" s="80"/>
    </row>
    <row r="33" spans="1:26" x14ac:dyDescent="0.25">
      <c r="A33" s="65" t="s">
        <v>207</v>
      </c>
      <c r="B33" s="65" t="s">
        <v>370</v>
      </c>
      <c r="C33" s="66"/>
      <c r="D33" s="67"/>
      <c r="E33" s="68"/>
      <c r="F33" s="69"/>
      <c r="G33" s="66"/>
      <c r="H33" s="70"/>
      <c r="I33" s="71"/>
      <c r="J33" s="71"/>
      <c r="K33" s="35"/>
      <c r="L33" s="78">
        <v>33</v>
      </c>
      <c r="M33" s="78"/>
      <c r="N33" s="73"/>
      <c r="O33" s="80" t="s">
        <v>754</v>
      </c>
      <c r="P33" s="82">
        <v>42812.01902777778</v>
      </c>
      <c r="Q33" s="80" t="s">
        <v>758</v>
      </c>
      <c r="R33" s="84" t="s">
        <v>1496</v>
      </c>
      <c r="S33" s="80" t="s">
        <v>1804</v>
      </c>
      <c r="T33" s="80" t="s">
        <v>1884</v>
      </c>
      <c r="U33" s="82">
        <v>42812.01902777778</v>
      </c>
      <c r="V33" s="84" t="s">
        <v>2139</v>
      </c>
      <c r="W33" s="80"/>
      <c r="X33" s="80"/>
      <c r="Y33" s="83" t="s">
        <v>3139</v>
      </c>
      <c r="Z33" s="80"/>
    </row>
    <row r="34" spans="1:26" x14ac:dyDescent="0.25">
      <c r="A34" s="65" t="s">
        <v>208</v>
      </c>
      <c r="B34" s="65" t="s">
        <v>489</v>
      </c>
      <c r="C34" s="66"/>
      <c r="D34" s="67"/>
      <c r="E34" s="68"/>
      <c r="F34" s="69"/>
      <c r="G34" s="66"/>
      <c r="H34" s="70"/>
      <c r="I34" s="71"/>
      <c r="J34" s="71"/>
      <c r="K34" s="35"/>
      <c r="L34" s="78">
        <v>34</v>
      </c>
      <c r="M34" s="78"/>
      <c r="N34" s="73"/>
      <c r="O34" s="80" t="s">
        <v>754</v>
      </c>
      <c r="P34" s="82">
        <v>42812.02579861111</v>
      </c>
      <c r="Q34" s="80" t="s">
        <v>766</v>
      </c>
      <c r="R34" s="80"/>
      <c r="S34" s="80"/>
      <c r="T34" s="80" t="s">
        <v>1891</v>
      </c>
      <c r="U34" s="82">
        <v>42812.02579861111</v>
      </c>
      <c r="V34" s="84" t="s">
        <v>2140</v>
      </c>
      <c r="W34" s="80"/>
      <c r="X34" s="80"/>
      <c r="Y34" s="83" t="s">
        <v>3140</v>
      </c>
      <c r="Z34" s="80"/>
    </row>
    <row r="35" spans="1:26" x14ac:dyDescent="0.25">
      <c r="A35" s="65" t="s">
        <v>208</v>
      </c>
      <c r="B35" s="65" t="s">
        <v>631</v>
      </c>
      <c r="C35" s="66"/>
      <c r="D35" s="67"/>
      <c r="E35" s="68"/>
      <c r="F35" s="69"/>
      <c r="G35" s="66"/>
      <c r="H35" s="70"/>
      <c r="I35" s="71"/>
      <c r="J35" s="71"/>
      <c r="K35" s="35"/>
      <c r="L35" s="78">
        <v>35</v>
      </c>
      <c r="M35" s="78"/>
      <c r="N35" s="73"/>
      <c r="O35" s="80" t="s">
        <v>754</v>
      </c>
      <c r="P35" s="82">
        <v>42812.02579861111</v>
      </c>
      <c r="Q35" s="80" t="s">
        <v>766</v>
      </c>
      <c r="R35" s="80"/>
      <c r="S35" s="80"/>
      <c r="T35" s="80" t="s">
        <v>1891</v>
      </c>
      <c r="U35" s="82">
        <v>42812.02579861111</v>
      </c>
      <c r="V35" s="84" t="s">
        <v>2140</v>
      </c>
      <c r="W35" s="80"/>
      <c r="X35" s="80"/>
      <c r="Y35" s="83" t="s">
        <v>3140</v>
      </c>
      <c r="Z35" s="80"/>
    </row>
    <row r="36" spans="1:26" x14ac:dyDescent="0.25">
      <c r="A36" s="65" t="s">
        <v>208</v>
      </c>
      <c r="B36" s="65" t="s">
        <v>491</v>
      </c>
      <c r="C36" s="66"/>
      <c r="D36" s="67"/>
      <c r="E36" s="68"/>
      <c r="F36" s="69"/>
      <c r="G36" s="66"/>
      <c r="H36" s="70"/>
      <c r="I36" s="71"/>
      <c r="J36" s="71"/>
      <c r="K36" s="35"/>
      <c r="L36" s="78">
        <v>36</v>
      </c>
      <c r="M36" s="78"/>
      <c r="N36" s="73"/>
      <c r="O36" s="80" t="s">
        <v>754</v>
      </c>
      <c r="P36" s="82">
        <v>42812.02579861111</v>
      </c>
      <c r="Q36" s="80" t="s">
        <v>766</v>
      </c>
      <c r="R36" s="80"/>
      <c r="S36" s="80"/>
      <c r="T36" s="80" t="s">
        <v>1891</v>
      </c>
      <c r="U36" s="82">
        <v>42812.02579861111</v>
      </c>
      <c r="V36" s="84" t="s">
        <v>2140</v>
      </c>
      <c r="W36" s="80"/>
      <c r="X36" s="80"/>
      <c r="Y36" s="83" t="s">
        <v>3140</v>
      </c>
      <c r="Z36" s="80"/>
    </row>
    <row r="37" spans="1:26" x14ac:dyDescent="0.25">
      <c r="A37" s="65" t="s">
        <v>209</v>
      </c>
      <c r="B37" s="65" t="s">
        <v>489</v>
      </c>
      <c r="C37" s="66"/>
      <c r="D37" s="67"/>
      <c r="E37" s="68"/>
      <c r="F37" s="69"/>
      <c r="G37" s="66"/>
      <c r="H37" s="70"/>
      <c r="I37" s="71"/>
      <c r="J37" s="71"/>
      <c r="K37" s="35"/>
      <c r="L37" s="78">
        <v>37</v>
      </c>
      <c r="M37" s="78"/>
      <c r="N37" s="73"/>
      <c r="O37" s="80" t="s">
        <v>754</v>
      </c>
      <c r="P37" s="82">
        <v>42812.032349537039</v>
      </c>
      <c r="Q37" s="80" t="s">
        <v>766</v>
      </c>
      <c r="R37" s="80"/>
      <c r="S37" s="80"/>
      <c r="T37" s="80" t="s">
        <v>1891</v>
      </c>
      <c r="U37" s="82">
        <v>42812.032349537039</v>
      </c>
      <c r="V37" s="84" t="s">
        <v>2141</v>
      </c>
      <c r="W37" s="80"/>
      <c r="X37" s="80"/>
      <c r="Y37" s="83" t="s">
        <v>3141</v>
      </c>
      <c r="Z37" s="80"/>
    </row>
    <row r="38" spans="1:26" x14ac:dyDescent="0.25">
      <c r="A38" s="65" t="s">
        <v>209</v>
      </c>
      <c r="B38" s="65" t="s">
        <v>631</v>
      </c>
      <c r="C38" s="66"/>
      <c r="D38" s="67"/>
      <c r="E38" s="68"/>
      <c r="F38" s="69"/>
      <c r="G38" s="66"/>
      <c r="H38" s="70"/>
      <c r="I38" s="71"/>
      <c r="J38" s="71"/>
      <c r="K38" s="35"/>
      <c r="L38" s="78">
        <v>38</v>
      </c>
      <c r="M38" s="78"/>
      <c r="N38" s="73"/>
      <c r="O38" s="80" t="s">
        <v>754</v>
      </c>
      <c r="P38" s="82">
        <v>42812.032349537039</v>
      </c>
      <c r="Q38" s="80" t="s">
        <v>766</v>
      </c>
      <c r="R38" s="80"/>
      <c r="S38" s="80"/>
      <c r="T38" s="80" t="s">
        <v>1891</v>
      </c>
      <c r="U38" s="82">
        <v>42812.032349537039</v>
      </c>
      <c r="V38" s="84" t="s">
        <v>2141</v>
      </c>
      <c r="W38" s="80"/>
      <c r="X38" s="80"/>
      <c r="Y38" s="83" t="s">
        <v>3141</v>
      </c>
      <c r="Z38" s="80"/>
    </row>
    <row r="39" spans="1:26" x14ac:dyDescent="0.25">
      <c r="A39" s="65" t="s">
        <v>209</v>
      </c>
      <c r="B39" s="65" t="s">
        <v>491</v>
      </c>
      <c r="C39" s="66"/>
      <c r="D39" s="67"/>
      <c r="E39" s="68"/>
      <c r="F39" s="69"/>
      <c r="G39" s="66"/>
      <c r="H39" s="70"/>
      <c r="I39" s="71"/>
      <c r="J39" s="71"/>
      <c r="K39" s="35"/>
      <c r="L39" s="78">
        <v>39</v>
      </c>
      <c r="M39" s="78"/>
      <c r="N39" s="73"/>
      <c r="O39" s="80" t="s">
        <v>754</v>
      </c>
      <c r="P39" s="82">
        <v>42812.032349537039</v>
      </c>
      <c r="Q39" s="80" t="s">
        <v>766</v>
      </c>
      <c r="R39" s="80"/>
      <c r="S39" s="80"/>
      <c r="T39" s="80" t="s">
        <v>1891</v>
      </c>
      <c r="U39" s="82">
        <v>42812.032349537039</v>
      </c>
      <c r="V39" s="84" t="s">
        <v>2141</v>
      </c>
      <c r="W39" s="80"/>
      <c r="X39" s="80"/>
      <c r="Y39" s="83" t="s">
        <v>3141</v>
      </c>
      <c r="Z39" s="80"/>
    </row>
    <row r="40" spans="1:26" x14ac:dyDescent="0.25">
      <c r="A40" s="65" t="s">
        <v>210</v>
      </c>
      <c r="B40" s="65" t="s">
        <v>528</v>
      </c>
      <c r="C40" s="66"/>
      <c r="D40" s="67"/>
      <c r="E40" s="68"/>
      <c r="F40" s="69"/>
      <c r="G40" s="66"/>
      <c r="H40" s="70"/>
      <c r="I40" s="71"/>
      <c r="J40" s="71"/>
      <c r="K40" s="35"/>
      <c r="L40" s="78">
        <v>40</v>
      </c>
      <c r="M40" s="78"/>
      <c r="N40" s="73"/>
      <c r="O40" s="80" t="s">
        <v>754</v>
      </c>
      <c r="P40" s="82">
        <v>42812.053333333337</v>
      </c>
      <c r="Q40" s="80" t="s">
        <v>767</v>
      </c>
      <c r="R40" s="84" t="s">
        <v>1501</v>
      </c>
      <c r="S40" s="80" t="s">
        <v>1806</v>
      </c>
      <c r="T40" s="80" t="s">
        <v>1884</v>
      </c>
      <c r="U40" s="82">
        <v>42812.053333333337</v>
      </c>
      <c r="V40" s="84" t="s">
        <v>2142</v>
      </c>
      <c r="W40" s="80"/>
      <c r="X40" s="80"/>
      <c r="Y40" s="83" t="s">
        <v>3142</v>
      </c>
      <c r="Z40" s="80"/>
    </row>
    <row r="41" spans="1:26" x14ac:dyDescent="0.25">
      <c r="A41" s="65" t="s">
        <v>211</v>
      </c>
      <c r="B41" s="65" t="s">
        <v>532</v>
      </c>
      <c r="C41" s="66"/>
      <c r="D41" s="67"/>
      <c r="E41" s="68"/>
      <c r="F41" s="69"/>
      <c r="G41" s="66"/>
      <c r="H41" s="70"/>
      <c r="I41" s="71"/>
      <c r="J41" s="71"/>
      <c r="K41" s="35"/>
      <c r="L41" s="78">
        <v>41</v>
      </c>
      <c r="M41" s="78"/>
      <c r="N41" s="73"/>
      <c r="O41" s="80" t="s">
        <v>754</v>
      </c>
      <c r="P41" s="82">
        <v>42812.061516203707</v>
      </c>
      <c r="Q41" s="80" t="s">
        <v>757</v>
      </c>
      <c r="R41" s="84" t="s">
        <v>1495</v>
      </c>
      <c r="S41" s="80" t="s">
        <v>1803</v>
      </c>
      <c r="T41" s="80" t="s">
        <v>1884</v>
      </c>
      <c r="U41" s="82">
        <v>42812.061516203707</v>
      </c>
      <c r="V41" s="84" t="s">
        <v>2143</v>
      </c>
      <c r="W41" s="80"/>
      <c r="X41" s="80"/>
      <c r="Y41" s="83" t="s">
        <v>3143</v>
      </c>
      <c r="Z41" s="80"/>
    </row>
    <row r="42" spans="1:26" x14ac:dyDescent="0.25">
      <c r="A42" s="65" t="s">
        <v>212</v>
      </c>
      <c r="B42" s="65" t="s">
        <v>632</v>
      </c>
      <c r="C42" s="66"/>
      <c r="D42" s="67"/>
      <c r="E42" s="68"/>
      <c r="F42" s="69"/>
      <c r="G42" s="66"/>
      <c r="H42" s="70"/>
      <c r="I42" s="71"/>
      <c r="J42" s="71"/>
      <c r="K42" s="35"/>
      <c r="L42" s="78">
        <v>42</v>
      </c>
      <c r="M42" s="78"/>
      <c r="N42" s="73"/>
      <c r="O42" s="80" t="s">
        <v>754</v>
      </c>
      <c r="P42" s="82">
        <v>42812.069930555554</v>
      </c>
      <c r="Q42" s="80" t="s">
        <v>769</v>
      </c>
      <c r="R42" s="84" t="s">
        <v>1503</v>
      </c>
      <c r="S42" s="80" t="s">
        <v>1808</v>
      </c>
      <c r="T42" s="80" t="s">
        <v>1884</v>
      </c>
      <c r="U42" s="82">
        <v>42812.069930555554</v>
      </c>
      <c r="V42" s="84" t="s">
        <v>2144</v>
      </c>
      <c r="W42" s="80"/>
      <c r="X42" s="80"/>
      <c r="Y42" s="83" t="s">
        <v>3144</v>
      </c>
      <c r="Z42" s="80"/>
    </row>
    <row r="43" spans="1:26" x14ac:dyDescent="0.25">
      <c r="A43" s="65" t="s">
        <v>213</v>
      </c>
      <c r="B43" s="65" t="s">
        <v>258</v>
      </c>
      <c r="C43" s="66"/>
      <c r="D43" s="67"/>
      <c r="E43" s="68"/>
      <c r="F43" s="69"/>
      <c r="G43" s="66"/>
      <c r="H43" s="70"/>
      <c r="I43" s="71"/>
      <c r="J43" s="71"/>
      <c r="K43" s="35"/>
      <c r="L43" s="78">
        <v>43</v>
      </c>
      <c r="M43" s="78"/>
      <c r="N43" s="73"/>
      <c r="O43" s="80" t="s">
        <v>754</v>
      </c>
      <c r="P43" s="82">
        <v>42812.072812500002</v>
      </c>
      <c r="Q43" s="80" t="s">
        <v>770</v>
      </c>
      <c r="R43" s="80"/>
      <c r="S43" s="80"/>
      <c r="T43" s="80" t="s">
        <v>1893</v>
      </c>
      <c r="U43" s="82">
        <v>42812.072812500002</v>
      </c>
      <c r="V43" s="84" t="s">
        <v>2145</v>
      </c>
      <c r="W43" s="80"/>
      <c r="X43" s="80"/>
      <c r="Y43" s="83" t="s">
        <v>3145</v>
      </c>
      <c r="Z43" s="80"/>
    </row>
    <row r="44" spans="1:26" x14ac:dyDescent="0.25">
      <c r="A44" s="65" t="s">
        <v>213</v>
      </c>
      <c r="B44" s="65" t="s">
        <v>633</v>
      </c>
      <c r="C44" s="66"/>
      <c r="D44" s="67"/>
      <c r="E44" s="68"/>
      <c r="F44" s="69"/>
      <c r="G44" s="66"/>
      <c r="H44" s="70"/>
      <c r="I44" s="71"/>
      <c r="J44" s="71"/>
      <c r="K44" s="35"/>
      <c r="L44" s="78">
        <v>44</v>
      </c>
      <c r="M44" s="78"/>
      <c r="N44" s="73"/>
      <c r="O44" s="80" t="s">
        <v>754</v>
      </c>
      <c r="P44" s="82">
        <v>42812.072812500002</v>
      </c>
      <c r="Q44" s="80" t="s">
        <v>770</v>
      </c>
      <c r="R44" s="80"/>
      <c r="S44" s="80"/>
      <c r="T44" s="80" t="s">
        <v>1893</v>
      </c>
      <c r="U44" s="82">
        <v>42812.072812500002</v>
      </c>
      <c r="V44" s="84" t="s">
        <v>2145</v>
      </c>
      <c r="W44" s="80"/>
      <c r="X44" s="80"/>
      <c r="Y44" s="83" t="s">
        <v>3145</v>
      </c>
      <c r="Z44" s="80"/>
    </row>
    <row r="45" spans="1:26" x14ac:dyDescent="0.25">
      <c r="A45" s="65" t="s">
        <v>213</v>
      </c>
      <c r="B45" s="65" t="s">
        <v>257</v>
      </c>
      <c r="C45" s="66"/>
      <c r="D45" s="67"/>
      <c r="E45" s="68"/>
      <c r="F45" s="69"/>
      <c r="G45" s="66"/>
      <c r="H45" s="70"/>
      <c r="I45" s="71"/>
      <c r="J45" s="71"/>
      <c r="K45" s="35"/>
      <c r="L45" s="78">
        <v>45</v>
      </c>
      <c r="M45" s="78"/>
      <c r="N45" s="73"/>
      <c r="O45" s="80" t="s">
        <v>754</v>
      </c>
      <c r="P45" s="82">
        <v>42812.072812500002</v>
      </c>
      <c r="Q45" s="80" t="s">
        <v>770</v>
      </c>
      <c r="R45" s="80"/>
      <c r="S45" s="80"/>
      <c r="T45" s="80" t="s">
        <v>1893</v>
      </c>
      <c r="U45" s="82">
        <v>42812.072812500002</v>
      </c>
      <c r="V45" s="84" t="s">
        <v>2145</v>
      </c>
      <c r="W45" s="80"/>
      <c r="X45" s="80"/>
      <c r="Y45" s="83" t="s">
        <v>3145</v>
      </c>
      <c r="Z45" s="80"/>
    </row>
    <row r="46" spans="1:26" x14ac:dyDescent="0.25">
      <c r="A46" s="65" t="s">
        <v>214</v>
      </c>
      <c r="B46" s="65" t="s">
        <v>489</v>
      </c>
      <c r="C46" s="66"/>
      <c r="D46" s="67"/>
      <c r="E46" s="68"/>
      <c r="F46" s="69"/>
      <c r="G46" s="66"/>
      <c r="H46" s="70"/>
      <c r="I46" s="71"/>
      <c r="J46" s="71"/>
      <c r="K46" s="35"/>
      <c r="L46" s="78">
        <v>46</v>
      </c>
      <c r="M46" s="78"/>
      <c r="N46" s="73"/>
      <c r="O46" s="80" t="s">
        <v>754</v>
      </c>
      <c r="P46" s="82">
        <v>42812.078831018516</v>
      </c>
      <c r="Q46" s="80" t="s">
        <v>766</v>
      </c>
      <c r="R46" s="80"/>
      <c r="S46" s="80"/>
      <c r="T46" s="80" t="s">
        <v>1891</v>
      </c>
      <c r="U46" s="82">
        <v>42812.078831018516</v>
      </c>
      <c r="V46" s="84" t="s">
        <v>2146</v>
      </c>
      <c r="W46" s="80"/>
      <c r="X46" s="80"/>
      <c r="Y46" s="83" t="s">
        <v>3146</v>
      </c>
      <c r="Z46" s="80"/>
    </row>
    <row r="47" spans="1:26" x14ac:dyDescent="0.25">
      <c r="A47" s="65" t="s">
        <v>214</v>
      </c>
      <c r="B47" s="65" t="s">
        <v>631</v>
      </c>
      <c r="C47" s="66"/>
      <c r="D47" s="67"/>
      <c r="E47" s="68"/>
      <c r="F47" s="69"/>
      <c r="G47" s="66"/>
      <c r="H47" s="70"/>
      <c r="I47" s="71"/>
      <c r="J47" s="71"/>
      <c r="K47" s="35"/>
      <c r="L47" s="78">
        <v>47</v>
      </c>
      <c r="M47" s="78"/>
      <c r="N47" s="73"/>
      <c r="O47" s="80" t="s">
        <v>754</v>
      </c>
      <c r="P47" s="82">
        <v>42812.078831018516</v>
      </c>
      <c r="Q47" s="80" t="s">
        <v>766</v>
      </c>
      <c r="R47" s="80"/>
      <c r="S47" s="80"/>
      <c r="T47" s="80" t="s">
        <v>1891</v>
      </c>
      <c r="U47" s="82">
        <v>42812.078831018516</v>
      </c>
      <c r="V47" s="84" t="s">
        <v>2146</v>
      </c>
      <c r="W47" s="80"/>
      <c r="X47" s="80"/>
      <c r="Y47" s="83" t="s">
        <v>3146</v>
      </c>
      <c r="Z47" s="80"/>
    </row>
    <row r="48" spans="1:26" x14ac:dyDescent="0.25">
      <c r="A48" s="65" t="s">
        <v>214</v>
      </c>
      <c r="B48" s="65" t="s">
        <v>491</v>
      </c>
      <c r="C48" s="66"/>
      <c r="D48" s="67"/>
      <c r="E48" s="68"/>
      <c r="F48" s="69"/>
      <c r="G48" s="66"/>
      <c r="H48" s="70"/>
      <c r="I48" s="71"/>
      <c r="J48" s="71"/>
      <c r="K48" s="35"/>
      <c r="L48" s="78">
        <v>48</v>
      </c>
      <c r="M48" s="78"/>
      <c r="N48" s="73"/>
      <c r="O48" s="80" t="s">
        <v>754</v>
      </c>
      <c r="P48" s="82">
        <v>42812.078831018516</v>
      </c>
      <c r="Q48" s="80" t="s">
        <v>766</v>
      </c>
      <c r="R48" s="80"/>
      <c r="S48" s="80"/>
      <c r="T48" s="80" t="s">
        <v>1891</v>
      </c>
      <c r="U48" s="82">
        <v>42812.078831018516</v>
      </c>
      <c r="V48" s="84" t="s">
        <v>2146</v>
      </c>
      <c r="W48" s="80"/>
      <c r="X48" s="80"/>
      <c r="Y48" s="83" t="s">
        <v>3146</v>
      </c>
      <c r="Z48" s="80"/>
    </row>
    <row r="49" spans="1:26" x14ac:dyDescent="0.25">
      <c r="A49" s="65" t="s">
        <v>215</v>
      </c>
      <c r="B49" s="65" t="s">
        <v>489</v>
      </c>
      <c r="C49" s="66"/>
      <c r="D49" s="67"/>
      <c r="E49" s="68"/>
      <c r="F49" s="69"/>
      <c r="G49" s="66"/>
      <c r="H49" s="70"/>
      <c r="I49" s="71"/>
      <c r="J49" s="71"/>
      <c r="K49" s="35"/>
      <c r="L49" s="78">
        <v>49</v>
      </c>
      <c r="M49" s="78"/>
      <c r="N49" s="73"/>
      <c r="O49" s="80" t="s">
        <v>754</v>
      </c>
      <c r="P49" s="82">
        <v>42812.159155092595</v>
      </c>
      <c r="Q49" s="80" t="s">
        <v>766</v>
      </c>
      <c r="R49" s="80"/>
      <c r="S49" s="80"/>
      <c r="T49" s="80" t="s">
        <v>1891</v>
      </c>
      <c r="U49" s="82">
        <v>42812.159155092595</v>
      </c>
      <c r="V49" s="84" t="s">
        <v>2147</v>
      </c>
      <c r="W49" s="80"/>
      <c r="X49" s="80"/>
      <c r="Y49" s="83" t="s">
        <v>3147</v>
      </c>
      <c r="Z49" s="80"/>
    </row>
    <row r="50" spans="1:26" x14ac:dyDescent="0.25">
      <c r="A50" s="65" t="s">
        <v>215</v>
      </c>
      <c r="B50" s="65" t="s">
        <v>631</v>
      </c>
      <c r="C50" s="66"/>
      <c r="D50" s="67"/>
      <c r="E50" s="68"/>
      <c r="F50" s="69"/>
      <c r="G50" s="66"/>
      <c r="H50" s="70"/>
      <c r="I50" s="71"/>
      <c r="J50" s="71"/>
      <c r="K50" s="35"/>
      <c r="L50" s="78">
        <v>50</v>
      </c>
      <c r="M50" s="78"/>
      <c r="N50" s="73"/>
      <c r="O50" s="80" t="s">
        <v>754</v>
      </c>
      <c r="P50" s="82">
        <v>42812.159155092595</v>
      </c>
      <c r="Q50" s="80" t="s">
        <v>766</v>
      </c>
      <c r="R50" s="80"/>
      <c r="S50" s="80"/>
      <c r="T50" s="80" t="s">
        <v>1891</v>
      </c>
      <c r="U50" s="82">
        <v>42812.159155092595</v>
      </c>
      <c r="V50" s="84" t="s">
        <v>2147</v>
      </c>
      <c r="W50" s="80"/>
      <c r="X50" s="80"/>
      <c r="Y50" s="83" t="s">
        <v>3147</v>
      </c>
      <c r="Z50" s="80"/>
    </row>
    <row r="51" spans="1:26" x14ac:dyDescent="0.25">
      <c r="A51" s="65" t="s">
        <v>215</v>
      </c>
      <c r="B51" s="65" t="s">
        <v>491</v>
      </c>
      <c r="C51" s="66"/>
      <c r="D51" s="67"/>
      <c r="E51" s="68"/>
      <c r="F51" s="69"/>
      <c r="G51" s="66"/>
      <c r="H51" s="70"/>
      <c r="I51" s="71"/>
      <c r="J51" s="71"/>
      <c r="K51" s="35"/>
      <c r="L51" s="78">
        <v>51</v>
      </c>
      <c r="M51" s="78"/>
      <c r="N51" s="73"/>
      <c r="O51" s="80" t="s">
        <v>754</v>
      </c>
      <c r="P51" s="82">
        <v>42812.159155092595</v>
      </c>
      <c r="Q51" s="80" t="s">
        <v>766</v>
      </c>
      <c r="R51" s="80"/>
      <c r="S51" s="80"/>
      <c r="T51" s="80" t="s">
        <v>1891</v>
      </c>
      <c r="U51" s="82">
        <v>42812.159155092595</v>
      </c>
      <c r="V51" s="84" t="s">
        <v>2147</v>
      </c>
      <c r="W51" s="80"/>
      <c r="X51" s="80"/>
      <c r="Y51" s="83" t="s">
        <v>3147</v>
      </c>
      <c r="Z51" s="80"/>
    </row>
    <row r="52" spans="1:26" x14ac:dyDescent="0.25">
      <c r="A52" s="65" t="s">
        <v>216</v>
      </c>
      <c r="B52" s="65" t="s">
        <v>625</v>
      </c>
      <c r="C52" s="66"/>
      <c r="D52" s="67"/>
      <c r="E52" s="68"/>
      <c r="F52" s="69"/>
      <c r="G52" s="66"/>
      <c r="H52" s="70"/>
      <c r="I52" s="71"/>
      <c r="J52" s="71"/>
      <c r="K52" s="35"/>
      <c r="L52" s="78">
        <v>52</v>
      </c>
      <c r="M52" s="78"/>
      <c r="N52" s="73"/>
      <c r="O52" s="80" t="s">
        <v>754</v>
      </c>
      <c r="P52" s="82">
        <v>42812.294976851852</v>
      </c>
      <c r="Q52" s="80" t="s">
        <v>771</v>
      </c>
      <c r="R52" s="84" t="s">
        <v>1504</v>
      </c>
      <c r="S52" s="80" t="s">
        <v>1807</v>
      </c>
      <c r="T52" s="80" t="s">
        <v>1894</v>
      </c>
      <c r="U52" s="82">
        <v>42812.294976851852</v>
      </c>
      <c r="V52" s="84" t="s">
        <v>2148</v>
      </c>
      <c r="W52" s="80"/>
      <c r="X52" s="80"/>
      <c r="Y52" s="83" t="s">
        <v>3148</v>
      </c>
      <c r="Z52" s="80"/>
    </row>
    <row r="53" spans="1:26" x14ac:dyDescent="0.25">
      <c r="A53" s="65" t="s">
        <v>217</v>
      </c>
      <c r="B53" s="65" t="s">
        <v>528</v>
      </c>
      <c r="C53" s="66"/>
      <c r="D53" s="67"/>
      <c r="E53" s="68"/>
      <c r="F53" s="69"/>
      <c r="G53" s="66"/>
      <c r="H53" s="70"/>
      <c r="I53" s="71"/>
      <c r="J53" s="71"/>
      <c r="K53" s="35"/>
      <c r="L53" s="78">
        <v>53</v>
      </c>
      <c r="M53" s="78"/>
      <c r="N53" s="73"/>
      <c r="O53" s="80" t="s">
        <v>754</v>
      </c>
      <c r="P53" s="82">
        <v>42812.414039351854</v>
      </c>
      <c r="Q53" s="80" t="s">
        <v>767</v>
      </c>
      <c r="R53" s="84" t="s">
        <v>1501</v>
      </c>
      <c r="S53" s="80" t="s">
        <v>1806</v>
      </c>
      <c r="T53" s="80" t="s">
        <v>1884</v>
      </c>
      <c r="U53" s="82">
        <v>42812.414039351854</v>
      </c>
      <c r="V53" s="84" t="s">
        <v>2149</v>
      </c>
      <c r="W53" s="80"/>
      <c r="X53" s="80"/>
      <c r="Y53" s="83" t="s">
        <v>3149</v>
      </c>
      <c r="Z53" s="80"/>
    </row>
    <row r="54" spans="1:26" x14ac:dyDescent="0.25">
      <c r="A54" s="65" t="s">
        <v>218</v>
      </c>
      <c r="B54" s="65" t="s">
        <v>625</v>
      </c>
      <c r="C54" s="66"/>
      <c r="D54" s="67"/>
      <c r="E54" s="68"/>
      <c r="F54" s="69"/>
      <c r="G54" s="66"/>
      <c r="H54" s="70"/>
      <c r="I54" s="71"/>
      <c r="J54" s="71"/>
      <c r="K54" s="35"/>
      <c r="L54" s="78">
        <v>54</v>
      </c>
      <c r="M54" s="78"/>
      <c r="N54" s="73"/>
      <c r="O54" s="80" t="s">
        <v>754</v>
      </c>
      <c r="P54" s="82">
        <v>42812.475659722222</v>
      </c>
      <c r="Q54" s="80" t="s">
        <v>772</v>
      </c>
      <c r="R54" s="84" t="s">
        <v>1505</v>
      </c>
      <c r="S54" s="80" t="s">
        <v>1807</v>
      </c>
      <c r="T54" s="80" t="s">
        <v>1895</v>
      </c>
      <c r="U54" s="82">
        <v>42812.475659722222</v>
      </c>
      <c r="V54" s="84" t="s">
        <v>2150</v>
      </c>
      <c r="W54" s="80"/>
      <c r="X54" s="80"/>
      <c r="Y54" s="83" t="s">
        <v>3150</v>
      </c>
      <c r="Z54" s="80"/>
    </row>
    <row r="55" spans="1:26" x14ac:dyDescent="0.25">
      <c r="A55" s="65" t="s">
        <v>219</v>
      </c>
      <c r="B55" s="65" t="s">
        <v>544</v>
      </c>
      <c r="C55" s="66"/>
      <c r="D55" s="67"/>
      <c r="E55" s="68"/>
      <c r="F55" s="69"/>
      <c r="G55" s="66"/>
      <c r="H55" s="70"/>
      <c r="I55" s="71"/>
      <c r="J55" s="71"/>
      <c r="K55" s="35"/>
      <c r="L55" s="78">
        <v>55</v>
      </c>
      <c r="M55" s="78"/>
      <c r="N55" s="73"/>
      <c r="O55" s="80" t="s">
        <v>754</v>
      </c>
      <c r="P55" s="82">
        <v>42812.488437499997</v>
      </c>
      <c r="Q55" s="80" t="s">
        <v>773</v>
      </c>
      <c r="R55" s="80"/>
      <c r="S55" s="80"/>
      <c r="T55" s="80" t="s">
        <v>1895</v>
      </c>
      <c r="U55" s="82">
        <v>42812.488437499997</v>
      </c>
      <c r="V55" s="84" t="s">
        <v>2151</v>
      </c>
      <c r="W55" s="80"/>
      <c r="X55" s="80"/>
      <c r="Y55" s="83" t="s">
        <v>3151</v>
      </c>
      <c r="Z55" s="80"/>
    </row>
    <row r="56" spans="1:26" x14ac:dyDescent="0.25">
      <c r="A56" s="65" t="s">
        <v>220</v>
      </c>
      <c r="B56" s="65" t="s">
        <v>489</v>
      </c>
      <c r="C56" s="66"/>
      <c r="D56" s="67"/>
      <c r="E56" s="68"/>
      <c r="F56" s="69"/>
      <c r="G56" s="66"/>
      <c r="H56" s="70"/>
      <c r="I56" s="71"/>
      <c r="J56" s="71"/>
      <c r="K56" s="35"/>
      <c r="L56" s="78">
        <v>56</v>
      </c>
      <c r="M56" s="78"/>
      <c r="N56" s="73"/>
      <c r="O56" s="80" t="s">
        <v>754</v>
      </c>
      <c r="P56" s="82">
        <v>42811.840810185182</v>
      </c>
      <c r="Q56" s="80" t="s">
        <v>774</v>
      </c>
      <c r="R56" s="80"/>
      <c r="S56" s="80"/>
      <c r="T56" s="80" t="s">
        <v>1888</v>
      </c>
      <c r="U56" s="82">
        <v>42811.840810185182</v>
      </c>
      <c r="V56" s="84" t="s">
        <v>2152</v>
      </c>
      <c r="W56" s="80"/>
      <c r="X56" s="80"/>
      <c r="Y56" s="83" t="s">
        <v>3152</v>
      </c>
      <c r="Z56" s="80"/>
    </row>
    <row r="57" spans="1:26" x14ac:dyDescent="0.25">
      <c r="A57" s="65" t="s">
        <v>220</v>
      </c>
      <c r="B57" s="65" t="s">
        <v>615</v>
      </c>
      <c r="C57" s="66"/>
      <c r="D57" s="67"/>
      <c r="E57" s="68"/>
      <c r="F57" s="69"/>
      <c r="G57" s="66"/>
      <c r="H57" s="70"/>
      <c r="I57" s="71"/>
      <c r="J57" s="71"/>
      <c r="K57" s="35"/>
      <c r="L57" s="78">
        <v>57</v>
      </c>
      <c r="M57" s="78"/>
      <c r="N57" s="73"/>
      <c r="O57" s="80" t="s">
        <v>754</v>
      </c>
      <c r="P57" s="82">
        <v>42811.840810185182</v>
      </c>
      <c r="Q57" s="80" t="s">
        <v>774</v>
      </c>
      <c r="R57" s="80"/>
      <c r="S57" s="80"/>
      <c r="T57" s="80" t="s">
        <v>1888</v>
      </c>
      <c r="U57" s="82">
        <v>42811.840810185182</v>
      </c>
      <c r="V57" s="84" t="s">
        <v>2152</v>
      </c>
      <c r="W57" s="80"/>
      <c r="X57" s="80"/>
      <c r="Y57" s="83" t="s">
        <v>3152</v>
      </c>
      <c r="Z57" s="80"/>
    </row>
    <row r="58" spans="1:26" x14ac:dyDescent="0.25">
      <c r="A58" s="65" t="s">
        <v>220</v>
      </c>
      <c r="B58" s="65" t="s">
        <v>615</v>
      </c>
      <c r="C58" s="66"/>
      <c r="D58" s="67"/>
      <c r="E58" s="68"/>
      <c r="F58" s="69"/>
      <c r="G58" s="66"/>
      <c r="H58" s="70"/>
      <c r="I58" s="71"/>
      <c r="J58" s="71"/>
      <c r="K58" s="35"/>
      <c r="L58" s="78">
        <v>58</v>
      </c>
      <c r="M58" s="78"/>
      <c r="N58" s="73"/>
      <c r="O58" s="80" t="s">
        <v>754</v>
      </c>
      <c r="P58" s="82">
        <v>42812.491631944446</v>
      </c>
      <c r="Q58" s="80" t="s">
        <v>775</v>
      </c>
      <c r="R58" s="80"/>
      <c r="S58" s="80"/>
      <c r="T58" s="80" t="s">
        <v>1896</v>
      </c>
      <c r="U58" s="82">
        <v>42812.491631944446</v>
      </c>
      <c r="V58" s="84" t="s">
        <v>2153</v>
      </c>
      <c r="W58" s="80"/>
      <c r="X58" s="80"/>
      <c r="Y58" s="83" t="s">
        <v>3153</v>
      </c>
      <c r="Z58" s="80"/>
    </row>
    <row r="59" spans="1:26" x14ac:dyDescent="0.25">
      <c r="A59" s="65" t="s">
        <v>221</v>
      </c>
      <c r="B59" s="65" t="s">
        <v>532</v>
      </c>
      <c r="C59" s="66"/>
      <c r="D59" s="67"/>
      <c r="E59" s="68"/>
      <c r="F59" s="69"/>
      <c r="G59" s="66"/>
      <c r="H59" s="70"/>
      <c r="I59" s="71"/>
      <c r="J59" s="71"/>
      <c r="K59" s="35"/>
      <c r="L59" s="78">
        <v>59</v>
      </c>
      <c r="M59" s="78"/>
      <c r="N59" s="73"/>
      <c r="O59" s="80" t="s">
        <v>754</v>
      </c>
      <c r="P59" s="82">
        <v>42812.492569444446</v>
      </c>
      <c r="Q59" s="80" t="s">
        <v>757</v>
      </c>
      <c r="R59" s="84" t="s">
        <v>1495</v>
      </c>
      <c r="S59" s="80" t="s">
        <v>1803</v>
      </c>
      <c r="T59" s="80" t="s">
        <v>1884</v>
      </c>
      <c r="U59" s="82">
        <v>42812.492569444446</v>
      </c>
      <c r="V59" s="84" t="s">
        <v>2154</v>
      </c>
      <c r="W59" s="80"/>
      <c r="X59" s="80"/>
      <c r="Y59" s="83" t="s">
        <v>3154</v>
      </c>
      <c r="Z59" s="80"/>
    </row>
    <row r="60" spans="1:26" x14ac:dyDescent="0.25">
      <c r="A60" s="65" t="s">
        <v>222</v>
      </c>
      <c r="B60" s="65" t="s">
        <v>634</v>
      </c>
      <c r="C60" s="66"/>
      <c r="D60" s="67"/>
      <c r="E60" s="68"/>
      <c r="F60" s="69"/>
      <c r="G60" s="66"/>
      <c r="H60" s="70"/>
      <c r="I60" s="71"/>
      <c r="J60" s="71"/>
      <c r="K60" s="35"/>
      <c r="L60" s="78">
        <v>60</v>
      </c>
      <c r="M60" s="78"/>
      <c r="N60" s="73"/>
      <c r="O60" s="80" t="s">
        <v>754</v>
      </c>
      <c r="P60" s="82">
        <v>42812.508240740739</v>
      </c>
      <c r="Q60" s="80" t="s">
        <v>776</v>
      </c>
      <c r="R60" s="84" t="s">
        <v>1506</v>
      </c>
      <c r="S60" s="80" t="s">
        <v>1809</v>
      </c>
      <c r="T60" s="80" t="s">
        <v>1897</v>
      </c>
      <c r="U60" s="82">
        <v>42812.508240740739</v>
      </c>
      <c r="V60" s="84" t="s">
        <v>2155</v>
      </c>
      <c r="W60" s="80"/>
      <c r="X60" s="80"/>
      <c r="Y60" s="83" t="s">
        <v>3155</v>
      </c>
      <c r="Z60" s="80"/>
    </row>
    <row r="61" spans="1:26" x14ac:dyDescent="0.25">
      <c r="A61" s="65" t="s">
        <v>223</v>
      </c>
      <c r="B61" s="65" t="s">
        <v>532</v>
      </c>
      <c r="C61" s="66"/>
      <c r="D61" s="67"/>
      <c r="E61" s="68"/>
      <c r="F61" s="69"/>
      <c r="G61" s="66"/>
      <c r="H61" s="70"/>
      <c r="I61" s="71"/>
      <c r="J61" s="71"/>
      <c r="K61" s="35"/>
      <c r="L61" s="78">
        <v>61</v>
      </c>
      <c r="M61" s="78"/>
      <c r="N61" s="73"/>
      <c r="O61" s="80" t="s">
        <v>754</v>
      </c>
      <c r="P61" s="82">
        <v>42812.5387962963</v>
      </c>
      <c r="Q61" s="80" t="s">
        <v>757</v>
      </c>
      <c r="R61" s="84" t="s">
        <v>1495</v>
      </c>
      <c r="S61" s="80" t="s">
        <v>1803</v>
      </c>
      <c r="T61" s="80" t="s">
        <v>1884</v>
      </c>
      <c r="U61" s="82">
        <v>42812.5387962963</v>
      </c>
      <c r="V61" s="84" t="s">
        <v>2156</v>
      </c>
      <c r="W61" s="80"/>
      <c r="X61" s="80"/>
      <c r="Y61" s="83" t="s">
        <v>3156</v>
      </c>
      <c r="Z61" s="80"/>
    </row>
    <row r="62" spans="1:26" x14ac:dyDescent="0.25">
      <c r="A62" s="65" t="s">
        <v>224</v>
      </c>
      <c r="B62" s="65" t="s">
        <v>453</v>
      </c>
      <c r="C62" s="66"/>
      <c r="D62" s="67"/>
      <c r="E62" s="68"/>
      <c r="F62" s="69"/>
      <c r="G62" s="66"/>
      <c r="H62" s="70"/>
      <c r="I62" s="71"/>
      <c r="J62" s="71"/>
      <c r="K62" s="35"/>
      <c r="L62" s="78">
        <v>62</v>
      </c>
      <c r="M62" s="78"/>
      <c r="N62" s="73"/>
      <c r="O62" s="80" t="s">
        <v>755</v>
      </c>
      <c r="P62" s="82">
        <v>42812.540092592593</v>
      </c>
      <c r="Q62" s="80" t="s">
        <v>777</v>
      </c>
      <c r="R62" s="80"/>
      <c r="S62" s="80"/>
      <c r="T62" s="80" t="s">
        <v>1898</v>
      </c>
      <c r="U62" s="82">
        <v>42812.540092592593</v>
      </c>
      <c r="V62" s="84" t="s">
        <v>2157</v>
      </c>
      <c r="W62" s="80"/>
      <c r="X62" s="80"/>
      <c r="Y62" s="83" t="s">
        <v>3157</v>
      </c>
      <c r="Z62" s="83" t="s">
        <v>3946</v>
      </c>
    </row>
    <row r="63" spans="1:26" x14ac:dyDescent="0.25">
      <c r="A63" s="65" t="s">
        <v>225</v>
      </c>
      <c r="B63" s="65" t="s">
        <v>532</v>
      </c>
      <c r="C63" s="66"/>
      <c r="D63" s="67"/>
      <c r="E63" s="68"/>
      <c r="F63" s="69"/>
      <c r="G63" s="66"/>
      <c r="H63" s="70"/>
      <c r="I63" s="71"/>
      <c r="J63" s="71"/>
      <c r="K63" s="35"/>
      <c r="L63" s="78">
        <v>63</v>
      </c>
      <c r="M63" s="78"/>
      <c r="N63" s="73"/>
      <c r="O63" s="80" t="s">
        <v>754</v>
      </c>
      <c r="P63" s="82">
        <v>42812.574861111112</v>
      </c>
      <c r="Q63" s="80" t="s">
        <v>757</v>
      </c>
      <c r="R63" s="84" t="s">
        <v>1495</v>
      </c>
      <c r="S63" s="80" t="s">
        <v>1803</v>
      </c>
      <c r="T63" s="80" t="s">
        <v>1884</v>
      </c>
      <c r="U63" s="82">
        <v>42812.574861111112</v>
      </c>
      <c r="V63" s="84" t="s">
        <v>2158</v>
      </c>
      <c r="W63" s="80"/>
      <c r="X63" s="80"/>
      <c r="Y63" s="83" t="s">
        <v>3158</v>
      </c>
      <c r="Z63" s="80"/>
    </row>
    <row r="64" spans="1:26" x14ac:dyDescent="0.25">
      <c r="A64" s="65" t="s">
        <v>226</v>
      </c>
      <c r="B64" s="65" t="s">
        <v>453</v>
      </c>
      <c r="C64" s="66"/>
      <c r="D64" s="67"/>
      <c r="E64" s="68"/>
      <c r="F64" s="69"/>
      <c r="G64" s="66"/>
      <c r="H64" s="70"/>
      <c r="I64" s="71"/>
      <c r="J64" s="71"/>
      <c r="K64" s="35"/>
      <c r="L64" s="78">
        <v>64</v>
      </c>
      <c r="M64" s="78"/>
      <c r="N64" s="73"/>
      <c r="O64" s="80" t="s">
        <v>754</v>
      </c>
      <c r="P64" s="82">
        <v>42812.580416666664</v>
      </c>
      <c r="Q64" s="80" t="s">
        <v>778</v>
      </c>
      <c r="R64" s="80"/>
      <c r="S64" s="80"/>
      <c r="T64" s="80" t="s">
        <v>1899</v>
      </c>
      <c r="U64" s="82">
        <v>42812.580416666664</v>
      </c>
      <c r="V64" s="84" t="s">
        <v>2159</v>
      </c>
      <c r="W64" s="80"/>
      <c r="X64" s="80"/>
      <c r="Y64" s="83" t="s">
        <v>3159</v>
      </c>
      <c r="Z64" s="80"/>
    </row>
    <row r="65" spans="1:26" x14ac:dyDescent="0.25">
      <c r="A65" s="65" t="s">
        <v>227</v>
      </c>
      <c r="B65" s="65" t="s">
        <v>589</v>
      </c>
      <c r="C65" s="66"/>
      <c r="D65" s="67"/>
      <c r="E65" s="68"/>
      <c r="F65" s="69"/>
      <c r="G65" s="66"/>
      <c r="H65" s="70"/>
      <c r="I65" s="71"/>
      <c r="J65" s="71"/>
      <c r="K65" s="35"/>
      <c r="L65" s="78">
        <v>65</v>
      </c>
      <c r="M65" s="78"/>
      <c r="N65" s="73"/>
      <c r="O65" s="80" t="s">
        <v>754</v>
      </c>
      <c r="P65" s="82">
        <v>42812.629988425928</v>
      </c>
      <c r="Q65" s="80" t="s">
        <v>779</v>
      </c>
      <c r="R65" s="80"/>
      <c r="S65" s="80"/>
      <c r="T65" s="80" t="s">
        <v>1900</v>
      </c>
      <c r="U65" s="82">
        <v>42812.629988425928</v>
      </c>
      <c r="V65" s="84" t="s">
        <v>2160</v>
      </c>
      <c r="W65" s="80"/>
      <c r="X65" s="80"/>
      <c r="Y65" s="83" t="s">
        <v>3160</v>
      </c>
      <c r="Z65" s="80"/>
    </row>
    <row r="66" spans="1:26" x14ac:dyDescent="0.25">
      <c r="A66" s="65" t="s">
        <v>228</v>
      </c>
      <c r="B66" s="65" t="s">
        <v>589</v>
      </c>
      <c r="C66" s="66"/>
      <c r="D66" s="67"/>
      <c r="E66" s="68"/>
      <c r="F66" s="69"/>
      <c r="G66" s="66"/>
      <c r="H66" s="70"/>
      <c r="I66" s="71"/>
      <c r="J66" s="71"/>
      <c r="K66" s="35"/>
      <c r="L66" s="78">
        <v>66</v>
      </c>
      <c r="M66" s="78"/>
      <c r="N66" s="73"/>
      <c r="O66" s="80" t="s">
        <v>754</v>
      </c>
      <c r="P66" s="82">
        <v>42812.642164351855</v>
      </c>
      <c r="Q66" s="80" t="s">
        <v>779</v>
      </c>
      <c r="R66" s="80"/>
      <c r="S66" s="80"/>
      <c r="T66" s="80" t="s">
        <v>1900</v>
      </c>
      <c r="U66" s="82">
        <v>42812.642164351855</v>
      </c>
      <c r="V66" s="84" t="s">
        <v>2161</v>
      </c>
      <c r="W66" s="80"/>
      <c r="X66" s="80"/>
      <c r="Y66" s="83" t="s">
        <v>3161</v>
      </c>
      <c r="Z66" s="80"/>
    </row>
    <row r="67" spans="1:26" x14ac:dyDescent="0.25">
      <c r="A67" s="65" t="s">
        <v>228</v>
      </c>
      <c r="B67" s="65" t="s">
        <v>453</v>
      </c>
      <c r="C67" s="66"/>
      <c r="D67" s="67"/>
      <c r="E67" s="68"/>
      <c r="F67" s="69"/>
      <c r="G67" s="66"/>
      <c r="H67" s="70"/>
      <c r="I67" s="71"/>
      <c r="J67" s="71"/>
      <c r="K67" s="35"/>
      <c r="L67" s="78">
        <v>67</v>
      </c>
      <c r="M67" s="78"/>
      <c r="N67" s="73"/>
      <c r="O67" s="80" t="s">
        <v>754</v>
      </c>
      <c r="P67" s="82">
        <v>42812.65053240741</v>
      </c>
      <c r="Q67" s="80" t="s">
        <v>780</v>
      </c>
      <c r="R67" s="80"/>
      <c r="S67" s="80"/>
      <c r="T67" s="80" t="s">
        <v>1901</v>
      </c>
      <c r="U67" s="82">
        <v>42812.65053240741</v>
      </c>
      <c r="V67" s="84" t="s">
        <v>2162</v>
      </c>
      <c r="W67" s="80"/>
      <c r="X67" s="80"/>
      <c r="Y67" s="83" t="s">
        <v>3162</v>
      </c>
      <c r="Z67" s="80"/>
    </row>
    <row r="68" spans="1:26" x14ac:dyDescent="0.25">
      <c r="A68" s="65" t="s">
        <v>229</v>
      </c>
      <c r="B68" s="65" t="s">
        <v>635</v>
      </c>
      <c r="C68" s="66"/>
      <c r="D68" s="67"/>
      <c r="E68" s="68"/>
      <c r="F68" s="69"/>
      <c r="G68" s="66"/>
      <c r="H68" s="70"/>
      <c r="I68" s="71"/>
      <c r="J68" s="71"/>
      <c r="K68" s="35"/>
      <c r="L68" s="78">
        <v>68</v>
      </c>
      <c r="M68" s="78"/>
      <c r="N68" s="73"/>
      <c r="O68" s="80" t="s">
        <v>754</v>
      </c>
      <c r="P68" s="82">
        <v>42812.675196759257</v>
      </c>
      <c r="Q68" s="80" t="s">
        <v>781</v>
      </c>
      <c r="R68" s="80"/>
      <c r="S68" s="80"/>
      <c r="T68" s="80" t="s">
        <v>1902</v>
      </c>
      <c r="U68" s="82">
        <v>42812.675196759257</v>
      </c>
      <c r="V68" s="84" t="s">
        <v>2163</v>
      </c>
      <c r="W68" s="80"/>
      <c r="X68" s="80"/>
      <c r="Y68" s="83" t="s">
        <v>3163</v>
      </c>
      <c r="Z68" s="80"/>
    </row>
    <row r="69" spans="1:26" x14ac:dyDescent="0.25">
      <c r="A69" s="65" t="s">
        <v>229</v>
      </c>
      <c r="B69" s="65" t="s">
        <v>636</v>
      </c>
      <c r="C69" s="66"/>
      <c r="D69" s="67"/>
      <c r="E69" s="68"/>
      <c r="F69" s="69"/>
      <c r="G69" s="66"/>
      <c r="H69" s="70"/>
      <c r="I69" s="71"/>
      <c r="J69" s="71"/>
      <c r="K69" s="35"/>
      <c r="L69" s="78">
        <v>69</v>
      </c>
      <c r="M69" s="78"/>
      <c r="N69" s="73"/>
      <c r="O69" s="80" t="s">
        <v>754</v>
      </c>
      <c r="P69" s="82">
        <v>42812.675196759257</v>
      </c>
      <c r="Q69" s="80" t="s">
        <v>781</v>
      </c>
      <c r="R69" s="80"/>
      <c r="S69" s="80"/>
      <c r="T69" s="80" t="s">
        <v>1902</v>
      </c>
      <c r="U69" s="82">
        <v>42812.675196759257</v>
      </c>
      <c r="V69" s="84" t="s">
        <v>2163</v>
      </c>
      <c r="W69" s="80"/>
      <c r="X69" s="80"/>
      <c r="Y69" s="83" t="s">
        <v>3163</v>
      </c>
      <c r="Z69" s="80"/>
    </row>
    <row r="70" spans="1:26" x14ac:dyDescent="0.25">
      <c r="A70" s="65" t="s">
        <v>229</v>
      </c>
      <c r="B70" s="65" t="s">
        <v>258</v>
      </c>
      <c r="C70" s="66"/>
      <c r="D70" s="67"/>
      <c r="E70" s="68"/>
      <c r="F70" s="69"/>
      <c r="G70" s="66"/>
      <c r="H70" s="70"/>
      <c r="I70" s="71"/>
      <c r="J70" s="71"/>
      <c r="K70" s="35"/>
      <c r="L70" s="78">
        <v>70</v>
      </c>
      <c r="M70" s="78"/>
      <c r="N70" s="73"/>
      <c r="O70" s="80" t="s">
        <v>754</v>
      </c>
      <c r="P70" s="82">
        <v>42812.675196759257</v>
      </c>
      <c r="Q70" s="80" t="s">
        <v>781</v>
      </c>
      <c r="R70" s="80"/>
      <c r="S70" s="80"/>
      <c r="T70" s="80" t="s">
        <v>1902</v>
      </c>
      <c r="U70" s="82">
        <v>42812.675196759257</v>
      </c>
      <c r="V70" s="84" t="s">
        <v>2163</v>
      </c>
      <c r="W70" s="80"/>
      <c r="X70" s="80"/>
      <c r="Y70" s="83" t="s">
        <v>3163</v>
      </c>
      <c r="Z70" s="80"/>
    </row>
    <row r="71" spans="1:26" x14ac:dyDescent="0.25">
      <c r="A71" s="65" t="s">
        <v>229</v>
      </c>
      <c r="B71" s="65" t="s">
        <v>257</v>
      </c>
      <c r="C71" s="66"/>
      <c r="D71" s="67"/>
      <c r="E71" s="68"/>
      <c r="F71" s="69"/>
      <c r="G71" s="66"/>
      <c r="H71" s="70"/>
      <c r="I71" s="71"/>
      <c r="J71" s="71"/>
      <c r="K71" s="35"/>
      <c r="L71" s="78">
        <v>71</v>
      </c>
      <c r="M71" s="78"/>
      <c r="N71" s="73"/>
      <c r="O71" s="80" t="s">
        <v>754</v>
      </c>
      <c r="P71" s="82">
        <v>42812.675196759257</v>
      </c>
      <c r="Q71" s="80" t="s">
        <v>781</v>
      </c>
      <c r="R71" s="80"/>
      <c r="S71" s="80"/>
      <c r="T71" s="80" t="s">
        <v>1902</v>
      </c>
      <c r="U71" s="82">
        <v>42812.675196759257</v>
      </c>
      <c r="V71" s="84" t="s">
        <v>2163</v>
      </c>
      <c r="W71" s="80"/>
      <c r="X71" s="80"/>
      <c r="Y71" s="83" t="s">
        <v>3163</v>
      </c>
      <c r="Z71" s="80"/>
    </row>
    <row r="72" spans="1:26" x14ac:dyDescent="0.25">
      <c r="A72" s="65" t="s">
        <v>230</v>
      </c>
      <c r="B72" s="65" t="s">
        <v>589</v>
      </c>
      <c r="C72" s="66"/>
      <c r="D72" s="67"/>
      <c r="E72" s="68"/>
      <c r="F72" s="69"/>
      <c r="G72" s="66"/>
      <c r="H72" s="70"/>
      <c r="I72" s="71"/>
      <c r="J72" s="71"/>
      <c r="K72" s="35"/>
      <c r="L72" s="78">
        <v>72</v>
      </c>
      <c r="M72" s="78"/>
      <c r="N72" s="73"/>
      <c r="O72" s="80" t="s">
        <v>754</v>
      </c>
      <c r="P72" s="82">
        <v>42812.672673611109</v>
      </c>
      <c r="Q72" s="80" t="s">
        <v>782</v>
      </c>
      <c r="R72" s="84" t="s">
        <v>1507</v>
      </c>
      <c r="S72" s="80" t="s">
        <v>1810</v>
      </c>
      <c r="T72" s="80" t="s">
        <v>1903</v>
      </c>
      <c r="U72" s="82">
        <v>42812.672673611109</v>
      </c>
      <c r="V72" s="84" t="s">
        <v>2164</v>
      </c>
      <c r="W72" s="80"/>
      <c r="X72" s="80"/>
      <c r="Y72" s="83" t="s">
        <v>3164</v>
      </c>
      <c r="Z72" s="80"/>
    </row>
    <row r="73" spans="1:26" x14ac:dyDescent="0.25">
      <c r="A73" s="65" t="s">
        <v>230</v>
      </c>
      <c r="B73" s="65" t="s">
        <v>637</v>
      </c>
      <c r="C73" s="66"/>
      <c r="D73" s="67"/>
      <c r="E73" s="68"/>
      <c r="F73" s="69"/>
      <c r="G73" s="66"/>
      <c r="H73" s="70"/>
      <c r="I73" s="71"/>
      <c r="J73" s="71"/>
      <c r="K73" s="35"/>
      <c r="L73" s="78">
        <v>73</v>
      </c>
      <c r="M73" s="78"/>
      <c r="N73" s="73"/>
      <c r="O73" s="80" t="s">
        <v>754</v>
      </c>
      <c r="P73" s="82">
        <v>42812.674560185187</v>
      </c>
      <c r="Q73" s="80" t="s">
        <v>783</v>
      </c>
      <c r="R73" s="80"/>
      <c r="S73" s="80"/>
      <c r="T73" s="80" t="s">
        <v>1904</v>
      </c>
      <c r="U73" s="82">
        <v>42812.674560185187</v>
      </c>
      <c r="V73" s="84" t="s">
        <v>2165</v>
      </c>
      <c r="W73" s="80"/>
      <c r="X73" s="80"/>
      <c r="Y73" s="83" t="s">
        <v>3165</v>
      </c>
      <c r="Z73" s="80"/>
    </row>
    <row r="74" spans="1:26" x14ac:dyDescent="0.25">
      <c r="A74" s="65" t="s">
        <v>230</v>
      </c>
      <c r="B74" s="65" t="s">
        <v>589</v>
      </c>
      <c r="C74" s="66"/>
      <c r="D74" s="67"/>
      <c r="E74" s="68"/>
      <c r="F74" s="69"/>
      <c r="G74" s="66"/>
      <c r="H74" s="70"/>
      <c r="I74" s="71"/>
      <c r="J74" s="71"/>
      <c r="K74" s="35"/>
      <c r="L74" s="78">
        <v>74</v>
      </c>
      <c r="M74" s="78"/>
      <c r="N74" s="73"/>
      <c r="O74" s="80" t="s">
        <v>754</v>
      </c>
      <c r="P74" s="82">
        <v>42812.674560185187</v>
      </c>
      <c r="Q74" s="80" t="s">
        <v>783</v>
      </c>
      <c r="R74" s="80"/>
      <c r="S74" s="80"/>
      <c r="T74" s="80" t="s">
        <v>1904</v>
      </c>
      <c r="U74" s="82">
        <v>42812.674560185187</v>
      </c>
      <c r="V74" s="84" t="s">
        <v>2165</v>
      </c>
      <c r="W74" s="80"/>
      <c r="X74" s="80"/>
      <c r="Y74" s="83" t="s">
        <v>3165</v>
      </c>
      <c r="Z74" s="80"/>
    </row>
    <row r="75" spans="1:26" x14ac:dyDescent="0.25">
      <c r="A75" s="65" t="s">
        <v>230</v>
      </c>
      <c r="B75" s="65" t="s">
        <v>589</v>
      </c>
      <c r="C75" s="66"/>
      <c r="D75" s="67"/>
      <c r="E75" s="68"/>
      <c r="F75" s="69"/>
      <c r="G75" s="66"/>
      <c r="H75" s="70"/>
      <c r="I75" s="71"/>
      <c r="J75" s="71"/>
      <c r="K75" s="35"/>
      <c r="L75" s="78">
        <v>75</v>
      </c>
      <c r="M75" s="78"/>
      <c r="N75" s="73"/>
      <c r="O75" s="80" t="s">
        <v>754</v>
      </c>
      <c r="P75" s="82">
        <v>42812.678402777776</v>
      </c>
      <c r="Q75" s="80" t="s">
        <v>784</v>
      </c>
      <c r="R75" s="84" t="s">
        <v>1508</v>
      </c>
      <c r="S75" s="80" t="s">
        <v>1811</v>
      </c>
      <c r="T75" s="80" t="s">
        <v>1903</v>
      </c>
      <c r="U75" s="82">
        <v>42812.678402777776</v>
      </c>
      <c r="V75" s="84" t="s">
        <v>2166</v>
      </c>
      <c r="W75" s="80"/>
      <c r="X75" s="80"/>
      <c r="Y75" s="83" t="s">
        <v>3166</v>
      </c>
      <c r="Z75" s="80"/>
    </row>
    <row r="76" spans="1:26" x14ac:dyDescent="0.25">
      <c r="A76" s="65" t="s">
        <v>230</v>
      </c>
      <c r="B76" s="65" t="s">
        <v>589</v>
      </c>
      <c r="C76" s="66"/>
      <c r="D76" s="67"/>
      <c r="E76" s="68"/>
      <c r="F76" s="69"/>
      <c r="G76" s="66"/>
      <c r="H76" s="70"/>
      <c r="I76" s="71"/>
      <c r="J76" s="71"/>
      <c r="K76" s="35"/>
      <c r="L76" s="78">
        <v>76</v>
      </c>
      <c r="M76" s="78"/>
      <c r="N76" s="73"/>
      <c r="O76" s="80" t="s">
        <v>754</v>
      </c>
      <c r="P76" s="82">
        <v>42812.678495370368</v>
      </c>
      <c r="Q76" s="80" t="s">
        <v>785</v>
      </c>
      <c r="R76" s="84" t="s">
        <v>1509</v>
      </c>
      <c r="S76" s="80" t="s">
        <v>1812</v>
      </c>
      <c r="T76" s="80" t="s">
        <v>1903</v>
      </c>
      <c r="U76" s="82">
        <v>42812.678495370368</v>
      </c>
      <c r="V76" s="84" t="s">
        <v>2167</v>
      </c>
      <c r="W76" s="80"/>
      <c r="X76" s="80"/>
      <c r="Y76" s="83" t="s">
        <v>3167</v>
      </c>
      <c r="Z76" s="80"/>
    </row>
    <row r="77" spans="1:26" x14ac:dyDescent="0.25">
      <c r="A77" s="65" t="s">
        <v>231</v>
      </c>
      <c r="B77" s="65" t="s">
        <v>633</v>
      </c>
      <c r="C77" s="66"/>
      <c r="D77" s="67"/>
      <c r="E77" s="68"/>
      <c r="F77" s="69"/>
      <c r="G77" s="66"/>
      <c r="H77" s="70"/>
      <c r="I77" s="71"/>
      <c r="J77" s="71"/>
      <c r="K77" s="35"/>
      <c r="L77" s="78">
        <v>77</v>
      </c>
      <c r="M77" s="78"/>
      <c r="N77" s="73"/>
      <c r="O77" s="80" t="s">
        <v>754</v>
      </c>
      <c r="P77" s="82">
        <v>42812.178680555553</v>
      </c>
      <c r="Q77" s="80" t="s">
        <v>770</v>
      </c>
      <c r="R77" s="80"/>
      <c r="S77" s="80"/>
      <c r="T77" s="80" t="s">
        <v>1893</v>
      </c>
      <c r="U77" s="82">
        <v>42812.178680555553</v>
      </c>
      <c r="V77" s="84" t="s">
        <v>2168</v>
      </c>
      <c r="W77" s="80"/>
      <c r="X77" s="80"/>
      <c r="Y77" s="83" t="s">
        <v>3168</v>
      </c>
      <c r="Z77" s="80"/>
    </row>
    <row r="78" spans="1:26" x14ac:dyDescent="0.25">
      <c r="A78" s="65" t="s">
        <v>231</v>
      </c>
      <c r="B78" s="65" t="s">
        <v>258</v>
      </c>
      <c r="C78" s="66"/>
      <c r="D78" s="67"/>
      <c r="E78" s="68"/>
      <c r="F78" s="69"/>
      <c r="G78" s="66"/>
      <c r="H78" s="70"/>
      <c r="I78" s="71"/>
      <c r="J78" s="71"/>
      <c r="K78" s="35"/>
      <c r="L78" s="78">
        <v>78</v>
      </c>
      <c r="M78" s="78"/>
      <c r="N78" s="73"/>
      <c r="O78" s="80" t="s">
        <v>754</v>
      </c>
      <c r="P78" s="82">
        <v>42812.178680555553</v>
      </c>
      <c r="Q78" s="80" t="s">
        <v>770</v>
      </c>
      <c r="R78" s="80"/>
      <c r="S78" s="80"/>
      <c r="T78" s="80" t="s">
        <v>1893</v>
      </c>
      <c r="U78" s="82">
        <v>42812.178680555553</v>
      </c>
      <c r="V78" s="84" t="s">
        <v>2168</v>
      </c>
      <c r="W78" s="80"/>
      <c r="X78" s="80"/>
      <c r="Y78" s="83" t="s">
        <v>3168</v>
      </c>
      <c r="Z78" s="80"/>
    </row>
    <row r="79" spans="1:26" x14ac:dyDescent="0.25">
      <c r="A79" s="65" t="s">
        <v>231</v>
      </c>
      <c r="B79" s="65" t="s">
        <v>257</v>
      </c>
      <c r="C79" s="66"/>
      <c r="D79" s="67"/>
      <c r="E79" s="68"/>
      <c r="F79" s="69"/>
      <c r="G79" s="66"/>
      <c r="H79" s="70"/>
      <c r="I79" s="71"/>
      <c r="J79" s="71"/>
      <c r="K79" s="35"/>
      <c r="L79" s="78">
        <v>79</v>
      </c>
      <c r="M79" s="78"/>
      <c r="N79" s="73"/>
      <c r="O79" s="80" t="s">
        <v>754</v>
      </c>
      <c r="P79" s="82">
        <v>42812.178680555553</v>
      </c>
      <c r="Q79" s="80" t="s">
        <v>770</v>
      </c>
      <c r="R79" s="80"/>
      <c r="S79" s="80"/>
      <c r="T79" s="80" t="s">
        <v>1893</v>
      </c>
      <c r="U79" s="82">
        <v>42812.178680555553</v>
      </c>
      <c r="V79" s="84" t="s">
        <v>2168</v>
      </c>
      <c r="W79" s="80"/>
      <c r="X79" s="80"/>
      <c r="Y79" s="83" t="s">
        <v>3168</v>
      </c>
      <c r="Z79" s="80"/>
    </row>
    <row r="80" spans="1:26" x14ac:dyDescent="0.25">
      <c r="A80" s="65" t="s">
        <v>231</v>
      </c>
      <c r="B80" s="65" t="s">
        <v>635</v>
      </c>
      <c r="C80" s="66"/>
      <c r="D80" s="67"/>
      <c r="E80" s="68"/>
      <c r="F80" s="69"/>
      <c r="G80" s="66"/>
      <c r="H80" s="70"/>
      <c r="I80" s="71"/>
      <c r="J80" s="71"/>
      <c r="K80" s="35"/>
      <c r="L80" s="78">
        <v>80</v>
      </c>
      <c r="M80" s="78"/>
      <c r="N80" s="73"/>
      <c r="O80" s="80" t="s">
        <v>754</v>
      </c>
      <c r="P80" s="82">
        <v>42812.710439814815</v>
      </c>
      <c r="Q80" s="80" t="s">
        <v>781</v>
      </c>
      <c r="R80" s="80"/>
      <c r="S80" s="80"/>
      <c r="T80" s="80" t="s">
        <v>1902</v>
      </c>
      <c r="U80" s="82">
        <v>42812.710439814815</v>
      </c>
      <c r="V80" s="84" t="s">
        <v>2169</v>
      </c>
      <c r="W80" s="80"/>
      <c r="X80" s="80"/>
      <c r="Y80" s="83" t="s">
        <v>3169</v>
      </c>
      <c r="Z80" s="80"/>
    </row>
    <row r="81" spans="1:26" x14ac:dyDescent="0.25">
      <c r="A81" s="65" t="s">
        <v>231</v>
      </c>
      <c r="B81" s="65" t="s">
        <v>636</v>
      </c>
      <c r="C81" s="66"/>
      <c r="D81" s="67"/>
      <c r="E81" s="68"/>
      <c r="F81" s="69"/>
      <c r="G81" s="66"/>
      <c r="H81" s="70"/>
      <c r="I81" s="71"/>
      <c r="J81" s="71"/>
      <c r="K81" s="35"/>
      <c r="L81" s="78">
        <v>81</v>
      </c>
      <c r="M81" s="78"/>
      <c r="N81" s="73"/>
      <c r="O81" s="80" t="s">
        <v>754</v>
      </c>
      <c r="P81" s="82">
        <v>42812.710439814815</v>
      </c>
      <c r="Q81" s="80" t="s">
        <v>781</v>
      </c>
      <c r="R81" s="80"/>
      <c r="S81" s="80"/>
      <c r="T81" s="80" t="s">
        <v>1902</v>
      </c>
      <c r="U81" s="82">
        <v>42812.710439814815</v>
      </c>
      <c r="V81" s="84" t="s">
        <v>2169</v>
      </c>
      <c r="W81" s="80"/>
      <c r="X81" s="80"/>
      <c r="Y81" s="83" t="s">
        <v>3169</v>
      </c>
      <c r="Z81" s="80"/>
    </row>
    <row r="82" spans="1:26" x14ac:dyDescent="0.25">
      <c r="A82" s="65" t="s">
        <v>231</v>
      </c>
      <c r="B82" s="65" t="s">
        <v>258</v>
      </c>
      <c r="C82" s="66"/>
      <c r="D82" s="67"/>
      <c r="E82" s="68"/>
      <c r="F82" s="69"/>
      <c r="G82" s="66"/>
      <c r="H82" s="70"/>
      <c r="I82" s="71"/>
      <c r="J82" s="71"/>
      <c r="K82" s="35"/>
      <c r="L82" s="78">
        <v>82</v>
      </c>
      <c r="M82" s="78"/>
      <c r="N82" s="73"/>
      <c r="O82" s="80" t="s">
        <v>754</v>
      </c>
      <c r="P82" s="82">
        <v>42812.710439814815</v>
      </c>
      <c r="Q82" s="80" t="s">
        <v>781</v>
      </c>
      <c r="R82" s="80"/>
      <c r="S82" s="80"/>
      <c r="T82" s="80" t="s">
        <v>1902</v>
      </c>
      <c r="U82" s="82">
        <v>42812.710439814815</v>
      </c>
      <c r="V82" s="84" t="s">
        <v>2169</v>
      </c>
      <c r="W82" s="80"/>
      <c r="X82" s="80"/>
      <c r="Y82" s="83" t="s">
        <v>3169</v>
      </c>
      <c r="Z82" s="80"/>
    </row>
    <row r="83" spans="1:26" x14ac:dyDescent="0.25">
      <c r="A83" s="65" t="s">
        <v>231</v>
      </c>
      <c r="B83" s="65" t="s">
        <v>257</v>
      </c>
      <c r="C83" s="66"/>
      <c r="D83" s="67"/>
      <c r="E83" s="68"/>
      <c r="F83" s="69"/>
      <c r="G83" s="66"/>
      <c r="H83" s="70"/>
      <c r="I83" s="71"/>
      <c r="J83" s="71"/>
      <c r="K83" s="35"/>
      <c r="L83" s="78">
        <v>83</v>
      </c>
      <c r="M83" s="78"/>
      <c r="N83" s="73"/>
      <c r="O83" s="80" t="s">
        <v>754</v>
      </c>
      <c r="P83" s="82">
        <v>42812.710439814815</v>
      </c>
      <c r="Q83" s="80" t="s">
        <v>781</v>
      </c>
      <c r="R83" s="80"/>
      <c r="S83" s="80"/>
      <c r="T83" s="80" t="s">
        <v>1902</v>
      </c>
      <c r="U83" s="82">
        <v>42812.710439814815</v>
      </c>
      <c r="V83" s="84" t="s">
        <v>2169</v>
      </c>
      <c r="W83" s="80"/>
      <c r="X83" s="80"/>
      <c r="Y83" s="83" t="s">
        <v>3169</v>
      </c>
      <c r="Z83" s="80"/>
    </row>
    <row r="84" spans="1:26" x14ac:dyDescent="0.25">
      <c r="A84" s="65" t="s">
        <v>232</v>
      </c>
      <c r="B84" s="65" t="s">
        <v>289</v>
      </c>
      <c r="C84" s="66"/>
      <c r="D84" s="67"/>
      <c r="E84" s="68"/>
      <c r="F84" s="69"/>
      <c r="G84" s="66"/>
      <c r="H84" s="70"/>
      <c r="I84" s="71"/>
      <c r="J84" s="71"/>
      <c r="K84" s="35"/>
      <c r="L84" s="78">
        <v>84</v>
      </c>
      <c r="M84" s="78"/>
      <c r="N84" s="73"/>
      <c r="O84" s="80" t="s">
        <v>754</v>
      </c>
      <c r="P84" s="82">
        <v>42812.731747685182</v>
      </c>
      <c r="Q84" s="80" t="s">
        <v>786</v>
      </c>
      <c r="R84" s="84" t="s">
        <v>1510</v>
      </c>
      <c r="S84" s="80" t="s">
        <v>1813</v>
      </c>
      <c r="T84" s="80" t="s">
        <v>1905</v>
      </c>
      <c r="U84" s="82">
        <v>42812.731747685182</v>
      </c>
      <c r="V84" s="84" t="s">
        <v>2170</v>
      </c>
      <c r="W84" s="80"/>
      <c r="X84" s="80"/>
      <c r="Y84" s="83" t="s">
        <v>3170</v>
      </c>
      <c r="Z84" s="80"/>
    </row>
    <row r="85" spans="1:26" x14ac:dyDescent="0.25">
      <c r="A85" s="65" t="s">
        <v>233</v>
      </c>
      <c r="B85" s="65" t="s">
        <v>521</v>
      </c>
      <c r="C85" s="66"/>
      <c r="D85" s="67"/>
      <c r="E85" s="68"/>
      <c r="F85" s="69"/>
      <c r="G85" s="66"/>
      <c r="H85" s="70"/>
      <c r="I85" s="71"/>
      <c r="J85" s="71"/>
      <c r="K85" s="35"/>
      <c r="L85" s="78">
        <v>85</v>
      </c>
      <c r="M85" s="78"/>
      <c r="N85" s="73"/>
      <c r="O85" s="80" t="s">
        <v>754</v>
      </c>
      <c r="P85" s="82">
        <v>42812.734097222223</v>
      </c>
      <c r="Q85" s="80" t="s">
        <v>787</v>
      </c>
      <c r="R85" s="80"/>
      <c r="S85" s="80"/>
      <c r="T85" s="80" t="s">
        <v>1900</v>
      </c>
      <c r="U85" s="82">
        <v>42812.734097222223</v>
      </c>
      <c r="V85" s="84" t="s">
        <v>2171</v>
      </c>
      <c r="W85" s="80"/>
      <c r="X85" s="80"/>
      <c r="Y85" s="83" t="s">
        <v>3171</v>
      </c>
      <c r="Z85" s="80"/>
    </row>
    <row r="86" spans="1:26" x14ac:dyDescent="0.25">
      <c r="A86" s="65" t="s">
        <v>233</v>
      </c>
      <c r="B86" s="65" t="s">
        <v>453</v>
      </c>
      <c r="C86" s="66"/>
      <c r="D86" s="67"/>
      <c r="E86" s="68"/>
      <c r="F86" s="69"/>
      <c r="G86" s="66"/>
      <c r="H86" s="70"/>
      <c r="I86" s="71"/>
      <c r="J86" s="71"/>
      <c r="K86" s="35"/>
      <c r="L86" s="78">
        <v>86</v>
      </c>
      <c r="M86" s="78"/>
      <c r="N86" s="73"/>
      <c r="O86" s="80" t="s">
        <v>754</v>
      </c>
      <c r="P86" s="82">
        <v>42812.734097222223</v>
      </c>
      <c r="Q86" s="80" t="s">
        <v>787</v>
      </c>
      <c r="R86" s="80"/>
      <c r="S86" s="80"/>
      <c r="T86" s="80" t="s">
        <v>1900</v>
      </c>
      <c r="U86" s="82">
        <v>42812.734097222223</v>
      </c>
      <c r="V86" s="84" t="s">
        <v>2171</v>
      </c>
      <c r="W86" s="80"/>
      <c r="X86" s="80"/>
      <c r="Y86" s="83" t="s">
        <v>3171</v>
      </c>
      <c r="Z86" s="80"/>
    </row>
    <row r="87" spans="1:26" x14ac:dyDescent="0.25">
      <c r="A87" s="65" t="s">
        <v>234</v>
      </c>
      <c r="B87" s="65" t="s">
        <v>565</v>
      </c>
      <c r="C87" s="66"/>
      <c r="D87" s="67"/>
      <c r="E87" s="68"/>
      <c r="F87" s="69"/>
      <c r="G87" s="66"/>
      <c r="H87" s="70"/>
      <c r="I87" s="71"/>
      <c r="J87" s="71"/>
      <c r="K87" s="35"/>
      <c r="L87" s="78">
        <v>87</v>
      </c>
      <c r="M87" s="78"/>
      <c r="N87" s="73"/>
      <c r="O87" s="80" t="s">
        <v>754</v>
      </c>
      <c r="P87" s="82">
        <v>42812.736331018517</v>
      </c>
      <c r="Q87" s="80" t="s">
        <v>788</v>
      </c>
      <c r="R87" s="84" t="s">
        <v>1511</v>
      </c>
      <c r="S87" s="80" t="s">
        <v>1804</v>
      </c>
      <c r="T87" s="80" t="s">
        <v>1906</v>
      </c>
      <c r="U87" s="82">
        <v>42812.736331018517</v>
      </c>
      <c r="V87" s="84" t="s">
        <v>2172</v>
      </c>
      <c r="W87" s="80"/>
      <c r="X87" s="80"/>
      <c r="Y87" s="83" t="s">
        <v>3172</v>
      </c>
      <c r="Z87" s="80"/>
    </row>
    <row r="88" spans="1:26" x14ac:dyDescent="0.25">
      <c r="A88" s="65" t="s">
        <v>235</v>
      </c>
      <c r="B88" s="65" t="s">
        <v>395</v>
      </c>
      <c r="C88" s="66"/>
      <c r="D88" s="67"/>
      <c r="E88" s="68"/>
      <c r="F88" s="69"/>
      <c r="G88" s="66"/>
      <c r="H88" s="70"/>
      <c r="I88" s="71"/>
      <c r="J88" s="71"/>
      <c r="K88" s="35"/>
      <c r="L88" s="78">
        <v>88</v>
      </c>
      <c r="M88" s="78"/>
      <c r="N88" s="73"/>
      <c r="O88" s="80" t="s">
        <v>754</v>
      </c>
      <c r="P88" s="82">
        <v>42812.775057870371</v>
      </c>
      <c r="Q88" s="80" t="s">
        <v>789</v>
      </c>
      <c r="R88" s="80"/>
      <c r="S88" s="80"/>
      <c r="T88" s="80" t="s">
        <v>1907</v>
      </c>
      <c r="U88" s="82">
        <v>42812.775057870371</v>
      </c>
      <c r="V88" s="84" t="s">
        <v>2173</v>
      </c>
      <c r="W88" s="80"/>
      <c r="X88" s="80"/>
      <c r="Y88" s="83" t="s">
        <v>3173</v>
      </c>
      <c r="Z88" s="80"/>
    </row>
    <row r="89" spans="1:26" x14ac:dyDescent="0.25">
      <c r="A89" s="65" t="s">
        <v>236</v>
      </c>
      <c r="B89" s="65" t="s">
        <v>625</v>
      </c>
      <c r="C89" s="66"/>
      <c r="D89" s="67"/>
      <c r="E89" s="68"/>
      <c r="F89" s="69"/>
      <c r="G89" s="66"/>
      <c r="H89" s="70"/>
      <c r="I89" s="71"/>
      <c r="J89" s="71"/>
      <c r="K89" s="35"/>
      <c r="L89" s="78">
        <v>89</v>
      </c>
      <c r="M89" s="78"/>
      <c r="N89" s="73"/>
      <c r="O89" s="80" t="s">
        <v>754</v>
      </c>
      <c r="P89" s="82">
        <v>42812.798055555555</v>
      </c>
      <c r="Q89" s="80" t="s">
        <v>760</v>
      </c>
      <c r="R89" s="80"/>
      <c r="S89" s="80"/>
      <c r="T89" s="80" t="s">
        <v>1886</v>
      </c>
      <c r="U89" s="82">
        <v>42812.798055555555</v>
      </c>
      <c r="V89" s="84" t="s">
        <v>2174</v>
      </c>
      <c r="W89" s="80"/>
      <c r="X89" s="80"/>
      <c r="Y89" s="83" t="s">
        <v>3174</v>
      </c>
      <c r="Z89" s="80"/>
    </row>
    <row r="90" spans="1:26" x14ac:dyDescent="0.25">
      <c r="A90" s="65" t="s">
        <v>237</v>
      </c>
      <c r="B90" s="65" t="s">
        <v>565</v>
      </c>
      <c r="C90" s="66"/>
      <c r="D90" s="67"/>
      <c r="E90" s="68"/>
      <c r="F90" s="69"/>
      <c r="G90" s="66"/>
      <c r="H90" s="70"/>
      <c r="I90" s="71"/>
      <c r="J90" s="71"/>
      <c r="K90" s="35"/>
      <c r="L90" s="78">
        <v>90</v>
      </c>
      <c r="M90" s="78"/>
      <c r="N90" s="73"/>
      <c r="O90" s="80" t="s">
        <v>754</v>
      </c>
      <c r="P90" s="82">
        <v>42812.798206018517</v>
      </c>
      <c r="Q90" s="80" t="s">
        <v>788</v>
      </c>
      <c r="R90" s="84" t="s">
        <v>1511</v>
      </c>
      <c r="S90" s="80" t="s">
        <v>1804</v>
      </c>
      <c r="T90" s="80" t="s">
        <v>1906</v>
      </c>
      <c r="U90" s="82">
        <v>42812.798206018517</v>
      </c>
      <c r="V90" s="84" t="s">
        <v>2175</v>
      </c>
      <c r="W90" s="80"/>
      <c r="X90" s="80"/>
      <c r="Y90" s="83" t="s">
        <v>3175</v>
      </c>
      <c r="Z90" s="80"/>
    </row>
    <row r="91" spans="1:26" x14ac:dyDescent="0.25">
      <c r="A91" s="65" t="s">
        <v>238</v>
      </c>
      <c r="B91" s="65" t="s">
        <v>521</v>
      </c>
      <c r="C91" s="66"/>
      <c r="D91" s="67"/>
      <c r="E91" s="68"/>
      <c r="F91" s="69"/>
      <c r="G91" s="66"/>
      <c r="H91" s="70"/>
      <c r="I91" s="71"/>
      <c r="J91" s="71"/>
      <c r="K91" s="35"/>
      <c r="L91" s="78">
        <v>91</v>
      </c>
      <c r="M91" s="78"/>
      <c r="N91" s="73"/>
      <c r="O91" s="80" t="s">
        <v>754</v>
      </c>
      <c r="P91" s="82">
        <v>42812.866226851853</v>
      </c>
      <c r="Q91" s="80" t="s">
        <v>787</v>
      </c>
      <c r="R91" s="80"/>
      <c r="S91" s="80"/>
      <c r="T91" s="80" t="s">
        <v>1900</v>
      </c>
      <c r="U91" s="82">
        <v>42812.866226851853</v>
      </c>
      <c r="V91" s="84" t="s">
        <v>2176</v>
      </c>
      <c r="W91" s="80"/>
      <c r="X91" s="80"/>
      <c r="Y91" s="83" t="s">
        <v>3176</v>
      </c>
      <c r="Z91" s="80"/>
    </row>
    <row r="92" spans="1:26" x14ac:dyDescent="0.25">
      <c r="A92" s="65" t="s">
        <v>238</v>
      </c>
      <c r="B92" s="65" t="s">
        <v>453</v>
      </c>
      <c r="C92" s="66"/>
      <c r="D92" s="67"/>
      <c r="E92" s="68"/>
      <c r="F92" s="69"/>
      <c r="G92" s="66"/>
      <c r="H92" s="70"/>
      <c r="I92" s="71"/>
      <c r="J92" s="71"/>
      <c r="K92" s="35"/>
      <c r="L92" s="78">
        <v>92</v>
      </c>
      <c r="M92" s="78"/>
      <c r="N92" s="73"/>
      <c r="O92" s="80" t="s">
        <v>754</v>
      </c>
      <c r="P92" s="82">
        <v>42812.866226851853</v>
      </c>
      <c r="Q92" s="80" t="s">
        <v>787</v>
      </c>
      <c r="R92" s="80"/>
      <c r="S92" s="80"/>
      <c r="T92" s="80" t="s">
        <v>1900</v>
      </c>
      <c r="U92" s="82">
        <v>42812.866226851853</v>
      </c>
      <c r="V92" s="84" t="s">
        <v>2176</v>
      </c>
      <c r="W92" s="80"/>
      <c r="X92" s="80"/>
      <c r="Y92" s="83" t="s">
        <v>3176</v>
      </c>
      <c r="Z92" s="80"/>
    </row>
    <row r="93" spans="1:26" x14ac:dyDescent="0.25">
      <c r="A93" s="65" t="s">
        <v>239</v>
      </c>
      <c r="B93" s="65" t="s">
        <v>489</v>
      </c>
      <c r="C93" s="66"/>
      <c r="D93" s="67"/>
      <c r="E93" s="68"/>
      <c r="F93" s="69"/>
      <c r="G93" s="66"/>
      <c r="H93" s="70"/>
      <c r="I93" s="71"/>
      <c r="J93" s="71"/>
      <c r="K93" s="35"/>
      <c r="L93" s="78">
        <v>93</v>
      </c>
      <c r="M93" s="78"/>
      <c r="N93" s="73"/>
      <c r="O93" s="80" t="s">
        <v>754</v>
      </c>
      <c r="P93" s="82">
        <v>42812.873715277776</v>
      </c>
      <c r="Q93" s="80" t="s">
        <v>766</v>
      </c>
      <c r="R93" s="80"/>
      <c r="S93" s="80"/>
      <c r="T93" s="80" t="s">
        <v>1891</v>
      </c>
      <c r="U93" s="82">
        <v>42812.873715277776</v>
      </c>
      <c r="V93" s="84" t="s">
        <v>2177</v>
      </c>
      <c r="W93" s="80"/>
      <c r="X93" s="80"/>
      <c r="Y93" s="83" t="s">
        <v>3177</v>
      </c>
      <c r="Z93" s="80"/>
    </row>
    <row r="94" spans="1:26" x14ac:dyDescent="0.25">
      <c r="A94" s="65" t="s">
        <v>239</v>
      </c>
      <c r="B94" s="65" t="s">
        <v>631</v>
      </c>
      <c r="C94" s="66"/>
      <c r="D94" s="67"/>
      <c r="E94" s="68"/>
      <c r="F94" s="69"/>
      <c r="G94" s="66"/>
      <c r="H94" s="70"/>
      <c r="I94" s="71"/>
      <c r="J94" s="71"/>
      <c r="K94" s="35"/>
      <c r="L94" s="78">
        <v>94</v>
      </c>
      <c r="M94" s="78"/>
      <c r="N94" s="73"/>
      <c r="O94" s="80" t="s">
        <v>754</v>
      </c>
      <c r="P94" s="82">
        <v>42812.873715277776</v>
      </c>
      <c r="Q94" s="80" t="s">
        <v>766</v>
      </c>
      <c r="R94" s="80"/>
      <c r="S94" s="80"/>
      <c r="T94" s="80" t="s">
        <v>1891</v>
      </c>
      <c r="U94" s="82">
        <v>42812.873715277776</v>
      </c>
      <c r="V94" s="84" t="s">
        <v>2177</v>
      </c>
      <c r="W94" s="80"/>
      <c r="X94" s="80"/>
      <c r="Y94" s="83" t="s">
        <v>3177</v>
      </c>
      <c r="Z94" s="80"/>
    </row>
    <row r="95" spans="1:26" x14ac:dyDescent="0.25">
      <c r="A95" s="65" t="s">
        <v>239</v>
      </c>
      <c r="B95" s="65" t="s">
        <v>491</v>
      </c>
      <c r="C95" s="66"/>
      <c r="D95" s="67"/>
      <c r="E95" s="68"/>
      <c r="F95" s="69"/>
      <c r="G95" s="66"/>
      <c r="H95" s="70"/>
      <c r="I95" s="71"/>
      <c r="J95" s="71"/>
      <c r="K95" s="35"/>
      <c r="L95" s="78">
        <v>95</v>
      </c>
      <c r="M95" s="78"/>
      <c r="N95" s="73"/>
      <c r="O95" s="80" t="s">
        <v>754</v>
      </c>
      <c r="P95" s="82">
        <v>42812.873715277776</v>
      </c>
      <c r="Q95" s="80" t="s">
        <v>766</v>
      </c>
      <c r="R95" s="80"/>
      <c r="S95" s="80"/>
      <c r="T95" s="80" t="s">
        <v>1891</v>
      </c>
      <c r="U95" s="82">
        <v>42812.873715277776</v>
      </c>
      <c r="V95" s="84" t="s">
        <v>2177</v>
      </c>
      <c r="W95" s="80"/>
      <c r="X95" s="80"/>
      <c r="Y95" s="83" t="s">
        <v>3177</v>
      </c>
      <c r="Z95" s="80"/>
    </row>
    <row r="96" spans="1:26" x14ac:dyDescent="0.25">
      <c r="A96" s="65" t="s">
        <v>240</v>
      </c>
      <c r="B96" s="65" t="s">
        <v>635</v>
      </c>
      <c r="C96" s="66"/>
      <c r="D96" s="67"/>
      <c r="E96" s="68"/>
      <c r="F96" s="69"/>
      <c r="G96" s="66"/>
      <c r="H96" s="70"/>
      <c r="I96" s="71"/>
      <c r="J96" s="71"/>
      <c r="K96" s="35"/>
      <c r="L96" s="78">
        <v>96</v>
      </c>
      <c r="M96" s="78"/>
      <c r="N96" s="73"/>
      <c r="O96" s="80" t="s">
        <v>754</v>
      </c>
      <c r="P96" s="82">
        <v>42812.874050925922</v>
      </c>
      <c r="Q96" s="80" t="s">
        <v>781</v>
      </c>
      <c r="R96" s="80"/>
      <c r="S96" s="80"/>
      <c r="T96" s="80" t="s">
        <v>1902</v>
      </c>
      <c r="U96" s="82">
        <v>42812.874050925922</v>
      </c>
      <c r="V96" s="84" t="s">
        <v>2178</v>
      </c>
      <c r="W96" s="80"/>
      <c r="X96" s="80"/>
      <c r="Y96" s="83" t="s">
        <v>3178</v>
      </c>
      <c r="Z96" s="80"/>
    </row>
    <row r="97" spans="1:26" x14ac:dyDescent="0.25">
      <c r="A97" s="65" t="s">
        <v>240</v>
      </c>
      <c r="B97" s="65" t="s">
        <v>636</v>
      </c>
      <c r="C97" s="66"/>
      <c r="D97" s="67"/>
      <c r="E97" s="68"/>
      <c r="F97" s="69"/>
      <c r="G97" s="66"/>
      <c r="H97" s="70"/>
      <c r="I97" s="71"/>
      <c r="J97" s="71"/>
      <c r="K97" s="35"/>
      <c r="L97" s="78">
        <v>97</v>
      </c>
      <c r="M97" s="78"/>
      <c r="N97" s="73"/>
      <c r="O97" s="80" t="s">
        <v>754</v>
      </c>
      <c r="P97" s="82">
        <v>42812.874050925922</v>
      </c>
      <c r="Q97" s="80" t="s">
        <v>781</v>
      </c>
      <c r="R97" s="80"/>
      <c r="S97" s="80"/>
      <c r="T97" s="80" t="s">
        <v>1902</v>
      </c>
      <c r="U97" s="82">
        <v>42812.874050925922</v>
      </c>
      <c r="V97" s="84" t="s">
        <v>2178</v>
      </c>
      <c r="W97" s="80"/>
      <c r="X97" s="80"/>
      <c r="Y97" s="83" t="s">
        <v>3178</v>
      </c>
      <c r="Z97" s="80"/>
    </row>
    <row r="98" spans="1:26" x14ac:dyDescent="0.25">
      <c r="A98" s="65" t="s">
        <v>240</v>
      </c>
      <c r="B98" s="65" t="s">
        <v>258</v>
      </c>
      <c r="C98" s="66"/>
      <c r="D98" s="67"/>
      <c r="E98" s="68"/>
      <c r="F98" s="69"/>
      <c r="G98" s="66"/>
      <c r="H98" s="70"/>
      <c r="I98" s="71"/>
      <c r="J98" s="71"/>
      <c r="K98" s="35"/>
      <c r="L98" s="78">
        <v>98</v>
      </c>
      <c r="M98" s="78"/>
      <c r="N98" s="73"/>
      <c r="O98" s="80" t="s">
        <v>754</v>
      </c>
      <c r="P98" s="82">
        <v>42812.874050925922</v>
      </c>
      <c r="Q98" s="80" t="s">
        <v>781</v>
      </c>
      <c r="R98" s="80"/>
      <c r="S98" s="80"/>
      <c r="T98" s="80" t="s">
        <v>1902</v>
      </c>
      <c r="U98" s="82">
        <v>42812.874050925922</v>
      </c>
      <c r="V98" s="84" t="s">
        <v>2178</v>
      </c>
      <c r="W98" s="80"/>
      <c r="X98" s="80"/>
      <c r="Y98" s="83" t="s">
        <v>3178</v>
      </c>
      <c r="Z98" s="80"/>
    </row>
    <row r="99" spans="1:26" x14ac:dyDescent="0.25">
      <c r="A99" s="65" t="s">
        <v>240</v>
      </c>
      <c r="B99" s="65" t="s">
        <v>257</v>
      </c>
      <c r="C99" s="66"/>
      <c r="D99" s="67"/>
      <c r="E99" s="68"/>
      <c r="F99" s="69"/>
      <c r="G99" s="66"/>
      <c r="H99" s="70"/>
      <c r="I99" s="71"/>
      <c r="J99" s="71"/>
      <c r="K99" s="35"/>
      <c r="L99" s="78">
        <v>99</v>
      </c>
      <c r="M99" s="78"/>
      <c r="N99" s="73"/>
      <c r="O99" s="80" t="s">
        <v>754</v>
      </c>
      <c r="P99" s="82">
        <v>42812.874050925922</v>
      </c>
      <c r="Q99" s="80" t="s">
        <v>781</v>
      </c>
      <c r="R99" s="80"/>
      <c r="S99" s="80"/>
      <c r="T99" s="80" t="s">
        <v>1902</v>
      </c>
      <c r="U99" s="82">
        <v>42812.874050925922</v>
      </c>
      <c r="V99" s="84" t="s">
        <v>2178</v>
      </c>
      <c r="W99" s="80"/>
      <c r="X99" s="80"/>
      <c r="Y99" s="83" t="s">
        <v>3178</v>
      </c>
      <c r="Z99" s="80"/>
    </row>
    <row r="100" spans="1:26" x14ac:dyDescent="0.25">
      <c r="A100" s="65" t="s">
        <v>241</v>
      </c>
      <c r="B100" s="65" t="s">
        <v>625</v>
      </c>
      <c r="C100" s="66"/>
      <c r="D100" s="67"/>
      <c r="E100" s="68"/>
      <c r="F100" s="69"/>
      <c r="G100" s="66"/>
      <c r="H100" s="70"/>
      <c r="I100" s="71"/>
      <c r="J100" s="71"/>
      <c r="K100" s="35"/>
      <c r="L100" s="78">
        <v>100</v>
      </c>
      <c r="M100" s="78"/>
      <c r="N100" s="73"/>
      <c r="O100" s="80" t="s">
        <v>754</v>
      </c>
      <c r="P100" s="82">
        <v>42812.893657407411</v>
      </c>
      <c r="Q100" s="80" t="s">
        <v>790</v>
      </c>
      <c r="R100" s="84" t="s">
        <v>1512</v>
      </c>
      <c r="S100" s="80" t="s">
        <v>1807</v>
      </c>
      <c r="T100" s="80" t="s">
        <v>1908</v>
      </c>
      <c r="U100" s="82">
        <v>42812.893657407411</v>
      </c>
      <c r="V100" s="84" t="s">
        <v>2179</v>
      </c>
      <c r="W100" s="80"/>
      <c r="X100" s="80"/>
      <c r="Y100" s="83" t="s">
        <v>3179</v>
      </c>
      <c r="Z100" s="80"/>
    </row>
    <row r="101" spans="1:26" x14ac:dyDescent="0.25">
      <c r="A101" s="65" t="s">
        <v>242</v>
      </c>
      <c r="B101" s="65" t="s">
        <v>528</v>
      </c>
      <c r="C101" s="66"/>
      <c r="D101" s="67"/>
      <c r="E101" s="68"/>
      <c r="F101" s="69"/>
      <c r="G101" s="66"/>
      <c r="H101" s="70"/>
      <c r="I101" s="71"/>
      <c r="J101" s="71"/>
      <c r="K101" s="35"/>
      <c r="L101" s="78">
        <v>101</v>
      </c>
      <c r="M101" s="78"/>
      <c r="N101" s="73"/>
      <c r="O101" s="80" t="s">
        <v>754</v>
      </c>
      <c r="P101" s="82">
        <v>42812.99790509259</v>
      </c>
      <c r="Q101" s="80" t="s">
        <v>791</v>
      </c>
      <c r="R101" s="80"/>
      <c r="S101" s="80"/>
      <c r="T101" s="80" t="s">
        <v>1884</v>
      </c>
      <c r="U101" s="82">
        <v>42812.99790509259</v>
      </c>
      <c r="V101" s="84" t="s">
        <v>2180</v>
      </c>
      <c r="W101" s="80"/>
      <c r="X101" s="80"/>
      <c r="Y101" s="83" t="s">
        <v>3180</v>
      </c>
      <c r="Z101" s="80"/>
    </row>
    <row r="102" spans="1:26" x14ac:dyDescent="0.25">
      <c r="A102" s="65" t="s">
        <v>243</v>
      </c>
      <c r="B102" s="65" t="s">
        <v>489</v>
      </c>
      <c r="C102" s="66"/>
      <c r="D102" s="67"/>
      <c r="E102" s="68"/>
      <c r="F102" s="69"/>
      <c r="G102" s="66"/>
      <c r="H102" s="70"/>
      <c r="I102" s="71"/>
      <c r="J102" s="71"/>
      <c r="K102" s="35"/>
      <c r="L102" s="78">
        <v>102</v>
      </c>
      <c r="M102" s="78"/>
      <c r="N102" s="73"/>
      <c r="O102" s="80" t="s">
        <v>754</v>
      </c>
      <c r="P102" s="82">
        <v>42813.025034722225</v>
      </c>
      <c r="Q102" s="80" t="s">
        <v>766</v>
      </c>
      <c r="R102" s="80"/>
      <c r="S102" s="80"/>
      <c r="T102" s="80" t="s">
        <v>1891</v>
      </c>
      <c r="U102" s="82">
        <v>42813.025034722225</v>
      </c>
      <c r="V102" s="84" t="s">
        <v>2181</v>
      </c>
      <c r="W102" s="80"/>
      <c r="X102" s="80"/>
      <c r="Y102" s="83" t="s">
        <v>3181</v>
      </c>
      <c r="Z102" s="80"/>
    </row>
    <row r="103" spans="1:26" x14ac:dyDescent="0.25">
      <c r="A103" s="65" t="s">
        <v>243</v>
      </c>
      <c r="B103" s="65" t="s">
        <v>631</v>
      </c>
      <c r="C103" s="66"/>
      <c r="D103" s="67"/>
      <c r="E103" s="68"/>
      <c r="F103" s="69"/>
      <c r="G103" s="66"/>
      <c r="H103" s="70"/>
      <c r="I103" s="71"/>
      <c r="J103" s="71"/>
      <c r="K103" s="35"/>
      <c r="L103" s="78">
        <v>103</v>
      </c>
      <c r="M103" s="78"/>
      <c r="N103" s="73"/>
      <c r="O103" s="80" t="s">
        <v>754</v>
      </c>
      <c r="P103" s="82">
        <v>42813.025034722225</v>
      </c>
      <c r="Q103" s="80" t="s">
        <v>766</v>
      </c>
      <c r="R103" s="80"/>
      <c r="S103" s="80"/>
      <c r="T103" s="80" t="s">
        <v>1891</v>
      </c>
      <c r="U103" s="82">
        <v>42813.025034722225</v>
      </c>
      <c r="V103" s="84" t="s">
        <v>2181</v>
      </c>
      <c r="W103" s="80"/>
      <c r="X103" s="80"/>
      <c r="Y103" s="83" t="s">
        <v>3181</v>
      </c>
      <c r="Z103" s="80"/>
    </row>
    <row r="104" spans="1:26" x14ac:dyDescent="0.25">
      <c r="A104" s="65" t="s">
        <v>243</v>
      </c>
      <c r="B104" s="65" t="s">
        <v>491</v>
      </c>
      <c r="C104" s="66"/>
      <c r="D104" s="67"/>
      <c r="E104" s="68"/>
      <c r="F104" s="69"/>
      <c r="G104" s="66"/>
      <c r="H104" s="70"/>
      <c r="I104" s="71"/>
      <c r="J104" s="71"/>
      <c r="K104" s="35"/>
      <c r="L104" s="78">
        <v>104</v>
      </c>
      <c r="M104" s="78"/>
      <c r="N104" s="73"/>
      <c r="O104" s="80" t="s">
        <v>754</v>
      </c>
      <c r="P104" s="82">
        <v>42813.025034722225</v>
      </c>
      <c r="Q104" s="80" t="s">
        <v>766</v>
      </c>
      <c r="R104" s="80"/>
      <c r="S104" s="80"/>
      <c r="T104" s="80" t="s">
        <v>1891</v>
      </c>
      <c r="U104" s="82">
        <v>42813.025034722225</v>
      </c>
      <c r="V104" s="84" t="s">
        <v>2181</v>
      </c>
      <c r="W104" s="80"/>
      <c r="X104" s="80"/>
      <c r="Y104" s="83" t="s">
        <v>3181</v>
      </c>
      <c r="Z104" s="80"/>
    </row>
    <row r="105" spans="1:26" x14ac:dyDescent="0.25">
      <c r="A105" s="65" t="s">
        <v>244</v>
      </c>
      <c r="B105" s="65" t="s">
        <v>528</v>
      </c>
      <c r="C105" s="66"/>
      <c r="D105" s="67"/>
      <c r="E105" s="68"/>
      <c r="F105" s="69"/>
      <c r="G105" s="66"/>
      <c r="H105" s="70"/>
      <c r="I105" s="71"/>
      <c r="J105" s="71"/>
      <c r="K105" s="35"/>
      <c r="L105" s="78">
        <v>105</v>
      </c>
      <c r="M105" s="78"/>
      <c r="N105" s="73"/>
      <c r="O105" s="80" t="s">
        <v>754</v>
      </c>
      <c r="P105" s="82">
        <v>42813.098622685182</v>
      </c>
      <c r="Q105" s="80" t="s">
        <v>792</v>
      </c>
      <c r="R105" s="84" t="s">
        <v>1513</v>
      </c>
      <c r="S105" s="80" t="s">
        <v>1806</v>
      </c>
      <c r="T105" s="80" t="s">
        <v>1884</v>
      </c>
      <c r="U105" s="82">
        <v>42813.098622685182</v>
      </c>
      <c r="V105" s="84" t="s">
        <v>2182</v>
      </c>
      <c r="W105" s="80"/>
      <c r="X105" s="80"/>
      <c r="Y105" s="83" t="s">
        <v>3182</v>
      </c>
      <c r="Z105" s="80"/>
    </row>
    <row r="106" spans="1:26" x14ac:dyDescent="0.25">
      <c r="A106" s="65" t="s">
        <v>245</v>
      </c>
      <c r="B106" s="65" t="s">
        <v>638</v>
      </c>
      <c r="C106" s="66"/>
      <c r="D106" s="67"/>
      <c r="E106" s="68"/>
      <c r="F106" s="69"/>
      <c r="G106" s="66"/>
      <c r="H106" s="70"/>
      <c r="I106" s="71"/>
      <c r="J106" s="71"/>
      <c r="K106" s="35"/>
      <c r="L106" s="78">
        <v>106</v>
      </c>
      <c r="M106" s="78"/>
      <c r="N106" s="73"/>
      <c r="O106" s="80" t="s">
        <v>754</v>
      </c>
      <c r="P106" s="82">
        <v>42813.467453703706</v>
      </c>
      <c r="Q106" s="80" t="s">
        <v>793</v>
      </c>
      <c r="R106" s="84" t="s">
        <v>1514</v>
      </c>
      <c r="S106" s="80" t="s">
        <v>1814</v>
      </c>
      <c r="T106" s="80" t="s">
        <v>1909</v>
      </c>
      <c r="U106" s="82">
        <v>42813.467453703706</v>
      </c>
      <c r="V106" s="84" t="s">
        <v>2183</v>
      </c>
      <c r="W106" s="80"/>
      <c r="X106" s="80"/>
      <c r="Y106" s="83" t="s">
        <v>3183</v>
      </c>
      <c r="Z106" s="80"/>
    </row>
    <row r="107" spans="1:26" x14ac:dyDescent="0.25">
      <c r="A107" s="65" t="s">
        <v>245</v>
      </c>
      <c r="B107" s="65" t="s">
        <v>321</v>
      </c>
      <c r="C107" s="66"/>
      <c r="D107" s="67"/>
      <c r="E107" s="68"/>
      <c r="F107" s="69"/>
      <c r="G107" s="66"/>
      <c r="H107" s="70"/>
      <c r="I107" s="71"/>
      <c r="J107" s="71"/>
      <c r="K107" s="35"/>
      <c r="L107" s="78">
        <v>107</v>
      </c>
      <c r="M107" s="78"/>
      <c r="N107" s="73"/>
      <c r="O107" s="80" t="s">
        <v>754</v>
      </c>
      <c r="P107" s="82">
        <v>42813.467453703706</v>
      </c>
      <c r="Q107" s="80" t="s">
        <v>793</v>
      </c>
      <c r="R107" s="84" t="s">
        <v>1514</v>
      </c>
      <c r="S107" s="80" t="s">
        <v>1814</v>
      </c>
      <c r="T107" s="80" t="s">
        <v>1909</v>
      </c>
      <c r="U107" s="82">
        <v>42813.467453703706</v>
      </c>
      <c r="V107" s="84" t="s">
        <v>2183</v>
      </c>
      <c r="W107" s="80"/>
      <c r="X107" s="80"/>
      <c r="Y107" s="83" t="s">
        <v>3183</v>
      </c>
      <c r="Z107" s="80"/>
    </row>
    <row r="108" spans="1:26" x14ac:dyDescent="0.25">
      <c r="A108" s="65" t="s">
        <v>246</v>
      </c>
      <c r="B108" s="65" t="s">
        <v>589</v>
      </c>
      <c r="C108" s="66"/>
      <c r="D108" s="67"/>
      <c r="E108" s="68"/>
      <c r="F108" s="69"/>
      <c r="G108" s="66"/>
      <c r="H108" s="70"/>
      <c r="I108" s="71"/>
      <c r="J108" s="71"/>
      <c r="K108" s="35"/>
      <c r="L108" s="78">
        <v>108</v>
      </c>
      <c r="M108" s="78"/>
      <c r="N108" s="73"/>
      <c r="O108" s="80" t="s">
        <v>754</v>
      </c>
      <c r="P108" s="82">
        <v>42813.524722222224</v>
      </c>
      <c r="Q108" s="80" t="s">
        <v>794</v>
      </c>
      <c r="R108" s="84" t="s">
        <v>1515</v>
      </c>
      <c r="S108" s="80" t="s">
        <v>1815</v>
      </c>
      <c r="T108" s="80" t="s">
        <v>1910</v>
      </c>
      <c r="U108" s="82">
        <v>42813.524722222224</v>
      </c>
      <c r="V108" s="84" t="s">
        <v>2184</v>
      </c>
      <c r="W108" s="80"/>
      <c r="X108" s="80"/>
      <c r="Y108" s="83" t="s">
        <v>3184</v>
      </c>
      <c r="Z108" s="80"/>
    </row>
    <row r="109" spans="1:26" x14ac:dyDescent="0.25">
      <c r="A109" s="65" t="s">
        <v>247</v>
      </c>
      <c r="B109" s="65" t="s">
        <v>266</v>
      </c>
      <c r="C109" s="66"/>
      <c r="D109" s="67"/>
      <c r="E109" s="68"/>
      <c r="F109" s="69"/>
      <c r="G109" s="66"/>
      <c r="H109" s="70"/>
      <c r="I109" s="71"/>
      <c r="J109" s="71"/>
      <c r="K109" s="35"/>
      <c r="L109" s="78">
        <v>109</v>
      </c>
      <c r="M109" s="78"/>
      <c r="N109" s="73"/>
      <c r="O109" s="80" t="s">
        <v>754</v>
      </c>
      <c r="P109" s="82">
        <v>42813.588726851849</v>
      </c>
      <c r="Q109" s="80" t="s">
        <v>795</v>
      </c>
      <c r="R109" s="80"/>
      <c r="S109" s="80"/>
      <c r="T109" s="80" t="s">
        <v>1911</v>
      </c>
      <c r="U109" s="82">
        <v>42813.588726851849</v>
      </c>
      <c r="V109" s="84" t="s">
        <v>2185</v>
      </c>
      <c r="W109" s="80"/>
      <c r="X109" s="80"/>
      <c r="Y109" s="83" t="s">
        <v>3185</v>
      </c>
      <c r="Z109" s="80"/>
    </row>
    <row r="110" spans="1:26" x14ac:dyDescent="0.25">
      <c r="A110" s="65" t="s">
        <v>248</v>
      </c>
      <c r="B110" s="65" t="s">
        <v>639</v>
      </c>
      <c r="C110" s="66"/>
      <c r="D110" s="67"/>
      <c r="E110" s="68"/>
      <c r="F110" s="69"/>
      <c r="G110" s="66"/>
      <c r="H110" s="70"/>
      <c r="I110" s="71"/>
      <c r="J110" s="71"/>
      <c r="K110" s="35"/>
      <c r="L110" s="78">
        <v>110</v>
      </c>
      <c r="M110" s="78"/>
      <c r="N110" s="73"/>
      <c r="O110" s="80" t="s">
        <v>754</v>
      </c>
      <c r="P110" s="82">
        <v>42813.630972222221</v>
      </c>
      <c r="Q110" s="80" t="s">
        <v>796</v>
      </c>
      <c r="R110" s="84" t="s">
        <v>1516</v>
      </c>
      <c r="S110" s="80" t="s">
        <v>1816</v>
      </c>
      <c r="T110" s="80" t="s">
        <v>1912</v>
      </c>
      <c r="U110" s="82">
        <v>42813.630972222221</v>
      </c>
      <c r="V110" s="84" t="s">
        <v>2186</v>
      </c>
      <c r="W110" s="80"/>
      <c r="X110" s="80"/>
      <c r="Y110" s="83" t="s">
        <v>3186</v>
      </c>
      <c r="Z110" s="80"/>
    </row>
    <row r="111" spans="1:26" x14ac:dyDescent="0.25">
      <c r="A111" s="65" t="s">
        <v>249</v>
      </c>
      <c r="B111" s="65" t="s">
        <v>639</v>
      </c>
      <c r="C111" s="66"/>
      <c r="D111" s="67"/>
      <c r="E111" s="68"/>
      <c r="F111" s="69"/>
      <c r="G111" s="66"/>
      <c r="H111" s="70"/>
      <c r="I111" s="71"/>
      <c r="J111" s="71"/>
      <c r="K111" s="35"/>
      <c r="L111" s="78">
        <v>111</v>
      </c>
      <c r="M111" s="78"/>
      <c r="N111" s="73"/>
      <c r="O111" s="80" t="s">
        <v>754</v>
      </c>
      <c r="P111" s="82">
        <v>42813.631736111114</v>
      </c>
      <c r="Q111" s="80" t="s">
        <v>797</v>
      </c>
      <c r="R111" s="84" t="s">
        <v>1516</v>
      </c>
      <c r="S111" s="80" t="s">
        <v>1816</v>
      </c>
      <c r="T111" s="80" t="s">
        <v>1912</v>
      </c>
      <c r="U111" s="82">
        <v>42813.631736111114</v>
      </c>
      <c r="V111" s="84" t="s">
        <v>2187</v>
      </c>
      <c r="W111" s="80"/>
      <c r="X111" s="80"/>
      <c r="Y111" s="83" t="s">
        <v>3187</v>
      </c>
      <c r="Z111" s="80"/>
    </row>
    <row r="112" spans="1:26" x14ac:dyDescent="0.25">
      <c r="A112" s="65" t="s">
        <v>248</v>
      </c>
      <c r="B112" s="65" t="s">
        <v>640</v>
      </c>
      <c r="C112" s="66"/>
      <c r="D112" s="67"/>
      <c r="E112" s="68"/>
      <c r="F112" s="69"/>
      <c r="G112" s="66"/>
      <c r="H112" s="70"/>
      <c r="I112" s="71"/>
      <c r="J112" s="71"/>
      <c r="K112" s="35"/>
      <c r="L112" s="78">
        <v>112</v>
      </c>
      <c r="M112" s="78"/>
      <c r="N112" s="73"/>
      <c r="O112" s="80" t="s">
        <v>754</v>
      </c>
      <c r="P112" s="82">
        <v>42813.630972222221</v>
      </c>
      <c r="Q112" s="80" t="s">
        <v>796</v>
      </c>
      <c r="R112" s="84" t="s">
        <v>1516</v>
      </c>
      <c r="S112" s="80" t="s">
        <v>1816</v>
      </c>
      <c r="T112" s="80" t="s">
        <v>1912</v>
      </c>
      <c r="U112" s="82">
        <v>42813.630972222221</v>
      </c>
      <c r="V112" s="84" t="s">
        <v>2186</v>
      </c>
      <c r="W112" s="80"/>
      <c r="X112" s="80"/>
      <c r="Y112" s="83" t="s">
        <v>3186</v>
      </c>
      <c r="Z112" s="80"/>
    </row>
    <row r="113" spans="1:26" x14ac:dyDescent="0.25">
      <c r="A113" s="65" t="s">
        <v>249</v>
      </c>
      <c r="B113" s="65" t="s">
        <v>640</v>
      </c>
      <c r="C113" s="66"/>
      <c r="D113" s="67"/>
      <c r="E113" s="68"/>
      <c r="F113" s="69"/>
      <c r="G113" s="66"/>
      <c r="H113" s="70"/>
      <c r="I113" s="71"/>
      <c r="J113" s="71"/>
      <c r="K113" s="35"/>
      <c r="L113" s="78">
        <v>113</v>
      </c>
      <c r="M113" s="78"/>
      <c r="N113" s="73"/>
      <c r="O113" s="80" t="s">
        <v>754</v>
      </c>
      <c r="P113" s="82">
        <v>42813.631736111114</v>
      </c>
      <c r="Q113" s="80" t="s">
        <v>797</v>
      </c>
      <c r="R113" s="84" t="s">
        <v>1516</v>
      </c>
      <c r="S113" s="80" t="s">
        <v>1816</v>
      </c>
      <c r="T113" s="80" t="s">
        <v>1912</v>
      </c>
      <c r="U113" s="82">
        <v>42813.631736111114</v>
      </c>
      <c r="V113" s="84" t="s">
        <v>2187</v>
      </c>
      <c r="W113" s="80"/>
      <c r="X113" s="80"/>
      <c r="Y113" s="83" t="s">
        <v>3187</v>
      </c>
      <c r="Z113" s="80"/>
    </row>
    <row r="114" spans="1:26" x14ac:dyDescent="0.25">
      <c r="A114" s="65" t="s">
        <v>249</v>
      </c>
      <c r="B114" s="65" t="s">
        <v>248</v>
      </c>
      <c r="C114" s="66"/>
      <c r="D114" s="67"/>
      <c r="E114" s="68"/>
      <c r="F114" s="69"/>
      <c r="G114" s="66"/>
      <c r="H114" s="70"/>
      <c r="I114" s="71"/>
      <c r="J114" s="71"/>
      <c r="K114" s="35"/>
      <c r="L114" s="78">
        <v>114</v>
      </c>
      <c r="M114" s="78"/>
      <c r="N114" s="73"/>
      <c r="O114" s="80" t="s">
        <v>754</v>
      </c>
      <c r="P114" s="82">
        <v>42813.631736111114</v>
      </c>
      <c r="Q114" s="80" t="s">
        <v>797</v>
      </c>
      <c r="R114" s="84" t="s">
        <v>1516</v>
      </c>
      <c r="S114" s="80" t="s">
        <v>1816</v>
      </c>
      <c r="T114" s="80" t="s">
        <v>1912</v>
      </c>
      <c r="U114" s="82">
        <v>42813.631736111114</v>
      </c>
      <c r="V114" s="84" t="s">
        <v>2187</v>
      </c>
      <c r="W114" s="80"/>
      <c r="X114" s="80"/>
      <c r="Y114" s="83" t="s">
        <v>3187</v>
      </c>
      <c r="Z114" s="80"/>
    </row>
    <row r="115" spans="1:26" x14ac:dyDescent="0.25">
      <c r="A115" s="65" t="s">
        <v>250</v>
      </c>
      <c r="B115" s="65" t="s">
        <v>589</v>
      </c>
      <c r="C115" s="66"/>
      <c r="D115" s="67"/>
      <c r="E115" s="68"/>
      <c r="F115" s="69"/>
      <c r="G115" s="66"/>
      <c r="H115" s="70"/>
      <c r="I115" s="71"/>
      <c r="J115" s="71"/>
      <c r="K115" s="35"/>
      <c r="L115" s="78">
        <v>115</v>
      </c>
      <c r="M115" s="78"/>
      <c r="N115" s="73"/>
      <c r="O115" s="80" t="s">
        <v>754</v>
      </c>
      <c r="P115" s="82">
        <v>42813.710949074077</v>
      </c>
      <c r="Q115" s="80" t="s">
        <v>798</v>
      </c>
      <c r="R115" s="84" t="s">
        <v>1517</v>
      </c>
      <c r="S115" s="80" t="s">
        <v>1817</v>
      </c>
      <c r="T115" s="80" t="s">
        <v>1913</v>
      </c>
      <c r="U115" s="82">
        <v>42813.710949074077</v>
      </c>
      <c r="V115" s="84" t="s">
        <v>2188</v>
      </c>
      <c r="W115" s="80"/>
      <c r="X115" s="80"/>
      <c r="Y115" s="83" t="s">
        <v>3188</v>
      </c>
      <c r="Z115" s="80"/>
    </row>
    <row r="116" spans="1:26" x14ac:dyDescent="0.25">
      <c r="A116" s="65" t="s">
        <v>251</v>
      </c>
      <c r="B116" s="65" t="s">
        <v>589</v>
      </c>
      <c r="C116" s="66"/>
      <c r="D116" s="67"/>
      <c r="E116" s="68"/>
      <c r="F116" s="69"/>
      <c r="G116" s="66"/>
      <c r="H116" s="70"/>
      <c r="I116" s="71"/>
      <c r="J116" s="71"/>
      <c r="K116" s="35"/>
      <c r="L116" s="78">
        <v>116</v>
      </c>
      <c r="M116" s="78"/>
      <c r="N116" s="73"/>
      <c r="O116" s="80" t="s">
        <v>754</v>
      </c>
      <c r="P116" s="82">
        <v>42813.816111111111</v>
      </c>
      <c r="Q116" s="80" t="s">
        <v>794</v>
      </c>
      <c r="R116" s="84" t="s">
        <v>1515</v>
      </c>
      <c r="S116" s="80" t="s">
        <v>1815</v>
      </c>
      <c r="T116" s="80" t="s">
        <v>1910</v>
      </c>
      <c r="U116" s="82">
        <v>42813.816111111111</v>
      </c>
      <c r="V116" s="84" t="s">
        <v>2189</v>
      </c>
      <c r="W116" s="80"/>
      <c r="X116" s="80"/>
      <c r="Y116" s="83" t="s">
        <v>3189</v>
      </c>
      <c r="Z116" s="80"/>
    </row>
    <row r="117" spans="1:26" x14ac:dyDescent="0.25">
      <c r="A117" s="65" t="s">
        <v>252</v>
      </c>
      <c r="B117" s="65" t="s">
        <v>641</v>
      </c>
      <c r="C117" s="66"/>
      <c r="D117" s="67"/>
      <c r="E117" s="68"/>
      <c r="F117" s="69"/>
      <c r="G117" s="66"/>
      <c r="H117" s="70"/>
      <c r="I117" s="71"/>
      <c r="J117" s="71"/>
      <c r="K117" s="35"/>
      <c r="L117" s="78">
        <v>117</v>
      </c>
      <c r="M117" s="78"/>
      <c r="N117" s="73"/>
      <c r="O117" s="80" t="s">
        <v>754</v>
      </c>
      <c r="P117" s="82">
        <v>42813.832499999997</v>
      </c>
      <c r="Q117" s="80" t="s">
        <v>799</v>
      </c>
      <c r="R117" s="84" t="s">
        <v>1518</v>
      </c>
      <c r="S117" s="80" t="s">
        <v>1818</v>
      </c>
      <c r="T117" s="80" t="s">
        <v>1914</v>
      </c>
      <c r="U117" s="82">
        <v>42813.832499999997</v>
      </c>
      <c r="V117" s="84" t="s">
        <v>2190</v>
      </c>
      <c r="W117" s="80"/>
      <c r="X117" s="80"/>
      <c r="Y117" s="83" t="s">
        <v>3190</v>
      </c>
      <c r="Z117" s="80"/>
    </row>
    <row r="118" spans="1:26" x14ac:dyDescent="0.25">
      <c r="A118" s="65" t="s">
        <v>252</v>
      </c>
      <c r="B118" s="65" t="s">
        <v>265</v>
      </c>
      <c r="C118" s="66"/>
      <c r="D118" s="67"/>
      <c r="E118" s="68"/>
      <c r="F118" s="69"/>
      <c r="G118" s="66"/>
      <c r="H118" s="70"/>
      <c r="I118" s="71"/>
      <c r="J118" s="71"/>
      <c r="K118" s="35"/>
      <c r="L118" s="78">
        <v>118</v>
      </c>
      <c r="M118" s="78"/>
      <c r="N118" s="73"/>
      <c r="O118" s="80" t="s">
        <v>754</v>
      </c>
      <c r="P118" s="82">
        <v>42813.832499999997</v>
      </c>
      <c r="Q118" s="80" t="s">
        <v>799</v>
      </c>
      <c r="R118" s="84" t="s">
        <v>1518</v>
      </c>
      <c r="S118" s="80" t="s">
        <v>1818</v>
      </c>
      <c r="T118" s="80" t="s">
        <v>1914</v>
      </c>
      <c r="U118" s="82">
        <v>42813.832499999997</v>
      </c>
      <c r="V118" s="84" t="s">
        <v>2190</v>
      </c>
      <c r="W118" s="80"/>
      <c r="X118" s="80"/>
      <c r="Y118" s="83" t="s">
        <v>3190</v>
      </c>
      <c r="Z118" s="80"/>
    </row>
    <row r="119" spans="1:26" x14ac:dyDescent="0.25">
      <c r="A119" s="65" t="s">
        <v>253</v>
      </c>
      <c r="B119" s="65" t="s">
        <v>253</v>
      </c>
      <c r="C119" s="66"/>
      <c r="D119" s="67"/>
      <c r="E119" s="68"/>
      <c r="F119" s="69"/>
      <c r="G119" s="66"/>
      <c r="H119" s="70"/>
      <c r="I119" s="71"/>
      <c r="J119" s="71"/>
      <c r="K119" s="35"/>
      <c r="L119" s="78">
        <v>119</v>
      </c>
      <c r="M119" s="78"/>
      <c r="N119" s="73"/>
      <c r="O119" s="80" t="s">
        <v>179</v>
      </c>
      <c r="P119" s="82">
        <v>42813.833148148151</v>
      </c>
      <c r="Q119" s="80" t="s">
        <v>800</v>
      </c>
      <c r="R119" s="84" t="s">
        <v>1519</v>
      </c>
      <c r="S119" s="80" t="s">
        <v>1819</v>
      </c>
      <c r="T119" s="80" t="s">
        <v>1884</v>
      </c>
      <c r="U119" s="82">
        <v>42813.833148148151</v>
      </c>
      <c r="V119" s="84" t="s">
        <v>2191</v>
      </c>
      <c r="W119" s="80"/>
      <c r="X119" s="80"/>
      <c r="Y119" s="83" t="s">
        <v>3191</v>
      </c>
      <c r="Z119" s="80"/>
    </row>
    <row r="120" spans="1:26" x14ac:dyDescent="0.25">
      <c r="A120" s="65" t="s">
        <v>254</v>
      </c>
      <c r="B120" s="65" t="s">
        <v>641</v>
      </c>
      <c r="C120" s="66"/>
      <c r="D120" s="67"/>
      <c r="E120" s="68"/>
      <c r="F120" s="69"/>
      <c r="G120" s="66"/>
      <c r="H120" s="70"/>
      <c r="I120" s="71"/>
      <c r="J120" s="71"/>
      <c r="K120" s="35"/>
      <c r="L120" s="78">
        <v>120</v>
      </c>
      <c r="M120" s="78"/>
      <c r="N120" s="73"/>
      <c r="O120" s="80" t="s">
        <v>754</v>
      </c>
      <c r="P120" s="82">
        <v>42813.834733796299</v>
      </c>
      <c r="Q120" s="80" t="s">
        <v>799</v>
      </c>
      <c r="R120" s="84" t="s">
        <v>1518</v>
      </c>
      <c r="S120" s="80" t="s">
        <v>1818</v>
      </c>
      <c r="T120" s="80" t="s">
        <v>1914</v>
      </c>
      <c r="U120" s="82">
        <v>42813.834733796299</v>
      </c>
      <c r="V120" s="84" t="s">
        <v>2192</v>
      </c>
      <c r="W120" s="80"/>
      <c r="X120" s="80"/>
      <c r="Y120" s="83" t="s">
        <v>3192</v>
      </c>
      <c r="Z120" s="80"/>
    </row>
    <row r="121" spans="1:26" x14ac:dyDescent="0.25">
      <c r="A121" s="65" t="s">
        <v>254</v>
      </c>
      <c r="B121" s="65" t="s">
        <v>265</v>
      </c>
      <c r="C121" s="66"/>
      <c r="D121" s="67"/>
      <c r="E121" s="68"/>
      <c r="F121" s="69"/>
      <c r="G121" s="66"/>
      <c r="H121" s="70"/>
      <c r="I121" s="71"/>
      <c r="J121" s="71"/>
      <c r="K121" s="35"/>
      <c r="L121" s="78">
        <v>121</v>
      </c>
      <c r="M121" s="78"/>
      <c r="N121" s="73"/>
      <c r="O121" s="80" t="s">
        <v>754</v>
      </c>
      <c r="P121" s="82">
        <v>42813.834733796299</v>
      </c>
      <c r="Q121" s="80" t="s">
        <v>799</v>
      </c>
      <c r="R121" s="84" t="s">
        <v>1518</v>
      </c>
      <c r="S121" s="80" t="s">
        <v>1818</v>
      </c>
      <c r="T121" s="80" t="s">
        <v>1914</v>
      </c>
      <c r="U121" s="82">
        <v>42813.834733796299</v>
      </c>
      <c r="V121" s="84" t="s">
        <v>2192</v>
      </c>
      <c r="W121" s="80"/>
      <c r="X121" s="80"/>
      <c r="Y121" s="83" t="s">
        <v>3192</v>
      </c>
      <c r="Z121" s="80"/>
    </row>
    <row r="122" spans="1:26" x14ac:dyDescent="0.25">
      <c r="A122" s="65" t="s">
        <v>255</v>
      </c>
      <c r="B122" s="65" t="s">
        <v>642</v>
      </c>
      <c r="C122" s="66"/>
      <c r="D122" s="67"/>
      <c r="E122" s="68"/>
      <c r="F122" s="69"/>
      <c r="G122" s="66"/>
      <c r="H122" s="70"/>
      <c r="I122" s="71"/>
      <c r="J122" s="71"/>
      <c r="K122" s="35"/>
      <c r="L122" s="78">
        <v>122</v>
      </c>
      <c r="M122" s="78"/>
      <c r="N122" s="73"/>
      <c r="O122" s="80" t="s">
        <v>754</v>
      </c>
      <c r="P122" s="82">
        <v>42813.912199074075</v>
      </c>
      <c r="Q122" s="80" t="s">
        <v>801</v>
      </c>
      <c r="R122" s="84" t="s">
        <v>1520</v>
      </c>
      <c r="S122" s="80" t="s">
        <v>1810</v>
      </c>
      <c r="T122" s="80" t="s">
        <v>1915</v>
      </c>
      <c r="U122" s="82">
        <v>42813.912199074075</v>
      </c>
      <c r="V122" s="84" t="s">
        <v>2193</v>
      </c>
      <c r="W122" s="80"/>
      <c r="X122" s="80"/>
      <c r="Y122" s="83" t="s">
        <v>3193</v>
      </c>
      <c r="Z122" s="80"/>
    </row>
    <row r="123" spans="1:26" x14ac:dyDescent="0.25">
      <c r="A123" s="65" t="s">
        <v>255</v>
      </c>
      <c r="B123" s="65" t="s">
        <v>643</v>
      </c>
      <c r="C123" s="66"/>
      <c r="D123" s="67"/>
      <c r="E123" s="68"/>
      <c r="F123" s="69"/>
      <c r="G123" s="66"/>
      <c r="H123" s="70"/>
      <c r="I123" s="71"/>
      <c r="J123" s="71"/>
      <c r="K123" s="35"/>
      <c r="L123" s="78">
        <v>123</v>
      </c>
      <c r="M123" s="78"/>
      <c r="N123" s="73"/>
      <c r="O123" s="80" t="s">
        <v>754</v>
      </c>
      <c r="P123" s="82">
        <v>42813.912199074075</v>
      </c>
      <c r="Q123" s="80" t="s">
        <v>801</v>
      </c>
      <c r="R123" s="84" t="s">
        <v>1520</v>
      </c>
      <c r="S123" s="80" t="s">
        <v>1810</v>
      </c>
      <c r="T123" s="80" t="s">
        <v>1915</v>
      </c>
      <c r="U123" s="82">
        <v>42813.912199074075</v>
      </c>
      <c r="V123" s="84" t="s">
        <v>2193</v>
      </c>
      <c r="W123" s="80"/>
      <c r="X123" s="80"/>
      <c r="Y123" s="83" t="s">
        <v>3193</v>
      </c>
      <c r="Z123" s="80"/>
    </row>
    <row r="124" spans="1:26" x14ac:dyDescent="0.25">
      <c r="A124" s="65" t="s">
        <v>256</v>
      </c>
      <c r="B124" s="65" t="s">
        <v>519</v>
      </c>
      <c r="C124" s="66"/>
      <c r="D124" s="67"/>
      <c r="E124" s="68"/>
      <c r="F124" s="69"/>
      <c r="G124" s="66"/>
      <c r="H124" s="70"/>
      <c r="I124" s="71"/>
      <c r="J124" s="71"/>
      <c r="K124" s="35"/>
      <c r="L124" s="78">
        <v>124</v>
      </c>
      <c r="M124" s="78"/>
      <c r="N124" s="73"/>
      <c r="O124" s="80" t="s">
        <v>754</v>
      </c>
      <c r="P124" s="82">
        <v>42813.913171296299</v>
      </c>
      <c r="Q124" s="80" t="s">
        <v>802</v>
      </c>
      <c r="R124" s="80"/>
      <c r="S124" s="80"/>
      <c r="T124" s="80" t="s">
        <v>1916</v>
      </c>
      <c r="U124" s="82">
        <v>42813.913171296299</v>
      </c>
      <c r="V124" s="84" t="s">
        <v>2194</v>
      </c>
      <c r="W124" s="80"/>
      <c r="X124" s="80"/>
      <c r="Y124" s="83" t="s">
        <v>3194</v>
      </c>
      <c r="Z124" s="80"/>
    </row>
    <row r="125" spans="1:26" x14ac:dyDescent="0.25">
      <c r="A125" s="65" t="s">
        <v>256</v>
      </c>
      <c r="B125" s="65" t="s">
        <v>518</v>
      </c>
      <c r="C125" s="66"/>
      <c r="D125" s="67"/>
      <c r="E125" s="68"/>
      <c r="F125" s="69"/>
      <c r="G125" s="66"/>
      <c r="H125" s="70"/>
      <c r="I125" s="71"/>
      <c r="J125" s="71"/>
      <c r="K125" s="35"/>
      <c r="L125" s="78">
        <v>125</v>
      </c>
      <c r="M125" s="78"/>
      <c r="N125" s="73"/>
      <c r="O125" s="80" t="s">
        <v>754</v>
      </c>
      <c r="P125" s="82">
        <v>42813.913171296299</v>
      </c>
      <c r="Q125" s="80" t="s">
        <v>802</v>
      </c>
      <c r="R125" s="80"/>
      <c r="S125" s="80"/>
      <c r="T125" s="80" t="s">
        <v>1916</v>
      </c>
      <c r="U125" s="82">
        <v>42813.913171296299</v>
      </c>
      <c r="V125" s="84" t="s">
        <v>2194</v>
      </c>
      <c r="W125" s="80"/>
      <c r="X125" s="80"/>
      <c r="Y125" s="83" t="s">
        <v>3194</v>
      </c>
      <c r="Z125" s="80"/>
    </row>
    <row r="126" spans="1:26" x14ac:dyDescent="0.25">
      <c r="A126" s="65" t="s">
        <v>256</v>
      </c>
      <c r="B126" s="65" t="s">
        <v>517</v>
      </c>
      <c r="C126" s="66"/>
      <c r="D126" s="67"/>
      <c r="E126" s="68"/>
      <c r="F126" s="69"/>
      <c r="G126" s="66"/>
      <c r="H126" s="70"/>
      <c r="I126" s="71"/>
      <c r="J126" s="71"/>
      <c r="K126" s="35"/>
      <c r="L126" s="78">
        <v>126</v>
      </c>
      <c r="M126" s="78"/>
      <c r="N126" s="73"/>
      <c r="O126" s="80" t="s">
        <v>754</v>
      </c>
      <c r="P126" s="82">
        <v>42813.913171296299</v>
      </c>
      <c r="Q126" s="80" t="s">
        <v>802</v>
      </c>
      <c r="R126" s="80"/>
      <c r="S126" s="80"/>
      <c r="T126" s="80" t="s">
        <v>1916</v>
      </c>
      <c r="U126" s="82">
        <v>42813.913171296299</v>
      </c>
      <c r="V126" s="84" t="s">
        <v>2194</v>
      </c>
      <c r="W126" s="80"/>
      <c r="X126" s="80"/>
      <c r="Y126" s="83" t="s">
        <v>3194</v>
      </c>
      <c r="Z126" s="80"/>
    </row>
    <row r="127" spans="1:26" x14ac:dyDescent="0.25">
      <c r="A127" s="65" t="s">
        <v>257</v>
      </c>
      <c r="B127" s="65" t="s">
        <v>635</v>
      </c>
      <c r="C127" s="66"/>
      <c r="D127" s="67"/>
      <c r="E127" s="68"/>
      <c r="F127" s="69"/>
      <c r="G127" s="66"/>
      <c r="H127" s="70"/>
      <c r="I127" s="71"/>
      <c r="J127" s="71"/>
      <c r="K127" s="35"/>
      <c r="L127" s="78">
        <v>127</v>
      </c>
      <c r="M127" s="78"/>
      <c r="N127" s="73"/>
      <c r="O127" s="80" t="s">
        <v>754</v>
      </c>
      <c r="P127" s="82">
        <v>42812.632916666669</v>
      </c>
      <c r="Q127" s="80" t="s">
        <v>803</v>
      </c>
      <c r="R127" s="84" t="s">
        <v>1521</v>
      </c>
      <c r="S127" s="80" t="s">
        <v>1805</v>
      </c>
      <c r="T127" s="80" t="s">
        <v>1917</v>
      </c>
      <c r="U127" s="82">
        <v>42812.632916666669</v>
      </c>
      <c r="V127" s="84" t="s">
        <v>2195</v>
      </c>
      <c r="W127" s="80"/>
      <c r="X127" s="80"/>
      <c r="Y127" s="83" t="s">
        <v>3195</v>
      </c>
      <c r="Z127" s="80"/>
    </row>
    <row r="128" spans="1:26" x14ac:dyDescent="0.25">
      <c r="A128" s="65" t="s">
        <v>258</v>
      </c>
      <c r="B128" s="65" t="s">
        <v>635</v>
      </c>
      <c r="C128" s="66"/>
      <c r="D128" s="67"/>
      <c r="E128" s="68"/>
      <c r="F128" s="69"/>
      <c r="G128" s="66"/>
      <c r="H128" s="70"/>
      <c r="I128" s="71"/>
      <c r="J128" s="71"/>
      <c r="K128" s="35"/>
      <c r="L128" s="78">
        <v>128</v>
      </c>
      <c r="M128" s="78"/>
      <c r="N128" s="73"/>
      <c r="O128" s="80" t="s">
        <v>754</v>
      </c>
      <c r="P128" s="82">
        <v>42812.657604166663</v>
      </c>
      <c r="Q128" s="80" t="s">
        <v>781</v>
      </c>
      <c r="R128" s="80"/>
      <c r="S128" s="80"/>
      <c r="T128" s="80" t="s">
        <v>1902</v>
      </c>
      <c r="U128" s="82">
        <v>42812.657604166663</v>
      </c>
      <c r="V128" s="84" t="s">
        <v>2196</v>
      </c>
      <c r="W128" s="80"/>
      <c r="X128" s="80"/>
      <c r="Y128" s="83" t="s">
        <v>3196</v>
      </c>
      <c r="Z128" s="80"/>
    </row>
    <row r="129" spans="1:26" x14ac:dyDescent="0.25">
      <c r="A129" s="65" t="s">
        <v>259</v>
      </c>
      <c r="B129" s="65" t="s">
        <v>635</v>
      </c>
      <c r="C129" s="66"/>
      <c r="D129" s="67"/>
      <c r="E129" s="68"/>
      <c r="F129" s="69"/>
      <c r="G129" s="66"/>
      <c r="H129" s="70"/>
      <c r="I129" s="71"/>
      <c r="J129" s="71"/>
      <c r="K129" s="35"/>
      <c r="L129" s="78">
        <v>129</v>
      </c>
      <c r="M129" s="78"/>
      <c r="N129" s="73"/>
      <c r="O129" s="80" t="s">
        <v>754</v>
      </c>
      <c r="P129" s="82">
        <v>42813.968553240738</v>
      </c>
      <c r="Q129" s="80" t="s">
        <v>781</v>
      </c>
      <c r="R129" s="80"/>
      <c r="S129" s="80"/>
      <c r="T129" s="80" t="s">
        <v>1902</v>
      </c>
      <c r="U129" s="82">
        <v>42813.968553240738</v>
      </c>
      <c r="V129" s="84" t="s">
        <v>2197</v>
      </c>
      <c r="W129" s="80"/>
      <c r="X129" s="80"/>
      <c r="Y129" s="83" t="s">
        <v>3197</v>
      </c>
      <c r="Z129" s="80"/>
    </row>
    <row r="130" spans="1:26" x14ac:dyDescent="0.25">
      <c r="A130" s="65" t="s">
        <v>257</v>
      </c>
      <c r="B130" s="65" t="s">
        <v>636</v>
      </c>
      <c r="C130" s="66"/>
      <c r="D130" s="67"/>
      <c r="E130" s="68"/>
      <c r="F130" s="69"/>
      <c r="G130" s="66"/>
      <c r="H130" s="70"/>
      <c r="I130" s="71"/>
      <c r="J130" s="71"/>
      <c r="K130" s="35"/>
      <c r="L130" s="78">
        <v>130</v>
      </c>
      <c r="M130" s="78"/>
      <c r="N130" s="73"/>
      <c r="O130" s="80" t="s">
        <v>754</v>
      </c>
      <c r="P130" s="82">
        <v>42812.632916666669</v>
      </c>
      <c r="Q130" s="80" t="s">
        <v>803</v>
      </c>
      <c r="R130" s="84" t="s">
        <v>1521</v>
      </c>
      <c r="S130" s="80" t="s">
        <v>1805</v>
      </c>
      <c r="T130" s="80" t="s">
        <v>1917</v>
      </c>
      <c r="U130" s="82">
        <v>42812.632916666669</v>
      </c>
      <c r="V130" s="84" t="s">
        <v>2195</v>
      </c>
      <c r="W130" s="80"/>
      <c r="X130" s="80"/>
      <c r="Y130" s="83" t="s">
        <v>3195</v>
      </c>
      <c r="Z130" s="80"/>
    </row>
    <row r="131" spans="1:26" x14ac:dyDescent="0.25">
      <c r="A131" s="65" t="s">
        <v>258</v>
      </c>
      <c r="B131" s="65" t="s">
        <v>636</v>
      </c>
      <c r="C131" s="66"/>
      <c r="D131" s="67"/>
      <c r="E131" s="68"/>
      <c r="F131" s="69"/>
      <c r="G131" s="66"/>
      <c r="H131" s="70"/>
      <c r="I131" s="71"/>
      <c r="J131" s="71"/>
      <c r="K131" s="35"/>
      <c r="L131" s="78">
        <v>131</v>
      </c>
      <c r="M131" s="78"/>
      <c r="N131" s="73"/>
      <c r="O131" s="80" t="s">
        <v>754</v>
      </c>
      <c r="P131" s="82">
        <v>42812.657604166663</v>
      </c>
      <c r="Q131" s="80" t="s">
        <v>781</v>
      </c>
      <c r="R131" s="80"/>
      <c r="S131" s="80"/>
      <c r="T131" s="80" t="s">
        <v>1902</v>
      </c>
      <c r="U131" s="82">
        <v>42812.657604166663</v>
      </c>
      <c r="V131" s="84" t="s">
        <v>2196</v>
      </c>
      <c r="W131" s="80"/>
      <c r="X131" s="80"/>
      <c r="Y131" s="83" t="s">
        <v>3196</v>
      </c>
      <c r="Z131" s="80"/>
    </row>
    <row r="132" spans="1:26" x14ac:dyDescent="0.25">
      <c r="A132" s="65" t="s">
        <v>259</v>
      </c>
      <c r="B132" s="65" t="s">
        <v>636</v>
      </c>
      <c r="C132" s="66"/>
      <c r="D132" s="67"/>
      <c r="E132" s="68"/>
      <c r="F132" s="69"/>
      <c r="G132" s="66"/>
      <c r="H132" s="70"/>
      <c r="I132" s="71"/>
      <c r="J132" s="71"/>
      <c r="K132" s="35"/>
      <c r="L132" s="78">
        <v>132</v>
      </c>
      <c r="M132" s="78"/>
      <c r="N132" s="73"/>
      <c r="O132" s="80" t="s">
        <v>754</v>
      </c>
      <c r="P132" s="82">
        <v>42813.968553240738</v>
      </c>
      <c r="Q132" s="80" t="s">
        <v>781</v>
      </c>
      <c r="R132" s="80"/>
      <c r="S132" s="80"/>
      <c r="T132" s="80" t="s">
        <v>1902</v>
      </c>
      <c r="U132" s="82">
        <v>42813.968553240738</v>
      </c>
      <c r="V132" s="84" t="s">
        <v>2197</v>
      </c>
      <c r="W132" s="80"/>
      <c r="X132" s="80"/>
      <c r="Y132" s="83" t="s">
        <v>3197</v>
      </c>
      <c r="Z132" s="80"/>
    </row>
    <row r="133" spans="1:26" x14ac:dyDescent="0.25">
      <c r="A133" s="65" t="s">
        <v>257</v>
      </c>
      <c r="B133" s="65" t="s">
        <v>258</v>
      </c>
      <c r="C133" s="66"/>
      <c r="D133" s="67"/>
      <c r="E133" s="68"/>
      <c r="F133" s="69"/>
      <c r="G133" s="66"/>
      <c r="H133" s="70"/>
      <c r="I133" s="71"/>
      <c r="J133" s="71"/>
      <c r="K133" s="35"/>
      <c r="L133" s="78">
        <v>133</v>
      </c>
      <c r="M133" s="78"/>
      <c r="N133" s="73"/>
      <c r="O133" s="80" t="s">
        <v>754</v>
      </c>
      <c r="P133" s="82">
        <v>42812.632916666669</v>
      </c>
      <c r="Q133" s="80" t="s">
        <v>803</v>
      </c>
      <c r="R133" s="84" t="s">
        <v>1521</v>
      </c>
      <c r="S133" s="80" t="s">
        <v>1805</v>
      </c>
      <c r="T133" s="80" t="s">
        <v>1917</v>
      </c>
      <c r="U133" s="82">
        <v>42812.632916666669</v>
      </c>
      <c r="V133" s="84" t="s">
        <v>2195</v>
      </c>
      <c r="W133" s="80"/>
      <c r="X133" s="80"/>
      <c r="Y133" s="83" t="s">
        <v>3195</v>
      </c>
      <c r="Z133" s="80"/>
    </row>
    <row r="134" spans="1:26" x14ac:dyDescent="0.25">
      <c r="A134" s="65" t="s">
        <v>258</v>
      </c>
      <c r="B134" s="65" t="s">
        <v>257</v>
      </c>
      <c r="C134" s="66"/>
      <c r="D134" s="67"/>
      <c r="E134" s="68"/>
      <c r="F134" s="69"/>
      <c r="G134" s="66"/>
      <c r="H134" s="70"/>
      <c r="I134" s="71"/>
      <c r="J134" s="71"/>
      <c r="K134" s="35"/>
      <c r="L134" s="78">
        <v>134</v>
      </c>
      <c r="M134" s="78"/>
      <c r="N134" s="73"/>
      <c r="O134" s="80" t="s">
        <v>754</v>
      </c>
      <c r="P134" s="82">
        <v>42812.657604166663</v>
      </c>
      <c r="Q134" s="80" t="s">
        <v>781</v>
      </c>
      <c r="R134" s="80"/>
      <c r="S134" s="80"/>
      <c r="T134" s="80" t="s">
        <v>1902</v>
      </c>
      <c r="U134" s="82">
        <v>42812.657604166663</v>
      </c>
      <c r="V134" s="84" t="s">
        <v>2196</v>
      </c>
      <c r="W134" s="80"/>
      <c r="X134" s="80"/>
      <c r="Y134" s="83" t="s">
        <v>3196</v>
      </c>
      <c r="Z134" s="80"/>
    </row>
    <row r="135" spans="1:26" x14ac:dyDescent="0.25">
      <c r="A135" s="65" t="s">
        <v>259</v>
      </c>
      <c r="B135" s="65" t="s">
        <v>258</v>
      </c>
      <c r="C135" s="66"/>
      <c r="D135" s="67"/>
      <c r="E135" s="68"/>
      <c r="F135" s="69"/>
      <c r="G135" s="66"/>
      <c r="H135" s="70"/>
      <c r="I135" s="71"/>
      <c r="J135" s="71"/>
      <c r="K135" s="35"/>
      <c r="L135" s="78">
        <v>135</v>
      </c>
      <c r="M135" s="78"/>
      <c r="N135" s="73"/>
      <c r="O135" s="80" t="s">
        <v>754</v>
      </c>
      <c r="P135" s="82">
        <v>42813.968553240738</v>
      </c>
      <c r="Q135" s="80" t="s">
        <v>781</v>
      </c>
      <c r="R135" s="80"/>
      <c r="S135" s="80"/>
      <c r="T135" s="80" t="s">
        <v>1902</v>
      </c>
      <c r="U135" s="82">
        <v>42813.968553240738</v>
      </c>
      <c r="V135" s="84" t="s">
        <v>2197</v>
      </c>
      <c r="W135" s="80"/>
      <c r="X135" s="80"/>
      <c r="Y135" s="83" t="s">
        <v>3197</v>
      </c>
      <c r="Z135" s="80"/>
    </row>
    <row r="136" spans="1:26" x14ac:dyDescent="0.25">
      <c r="A136" s="65" t="s">
        <v>259</v>
      </c>
      <c r="B136" s="65" t="s">
        <v>257</v>
      </c>
      <c r="C136" s="66"/>
      <c r="D136" s="67"/>
      <c r="E136" s="68"/>
      <c r="F136" s="69"/>
      <c r="G136" s="66"/>
      <c r="H136" s="70"/>
      <c r="I136" s="71"/>
      <c r="J136" s="71"/>
      <c r="K136" s="35"/>
      <c r="L136" s="78">
        <v>136</v>
      </c>
      <c r="M136" s="78"/>
      <c r="N136" s="73"/>
      <c r="O136" s="80" t="s">
        <v>754</v>
      </c>
      <c r="P136" s="82">
        <v>42813.968553240738</v>
      </c>
      <c r="Q136" s="80" t="s">
        <v>781</v>
      </c>
      <c r="R136" s="80"/>
      <c r="S136" s="80"/>
      <c r="T136" s="80" t="s">
        <v>1902</v>
      </c>
      <c r="U136" s="82">
        <v>42813.968553240738</v>
      </c>
      <c r="V136" s="84" t="s">
        <v>2197</v>
      </c>
      <c r="W136" s="80"/>
      <c r="X136" s="80"/>
      <c r="Y136" s="83" t="s">
        <v>3197</v>
      </c>
      <c r="Z136" s="80"/>
    </row>
    <row r="137" spans="1:26" x14ac:dyDescent="0.25">
      <c r="A137" s="65" t="s">
        <v>260</v>
      </c>
      <c r="B137" s="65" t="s">
        <v>641</v>
      </c>
      <c r="C137" s="66"/>
      <c r="D137" s="67"/>
      <c r="E137" s="68"/>
      <c r="F137" s="69"/>
      <c r="G137" s="66"/>
      <c r="H137" s="70"/>
      <c r="I137" s="71"/>
      <c r="J137" s="71"/>
      <c r="K137" s="35"/>
      <c r="L137" s="78">
        <v>137</v>
      </c>
      <c r="M137" s="78"/>
      <c r="N137" s="73"/>
      <c r="O137" s="80" t="s">
        <v>754</v>
      </c>
      <c r="P137" s="82">
        <v>42814.008923611109</v>
      </c>
      <c r="Q137" s="80" t="s">
        <v>799</v>
      </c>
      <c r="R137" s="84" t="s">
        <v>1518</v>
      </c>
      <c r="S137" s="80" t="s">
        <v>1818</v>
      </c>
      <c r="T137" s="80" t="s">
        <v>1914</v>
      </c>
      <c r="U137" s="82">
        <v>42814.008923611109</v>
      </c>
      <c r="V137" s="84" t="s">
        <v>2198</v>
      </c>
      <c r="W137" s="80"/>
      <c r="X137" s="80"/>
      <c r="Y137" s="83" t="s">
        <v>3198</v>
      </c>
      <c r="Z137" s="80"/>
    </row>
    <row r="138" spans="1:26" x14ac:dyDescent="0.25">
      <c r="A138" s="65" t="s">
        <v>260</v>
      </c>
      <c r="B138" s="65" t="s">
        <v>265</v>
      </c>
      <c r="C138" s="66"/>
      <c r="D138" s="67"/>
      <c r="E138" s="68"/>
      <c r="F138" s="69"/>
      <c r="G138" s="66"/>
      <c r="H138" s="70"/>
      <c r="I138" s="71"/>
      <c r="J138" s="71"/>
      <c r="K138" s="35"/>
      <c r="L138" s="78">
        <v>138</v>
      </c>
      <c r="M138" s="78"/>
      <c r="N138" s="73"/>
      <c r="O138" s="80" t="s">
        <v>754</v>
      </c>
      <c r="P138" s="82">
        <v>42814.008923611109</v>
      </c>
      <c r="Q138" s="80" t="s">
        <v>799</v>
      </c>
      <c r="R138" s="84" t="s">
        <v>1518</v>
      </c>
      <c r="S138" s="80" t="s">
        <v>1818</v>
      </c>
      <c r="T138" s="80" t="s">
        <v>1914</v>
      </c>
      <c r="U138" s="82">
        <v>42814.008923611109</v>
      </c>
      <c r="V138" s="84" t="s">
        <v>2198</v>
      </c>
      <c r="W138" s="80"/>
      <c r="X138" s="80"/>
      <c r="Y138" s="83" t="s">
        <v>3198</v>
      </c>
      <c r="Z138" s="80"/>
    </row>
    <row r="139" spans="1:26" x14ac:dyDescent="0.25">
      <c r="A139" s="65" t="s">
        <v>261</v>
      </c>
      <c r="B139" s="65" t="s">
        <v>489</v>
      </c>
      <c r="C139" s="66"/>
      <c r="D139" s="67"/>
      <c r="E139" s="68"/>
      <c r="F139" s="69"/>
      <c r="G139" s="66"/>
      <c r="H139" s="70"/>
      <c r="I139" s="71"/>
      <c r="J139" s="71"/>
      <c r="K139" s="35"/>
      <c r="L139" s="78">
        <v>139</v>
      </c>
      <c r="M139" s="78"/>
      <c r="N139" s="73"/>
      <c r="O139" s="80" t="s">
        <v>754</v>
      </c>
      <c r="P139" s="82">
        <v>42814.049432870372</v>
      </c>
      <c r="Q139" s="80" t="s">
        <v>766</v>
      </c>
      <c r="R139" s="80"/>
      <c r="S139" s="80"/>
      <c r="T139" s="80" t="s">
        <v>1891</v>
      </c>
      <c r="U139" s="82">
        <v>42814.049432870372</v>
      </c>
      <c r="V139" s="84" t="s">
        <v>2199</v>
      </c>
      <c r="W139" s="80"/>
      <c r="X139" s="80"/>
      <c r="Y139" s="83" t="s">
        <v>3199</v>
      </c>
      <c r="Z139" s="80"/>
    </row>
    <row r="140" spans="1:26" x14ac:dyDescent="0.25">
      <c r="A140" s="65" t="s">
        <v>261</v>
      </c>
      <c r="B140" s="65" t="s">
        <v>631</v>
      </c>
      <c r="C140" s="66"/>
      <c r="D140" s="67"/>
      <c r="E140" s="68"/>
      <c r="F140" s="69"/>
      <c r="G140" s="66"/>
      <c r="H140" s="70"/>
      <c r="I140" s="71"/>
      <c r="J140" s="71"/>
      <c r="K140" s="35"/>
      <c r="L140" s="78">
        <v>140</v>
      </c>
      <c r="M140" s="78"/>
      <c r="N140" s="73"/>
      <c r="O140" s="80" t="s">
        <v>754</v>
      </c>
      <c r="P140" s="82">
        <v>42814.049432870372</v>
      </c>
      <c r="Q140" s="80" t="s">
        <v>766</v>
      </c>
      <c r="R140" s="80"/>
      <c r="S140" s="80"/>
      <c r="T140" s="80" t="s">
        <v>1891</v>
      </c>
      <c r="U140" s="82">
        <v>42814.049432870372</v>
      </c>
      <c r="V140" s="84" t="s">
        <v>2199</v>
      </c>
      <c r="W140" s="80"/>
      <c r="X140" s="80"/>
      <c r="Y140" s="83" t="s">
        <v>3199</v>
      </c>
      <c r="Z140" s="80"/>
    </row>
    <row r="141" spans="1:26" x14ac:dyDescent="0.25">
      <c r="A141" s="65" t="s">
        <v>261</v>
      </c>
      <c r="B141" s="65" t="s">
        <v>491</v>
      </c>
      <c r="C141" s="66"/>
      <c r="D141" s="67"/>
      <c r="E141" s="68"/>
      <c r="F141" s="69"/>
      <c r="G141" s="66"/>
      <c r="H141" s="70"/>
      <c r="I141" s="71"/>
      <c r="J141" s="71"/>
      <c r="K141" s="35"/>
      <c r="L141" s="78">
        <v>141</v>
      </c>
      <c r="M141" s="78"/>
      <c r="N141" s="73"/>
      <c r="O141" s="80" t="s">
        <v>754</v>
      </c>
      <c r="P141" s="82">
        <v>42814.049432870372</v>
      </c>
      <c r="Q141" s="80" t="s">
        <v>766</v>
      </c>
      <c r="R141" s="80"/>
      <c r="S141" s="80"/>
      <c r="T141" s="80" t="s">
        <v>1891</v>
      </c>
      <c r="U141" s="82">
        <v>42814.049432870372</v>
      </c>
      <c r="V141" s="84" t="s">
        <v>2199</v>
      </c>
      <c r="W141" s="80"/>
      <c r="X141" s="80"/>
      <c r="Y141" s="83" t="s">
        <v>3199</v>
      </c>
      <c r="Z141" s="80"/>
    </row>
    <row r="142" spans="1:26" x14ac:dyDescent="0.25">
      <c r="A142" s="65" t="s">
        <v>262</v>
      </c>
      <c r="B142" s="65" t="s">
        <v>641</v>
      </c>
      <c r="C142" s="66"/>
      <c r="D142" s="67"/>
      <c r="E142" s="68"/>
      <c r="F142" s="69"/>
      <c r="G142" s="66"/>
      <c r="H142" s="70"/>
      <c r="I142" s="71"/>
      <c r="J142" s="71"/>
      <c r="K142" s="35"/>
      <c r="L142" s="78">
        <v>142</v>
      </c>
      <c r="M142" s="78"/>
      <c r="N142" s="73"/>
      <c r="O142" s="80" t="s">
        <v>754</v>
      </c>
      <c r="P142" s="82">
        <v>42814.216585648152</v>
      </c>
      <c r="Q142" s="80" t="s">
        <v>799</v>
      </c>
      <c r="R142" s="84" t="s">
        <v>1518</v>
      </c>
      <c r="S142" s="80" t="s">
        <v>1818</v>
      </c>
      <c r="T142" s="80" t="s">
        <v>1914</v>
      </c>
      <c r="U142" s="82">
        <v>42814.216585648152</v>
      </c>
      <c r="V142" s="84" t="s">
        <v>2200</v>
      </c>
      <c r="W142" s="80"/>
      <c r="X142" s="80"/>
      <c r="Y142" s="83" t="s">
        <v>3200</v>
      </c>
      <c r="Z142" s="80"/>
    </row>
    <row r="143" spans="1:26" x14ac:dyDescent="0.25">
      <c r="A143" s="65" t="s">
        <v>262</v>
      </c>
      <c r="B143" s="65" t="s">
        <v>265</v>
      </c>
      <c r="C143" s="66"/>
      <c r="D143" s="67"/>
      <c r="E143" s="68"/>
      <c r="F143" s="69"/>
      <c r="G143" s="66"/>
      <c r="H143" s="70"/>
      <c r="I143" s="71"/>
      <c r="J143" s="71"/>
      <c r="K143" s="35"/>
      <c r="L143" s="78">
        <v>143</v>
      </c>
      <c r="M143" s="78"/>
      <c r="N143" s="73"/>
      <c r="O143" s="80" t="s">
        <v>754</v>
      </c>
      <c r="P143" s="82">
        <v>42814.216585648152</v>
      </c>
      <c r="Q143" s="80" t="s">
        <v>799</v>
      </c>
      <c r="R143" s="84" t="s">
        <v>1518</v>
      </c>
      <c r="S143" s="80" t="s">
        <v>1818</v>
      </c>
      <c r="T143" s="80" t="s">
        <v>1914</v>
      </c>
      <c r="U143" s="82">
        <v>42814.216585648152</v>
      </c>
      <c r="V143" s="84" t="s">
        <v>2200</v>
      </c>
      <c r="W143" s="80"/>
      <c r="X143" s="80"/>
      <c r="Y143" s="83" t="s">
        <v>3200</v>
      </c>
      <c r="Z143" s="80"/>
    </row>
    <row r="144" spans="1:26" x14ac:dyDescent="0.25">
      <c r="A144" s="65" t="s">
        <v>263</v>
      </c>
      <c r="B144" s="65" t="s">
        <v>528</v>
      </c>
      <c r="C144" s="66"/>
      <c r="D144" s="67"/>
      <c r="E144" s="68"/>
      <c r="F144" s="69"/>
      <c r="G144" s="66"/>
      <c r="H144" s="70"/>
      <c r="I144" s="71"/>
      <c r="J144" s="71"/>
      <c r="K144" s="35"/>
      <c r="L144" s="78">
        <v>144</v>
      </c>
      <c r="M144" s="78"/>
      <c r="N144" s="73"/>
      <c r="O144" s="80" t="s">
        <v>754</v>
      </c>
      <c r="P144" s="82">
        <v>42814.467997685184</v>
      </c>
      <c r="Q144" s="80" t="s">
        <v>804</v>
      </c>
      <c r="R144" s="84" t="s">
        <v>1522</v>
      </c>
      <c r="S144" s="80" t="s">
        <v>1820</v>
      </c>
      <c r="T144" s="80" t="s">
        <v>1884</v>
      </c>
      <c r="U144" s="82">
        <v>42814.467997685184</v>
      </c>
      <c r="V144" s="84" t="s">
        <v>2201</v>
      </c>
      <c r="W144" s="80"/>
      <c r="X144" s="80"/>
      <c r="Y144" s="83" t="s">
        <v>3201</v>
      </c>
      <c r="Z144" s="80"/>
    </row>
    <row r="145" spans="1:26" x14ac:dyDescent="0.25">
      <c r="A145" s="65" t="s">
        <v>264</v>
      </c>
      <c r="B145" s="65" t="s">
        <v>528</v>
      </c>
      <c r="C145" s="66"/>
      <c r="D145" s="67"/>
      <c r="E145" s="68"/>
      <c r="F145" s="69"/>
      <c r="G145" s="66"/>
      <c r="H145" s="70"/>
      <c r="I145" s="71"/>
      <c r="J145" s="71"/>
      <c r="K145" s="35"/>
      <c r="L145" s="78">
        <v>145</v>
      </c>
      <c r="M145" s="78"/>
      <c r="N145" s="73"/>
      <c r="O145" s="80" t="s">
        <v>754</v>
      </c>
      <c r="P145" s="82">
        <v>42814.472384259258</v>
      </c>
      <c r="Q145" s="80" t="s">
        <v>804</v>
      </c>
      <c r="R145" s="84" t="s">
        <v>1522</v>
      </c>
      <c r="S145" s="80" t="s">
        <v>1820</v>
      </c>
      <c r="T145" s="80" t="s">
        <v>1884</v>
      </c>
      <c r="U145" s="82">
        <v>42814.472384259258</v>
      </c>
      <c r="V145" s="84" t="s">
        <v>2202</v>
      </c>
      <c r="W145" s="80"/>
      <c r="X145" s="80"/>
      <c r="Y145" s="83" t="s">
        <v>3202</v>
      </c>
      <c r="Z145" s="80"/>
    </row>
    <row r="146" spans="1:26" x14ac:dyDescent="0.25">
      <c r="A146" s="65" t="s">
        <v>265</v>
      </c>
      <c r="B146" s="65" t="s">
        <v>641</v>
      </c>
      <c r="C146" s="66"/>
      <c r="D146" s="67"/>
      <c r="E146" s="68"/>
      <c r="F146" s="69"/>
      <c r="G146" s="66"/>
      <c r="H146" s="70"/>
      <c r="I146" s="71"/>
      <c r="J146" s="71"/>
      <c r="K146" s="35"/>
      <c r="L146" s="78">
        <v>146</v>
      </c>
      <c r="M146" s="78"/>
      <c r="N146" s="73"/>
      <c r="O146" s="80" t="s">
        <v>754</v>
      </c>
      <c r="P146" s="82">
        <v>42813.826504629629</v>
      </c>
      <c r="Q146" s="80" t="s">
        <v>805</v>
      </c>
      <c r="R146" s="84" t="s">
        <v>1518</v>
      </c>
      <c r="S146" s="80" t="s">
        <v>1818</v>
      </c>
      <c r="T146" s="80" t="s">
        <v>1914</v>
      </c>
      <c r="U146" s="82">
        <v>42813.826504629629</v>
      </c>
      <c r="V146" s="84" t="s">
        <v>2203</v>
      </c>
      <c r="W146" s="80"/>
      <c r="X146" s="80"/>
      <c r="Y146" s="83" t="s">
        <v>3203</v>
      </c>
      <c r="Z146" s="80"/>
    </row>
    <row r="147" spans="1:26" x14ac:dyDescent="0.25">
      <c r="A147" s="65" t="s">
        <v>266</v>
      </c>
      <c r="B147" s="65" t="s">
        <v>641</v>
      </c>
      <c r="C147" s="66"/>
      <c r="D147" s="67"/>
      <c r="E147" s="68"/>
      <c r="F147" s="69"/>
      <c r="G147" s="66"/>
      <c r="H147" s="70"/>
      <c r="I147" s="71"/>
      <c r="J147" s="71"/>
      <c r="K147" s="35"/>
      <c r="L147" s="78">
        <v>147</v>
      </c>
      <c r="M147" s="78"/>
      <c r="N147" s="73"/>
      <c r="O147" s="80" t="s">
        <v>754</v>
      </c>
      <c r="P147" s="82">
        <v>42814.00340277778</v>
      </c>
      <c r="Q147" s="80" t="s">
        <v>799</v>
      </c>
      <c r="R147" s="84" t="s">
        <v>1518</v>
      </c>
      <c r="S147" s="80" t="s">
        <v>1818</v>
      </c>
      <c r="T147" s="80" t="s">
        <v>1914</v>
      </c>
      <c r="U147" s="82">
        <v>42814.00340277778</v>
      </c>
      <c r="V147" s="84" t="s">
        <v>2204</v>
      </c>
      <c r="W147" s="80"/>
      <c r="X147" s="80"/>
      <c r="Y147" s="83" t="s">
        <v>3204</v>
      </c>
      <c r="Z147" s="80"/>
    </row>
    <row r="148" spans="1:26" x14ac:dyDescent="0.25">
      <c r="A148" s="65" t="s">
        <v>266</v>
      </c>
      <c r="B148" s="65" t="s">
        <v>265</v>
      </c>
      <c r="C148" s="66"/>
      <c r="D148" s="67"/>
      <c r="E148" s="68"/>
      <c r="F148" s="69"/>
      <c r="G148" s="66"/>
      <c r="H148" s="70"/>
      <c r="I148" s="71"/>
      <c r="J148" s="71"/>
      <c r="K148" s="35"/>
      <c r="L148" s="78">
        <v>148</v>
      </c>
      <c r="M148" s="78"/>
      <c r="N148" s="73"/>
      <c r="O148" s="80" t="s">
        <v>754</v>
      </c>
      <c r="P148" s="82">
        <v>42814.00340277778</v>
      </c>
      <c r="Q148" s="80" t="s">
        <v>799</v>
      </c>
      <c r="R148" s="84" t="s">
        <v>1518</v>
      </c>
      <c r="S148" s="80" t="s">
        <v>1818</v>
      </c>
      <c r="T148" s="80" t="s">
        <v>1914</v>
      </c>
      <c r="U148" s="82">
        <v>42814.00340277778</v>
      </c>
      <c r="V148" s="84" t="s">
        <v>2204</v>
      </c>
      <c r="W148" s="80"/>
      <c r="X148" s="80"/>
      <c r="Y148" s="83" t="s">
        <v>3204</v>
      </c>
      <c r="Z148" s="80"/>
    </row>
    <row r="149" spans="1:26" x14ac:dyDescent="0.25">
      <c r="A149" s="65" t="s">
        <v>266</v>
      </c>
      <c r="B149" s="65" t="s">
        <v>266</v>
      </c>
      <c r="C149" s="66"/>
      <c r="D149" s="67"/>
      <c r="E149" s="68"/>
      <c r="F149" s="69"/>
      <c r="G149" s="66"/>
      <c r="H149" s="70"/>
      <c r="I149" s="71"/>
      <c r="J149" s="71"/>
      <c r="K149" s="35"/>
      <c r="L149" s="78">
        <v>149</v>
      </c>
      <c r="M149" s="78"/>
      <c r="N149" s="73"/>
      <c r="O149" s="80" t="s">
        <v>179</v>
      </c>
      <c r="P149" s="82">
        <v>42813.579155092593</v>
      </c>
      <c r="Q149" s="80" t="s">
        <v>806</v>
      </c>
      <c r="R149" s="84" t="s">
        <v>1523</v>
      </c>
      <c r="S149" s="80" t="s">
        <v>1821</v>
      </c>
      <c r="T149" s="80" t="s">
        <v>1911</v>
      </c>
      <c r="U149" s="82">
        <v>42813.579155092593</v>
      </c>
      <c r="V149" s="84" t="s">
        <v>2205</v>
      </c>
      <c r="W149" s="80"/>
      <c r="X149" s="80"/>
      <c r="Y149" s="83" t="s">
        <v>3205</v>
      </c>
      <c r="Z149" s="80"/>
    </row>
    <row r="150" spans="1:26" x14ac:dyDescent="0.25">
      <c r="A150" s="65" t="s">
        <v>266</v>
      </c>
      <c r="B150" s="65" t="s">
        <v>544</v>
      </c>
      <c r="C150" s="66"/>
      <c r="D150" s="67"/>
      <c r="E150" s="68"/>
      <c r="F150" s="69"/>
      <c r="G150" s="66"/>
      <c r="H150" s="70"/>
      <c r="I150" s="71"/>
      <c r="J150" s="71"/>
      <c r="K150" s="35"/>
      <c r="L150" s="78">
        <v>150</v>
      </c>
      <c r="M150" s="78"/>
      <c r="N150" s="73"/>
      <c r="O150" s="80" t="s">
        <v>754</v>
      </c>
      <c r="P150" s="82">
        <v>42814.478541666664</v>
      </c>
      <c r="Q150" s="80" t="s">
        <v>807</v>
      </c>
      <c r="R150" s="80"/>
      <c r="S150" s="80"/>
      <c r="T150" s="80" t="s">
        <v>1884</v>
      </c>
      <c r="U150" s="82">
        <v>42814.478541666664</v>
      </c>
      <c r="V150" s="84" t="s">
        <v>2206</v>
      </c>
      <c r="W150" s="80"/>
      <c r="X150" s="80"/>
      <c r="Y150" s="83" t="s">
        <v>3206</v>
      </c>
      <c r="Z150" s="80"/>
    </row>
    <row r="151" spans="1:26" x14ac:dyDescent="0.25">
      <c r="A151" s="65" t="s">
        <v>267</v>
      </c>
      <c r="B151" s="65" t="s">
        <v>625</v>
      </c>
      <c r="C151" s="66"/>
      <c r="D151" s="67"/>
      <c r="E151" s="68"/>
      <c r="F151" s="69"/>
      <c r="G151" s="66"/>
      <c r="H151" s="70"/>
      <c r="I151" s="71"/>
      <c r="J151" s="71"/>
      <c r="K151" s="35"/>
      <c r="L151" s="78">
        <v>151</v>
      </c>
      <c r="M151" s="78"/>
      <c r="N151" s="73"/>
      <c r="O151" s="80" t="s">
        <v>754</v>
      </c>
      <c r="P151" s="82">
        <v>42814.557291666664</v>
      </c>
      <c r="Q151" s="80" t="s">
        <v>808</v>
      </c>
      <c r="R151" s="84" t="s">
        <v>1524</v>
      </c>
      <c r="S151" s="80" t="s">
        <v>1807</v>
      </c>
      <c r="T151" s="80" t="s">
        <v>1918</v>
      </c>
      <c r="U151" s="82">
        <v>42814.557291666664</v>
      </c>
      <c r="V151" s="84" t="s">
        <v>2207</v>
      </c>
      <c r="W151" s="80"/>
      <c r="X151" s="80"/>
      <c r="Y151" s="83" t="s">
        <v>3207</v>
      </c>
      <c r="Z151" s="80"/>
    </row>
    <row r="152" spans="1:26" x14ac:dyDescent="0.25">
      <c r="A152" s="65" t="s">
        <v>268</v>
      </c>
      <c r="B152" s="65" t="s">
        <v>268</v>
      </c>
      <c r="C152" s="66"/>
      <c r="D152" s="67"/>
      <c r="E152" s="68"/>
      <c r="F152" s="69"/>
      <c r="G152" s="66"/>
      <c r="H152" s="70"/>
      <c r="I152" s="71"/>
      <c r="J152" s="71"/>
      <c r="K152" s="35"/>
      <c r="L152" s="78">
        <v>152</v>
      </c>
      <c r="M152" s="78"/>
      <c r="N152" s="73"/>
      <c r="O152" s="80" t="s">
        <v>179</v>
      </c>
      <c r="P152" s="82">
        <v>42811.778402777774</v>
      </c>
      <c r="Q152" s="80" t="s">
        <v>809</v>
      </c>
      <c r="R152" s="80" t="s">
        <v>1525</v>
      </c>
      <c r="S152" s="80" t="s">
        <v>1822</v>
      </c>
      <c r="T152" s="80" t="s">
        <v>1919</v>
      </c>
      <c r="U152" s="82">
        <v>42811.778402777774</v>
      </c>
      <c r="V152" s="84" t="s">
        <v>2208</v>
      </c>
      <c r="W152" s="80"/>
      <c r="X152" s="80"/>
      <c r="Y152" s="83" t="s">
        <v>3208</v>
      </c>
      <c r="Z152" s="80"/>
    </row>
    <row r="153" spans="1:26" x14ac:dyDescent="0.25">
      <c r="A153" s="65" t="s">
        <v>268</v>
      </c>
      <c r="B153" s="65" t="s">
        <v>268</v>
      </c>
      <c r="C153" s="66"/>
      <c r="D153" s="67"/>
      <c r="E153" s="68"/>
      <c r="F153" s="69"/>
      <c r="G153" s="66"/>
      <c r="H153" s="70"/>
      <c r="I153" s="71"/>
      <c r="J153" s="71"/>
      <c r="K153" s="35"/>
      <c r="L153" s="78">
        <v>153</v>
      </c>
      <c r="M153" s="78"/>
      <c r="N153" s="73"/>
      <c r="O153" s="80" t="s">
        <v>179</v>
      </c>
      <c r="P153" s="82">
        <v>42814.619270833333</v>
      </c>
      <c r="Q153" s="80" t="s">
        <v>810</v>
      </c>
      <c r="R153" s="84" t="s">
        <v>1526</v>
      </c>
      <c r="S153" s="80" t="s">
        <v>1805</v>
      </c>
      <c r="T153" s="80" t="s">
        <v>1920</v>
      </c>
      <c r="U153" s="82">
        <v>42814.619270833333</v>
      </c>
      <c r="V153" s="84" t="s">
        <v>2209</v>
      </c>
      <c r="W153" s="80"/>
      <c r="X153" s="80"/>
      <c r="Y153" s="83" t="s">
        <v>3209</v>
      </c>
      <c r="Z153" s="80"/>
    </row>
    <row r="154" spans="1:26" x14ac:dyDescent="0.25">
      <c r="A154" s="65" t="s">
        <v>269</v>
      </c>
      <c r="B154" s="65" t="s">
        <v>433</v>
      </c>
      <c r="C154" s="66"/>
      <c r="D154" s="67"/>
      <c r="E154" s="68"/>
      <c r="F154" s="69"/>
      <c r="G154" s="66"/>
      <c r="H154" s="70"/>
      <c r="I154" s="71"/>
      <c r="J154" s="71"/>
      <c r="K154" s="35"/>
      <c r="L154" s="78">
        <v>154</v>
      </c>
      <c r="M154" s="78"/>
      <c r="N154" s="73"/>
      <c r="O154" s="80" t="s">
        <v>754</v>
      </c>
      <c r="P154" s="82">
        <v>42814.581018518518</v>
      </c>
      <c r="Q154" s="80" t="s">
        <v>811</v>
      </c>
      <c r="R154" s="84" t="s">
        <v>1527</v>
      </c>
      <c r="S154" s="80" t="s">
        <v>1809</v>
      </c>
      <c r="T154" s="80" t="s">
        <v>1921</v>
      </c>
      <c r="U154" s="82">
        <v>42814.581018518518</v>
      </c>
      <c r="V154" s="84" t="s">
        <v>2210</v>
      </c>
      <c r="W154" s="80"/>
      <c r="X154" s="80"/>
      <c r="Y154" s="83" t="s">
        <v>3210</v>
      </c>
      <c r="Z154" s="80"/>
    </row>
    <row r="155" spans="1:26" x14ac:dyDescent="0.25">
      <c r="A155" s="65" t="s">
        <v>270</v>
      </c>
      <c r="B155" s="65" t="s">
        <v>269</v>
      </c>
      <c r="C155" s="66"/>
      <c r="D155" s="67"/>
      <c r="E155" s="68"/>
      <c r="F155" s="69"/>
      <c r="G155" s="66"/>
      <c r="H155" s="70"/>
      <c r="I155" s="71"/>
      <c r="J155" s="71"/>
      <c r="K155" s="35"/>
      <c r="L155" s="78">
        <v>155</v>
      </c>
      <c r="M155" s="78"/>
      <c r="N155" s="73"/>
      <c r="O155" s="80" t="s">
        <v>754</v>
      </c>
      <c r="P155" s="82">
        <v>42814.62841435185</v>
      </c>
      <c r="Q155" s="80" t="s">
        <v>812</v>
      </c>
      <c r="R155" s="80"/>
      <c r="S155" s="80"/>
      <c r="T155" s="80" t="s">
        <v>1921</v>
      </c>
      <c r="U155" s="82">
        <v>42814.62841435185</v>
      </c>
      <c r="V155" s="84" t="s">
        <v>2211</v>
      </c>
      <c r="W155" s="80"/>
      <c r="X155" s="80"/>
      <c r="Y155" s="83" t="s">
        <v>3211</v>
      </c>
      <c r="Z155" s="80"/>
    </row>
    <row r="156" spans="1:26" x14ac:dyDescent="0.25">
      <c r="A156" s="65" t="s">
        <v>270</v>
      </c>
      <c r="B156" s="65" t="s">
        <v>433</v>
      </c>
      <c r="C156" s="66"/>
      <c r="D156" s="67"/>
      <c r="E156" s="68"/>
      <c r="F156" s="69"/>
      <c r="G156" s="66"/>
      <c r="H156" s="70"/>
      <c r="I156" s="71"/>
      <c r="J156" s="71"/>
      <c r="K156" s="35"/>
      <c r="L156" s="78">
        <v>156</v>
      </c>
      <c r="M156" s="78"/>
      <c r="N156" s="73"/>
      <c r="O156" s="80" t="s">
        <v>754</v>
      </c>
      <c r="P156" s="82">
        <v>42814.62841435185</v>
      </c>
      <c r="Q156" s="80" t="s">
        <v>812</v>
      </c>
      <c r="R156" s="80"/>
      <c r="S156" s="80"/>
      <c r="T156" s="80" t="s">
        <v>1921</v>
      </c>
      <c r="U156" s="82">
        <v>42814.62841435185</v>
      </c>
      <c r="V156" s="84" t="s">
        <v>2211</v>
      </c>
      <c r="W156" s="80"/>
      <c r="X156" s="80"/>
      <c r="Y156" s="83" t="s">
        <v>3211</v>
      </c>
      <c r="Z156" s="80"/>
    </row>
    <row r="157" spans="1:26" x14ac:dyDescent="0.25">
      <c r="A157" s="65" t="s">
        <v>271</v>
      </c>
      <c r="B157" s="65" t="s">
        <v>271</v>
      </c>
      <c r="C157" s="66"/>
      <c r="D157" s="67"/>
      <c r="E157" s="68"/>
      <c r="F157" s="69"/>
      <c r="G157" s="66"/>
      <c r="H157" s="70"/>
      <c r="I157" s="71"/>
      <c r="J157" s="71"/>
      <c r="K157" s="35"/>
      <c r="L157" s="78">
        <v>157</v>
      </c>
      <c r="M157" s="78"/>
      <c r="N157" s="73"/>
      <c r="O157" s="80" t="s">
        <v>179</v>
      </c>
      <c r="P157" s="82">
        <v>42814.644907407404</v>
      </c>
      <c r="Q157" s="80" t="s">
        <v>813</v>
      </c>
      <c r="R157" s="80"/>
      <c r="S157" s="80"/>
      <c r="T157" s="80" t="s">
        <v>1884</v>
      </c>
      <c r="U157" s="82">
        <v>42814.644907407404</v>
      </c>
      <c r="V157" s="84" t="s">
        <v>2212</v>
      </c>
      <c r="W157" s="80"/>
      <c r="X157" s="80"/>
      <c r="Y157" s="83" t="s">
        <v>3212</v>
      </c>
      <c r="Z157" s="80"/>
    </row>
    <row r="158" spans="1:26" x14ac:dyDescent="0.25">
      <c r="A158" s="65" t="s">
        <v>272</v>
      </c>
      <c r="B158" s="65" t="s">
        <v>565</v>
      </c>
      <c r="C158" s="66"/>
      <c r="D158" s="67"/>
      <c r="E158" s="68"/>
      <c r="F158" s="69"/>
      <c r="G158" s="66"/>
      <c r="H158" s="70"/>
      <c r="I158" s="71"/>
      <c r="J158" s="71"/>
      <c r="K158" s="35"/>
      <c r="L158" s="78">
        <v>158</v>
      </c>
      <c r="M158" s="78"/>
      <c r="N158" s="73"/>
      <c r="O158" s="80" t="s">
        <v>754</v>
      </c>
      <c r="P158" s="82">
        <v>42814.698449074072</v>
      </c>
      <c r="Q158" s="80" t="s">
        <v>788</v>
      </c>
      <c r="R158" s="84" t="s">
        <v>1511</v>
      </c>
      <c r="S158" s="80" t="s">
        <v>1804</v>
      </c>
      <c r="T158" s="80" t="s">
        <v>1906</v>
      </c>
      <c r="U158" s="82">
        <v>42814.698449074072</v>
      </c>
      <c r="V158" s="84" t="s">
        <v>2213</v>
      </c>
      <c r="W158" s="80"/>
      <c r="X158" s="80"/>
      <c r="Y158" s="83" t="s">
        <v>3213</v>
      </c>
      <c r="Z158" s="80"/>
    </row>
    <row r="159" spans="1:26" x14ac:dyDescent="0.25">
      <c r="A159" s="65" t="s">
        <v>273</v>
      </c>
      <c r="B159" s="65" t="s">
        <v>275</v>
      </c>
      <c r="C159" s="66"/>
      <c r="D159" s="67"/>
      <c r="E159" s="68"/>
      <c r="F159" s="69"/>
      <c r="G159" s="66"/>
      <c r="H159" s="70"/>
      <c r="I159" s="71"/>
      <c r="J159" s="71"/>
      <c r="K159" s="35"/>
      <c r="L159" s="78">
        <v>159</v>
      </c>
      <c r="M159" s="78"/>
      <c r="N159" s="73"/>
      <c r="O159" s="80" t="s">
        <v>754</v>
      </c>
      <c r="P159" s="82">
        <v>42814.715648148151</v>
      </c>
      <c r="Q159" s="80" t="s">
        <v>814</v>
      </c>
      <c r="R159" s="84" t="s">
        <v>1528</v>
      </c>
      <c r="S159" s="80" t="s">
        <v>1823</v>
      </c>
      <c r="T159" s="80" t="s">
        <v>1884</v>
      </c>
      <c r="U159" s="82">
        <v>42814.715648148151</v>
      </c>
      <c r="V159" s="84" t="s">
        <v>2214</v>
      </c>
      <c r="W159" s="80"/>
      <c r="X159" s="80"/>
      <c r="Y159" s="83" t="s">
        <v>3214</v>
      </c>
      <c r="Z159" s="80"/>
    </row>
    <row r="160" spans="1:26" x14ac:dyDescent="0.25">
      <c r="A160" s="65" t="s">
        <v>274</v>
      </c>
      <c r="B160" s="65" t="s">
        <v>274</v>
      </c>
      <c r="C160" s="66"/>
      <c r="D160" s="67"/>
      <c r="E160" s="68"/>
      <c r="F160" s="69"/>
      <c r="G160" s="66"/>
      <c r="H160" s="70"/>
      <c r="I160" s="71"/>
      <c r="J160" s="71"/>
      <c r="K160" s="35"/>
      <c r="L160" s="78">
        <v>160</v>
      </c>
      <c r="M160" s="78"/>
      <c r="N160" s="73"/>
      <c r="O160" s="80" t="s">
        <v>179</v>
      </c>
      <c r="P160" s="82">
        <v>42814.718657407408</v>
      </c>
      <c r="Q160" s="80" t="s">
        <v>815</v>
      </c>
      <c r="R160" s="84" t="s">
        <v>1529</v>
      </c>
      <c r="S160" s="80" t="s">
        <v>1824</v>
      </c>
      <c r="T160" s="80" t="s">
        <v>1922</v>
      </c>
      <c r="U160" s="82">
        <v>42814.718657407408</v>
      </c>
      <c r="V160" s="84" t="s">
        <v>2215</v>
      </c>
      <c r="W160" s="80"/>
      <c r="X160" s="80"/>
      <c r="Y160" s="83" t="s">
        <v>3215</v>
      </c>
      <c r="Z160" s="80"/>
    </row>
    <row r="161" spans="1:26" x14ac:dyDescent="0.25">
      <c r="A161" s="65" t="s">
        <v>275</v>
      </c>
      <c r="B161" s="65" t="s">
        <v>275</v>
      </c>
      <c r="C161" s="66"/>
      <c r="D161" s="67"/>
      <c r="E161" s="68"/>
      <c r="F161" s="69"/>
      <c r="G161" s="66"/>
      <c r="H161" s="70"/>
      <c r="I161" s="71"/>
      <c r="J161" s="71"/>
      <c r="K161" s="35"/>
      <c r="L161" s="78">
        <v>161</v>
      </c>
      <c r="M161" s="78"/>
      <c r="N161" s="73"/>
      <c r="O161" s="80" t="s">
        <v>179</v>
      </c>
      <c r="P161" s="82">
        <v>42813.637523148151</v>
      </c>
      <c r="Q161" s="80" t="s">
        <v>816</v>
      </c>
      <c r="R161" s="84" t="s">
        <v>1528</v>
      </c>
      <c r="S161" s="80" t="s">
        <v>1823</v>
      </c>
      <c r="T161" s="80" t="s">
        <v>1923</v>
      </c>
      <c r="U161" s="82">
        <v>42813.637523148151</v>
      </c>
      <c r="V161" s="84" t="s">
        <v>2216</v>
      </c>
      <c r="W161" s="80"/>
      <c r="X161" s="80"/>
      <c r="Y161" s="83" t="s">
        <v>3216</v>
      </c>
      <c r="Z161" s="80"/>
    </row>
    <row r="162" spans="1:26" x14ac:dyDescent="0.25">
      <c r="A162" s="65" t="s">
        <v>276</v>
      </c>
      <c r="B162" s="65" t="s">
        <v>275</v>
      </c>
      <c r="C162" s="66"/>
      <c r="D162" s="67"/>
      <c r="E162" s="68"/>
      <c r="F162" s="69"/>
      <c r="G162" s="66"/>
      <c r="H162" s="70"/>
      <c r="I162" s="71"/>
      <c r="J162" s="71"/>
      <c r="K162" s="35"/>
      <c r="L162" s="78">
        <v>162</v>
      </c>
      <c r="M162" s="78"/>
      <c r="N162" s="73"/>
      <c r="O162" s="80" t="s">
        <v>754</v>
      </c>
      <c r="P162" s="82">
        <v>42814.770277777781</v>
      </c>
      <c r="Q162" s="80" t="s">
        <v>814</v>
      </c>
      <c r="R162" s="84" t="s">
        <v>1528</v>
      </c>
      <c r="S162" s="80" t="s">
        <v>1823</v>
      </c>
      <c r="T162" s="80" t="s">
        <v>1884</v>
      </c>
      <c r="U162" s="82">
        <v>42814.770277777781</v>
      </c>
      <c r="V162" s="84" t="s">
        <v>2217</v>
      </c>
      <c r="W162" s="80"/>
      <c r="X162" s="80"/>
      <c r="Y162" s="83" t="s">
        <v>3217</v>
      </c>
      <c r="Z162" s="80"/>
    </row>
    <row r="163" spans="1:26" x14ac:dyDescent="0.25">
      <c r="A163" s="65" t="s">
        <v>277</v>
      </c>
      <c r="B163" s="65" t="s">
        <v>528</v>
      </c>
      <c r="C163" s="66"/>
      <c r="D163" s="67"/>
      <c r="E163" s="68"/>
      <c r="F163" s="69"/>
      <c r="G163" s="66"/>
      <c r="H163" s="70"/>
      <c r="I163" s="71"/>
      <c r="J163" s="71"/>
      <c r="K163" s="35"/>
      <c r="L163" s="78">
        <v>163</v>
      </c>
      <c r="M163" s="78"/>
      <c r="N163" s="73"/>
      <c r="O163" s="80" t="s">
        <v>754</v>
      </c>
      <c r="P163" s="82">
        <v>42814.791759259257</v>
      </c>
      <c r="Q163" s="80" t="s">
        <v>817</v>
      </c>
      <c r="R163" s="84" t="s">
        <v>1530</v>
      </c>
      <c r="S163" s="80" t="s">
        <v>1806</v>
      </c>
      <c r="T163" s="80" t="s">
        <v>1884</v>
      </c>
      <c r="U163" s="82">
        <v>42814.791759259257</v>
      </c>
      <c r="V163" s="84" t="s">
        <v>2218</v>
      </c>
      <c r="W163" s="80"/>
      <c r="X163" s="80"/>
      <c r="Y163" s="83" t="s">
        <v>3218</v>
      </c>
      <c r="Z163" s="80"/>
    </row>
    <row r="164" spans="1:26" x14ac:dyDescent="0.25">
      <c r="A164" s="65" t="s">
        <v>278</v>
      </c>
      <c r="B164" s="65" t="s">
        <v>642</v>
      </c>
      <c r="C164" s="66"/>
      <c r="D164" s="67"/>
      <c r="E164" s="68"/>
      <c r="F164" s="69"/>
      <c r="G164" s="66"/>
      <c r="H164" s="70"/>
      <c r="I164" s="71"/>
      <c r="J164" s="71"/>
      <c r="K164" s="35"/>
      <c r="L164" s="78">
        <v>164</v>
      </c>
      <c r="M164" s="78"/>
      <c r="N164" s="73"/>
      <c r="O164" s="80" t="s">
        <v>754</v>
      </c>
      <c r="P164" s="82">
        <v>42814.804756944446</v>
      </c>
      <c r="Q164" s="80" t="s">
        <v>801</v>
      </c>
      <c r="R164" s="84" t="s">
        <v>1520</v>
      </c>
      <c r="S164" s="80" t="s">
        <v>1810</v>
      </c>
      <c r="T164" s="80" t="s">
        <v>1915</v>
      </c>
      <c r="U164" s="82">
        <v>42814.804756944446</v>
      </c>
      <c r="V164" s="84" t="s">
        <v>2219</v>
      </c>
      <c r="W164" s="80"/>
      <c r="X164" s="80"/>
      <c r="Y164" s="83" t="s">
        <v>3219</v>
      </c>
      <c r="Z164" s="80"/>
    </row>
    <row r="165" spans="1:26" x14ac:dyDescent="0.25">
      <c r="A165" s="65" t="s">
        <v>278</v>
      </c>
      <c r="B165" s="65" t="s">
        <v>643</v>
      </c>
      <c r="C165" s="66"/>
      <c r="D165" s="67"/>
      <c r="E165" s="68"/>
      <c r="F165" s="69"/>
      <c r="G165" s="66"/>
      <c r="H165" s="70"/>
      <c r="I165" s="71"/>
      <c r="J165" s="71"/>
      <c r="K165" s="35"/>
      <c r="L165" s="78">
        <v>165</v>
      </c>
      <c r="M165" s="78"/>
      <c r="N165" s="73"/>
      <c r="O165" s="80" t="s">
        <v>754</v>
      </c>
      <c r="P165" s="82">
        <v>42814.804756944446</v>
      </c>
      <c r="Q165" s="80" t="s">
        <v>801</v>
      </c>
      <c r="R165" s="84" t="s">
        <v>1520</v>
      </c>
      <c r="S165" s="80" t="s">
        <v>1810</v>
      </c>
      <c r="T165" s="80" t="s">
        <v>1915</v>
      </c>
      <c r="U165" s="82">
        <v>42814.804756944446</v>
      </c>
      <c r="V165" s="84" t="s">
        <v>2219</v>
      </c>
      <c r="W165" s="80"/>
      <c r="X165" s="80"/>
      <c r="Y165" s="83" t="s">
        <v>3219</v>
      </c>
      <c r="Z165" s="80"/>
    </row>
    <row r="166" spans="1:26" x14ac:dyDescent="0.25">
      <c r="A166" s="65" t="s">
        <v>279</v>
      </c>
      <c r="B166" s="65" t="s">
        <v>644</v>
      </c>
      <c r="C166" s="66"/>
      <c r="D166" s="67"/>
      <c r="E166" s="68"/>
      <c r="F166" s="69"/>
      <c r="G166" s="66"/>
      <c r="H166" s="70"/>
      <c r="I166" s="71"/>
      <c r="J166" s="71"/>
      <c r="K166" s="35"/>
      <c r="L166" s="78">
        <v>166</v>
      </c>
      <c r="M166" s="78"/>
      <c r="N166" s="73"/>
      <c r="O166" s="80" t="s">
        <v>754</v>
      </c>
      <c r="P166" s="82">
        <v>42814.83053240741</v>
      </c>
      <c r="Q166" s="80" t="s">
        <v>818</v>
      </c>
      <c r="R166" s="84" t="s">
        <v>1531</v>
      </c>
      <c r="S166" s="80" t="s">
        <v>1805</v>
      </c>
      <c r="T166" s="80"/>
      <c r="U166" s="82">
        <v>42814.83053240741</v>
      </c>
      <c r="V166" s="84" t="s">
        <v>2220</v>
      </c>
      <c r="W166" s="80"/>
      <c r="X166" s="80"/>
      <c r="Y166" s="83" t="s">
        <v>3220</v>
      </c>
      <c r="Z166" s="80"/>
    </row>
    <row r="167" spans="1:26" x14ac:dyDescent="0.25">
      <c r="A167" s="65" t="s">
        <v>280</v>
      </c>
      <c r="B167" s="65" t="s">
        <v>491</v>
      </c>
      <c r="C167" s="66"/>
      <c r="D167" s="67"/>
      <c r="E167" s="68"/>
      <c r="F167" s="69"/>
      <c r="G167" s="66"/>
      <c r="H167" s="70"/>
      <c r="I167" s="71"/>
      <c r="J167" s="71"/>
      <c r="K167" s="35"/>
      <c r="L167" s="78">
        <v>167</v>
      </c>
      <c r="M167" s="78"/>
      <c r="N167" s="73"/>
      <c r="O167" s="80" t="s">
        <v>754</v>
      </c>
      <c r="P167" s="82">
        <v>42814.866388888891</v>
      </c>
      <c r="Q167" s="80" t="s">
        <v>819</v>
      </c>
      <c r="R167" s="84" t="s">
        <v>1532</v>
      </c>
      <c r="S167" s="80" t="s">
        <v>1825</v>
      </c>
      <c r="T167" s="80" t="s">
        <v>1888</v>
      </c>
      <c r="U167" s="82">
        <v>42814.866388888891</v>
      </c>
      <c r="V167" s="84" t="s">
        <v>2221</v>
      </c>
      <c r="W167" s="80"/>
      <c r="X167" s="80"/>
      <c r="Y167" s="83" t="s">
        <v>3221</v>
      </c>
      <c r="Z167" s="80"/>
    </row>
    <row r="168" spans="1:26" x14ac:dyDescent="0.25">
      <c r="A168" s="65" t="s">
        <v>281</v>
      </c>
      <c r="B168" s="65" t="s">
        <v>606</v>
      </c>
      <c r="C168" s="66"/>
      <c r="D168" s="67"/>
      <c r="E168" s="68"/>
      <c r="F168" s="69"/>
      <c r="G168" s="66"/>
      <c r="H168" s="70"/>
      <c r="I168" s="71"/>
      <c r="J168" s="71"/>
      <c r="K168" s="35"/>
      <c r="L168" s="78">
        <v>168</v>
      </c>
      <c r="M168" s="78"/>
      <c r="N168" s="73"/>
      <c r="O168" s="80" t="s">
        <v>754</v>
      </c>
      <c r="P168" s="82">
        <v>42814.875196759262</v>
      </c>
      <c r="Q168" s="80" t="s">
        <v>820</v>
      </c>
      <c r="R168" s="80"/>
      <c r="S168" s="80"/>
      <c r="T168" s="80" t="s">
        <v>1884</v>
      </c>
      <c r="U168" s="82">
        <v>42814.875196759262</v>
      </c>
      <c r="V168" s="84" t="s">
        <v>2222</v>
      </c>
      <c r="W168" s="80"/>
      <c r="X168" s="80"/>
      <c r="Y168" s="83" t="s">
        <v>3222</v>
      </c>
      <c r="Z168" s="80"/>
    </row>
    <row r="169" spans="1:26" x14ac:dyDescent="0.25">
      <c r="A169" s="65" t="s">
        <v>282</v>
      </c>
      <c r="B169" s="65" t="s">
        <v>606</v>
      </c>
      <c r="C169" s="66"/>
      <c r="D169" s="67"/>
      <c r="E169" s="68"/>
      <c r="F169" s="69"/>
      <c r="G169" s="66"/>
      <c r="H169" s="70"/>
      <c r="I169" s="71"/>
      <c r="J169" s="71"/>
      <c r="K169" s="35"/>
      <c r="L169" s="78">
        <v>169</v>
      </c>
      <c r="M169" s="78"/>
      <c r="N169" s="73"/>
      <c r="O169" s="80" t="s">
        <v>754</v>
      </c>
      <c r="P169" s="82">
        <v>42814.912453703706</v>
      </c>
      <c r="Q169" s="80" t="s">
        <v>820</v>
      </c>
      <c r="R169" s="80"/>
      <c r="S169" s="80"/>
      <c r="T169" s="80" t="s">
        <v>1884</v>
      </c>
      <c r="U169" s="82">
        <v>42814.912453703706</v>
      </c>
      <c r="V169" s="84" t="s">
        <v>2223</v>
      </c>
      <c r="W169" s="80"/>
      <c r="X169" s="80"/>
      <c r="Y169" s="83" t="s">
        <v>3223</v>
      </c>
      <c r="Z169" s="80"/>
    </row>
    <row r="170" spans="1:26" x14ac:dyDescent="0.25">
      <c r="A170" s="65" t="s">
        <v>283</v>
      </c>
      <c r="B170" s="65" t="s">
        <v>565</v>
      </c>
      <c r="C170" s="66"/>
      <c r="D170" s="67"/>
      <c r="E170" s="68"/>
      <c r="F170" s="69"/>
      <c r="G170" s="66"/>
      <c r="H170" s="70"/>
      <c r="I170" s="71"/>
      <c r="J170" s="71"/>
      <c r="K170" s="35"/>
      <c r="L170" s="78">
        <v>170</v>
      </c>
      <c r="M170" s="78"/>
      <c r="N170" s="73"/>
      <c r="O170" s="80" t="s">
        <v>754</v>
      </c>
      <c r="P170" s="82">
        <v>42814.945451388892</v>
      </c>
      <c r="Q170" s="80" t="s">
        <v>788</v>
      </c>
      <c r="R170" s="84" t="s">
        <v>1511</v>
      </c>
      <c r="S170" s="80" t="s">
        <v>1804</v>
      </c>
      <c r="T170" s="80" t="s">
        <v>1906</v>
      </c>
      <c r="U170" s="82">
        <v>42814.945451388892</v>
      </c>
      <c r="V170" s="84" t="s">
        <v>2224</v>
      </c>
      <c r="W170" s="80"/>
      <c r="X170" s="80"/>
      <c r="Y170" s="83" t="s">
        <v>3224</v>
      </c>
      <c r="Z170" s="80"/>
    </row>
    <row r="171" spans="1:26" x14ac:dyDescent="0.25">
      <c r="A171" s="65" t="s">
        <v>284</v>
      </c>
      <c r="B171" s="65" t="s">
        <v>645</v>
      </c>
      <c r="C171" s="66"/>
      <c r="D171" s="67"/>
      <c r="E171" s="68"/>
      <c r="F171" s="69"/>
      <c r="G171" s="66"/>
      <c r="H171" s="70"/>
      <c r="I171" s="71"/>
      <c r="J171" s="71"/>
      <c r="K171" s="35"/>
      <c r="L171" s="78">
        <v>171</v>
      </c>
      <c r="M171" s="78"/>
      <c r="N171" s="73"/>
      <c r="O171" s="80" t="s">
        <v>754</v>
      </c>
      <c r="P171" s="82">
        <v>42814.947280092594</v>
      </c>
      <c r="Q171" s="80" t="s">
        <v>821</v>
      </c>
      <c r="R171" s="84" t="s">
        <v>1533</v>
      </c>
      <c r="S171" s="80" t="s">
        <v>1805</v>
      </c>
      <c r="T171" s="80" t="s">
        <v>1884</v>
      </c>
      <c r="U171" s="82">
        <v>42814.947280092594</v>
      </c>
      <c r="V171" s="84" t="s">
        <v>2225</v>
      </c>
      <c r="W171" s="80"/>
      <c r="X171" s="80"/>
      <c r="Y171" s="83" t="s">
        <v>3225</v>
      </c>
      <c r="Z171" s="80"/>
    </row>
    <row r="172" spans="1:26" x14ac:dyDescent="0.25">
      <c r="A172" s="65" t="s">
        <v>284</v>
      </c>
      <c r="B172" s="65" t="s">
        <v>580</v>
      </c>
      <c r="C172" s="66"/>
      <c r="D172" s="67"/>
      <c r="E172" s="68"/>
      <c r="F172" s="69"/>
      <c r="G172" s="66"/>
      <c r="H172" s="70"/>
      <c r="I172" s="71"/>
      <c r="J172" s="71"/>
      <c r="K172" s="35"/>
      <c r="L172" s="78">
        <v>172</v>
      </c>
      <c r="M172" s="78"/>
      <c r="N172" s="73"/>
      <c r="O172" s="80" t="s">
        <v>754</v>
      </c>
      <c r="P172" s="82">
        <v>42814.947280092594</v>
      </c>
      <c r="Q172" s="80" t="s">
        <v>821</v>
      </c>
      <c r="R172" s="84" t="s">
        <v>1533</v>
      </c>
      <c r="S172" s="80" t="s">
        <v>1805</v>
      </c>
      <c r="T172" s="80" t="s">
        <v>1884</v>
      </c>
      <c r="U172" s="82">
        <v>42814.947280092594</v>
      </c>
      <c r="V172" s="84" t="s">
        <v>2225</v>
      </c>
      <c r="W172" s="80"/>
      <c r="X172" s="80"/>
      <c r="Y172" s="83" t="s">
        <v>3225</v>
      </c>
      <c r="Z172" s="80"/>
    </row>
    <row r="173" spans="1:26" x14ac:dyDescent="0.25">
      <c r="A173" s="65" t="s">
        <v>285</v>
      </c>
      <c r="B173" s="65" t="s">
        <v>565</v>
      </c>
      <c r="C173" s="66"/>
      <c r="D173" s="67"/>
      <c r="E173" s="68"/>
      <c r="F173" s="69"/>
      <c r="G173" s="66"/>
      <c r="H173" s="70"/>
      <c r="I173" s="71"/>
      <c r="J173" s="71"/>
      <c r="K173" s="35"/>
      <c r="L173" s="78">
        <v>173</v>
      </c>
      <c r="M173" s="78"/>
      <c r="N173" s="73"/>
      <c r="O173" s="80" t="s">
        <v>754</v>
      </c>
      <c r="P173" s="82">
        <v>42814.992060185185</v>
      </c>
      <c r="Q173" s="80" t="s">
        <v>788</v>
      </c>
      <c r="R173" s="84" t="s">
        <v>1511</v>
      </c>
      <c r="S173" s="80" t="s">
        <v>1804</v>
      </c>
      <c r="T173" s="80" t="s">
        <v>1906</v>
      </c>
      <c r="U173" s="82">
        <v>42814.992060185185</v>
      </c>
      <c r="V173" s="84" t="s">
        <v>2226</v>
      </c>
      <c r="W173" s="80"/>
      <c r="X173" s="80"/>
      <c r="Y173" s="83" t="s">
        <v>3226</v>
      </c>
      <c r="Z173" s="80"/>
    </row>
    <row r="174" spans="1:26" x14ac:dyDescent="0.25">
      <c r="A174" s="65" t="s">
        <v>286</v>
      </c>
      <c r="B174" s="65" t="s">
        <v>625</v>
      </c>
      <c r="C174" s="66"/>
      <c r="D174" s="67"/>
      <c r="E174" s="68"/>
      <c r="F174" s="69"/>
      <c r="G174" s="66"/>
      <c r="H174" s="70"/>
      <c r="I174" s="71"/>
      <c r="J174" s="71"/>
      <c r="K174" s="35"/>
      <c r="L174" s="78">
        <v>174</v>
      </c>
      <c r="M174" s="78"/>
      <c r="N174" s="73"/>
      <c r="O174" s="80" t="s">
        <v>754</v>
      </c>
      <c r="P174" s="82">
        <v>42815.020613425928</v>
      </c>
      <c r="Q174" s="80" t="s">
        <v>822</v>
      </c>
      <c r="R174" s="84" t="s">
        <v>1534</v>
      </c>
      <c r="S174" s="80" t="s">
        <v>1807</v>
      </c>
      <c r="T174" s="80" t="s">
        <v>1924</v>
      </c>
      <c r="U174" s="82">
        <v>42815.020613425928</v>
      </c>
      <c r="V174" s="84" t="s">
        <v>2227</v>
      </c>
      <c r="W174" s="80"/>
      <c r="X174" s="80"/>
      <c r="Y174" s="83" t="s">
        <v>3227</v>
      </c>
      <c r="Z174" s="80"/>
    </row>
    <row r="175" spans="1:26" x14ac:dyDescent="0.25">
      <c r="A175" s="65" t="s">
        <v>287</v>
      </c>
      <c r="B175" s="65" t="s">
        <v>646</v>
      </c>
      <c r="C175" s="66"/>
      <c r="D175" s="67"/>
      <c r="E175" s="68"/>
      <c r="F175" s="69"/>
      <c r="G175" s="66"/>
      <c r="H175" s="70"/>
      <c r="I175" s="71"/>
      <c r="J175" s="71"/>
      <c r="K175" s="35"/>
      <c r="L175" s="78">
        <v>175</v>
      </c>
      <c r="M175" s="78"/>
      <c r="N175" s="73"/>
      <c r="O175" s="80" t="s">
        <v>754</v>
      </c>
      <c r="P175" s="82">
        <v>42815.032002314816</v>
      </c>
      <c r="Q175" s="80" t="s">
        <v>823</v>
      </c>
      <c r="R175" s="80"/>
      <c r="S175" s="80"/>
      <c r="T175" s="80" t="s">
        <v>1925</v>
      </c>
      <c r="U175" s="82">
        <v>42815.032002314816</v>
      </c>
      <c r="V175" s="84" t="s">
        <v>2228</v>
      </c>
      <c r="W175" s="80"/>
      <c r="X175" s="80"/>
      <c r="Y175" s="83" t="s">
        <v>3228</v>
      </c>
      <c r="Z175" s="80"/>
    </row>
    <row r="176" spans="1:26" x14ac:dyDescent="0.25">
      <c r="A176" s="65" t="s">
        <v>287</v>
      </c>
      <c r="B176" s="65" t="s">
        <v>582</v>
      </c>
      <c r="C176" s="66"/>
      <c r="D176" s="67"/>
      <c r="E176" s="68"/>
      <c r="F176" s="69"/>
      <c r="G176" s="66"/>
      <c r="H176" s="70"/>
      <c r="I176" s="71"/>
      <c r="J176" s="71"/>
      <c r="K176" s="35"/>
      <c r="L176" s="78">
        <v>176</v>
      </c>
      <c r="M176" s="78"/>
      <c r="N176" s="73"/>
      <c r="O176" s="80" t="s">
        <v>754</v>
      </c>
      <c r="P176" s="82">
        <v>42815.032002314816</v>
      </c>
      <c r="Q176" s="80" t="s">
        <v>823</v>
      </c>
      <c r="R176" s="80"/>
      <c r="S176" s="80"/>
      <c r="T176" s="80" t="s">
        <v>1925</v>
      </c>
      <c r="U176" s="82">
        <v>42815.032002314816</v>
      </c>
      <c r="V176" s="84" t="s">
        <v>2228</v>
      </c>
      <c r="W176" s="80"/>
      <c r="X176" s="80"/>
      <c r="Y176" s="83" t="s">
        <v>3228</v>
      </c>
      <c r="Z176" s="80"/>
    </row>
    <row r="177" spans="1:26" x14ac:dyDescent="0.25">
      <c r="A177" s="65" t="s">
        <v>287</v>
      </c>
      <c r="B177" s="65" t="s">
        <v>391</v>
      </c>
      <c r="C177" s="66"/>
      <c r="D177" s="67"/>
      <c r="E177" s="68"/>
      <c r="F177" s="69"/>
      <c r="G177" s="66"/>
      <c r="H177" s="70"/>
      <c r="I177" s="71"/>
      <c r="J177" s="71"/>
      <c r="K177" s="35"/>
      <c r="L177" s="78">
        <v>177</v>
      </c>
      <c r="M177" s="78"/>
      <c r="N177" s="73"/>
      <c r="O177" s="80" t="s">
        <v>754</v>
      </c>
      <c r="P177" s="82">
        <v>42815.032002314816</v>
      </c>
      <c r="Q177" s="80" t="s">
        <v>823</v>
      </c>
      <c r="R177" s="80"/>
      <c r="S177" s="80"/>
      <c r="T177" s="80" t="s">
        <v>1925</v>
      </c>
      <c r="U177" s="82">
        <v>42815.032002314816</v>
      </c>
      <c r="V177" s="84" t="s">
        <v>2228</v>
      </c>
      <c r="W177" s="80"/>
      <c r="X177" s="80"/>
      <c r="Y177" s="83" t="s">
        <v>3228</v>
      </c>
      <c r="Z177" s="80"/>
    </row>
    <row r="178" spans="1:26" x14ac:dyDescent="0.25">
      <c r="A178" s="65" t="s">
        <v>288</v>
      </c>
      <c r="B178" s="65" t="s">
        <v>642</v>
      </c>
      <c r="C178" s="66"/>
      <c r="D178" s="67"/>
      <c r="E178" s="68"/>
      <c r="F178" s="69"/>
      <c r="G178" s="66"/>
      <c r="H178" s="70"/>
      <c r="I178" s="71"/>
      <c r="J178" s="71"/>
      <c r="K178" s="35"/>
      <c r="L178" s="78">
        <v>178</v>
      </c>
      <c r="M178" s="78"/>
      <c r="N178" s="73"/>
      <c r="O178" s="80" t="s">
        <v>754</v>
      </c>
      <c r="P178" s="82">
        <v>42815.032997685186</v>
      </c>
      <c r="Q178" s="80" t="s">
        <v>801</v>
      </c>
      <c r="R178" s="84" t="s">
        <v>1520</v>
      </c>
      <c r="S178" s="80" t="s">
        <v>1810</v>
      </c>
      <c r="T178" s="80" t="s">
        <v>1915</v>
      </c>
      <c r="U178" s="82">
        <v>42815.032997685186</v>
      </c>
      <c r="V178" s="84" t="s">
        <v>2229</v>
      </c>
      <c r="W178" s="80"/>
      <c r="X178" s="80"/>
      <c r="Y178" s="83" t="s">
        <v>3229</v>
      </c>
      <c r="Z178" s="80"/>
    </row>
    <row r="179" spans="1:26" x14ac:dyDescent="0.25">
      <c r="A179" s="65" t="s">
        <v>288</v>
      </c>
      <c r="B179" s="65" t="s">
        <v>643</v>
      </c>
      <c r="C179" s="66"/>
      <c r="D179" s="67"/>
      <c r="E179" s="68"/>
      <c r="F179" s="69"/>
      <c r="G179" s="66"/>
      <c r="H179" s="70"/>
      <c r="I179" s="71"/>
      <c r="J179" s="71"/>
      <c r="K179" s="35"/>
      <c r="L179" s="78">
        <v>179</v>
      </c>
      <c r="M179" s="78"/>
      <c r="N179" s="73"/>
      <c r="O179" s="80" t="s">
        <v>754</v>
      </c>
      <c r="P179" s="82">
        <v>42815.032997685186</v>
      </c>
      <c r="Q179" s="80" t="s">
        <v>801</v>
      </c>
      <c r="R179" s="84" t="s">
        <v>1520</v>
      </c>
      <c r="S179" s="80" t="s">
        <v>1810</v>
      </c>
      <c r="T179" s="80" t="s">
        <v>1915</v>
      </c>
      <c r="U179" s="82">
        <v>42815.032997685186</v>
      </c>
      <c r="V179" s="84" t="s">
        <v>2229</v>
      </c>
      <c r="W179" s="80"/>
      <c r="X179" s="80"/>
      <c r="Y179" s="83" t="s">
        <v>3229</v>
      </c>
      <c r="Z179" s="80"/>
    </row>
    <row r="180" spans="1:26" x14ac:dyDescent="0.25">
      <c r="A180" s="65" t="s">
        <v>289</v>
      </c>
      <c r="B180" s="65" t="s">
        <v>289</v>
      </c>
      <c r="C180" s="66"/>
      <c r="D180" s="67"/>
      <c r="E180" s="68"/>
      <c r="F180" s="69"/>
      <c r="G180" s="66"/>
      <c r="H180" s="70"/>
      <c r="I180" s="71"/>
      <c r="J180" s="71"/>
      <c r="K180" s="35"/>
      <c r="L180" s="78">
        <v>180</v>
      </c>
      <c r="M180" s="78"/>
      <c r="N180" s="73"/>
      <c r="O180" s="80" t="s">
        <v>179</v>
      </c>
      <c r="P180" s="82">
        <v>42812.535486111112</v>
      </c>
      <c r="Q180" s="80" t="s">
        <v>824</v>
      </c>
      <c r="R180" s="84" t="s">
        <v>1510</v>
      </c>
      <c r="S180" s="80" t="s">
        <v>1813</v>
      </c>
      <c r="T180" s="80" t="s">
        <v>1926</v>
      </c>
      <c r="U180" s="82">
        <v>42812.535486111112</v>
      </c>
      <c r="V180" s="84" t="s">
        <v>2230</v>
      </c>
      <c r="W180" s="80"/>
      <c r="X180" s="80"/>
      <c r="Y180" s="83" t="s">
        <v>3230</v>
      </c>
      <c r="Z180" s="80"/>
    </row>
    <row r="181" spans="1:26" x14ac:dyDescent="0.25">
      <c r="A181" s="65" t="s">
        <v>289</v>
      </c>
      <c r="B181" s="65" t="s">
        <v>289</v>
      </c>
      <c r="C181" s="66"/>
      <c r="D181" s="67"/>
      <c r="E181" s="68"/>
      <c r="F181" s="69"/>
      <c r="G181" s="66"/>
      <c r="H181" s="70"/>
      <c r="I181" s="71"/>
      <c r="J181" s="71"/>
      <c r="K181" s="35"/>
      <c r="L181" s="78">
        <v>181</v>
      </c>
      <c r="M181" s="78"/>
      <c r="N181" s="73"/>
      <c r="O181" s="80" t="s">
        <v>179</v>
      </c>
      <c r="P181" s="82">
        <v>42813.569652777776</v>
      </c>
      <c r="Q181" s="80" t="s">
        <v>825</v>
      </c>
      <c r="R181" s="80"/>
      <c r="S181" s="80"/>
      <c r="T181" s="80" t="s">
        <v>1927</v>
      </c>
      <c r="U181" s="82">
        <v>42813.569652777776</v>
      </c>
      <c r="V181" s="84" t="s">
        <v>2231</v>
      </c>
      <c r="W181" s="80"/>
      <c r="X181" s="80"/>
      <c r="Y181" s="83" t="s">
        <v>3231</v>
      </c>
      <c r="Z181" s="80"/>
    </row>
    <row r="182" spans="1:26" x14ac:dyDescent="0.25">
      <c r="A182" s="65" t="s">
        <v>289</v>
      </c>
      <c r="B182" s="65" t="s">
        <v>289</v>
      </c>
      <c r="C182" s="66"/>
      <c r="D182" s="67"/>
      <c r="E182" s="68"/>
      <c r="F182" s="69"/>
      <c r="G182" s="66"/>
      <c r="H182" s="70"/>
      <c r="I182" s="71"/>
      <c r="J182" s="71"/>
      <c r="K182" s="35"/>
      <c r="L182" s="78">
        <v>182</v>
      </c>
      <c r="M182" s="78"/>
      <c r="N182" s="73"/>
      <c r="O182" s="80" t="s">
        <v>179</v>
      </c>
      <c r="P182" s="82">
        <v>42813.575219907405</v>
      </c>
      <c r="Q182" s="80" t="s">
        <v>826</v>
      </c>
      <c r="R182" s="80"/>
      <c r="S182" s="80"/>
      <c r="T182" s="80" t="s">
        <v>1928</v>
      </c>
      <c r="U182" s="82">
        <v>42813.575219907405</v>
      </c>
      <c r="V182" s="84" t="s">
        <v>2232</v>
      </c>
      <c r="W182" s="80"/>
      <c r="X182" s="80"/>
      <c r="Y182" s="83" t="s">
        <v>3232</v>
      </c>
      <c r="Z182" s="83" t="s">
        <v>3231</v>
      </c>
    </row>
    <row r="183" spans="1:26" x14ac:dyDescent="0.25">
      <c r="A183" s="65" t="s">
        <v>290</v>
      </c>
      <c r="B183" s="65" t="s">
        <v>289</v>
      </c>
      <c r="C183" s="66"/>
      <c r="D183" s="67"/>
      <c r="E183" s="68"/>
      <c r="F183" s="69"/>
      <c r="G183" s="66"/>
      <c r="H183" s="70"/>
      <c r="I183" s="71"/>
      <c r="J183" s="71"/>
      <c r="K183" s="35"/>
      <c r="L183" s="78">
        <v>183</v>
      </c>
      <c r="M183" s="78"/>
      <c r="N183" s="73"/>
      <c r="O183" s="80" t="s">
        <v>754</v>
      </c>
      <c r="P183" s="82">
        <v>42813.582395833335</v>
      </c>
      <c r="Q183" s="80" t="s">
        <v>827</v>
      </c>
      <c r="R183" s="80"/>
      <c r="S183" s="80"/>
      <c r="T183" s="80" t="s">
        <v>1929</v>
      </c>
      <c r="U183" s="82">
        <v>42813.582395833335</v>
      </c>
      <c r="V183" s="84" t="s">
        <v>2233</v>
      </c>
      <c r="W183" s="80"/>
      <c r="X183" s="80"/>
      <c r="Y183" s="83" t="s">
        <v>3233</v>
      </c>
      <c r="Z183" s="80"/>
    </row>
    <row r="184" spans="1:26" x14ac:dyDescent="0.25">
      <c r="A184" s="65" t="s">
        <v>290</v>
      </c>
      <c r="B184" s="65" t="s">
        <v>289</v>
      </c>
      <c r="C184" s="66"/>
      <c r="D184" s="67"/>
      <c r="E184" s="68"/>
      <c r="F184" s="69"/>
      <c r="G184" s="66"/>
      <c r="H184" s="70"/>
      <c r="I184" s="71"/>
      <c r="J184" s="71"/>
      <c r="K184" s="35"/>
      <c r="L184" s="78">
        <v>184</v>
      </c>
      <c r="M184" s="78"/>
      <c r="N184" s="73"/>
      <c r="O184" s="80" t="s">
        <v>754</v>
      </c>
      <c r="P184" s="82">
        <v>42815.046851851854</v>
      </c>
      <c r="Q184" s="80" t="s">
        <v>828</v>
      </c>
      <c r="R184" s="80"/>
      <c r="S184" s="80"/>
      <c r="T184" s="80" t="s">
        <v>1895</v>
      </c>
      <c r="U184" s="82">
        <v>42815.046851851854</v>
      </c>
      <c r="V184" s="84" t="s">
        <v>2234</v>
      </c>
      <c r="W184" s="80"/>
      <c r="X184" s="80"/>
      <c r="Y184" s="83" t="s">
        <v>3234</v>
      </c>
      <c r="Z184" s="80"/>
    </row>
    <row r="185" spans="1:26" x14ac:dyDescent="0.25">
      <c r="A185" s="65" t="s">
        <v>290</v>
      </c>
      <c r="B185" s="65" t="s">
        <v>489</v>
      </c>
      <c r="C185" s="66"/>
      <c r="D185" s="67"/>
      <c r="E185" s="68"/>
      <c r="F185" s="69"/>
      <c r="G185" s="66"/>
      <c r="H185" s="70"/>
      <c r="I185" s="71"/>
      <c r="J185" s="71"/>
      <c r="K185" s="35"/>
      <c r="L185" s="78">
        <v>185</v>
      </c>
      <c r="M185" s="78"/>
      <c r="N185" s="73"/>
      <c r="O185" s="80" t="s">
        <v>754</v>
      </c>
      <c r="P185" s="82">
        <v>42812.536377314813</v>
      </c>
      <c r="Q185" s="80" t="s">
        <v>766</v>
      </c>
      <c r="R185" s="80"/>
      <c r="S185" s="80"/>
      <c r="T185" s="80" t="s">
        <v>1891</v>
      </c>
      <c r="U185" s="82">
        <v>42812.536377314813</v>
      </c>
      <c r="V185" s="84" t="s">
        <v>2235</v>
      </c>
      <c r="W185" s="80"/>
      <c r="X185" s="80"/>
      <c r="Y185" s="83" t="s">
        <v>3235</v>
      </c>
      <c r="Z185" s="80"/>
    </row>
    <row r="186" spans="1:26" x14ac:dyDescent="0.25">
      <c r="A186" s="65" t="s">
        <v>290</v>
      </c>
      <c r="B186" s="65" t="s">
        <v>631</v>
      </c>
      <c r="C186" s="66"/>
      <c r="D186" s="67"/>
      <c r="E186" s="68"/>
      <c r="F186" s="69"/>
      <c r="G186" s="66"/>
      <c r="H186" s="70"/>
      <c r="I186" s="71"/>
      <c r="J186" s="71"/>
      <c r="K186" s="35"/>
      <c r="L186" s="78">
        <v>186</v>
      </c>
      <c r="M186" s="78"/>
      <c r="N186" s="73"/>
      <c r="O186" s="80" t="s">
        <v>754</v>
      </c>
      <c r="P186" s="82">
        <v>42812.536377314813</v>
      </c>
      <c r="Q186" s="80" t="s">
        <v>766</v>
      </c>
      <c r="R186" s="80"/>
      <c r="S186" s="80"/>
      <c r="T186" s="80" t="s">
        <v>1891</v>
      </c>
      <c r="U186" s="82">
        <v>42812.536377314813</v>
      </c>
      <c r="V186" s="84" t="s">
        <v>2235</v>
      </c>
      <c r="W186" s="80"/>
      <c r="X186" s="80"/>
      <c r="Y186" s="83" t="s">
        <v>3235</v>
      </c>
      <c r="Z186" s="80"/>
    </row>
    <row r="187" spans="1:26" x14ac:dyDescent="0.25">
      <c r="A187" s="65" t="s">
        <v>290</v>
      </c>
      <c r="B187" s="65" t="s">
        <v>491</v>
      </c>
      <c r="C187" s="66"/>
      <c r="D187" s="67"/>
      <c r="E187" s="68"/>
      <c r="F187" s="69"/>
      <c r="G187" s="66"/>
      <c r="H187" s="70"/>
      <c r="I187" s="71"/>
      <c r="J187" s="71"/>
      <c r="K187" s="35"/>
      <c r="L187" s="78">
        <v>187</v>
      </c>
      <c r="M187" s="78"/>
      <c r="N187" s="73"/>
      <c r="O187" s="80" t="s">
        <v>754</v>
      </c>
      <c r="P187" s="82">
        <v>42812.536377314813</v>
      </c>
      <c r="Q187" s="80" t="s">
        <v>766</v>
      </c>
      <c r="R187" s="80"/>
      <c r="S187" s="80"/>
      <c r="T187" s="80" t="s">
        <v>1891</v>
      </c>
      <c r="U187" s="82">
        <v>42812.536377314813</v>
      </c>
      <c r="V187" s="84" t="s">
        <v>2235</v>
      </c>
      <c r="W187" s="80"/>
      <c r="X187" s="80"/>
      <c r="Y187" s="83" t="s">
        <v>3235</v>
      </c>
      <c r="Z187" s="80"/>
    </row>
    <row r="188" spans="1:26" x14ac:dyDescent="0.25">
      <c r="A188" s="65" t="s">
        <v>290</v>
      </c>
      <c r="B188" s="65" t="s">
        <v>489</v>
      </c>
      <c r="C188" s="66"/>
      <c r="D188" s="67"/>
      <c r="E188" s="68"/>
      <c r="F188" s="69"/>
      <c r="G188" s="66"/>
      <c r="H188" s="70"/>
      <c r="I188" s="71"/>
      <c r="J188" s="71"/>
      <c r="K188" s="35"/>
      <c r="L188" s="78">
        <v>188</v>
      </c>
      <c r="M188" s="78"/>
      <c r="N188" s="73"/>
      <c r="O188" s="80" t="s">
        <v>754</v>
      </c>
      <c r="P188" s="82">
        <v>42812.536724537036</v>
      </c>
      <c r="Q188" s="80" t="s">
        <v>829</v>
      </c>
      <c r="R188" s="80"/>
      <c r="S188" s="80"/>
      <c r="T188" s="80" t="s">
        <v>1888</v>
      </c>
      <c r="U188" s="82">
        <v>42812.536724537036</v>
      </c>
      <c r="V188" s="84" t="s">
        <v>2236</v>
      </c>
      <c r="W188" s="80"/>
      <c r="X188" s="80"/>
      <c r="Y188" s="83" t="s">
        <v>3236</v>
      </c>
      <c r="Z188" s="80"/>
    </row>
    <row r="189" spans="1:26" x14ac:dyDescent="0.25">
      <c r="A189" s="65" t="s">
        <v>290</v>
      </c>
      <c r="B189" s="65" t="s">
        <v>488</v>
      </c>
      <c r="C189" s="66"/>
      <c r="D189" s="67"/>
      <c r="E189" s="68"/>
      <c r="F189" s="69"/>
      <c r="G189" s="66"/>
      <c r="H189" s="70"/>
      <c r="I189" s="71"/>
      <c r="J189" s="71"/>
      <c r="K189" s="35"/>
      <c r="L189" s="78">
        <v>189</v>
      </c>
      <c r="M189" s="78"/>
      <c r="N189" s="73"/>
      <c r="O189" s="80" t="s">
        <v>754</v>
      </c>
      <c r="P189" s="82">
        <v>42812.536724537036</v>
      </c>
      <c r="Q189" s="80" t="s">
        <v>829</v>
      </c>
      <c r="R189" s="80"/>
      <c r="S189" s="80"/>
      <c r="T189" s="80" t="s">
        <v>1888</v>
      </c>
      <c r="U189" s="82">
        <v>42812.536724537036</v>
      </c>
      <c r="V189" s="84" t="s">
        <v>2236</v>
      </c>
      <c r="W189" s="80"/>
      <c r="X189" s="80"/>
      <c r="Y189" s="83" t="s">
        <v>3236</v>
      </c>
      <c r="Z189" s="80"/>
    </row>
    <row r="190" spans="1:26" x14ac:dyDescent="0.25">
      <c r="A190" s="65" t="s">
        <v>290</v>
      </c>
      <c r="B190" s="65" t="s">
        <v>647</v>
      </c>
      <c r="C190" s="66"/>
      <c r="D190" s="67"/>
      <c r="E190" s="68"/>
      <c r="F190" s="69"/>
      <c r="G190" s="66"/>
      <c r="H190" s="70"/>
      <c r="I190" s="71"/>
      <c r="J190" s="71"/>
      <c r="K190" s="35"/>
      <c r="L190" s="78">
        <v>190</v>
      </c>
      <c r="M190" s="78"/>
      <c r="N190" s="73"/>
      <c r="O190" s="80" t="s">
        <v>754</v>
      </c>
      <c r="P190" s="82">
        <v>42813.547152777777</v>
      </c>
      <c r="Q190" s="80" t="s">
        <v>830</v>
      </c>
      <c r="R190" s="80"/>
      <c r="S190" s="80"/>
      <c r="T190" s="80" t="s">
        <v>1888</v>
      </c>
      <c r="U190" s="82">
        <v>42813.547152777777</v>
      </c>
      <c r="V190" s="84" t="s">
        <v>2237</v>
      </c>
      <c r="W190" s="80"/>
      <c r="X190" s="80"/>
      <c r="Y190" s="83" t="s">
        <v>3237</v>
      </c>
      <c r="Z190" s="80"/>
    </row>
    <row r="191" spans="1:26" x14ac:dyDescent="0.25">
      <c r="A191" s="65" t="s">
        <v>290</v>
      </c>
      <c r="B191" s="65" t="s">
        <v>648</v>
      </c>
      <c r="C191" s="66"/>
      <c r="D191" s="67"/>
      <c r="E191" s="68"/>
      <c r="F191" s="69"/>
      <c r="G191" s="66"/>
      <c r="H191" s="70"/>
      <c r="I191" s="71"/>
      <c r="J191" s="71"/>
      <c r="K191" s="35"/>
      <c r="L191" s="78">
        <v>191</v>
      </c>
      <c r="M191" s="78"/>
      <c r="N191" s="73"/>
      <c r="O191" s="80" t="s">
        <v>754</v>
      </c>
      <c r="P191" s="82">
        <v>42813.547152777777</v>
      </c>
      <c r="Q191" s="80" t="s">
        <v>830</v>
      </c>
      <c r="R191" s="80"/>
      <c r="S191" s="80"/>
      <c r="T191" s="80" t="s">
        <v>1888</v>
      </c>
      <c r="U191" s="82">
        <v>42813.547152777777</v>
      </c>
      <c r="V191" s="84" t="s">
        <v>2237</v>
      </c>
      <c r="W191" s="80"/>
      <c r="X191" s="80"/>
      <c r="Y191" s="83" t="s">
        <v>3237</v>
      </c>
      <c r="Z191" s="80"/>
    </row>
    <row r="192" spans="1:26" x14ac:dyDescent="0.25">
      <c r="A192" s="65" t="s">
        <v>290</v>
      </c>
      <c r="B192" s="65" t="s">
        <v>489</v>
      </c>
      <c r="C192" s="66"/>
      <c r="D192" s="67"/>
      <c r="E192" s="68"/>
      <c r="F192" s="69"/>
      <c r="G192" s="66"/>
      <c r="H192" s="70"/>
      <c r="I192" s="71"/>
      <c r="J192" s="71"/>
      <c r="K192" s="35"/>
      <c r="L192" s="78">
        <v>192</v>
      </c>
      <c r="M192" s="78"/>
      <c r="N192" s="73"/>
      <c r="O192" s="80" t="s">
        <v>754</v>
      </c>
      <c r="P192" s="82">
        <v>42813.547152777777</v>
      </c>
      <c r="Q192" s="80" t="s">
        <v>830</v>
      </c>
      <c r="R192" s="80"/>
      <c r="S192" s="80"/>
      <c r="T192" s="80" t="s">
        <v>1888</v>
      </c>
      <c r="U192" s="82">
        <v>42813.547152777777</v>
      </c>
      <c r="V192" s="84" t="s">
        <v>2237</v>
      </c>
      <c r="W192" s="80"/>
      <c r="X192" s="80"/>
      <c r="Y192" s="83" t="s">
        <v>3237</v>
      </c>
      <c r="Z192" s="80"/>
    </row>
    <row r="193" spans="1:26" x14ac:dyDescent="0.25">
      <c r="A193" s="65" t="s">
        <v>290</v>
      </c>
      <c r="B193" s="65" t="s">
        <v>634</v>
      </c>
      <c r="C193" s="66"/>
      <c r="D193" s="67"/>
      <c r="E193" s="68"/>
      <c r="F193" s="69"/>
      <c r="G193" s="66"/>
      <c r="H193" s="70"/>
      <c r="I193" s="71"/>
      <c r="J193" s="71"/>
      <c r="K193" s="35"/>
      <c r="L193" s="78">
        <v>193</v>
      </c>
      <c r="M193" s="78"/>
      <c r="N193" s="73"/>
      <c r="O193" s="80" t="s">
        <v>754</v>
      </c>
      <c r="P193" s="82">
        <v>42815.044861111113</v>
      </c>
      <c r="Q193" s="80" t="s">
        <v>831</v>
      </c>
      <c r="R193" s="84" t="s">
        <v>1535</v>
      </c>
      <c r="S193" s="80" t="s">
        <v>1826</v>
      </c>
      <c r="T193" s="80" t="s">
        <v>1897</v>
      </c>
      <c r="U193" s="82">
        <v>42815.044861111113</v>
      </c>
      <c r="V193" s="84" t="s">
        <v>2238</v>
      </c>
      <c r="W193" s="80"/>
      <c r="X193" s="80"/>
      <c r="Y193" s="83" t="s">
        <v>3238</v>
      </c>
      <c r="Z193" s="80"/>
    </row>
    <row r="194" spans="1:26" x14ac:dyDescent="0.25">
      <c r="A194" s="65" t="s">
        <v>290</v>
      </c>
      <c r="B194" s="65" t="s">
        <v>565</v>
      </c>
      <c r="C194" s="66"/>
      <c r="D194" s="67"/>
      <c r="E194" s="68"/>
      <c r="F194" s="69"/>
      <c r="G194" s="66"/>
      <c r="H194" s="70"/>
      <c r="I194" s="71"/>
      <c r="J194" s="71"/>
      <c r="K194" s="35"/>
      <c r="L194" s="78">
        <v>194</v>
      </c>
      <c r="M194" s="78"/>
      <c r="N194" s="73"/>
      <c r="O194" s="80" t="s">
        <v>754</v>
      </c>
      <c r="P194" s="82">
        <v>42815.045266203706</v>
      </c>
      <c r="Q194" s="80" t="s">
        <v>788</v>
      </c>
      <c r="R194" s="84" t="s">
        <v>1511</v>
      </c>
      <c r="S194" s="80" t="s">
        <v>1804</v>
      </c>
      <c r="T194" s="80" t="s">
        <v>1906</v>
      </c>
      <c r="U194" s="82">
        <v>42815.045266203706</v>
      </c>
      <c r="V194" s="84" t="s">
        <v>2239</v>
      </c>
      <c r="W194" s="80"/>
      <c r="X194" s="80"/>
      <c r="Y194" s="83" t="s">
        <v>3239</v>
      </c>
      <c r="Z194" s="80"/>
    </row>
    <row r="195" spans="1:26" x14ac:dyDescent="0.25">
      <c r="A195" s="65" t="s">
        <v>291</v>
      </c>
      <c r="B195" s="65" t="s">
        <v>646</v>
      </c>
      <c r="C195" s="66"/>
      <c r="D195" s="67"/>
      <c r="E195" s="68"/>
      <c r="F195" s="69"/>
      <c r="G195" s="66"/>
      <c r="H195" s="70"/>
      <c r="I195" s="71"/>
      <c r="J195" s="71"/>
      <c r="K195" s="35"/>
      <c r="L195" s="78">
        <v>195</v>
      </c>
      <c r="M195" s="78"/>
      <c r="N195" s="73"/>
      <c r="O195" s="80" t="s">
        <v>754</v>
      </c>
      <c r="P195" s="82">
        <v>42815.048622685186</v>
      </c>
      <c r="Q195" s="80" t="s">
        <v>823</v>
      </c>
      <c r="R195" s="80"/>
      <c r="S195" s="80"/>
      <c r="T195" s="80" t="s">
        <v>1925</v>
      </c>
      <c r="U195" s="82">
        <v>42815.048622685186</v>
      </c>
      <c r="V195" s="84" t="s">
        <v>2240</v>
      </c>
      <c r="W195" s="80"/>
      <c r="X195" s="80"/>
      <c r="Y195" s="83" t="s">
        <v>3240</v>
      </c>
      <c r="Z195" s="80"/>
    </row>
    <row r="196" spans="1:26" x14ac:dyDescent="0.25">
      <c r="A196" s="65" t="s">
        <v>291</v>
      </c>
      <c r="B196" s="65" t="s">
        <v>582</v>
      </c>
      <c r="C196" s="66"/>
      <c r="D196" s="67"/>
      <c r="E196" s="68"/>
      <c r="F196" s="69"/>
      <c r="G196" s="66"/>
      <c r="H196" s="70"/>
      <c r="I196" s="71"/>
      <c r="J196" s="71"/>
      <c r="K196" s="35"/>
      <c r="L196" s="78">
        <v>196</v>
      </c>
      <c r="M196" s="78"/>
      <c r="N196" s="73"/>
      <c r="O196" s="80" t="s">
        <v>754</v>
      </c>
      <c r="P196" s="82">
        <v>42815.048622685186</v>
      </c>
      <c r="Q196" s="80" t="s">
        <v>823</v>
      </c>
      <c r="R196" s="80"/>
      <c r="S196" s="80"/>
      <c r="T196" s="80" t="s">
        <v>1925</v>
      </c>
      <c r="U196" s="82">
        <v>42815.048622685186</v>
      </c>
      <c r="V196" s="84" t="s">
        <v>2240</v>
      </c>
      <c r="W196" s="80"/>
      <c r="X196" s="80"/>
      <c r="Y196" s="83" t="s">
        <v>3240</v>
      </c>
      <c r="Z196" s="80"/>
    </row>
    <row r="197" spans="1:26" x14ac:dyDescent="0.25">
      <c r="A197" s="65" t="s">
        <v>291</v>
      </c>
      <c r="B197" s="65" t="s">
        <v>391</v>
      </c>
      <c r="C197" s="66"/>
      <c r="D197" s="67"/>
      <c r="E197" s="68"/>
      <c r="F197" s="69"/>
      <c r="G197" s="66"/>
      <c r="H197" s="70"/>
      <c r="I197" s="71"/>
      <c r="J197" s="71"/>
      <c r="K197" s="35"/>
      <c r="L197" s="78">
        <v>197</v>
      </c>
      <c r="M197" s="78"/>
      <c r="N197" s="73"/>
      <c r="O197" s="80" t="s">
        <v>754</v>
      </c>
      <c r="P197" s="82">
        <v>42815.048622685186</v>
      </c>
      <c r="Q197" s="80" t="s">
        <v>823</v>
      </c>
      <c r="R197" s="80"/>
      <c r="S197" s="80"/>
      <c r="T197" s="80" t="s">
        <v>1925</v>
      </c>
      <c r="U197" s="82">
        <v>42815.048622685186</v>
      </c>
      <c r="V197" s="84" t="s">
        <v>2240</v>
      </c>
      <c r="W197" s="80"/>
      <c r="X197" s="80"/>
      <c r="Y197" s="83" t="s">
        <v>3240</v>
      </c>
      <c r="Z197" s="80"/>
    </row>
    <row r="198" spans="1:26" x14ac:dyDescent="0.25">
      <c r="A198" s="65" t="s">
        <v>292</v>
      </c>
      <c r="B198" s="65" t="s">
        <v>649</v>
      </c>
      <c r="C198" s="66"/>
      <c r="D198" s="67"/>
      <c r="E198" s="68"/>
      <c r="F198" s="69"/>
      <c r="G198" s="66"/>
      <c r="H198" s="70"/>
      <c r="I198" s="71"/>
      <c r="J198" s="71"/>
      <c r="K198" s="35"/>
      <c r="L198" s="78">
        <v>198</v>
      </c>
      <c r="M198" s="78"/>
      <c r="N198" s="73"/>
      <c r="O198" s="80" t="s">
        <v>754</v>
      </c>
      <c r="P198" s="82">
        <v>42815.074861111112</v>
      </c>
      <c r="Q198" s="80" t="s">
        <v>832</v>
      </c>
      <c r="R198" s="84" t="s">
        <v>1536</v>
      </c>
      <c r="S198" s="80" t="s">
        <v>1827</v>
      </c>
      <c r="T198" s="80" t="s">
        <v>1930</v>
      </c>
      <c r="U198" s="82">
        <v>42815.074861111112</v>
      </c>
      <c r="V198" s="84" t="s">
        <v>2241</v>
      </c>
      <c r="W198" s="80"/>
      <c r="X198" s="80"/>
      <c r="Y198" s="83" t="s">
        <v>3241</v>
      </c>
      <c r="Z198" s="80"/>
    </row>
    <row r="199" spans="1:26" x14ac:dyDescent="0.25">
      <c r="A199" s="65" t="s">
        <v>292</v>
      </c>
      <c r="B199" s="65" t="s">
        <v>391</v>
      </c>
      <c r="C199" s="66"/>
      <c r="D199" s="67"/>
      <c r="E199" s="68"/>
      <c r="F199" s="69"/>
      <c r="G199" s="66"/>
      <c r="H199" s="70"/>
      <c r="I199" s="71"/>
      <c r="J199" s="71"/>
      <c r="K199" s="35"/>
      <c r="L199" s="78">
        <v>199</v>
      </c>
      <c r="M199" s="78"/>
      <c r="N199" s="73"/>
      <c r="O199" s="80" t="s">
        <v>754</v>
      </c>
      <c r="P199" s="82">
        <v>42815.074861111112</v>
      </c>
      <c r="Q199" s="80" t="s">
        <v>832</v>
      </c>
      <c r="R199" s="84" t="s">
        <v>1536</v>
      </c>
      <c r="S199" s="80" t="s">
        <v>1827</v>
      </c>
      <c r="T199" s="80" t="s">
        <v>1930</v>
      </c>
      <c r="U199" s="82">
        <v>42815.074861111112</v>
      </c>
      <c r="V199" s="84" t="s">
        <v>2241</v>
      </c>
      <c r="W199" s="80"/>
      <c r="X199" s="80"/>
      <c r="Y199" s="83" t="s">
        <v>3241</v>
      </c>
      <c r="Z199" s="80"/>
    </row>
    <row r="200" spans="1:26" x14ac:dyDescent="0.25">
      <c r="A200" s="65" t="s">
        <v>292</v>
      </c>
      <c r="B200" s="65" t="s">
        <v>535</v>
      </c>
      <c r="C200" s="66"/>
      <c r="D200" s="67"/>
      <c r="E200" s="68"/>
      <c r="F200" s="69"/>
      <c r="G200" s="66"/>
      <c r="H200" s="70"/>
      <c r="I200" s="71"/>
      <c r="J200" s="71"/>
      <c r="K200" s="35"/>
      <c r="L200" s="78">
        <v>200</v>
      </c>
      <c r="M200" s="78"/>
      <c r="N200" s="73"/>
      <c r="O200" s="80" t="s">
        <v>754</v>
      </c>
      <c r="P200" s="82">
        <v>42815.074861111112</v>
      </c>
      <c r="Q200" s="80" t="s">
        <v>832</v>
      </c>
      <c r="R200" s="84" t="s">
        <v>1536</v>
      </c>
      <c r="S200" s="80" t="s">
        <v>1827</v>
      </c>
      <c r="T200" s="80" t="s">
        <v>1930</v>
      </c>
      <c r="U200" s="82">
        <v>42815.074861111112</v>
      </c>
      <c r="V200" s="84" t="s">
        <v>2241</v>
      </c>
      <c r="W200" s="80"/>
      <c r="X200" s="80"/>
      <c r="Y200" s="83" t="s">
        <v>3241</v>
      </c>
      <c r="Z200" s="80"/>
    </row>
    <row r="201" spans="1:26" x14ac:dyDescent="0.25">
      <c r="A201" s="65" t="s">
        <v>293</v>
      </c>
      <c r="B201" s="65" t="s">
        <v>646</v>
      </c>
      <c r="C201" s="66"/>
      <c r="D201" s="67"/>
      <c r="E201" s="68"/>
      <c r="F201" s="69"/>
      <c r="G201" s="66"/>
      <c r="H201" s="70"/>
      <c r="I201" s="71"/>
      <c r="J201" s="71"/>
      <c r="K201" s="35"/>
      <c r="L201" s="78">
        <v>201</v>
      </c>
      <c r="M201" s="78"/>
      <c r="N201" s="73"/>
      <c r="O201" s="80" t="s">
        <v>754</v>
      </c>
      <c r="P201" s="82">
        <v>42815.080439814818</v>
      </c>
      <c r="Q201" s="80" t="s">
        <v>823</v>
      </c>
      <c r="R201" s="80"/>
      <c r="S201" s="80"/>
      <c r="T201" s="80" t="s">
        <v>1925</v>
      </c>
      <c r="U201" s="82">
        <v>42815.080439814818</v>
      </c>
      <c r="V201" s="84" t="s">
        <v>2242</v>
      </c>
      <c r="W201" s="80"/>
      <c r="X201" s="80"/>
      <c r="Y201" s="83" t="s">
        <v>3242</v>
      </c>
      <c r="Z201" s="80"/>
    </row>
    <row r="202" spans="1:26" x14ac:dyDescent="0.25">
      <c r="A202" s="65" t="s">
        <v>293</v>
      </c>
      <c r="B202" s="65" t="s">
        <v>582</v>
      </c>
      <c r="C202" s="66"/>
      <c r="D202" s="67"/>
      <c r="E202" s="68"/>
      <c r="F202" s="69"/>
      <c r="G202" s="66"/>
      <c r="H202" s="70"/>
      <c r="I202" s="71"/>
      <c r="J202" s="71"/>
      <c r="K202" s="35"/>
      <c r="L202" s="78">
        <v>202</v>
      </c>
      <c r="M202" s="78"/>
      <c r="N202" s="73"/>
      <c r="O202" s="80" t="s">
        <v>754</v>
      </c>
      <c r="P202" s="82">
        <v>42815.080439814818</v>
      </c>
      <c r="Q202" s="80" t="s">
        <v>823</v>
      </c>
      <c r="R202" s="80"/>
      <c r="S202" s="80"/>
      <c r="T202" s="80" t="s">
        <v>1925</v>
      </c>
      <c r="U202" s="82">
        <v>42815.080439814818</v>
      </c>
      <c r="V202" s="84" t="s">
        <v>2242</v>
      </c>
      <c r="W202" s="80"/>
      <c r="X202" s="80"/>
      <c r="Y202" s="83" t="s">
        <v>3242</v>
      </c>
      <c r="Z202" s="80"/>
    </row>
    <row r="203" spans="1:26" x14ac:dyDescent="0.25">
      <c r="A203" s="65" t="s">
        <v>293</v>
      </c>
      <c r="B203" s="65" t="s">
        <v>391</v>
      </c>
      <c r="C203" s="66"/>
      <c r="D203" s="67"/>
      <c r="E203" s="68"/>
      <c r="F203" s="69"/>
      <c r="G203" s="66"/>
      <c r="H203" s="70"/>
      <c r="I203" s="71"/>
      <c r="J203" s="71"/>
      <c r="K203" s="35"/>
      <c r="L203" s="78">
        <v>203</v>
      </c>
      <c r="M203" s="78"/>
      <c r="N203" s="73"/>
      <c r="O203" s="80" t="s">
        <v>754</v>
      </c>
      <c r="P203" s="82">
        <v>42815.080439814818</v>
      </c>
      <c r="Q203" s="80" t="s">
        <v>823</v>
      </c>
      <c r="R203" s="80"/>
      <c r="S203" s="80"/>
      <c r="T203" s="80" t="s">
        <v>1925</v>
      </c>
      <c r="U203" s="82">
        <v>42815.080439814818</v>
      </c>
      <c r="V203" s="84" t="s">
        <v>2242</v>
      </c>
      <c r="W203" s="80"/>
      <c r="X203" s="80"/>
      <c r="Y203" s="83" t="s">
        <v>3242</v>
      </c>
      <c r="Z203" s="80"/>
    </row>
    <row r="204" spans="1:26" x14ac:dyDescent="0.25">
      <c r="A204" s="65" t="s">
        <v>294</v>
      </c>
      <c r="B204" s="65" t="s">
        <v>565</v>
      </c>
      <c r="C204" s="66"/>
      <c r="D204" s="67"/>
      <c r="E204" s="68"/>
      <c r="F204" s="69"/>
      <c r="G204" s="66"/>
      <c r="H204" s="70"/>
      <c r="I204" s="71"/>
      <c r="J204" s="71"/>
      <c r="K204" s="35"/>
      <c r="L204" s="78">
        <v>204</v>
      </c>
      <c r="M204" s="78"/>
      <c r="N204" s="73"/>
      <c r="O204" s="80" t="s">
        <v>754</v>
      </c>
      <c r="P204" s="82">
        <v>42815.099004629628</v>
      </c>
      <c r="Q204" s="80" t="s">
        <v>788</v>
      </c>
      <c r="R204" s="84" t="s">
        <v>1511</v>
      </c>
      <c r="S204" s="80" t="s">
        <v>1804</v>
      </c>
      <c r="T204" s="80" t="s">
        <v>1906</v>
      </c>
      <c r="U204" s="82">
        <v>42815.099004629628</v>
      </c>
      <c r="V204" s="84" t="s">
        <v>2243</v>
      </c>
      <c r="W204" s="80"/>
      <c r="X204" s="80"/>
      <c r="Y204" s="83" t="s">
        <v>3243</v>
      </c>
      <c r="Z204" s="80"/>
    </row>
    <row r="205" spans="1:26" x14ac:dyDescent="0.25">
      <c r="A205" s="65" t="s">
        <v>295</v>
      </c>
      <c r="B205" s="65" t="s">
        <v>646</v>
      </c>
      <c r="C205" s="66"/>
      <c r="D205" s="67"/>
      <c r="E205" s="68"/>
      <c r="F205" s="69"/>
      <c r="G205" s="66"/>
      <c r="H205" s="70"/>
      <c r="I205" s="71"/>
      <c r="J205" s="71"/>
      <c r="K205" s="35"/>
      <c r="L205" s="78">
        <v>205</v>
      </c>
      <c r="M205" s="78"/>
      <c r="N205" s="73"/>
      <c r="O205" s="80" t="s">
        <v>754</v>
      </c>
      <c r="P205" s="82">
        <v>42815.106111111112</v>
      </c>
      <c r="Q205" s="80" t="s">
        <v>823</v>
      </c>
      <c r="R205" s="80"/>
      <c r="S205" s="80"/>
      <c r="T205" s="80" t="s">
        <v>1925</v>
      </c>
      <c r="U205" s="82">
        <v>42815.106111111112</v>
      </c>
      <c r="V205" s="84" t="s">
        <v>2244</v>
      </c>
      <c r="W205" s="80"/>
      <c r="X205" s="80"/>
      <c r="Y205" s="83" t="s">
        <v>3244</v>
      </c>
      <c r="Z205" s="80"/>
    </row>
    <row r="206" spans="1:26" x14ac:dyDescent="0.25">
      <c r="A206" s="65" t="s">
        <v>295</v>
      </c>
      <c r="B206" s="65" t="s">
        <v>582</v>
      </c>
      <c r="C206" s="66"/>
      <c r="D206" s="67"/>
      <c r="E206" s="68"/>
      <c r="F206" s="69"/>
      <c r="G206" s="66"/>
      <c r="H206" s="70"/>
      <c r="I206" s="71"/>
      <c r="J206" s="71"/>
      <c r="K206" s="35"/>
      <c r="L206" s="78">
        <v>206</v>
      </c>
      <c r="M206" s="78"/>
      <c r="N206" s="73"/>
      <c r="O206" s="80" t="s">
        <v>754</v>
      </c>
      <c r="P206" s="82">
        <v>42815.106111111112</v>
      </c>
      <c r="Q206" s="80" t="s">
        <v>823</v>
      </c>
      <c r="R206" s="80"/>
      <c r="S206" s="80"/>
      <c r="T206" s="80" t="s">
        <v>1925</v>
      </c>
      <c r="U206" s="82">
        <v>42815.106111111112</v>
      </c>
      <c r="V206" s="84" t="s">
        <v>2244</v>
      </c>
      <c r="W206" s="80"/>
      <c r="X206" s="80"/>
      <c r="Y206" s="83" t="s">
        <v>3244</v>
      </c>
      <c r="Z206" s="80"/>
    </row>
    <row r="207" spans="1:26" x14ac:dyDescent="0.25">
      <c r="A207" s="65" t="s">
        <v>295</v>
      </c>
      <c r="B207" s="65" t="s">
        <v>391</v>
      </c>
      <c r="C207" s="66"/>
      <c r="D207" s="67"/>
      <c r="E207" s="68"/>
      <c r="F207" s="69"/>
      <c r="G207" s="66"/>
      <c r="H207" s="70"/>
      <c r="I207" s="71"/>
      <c r="J207" s="71"/>
      <c r="K207" s="35"/>
      <c r="L207" s="78">
        <v>207</v>
      </c>
      <c r="M207" s="78"/>
      <c r="N207" s="73"/>
      <c r="O207" s="80" t="s">
        <v>754</v>
      </c>
      <c r="P207" s="82">
        <v>42815.106111111112</v>
      </c>
      <c r="Q207" s="80" t="s">
        <v>823</v>
      </c>
      <c r="R207" s="80"/>
      <c r="S207" s="80"/>
      <c r="T207" s="80" t="s">
        <v>1925</v>
      </c>
      <c r="U207" s="82">
        <v>42815.106111111112</v>
      </c>
      <c r="V207" s="84" t="s">
        <v>2244</v>
      </c>
      <c r="W207" s="80"/>
      <c r="X207" s="80"/>
      <c r="Y207" s="83" t="s">
        <v>3244</v>
      </c>
      <c r="Z207" s="80"/>
    </row>
    <row r="208" spans="1:26" x14ac:dyDescent="0.25">
      <c r="A208" s="65" t="s">
        <v>296</v>
      </c>
      <c r="B208" s="65" t="s">
        <v>646</v>
      </c>
      <c r="C208" s="66"/>
      <c r="D208" s="67"/>
      <c r="E208" s="68"/>
      <c r="F208" s="69"/>
      <c r="G208" s="66"/>
      <c r="H208" s="70"/>
      <c r="I208" s="71"/>
      <c r="J208" s="71"/>
      <c r="K208" s="35"/>
      <c r="L208" s="78">
        <v>208</v>
      </c>
      <c r="M208" s="78"/>
      <c r="N208" s="73"/>
      <c r="O208" s="80" t="s">
        <v>754</v>
      </c>
      <c r="P208" s="82">
        <v>42815.124236111114</v>
      </c>
      <c r="Q208" s="80" t="s">
        <v>823</v>
      </c>
      <c r="R208" s="80"/>
      <c r="S208" s="80"/>
      <c r="T208" s="80" t="s">
        <v>1925</v>
      </c>
      <c r="U208" s="82">
        <v>42815.124236111114</v>
      </c>
      <c r="V208" s="84" t="s">
        <v>2245</v>
      </c>
      <c r="W208" s="80"/>
      <c r="X208" s="80"/>
      <c r="Y208" s="83" t="s">
        <v>3245</v>
      </c>
      <c r="Z208" s="80"/>
    </row>
    <row r="209" spans="1:26" x14ac:dyDescent="0.25">
      <c r="A209" s="65" t="s">
        <v>296</v>
      </c>
      <c r="B209" s="65" t="s">
        <v>582</v>
      </c>
      <c r="C209" s="66"/>
      <c r="D209" s="67"/>
      <c r="E209" s="68"/>
      <c r="F209" s="69"/>
      <c r="G209" s="66"/>
      <c r="H209" s="70"/>
      <c r="I209" s="71"/>
      <c r="J209" s="71"/>
      <c r="K209" s="35"/>
      <c r="L209" s="78">
        <v>209</v>
      </c>
      <c r="M209" s="78"/>
      <c r="N209" s="73"/>
      <c r="O209" s="80" t="s">
        <v>754</v>
      </c>
      <c r="P209" s="82">
        <v>42815.124236111114</v>
      </c>
      <c r="Q209" s="80" t="s">
        <v>823</v>
      </c>
      <c r="R209" s="80"/>
      <c r="S209" s="80"/>
      <c r="T209" s="80" t="s">
        <v>1925</v>
      </c>
      <c r="U209" s="82">
        <v>42815.124236111114</v>
      </c>
      <c r="V209" s="84" t="s">
        <v>2245</v>
      </c>
      <c r="W209" s="80"/>
      <c r="X209" s="80"/>
      <c r="Y209" s="83" t="s">
        <v>3245</v>
      </c>
      <c r="Z209" s="80"/>
    </row>
    <row r="210" spans="1:26" x14ac:dyDescent="0.25">
      <c r="A210" s="65" t="s">
        <v>296</v>
      </c>
      <c r="B210" s="65" t="s">
        <v>391</v>
      </c>
      <c r="C210" s="66"/>
      <c r="D210" s="67"/>
      <c r="E210" s="68"/>
      <c r="F210" s="69"/>
      <c r="G210" s="66"/>
      <c r="H210" s="70"/>
      <c r="I210" s="71"/>
      <c r="J210" s="71"/>
      <c r="K210" s="35"/>
      <c r="L210" s="78">
        <v>210</v>
      </c>
      <c r="M210" s="78"/>
      <c r="N210" s="73"/>
      <c r="O210" s="80" t="s">
        <v>754</v>
      </c>
      <c r="P210" s="82">
        <v>42815.124236111114</v>
      </c>
      <c r="Q210" s="80" t="s">
        <v>823</v>
      </c>
      <c r="R210" s="80"/>
      <c r="S210" s="80"/>
      <c r="T210" s="80" t="s">
        <v>1925</v>
      </c>
      <c r="U210" s="82">
        <v>42815.124236111114</v>
      </c>
      <c r="V210" s="84" t="s">
        <v>2245</v>
      </c>
      <c r="W210" s="80"/>
      <c r="X210" s="80"/>
      <c r="Y210" s="83" t="s">
        <v>3245</v>
      </c>
      <c r="Z210" s="80"/>
    </row>
    <row r="211" spans="1:26" x14ac:dyDescent="0.25">
      <c r="A211" s="65" t="s">
        <v>297</v>
      </c>
      <c r="B211" s="65" t="s">
        <v>650</v>
      </c>
      <c r="C211" s="66"/>
      <c r="D211" s="67"/>
      <c r="E211" s="68"/>
      <c r="F211" s="69"/>
      <c r="G211" s="66"/>
      <c r="H211" s="70"/>
      <c r="I211" s="71"/>
      <c r="J211" s="71"/>
      <c r="K211" s="35"/>
      <c r="L211" s="78">
        <v>211</v>
      </c>
      <c r="M211" s="78"/>
      <c r="N211" s="73"/>
      <c r="O211" s="80" t="s">
        <v>754</v>
      </c>
      <c r="P211" s="82">
        <v>42812.251157407409</v>
      </c>
      <c r="Q211" s="80" t="s">
        <v>833</v>
      </c>
      <c r="R211" s="84" t="s">
        <v>1537</v>
      </c>
      <c r="S211" s="80" t="s">
        <v>1816</v>
      </c>
      <c r="T211" s="80" t="s">
        <v>1931</v>
      </c>
      <c r="U211" s="82">
        <v>42812.251157407409</v>
      </c>
      <c r="V211" s="84" t="s">
        <v>2246</v>
      </c>
      <c r="W211" s="80"/>
      <c r="X211" s="80"/>
      <c r="Y211" s="83" t="s">
        <v>3246</v>
      </c>
      <c r="Z211" s="80"/>
    </row>
    <row r="212" spans="1:26" x14ac:dyDescent="0.25">
      <c r="A212" s="65" t="s">
        <v>297</v>
      </c>
      <c r="B212" s="65" t="s">
        <v>651</v>
      </c>
      <c r="C212" s="66"/>
      <c r="D212" s="67"/>
      <c r="E212" s="68"/>
      <c r="F212" s="69"/>
      <c r="G212" s="66"/>
      <c r="H212" s="70"/>
      <c r="I212" s="71"/>
      <c r="J212" s="71"/>
      <c r="K212" s="35"/>
      <c r="L212" s="78">
        <v>212</v>
      </c>
      <c r="M212" s="78"/>
      <c r="N212" s="73"/>
      <c r="O212" s="80" t="s">
        <v>754</v>
      </c>
      <c r="P212" s="82">
        <v>42812.251157407409</v>
      </c>
      <c r="Q212" s="80" t="s">
        <v>833</v>
      </c>
      <c r="R212" s="84" t="s">
        <v>1537</v>
      </c>
      <c r="S212" s="80" t="s">
        <v>1816</v>
      </c>
      <c r="T212" s="80" t="s">
        <v>1931</v>
      </c>
      <c r="U212" s="82">
        <v>42812.251157407409</v>
      </c>
      <c r="V212" s="84" t="s">
        <v>2246</v>
      </c>
      <c r="W212" s="80"/>
      <c r="X212" s="80"/>
      <c r="Y212" s="83" t="s">
        <v>3246</v>
      </c>
      <c r="Z212" s="80"/>
    </row>
    <row r="213" spans="1:26" x14ac:dyDescent="0.25">
      <c r="A213" s="65" t="s">
        <v>297</v>
      </c>
      <c r="B213" s="65" t="s">
        <v>652</v>
      </c>
      <c r="C213" s="66"/>
      <c r="D213" s="67"/>
      <c r="E213" s="68"/>
      <c r="F213" s="69"/>
      <c r="G213" s="66"/>
      <c r="H213" s="70"/>
      <c r="I213" s="71"/>
      <c r="J213" s="71"/>
      <c r="K213" s="35"/>
      <c r="L213" s="78">
        <v>213</v>
      </c>
      <c r="M213" s="78"/>
      <c r="N213" s="73"/>
      <c r="O213" s="80" t="s">
        <v>754</v>
      </c>
      <c r="P213" s="82">
        <v>42812.251157407409</v>
      </c>
      <c r="Q213" s="80" t="s">
        <v>833</v>
      </c>
      <c r="R213" s="84" t="s">
        <v>1537</v>
      </c>
      <c r="S213" s="80" t="s">
        <v>1816</v>
      </c>
      <c r="T213" s="80" t="s">
        <v>1931</v>
      </c>
      <c r="U213" s="82">
        <v>42812.251157407409</v>
      </c>
      <c r="V213" s="84" t="s">
        <v>2246</v>
      </c>
      <c r="W213" s="80"/>
      <c r="X213" s="80"/>
      <c r="Y213" s="83" t="s">
        <v>3246</v>
      </c>
      <c r="Z213" s="80"/>
    </row>
    <row r="214" spans="1:26" x14ac:dyDescent="0.25">
      <c r="A214" s="65" t="s">
        <v>297</v>
      </c>
      <c r="B214" s="65" t="s">
        <v>653</v>
      </c>
      <c r="C214" s="66"/>
      <c r="D214" s="67"/>
      <c r="E214" s="68"/>
      <c r="F214" s="69"/>
      <c r="G214" s="66"/>
      <c r="H214" s="70"/>
      <c r="I214" s="71"/>
      <c r="J214" s="71"/>
      <c r="K214" s="35"/>
      <c r="L214" s="78">
        <v>214</v>
      </c>
      <c r="M214" s="78"/>
      <c r="N214" s="73"/>
      <c r="O214" s="80" t="s">
        <v>754</v>
      </c>
      <c r="P214" s="82">
        <v>42815.244664351849</v>
      </c>
      <c r="Q214" s="80" t="s">
        <v>834</v>
      </c>
      <c r="R214" s="84" t="s">
        <v>1538</v>
      </c>
      <c r="S214" s="80" t="s">
        <v>1816</v>
      </c>
      <c r="T214" s="80" t="s">
        <v>1932</v>
      </c>
      <c r="U214" s="82">
        <v>42815.244664351849</v>
      </c>
      <c r="V214" s="84" t="s">
        <v>2247</v>
      </c>
      <c r="W214" s="80"/>
      <c r="X214" s="80"/>
      <c r="Y214" s="83" t="s">
        <v>3247</v>
      </c>
      <c r="Z214" s="80"/>
    </row>
    <row r="215" spans="1:26" x14ac:dyDescent="0.25">
      <c r="A215" s="65" t="s">
        <v>297</v>
      </c>
      <c r="B215" s="65" t="s">
        <v>654</v>
      </c>
      <c r="C215" s="66"/>
      <c r="D215" s="67"/>
      <c r="E215" s="68"/>
      <c r="F215" s="69"/>
      <c r="G215" s="66"/>
      <c r="H215" s="70"/>
      <c r="I215" s="71"/>
      <c r="J215" s="71"/>
      <c r="K215" s="35"/>
      <c r="L215" s="78">
        <v>215</v>
      </c>
      <c r="M215" s="78"/>
      <c r="N215" s="73"/>
      <c r="O215" s="80" t="s">
        <v>754</v>
      </c>
      <c r="P215" s="82">
        <v>42815.244664351849</v>
      </c>
      <c r="Q215" s="80" t="s">
        <v>834</v>
      </c>
      <c r="R215" s="84" t="s">
        <v>1538</v>
      </c>
      <c r="S215" s="80" t="s">
        <v>1816</v>
      </c>
      <c r="T215" s="80" t="s">
        <v>1932</v>
      </c>
      <c r="U215" s="82">
        <v>42815.244664351849</v>
      </c>
      <c r="V215" s="84" t="s">
        <v>2247</v>
      </c>
      <c r="W215" s="80"/>
      <c r="X215" s="80"/>
      <c r="Y215" s="83" t="s">
        <v>3247</v>
      </c>
      <c r="Z215" s="80"/>
    </row>
    <row r="216" spans="1:26" x14ac:dyDescent="0.25">
      <c r="A216" s="65" t="s">
        <v>297</v>
      </c>
      <c r="B216" s="65" t="s">
        <v>655</v>
      </c>
      <c r="C216" s="66"/>
      <c r="D216" s="67"/>
      <c r="E216" s="68"/>
      <c r="F216" s="69"/>
      <c r="G216" s="66"/>
      <c r="H216" s="70"/>
      <c r="I216" s="71"/>
      <c r="J216" s="71"/>
      <c r="K216" s="35"/>
      <c r="L216" s="78">
        <v>216</v>
      </c>
      <c r="M216" s="78"/>
      <c r="N216" s="73"/>
      <c r="O216" s="80" t="s">
        <v>754</v>
      </c>
      <c r="P216" s="82">
        <v>42815.244664351849</v>
      </c>
      <c r="Q216" s="80" t="s">
        <v>834</v>
      </c>
      <c r="R216" s="84" t="s">
        <v>1538</v>
      </c>
      <c r="S216" s="80" t="s">
        <v>1816</v>
      </c>
      <c r="T216" s="80" t="s">
        <v>1932</v>
      </c>
      <c r="U216" s="82">
        <v>42815.244664351849</v>
      </c>
      <c r="V216" s="84" t="s">
        <v>2247</v>
      </c>
      <c r="W216" s="80"/>
      <c r="X216" s="80"/>
      <c r="Y216" s="83" t="s">
        <v>3247</v>
      </c>
      <c r="Z216" s="80"/>
    </row>
    <row r="217" spans="1:26" x14ac:dyDescent="0.25">
      <c r="A217" s="65" t="s">
        <v>298</v>
      </c>
      <c r="B217" s="65" t="s">
        <v>637</v>
      </c>
      <c r="C217" s="66"/>
      <c r="D217" s="67"/>
      <c r="E217" s="68"/>
      <c r="F217" s="69"/>
      <c r="G217" s="66"/>
      <c r="H217" s="70"/>
      <c r="I217" s="71"/>
      <c r="J217" s="71"/>
      <c r="K217" s="35"/>
      <c r="L217" s="78">
        <v>217</v>
      </c>
      <c r="M217" s="78"/>
      <c r="N217" s="73"/>
      <c r="O217" s="80" t="s">
        <v>754</v>
      </c>
      <c r="P217" s="82">
        <v>42811.838368055556</v>
      </c>
      <c r="Q217" s="80" t="s">
        <v>783</v>
      </c>
      <c r="R217" s="80"/>
      <c r="S217" s="80"/>
      <c r="T217" s="80" t="s">
        <v>1904</v>
      </c>
      <c r="U217" s="82">
        <v>42811.838368055556</v>
      </c>
      <c r="V217" s="84" t="s">
        <v>2248</v>
      </c>
      <c r="W217" s="80"/>
      <c r="X217" s="80"/>
      <c r="Y217" s="83" t="s">
        <v>3248</v>
      </c>
      <c r="Z217" s="80"/>
    </row>
    <row r="218" spans="1:26" x14ac:dyDescent="0.25">
      <c r="A218" s="65" t="s">
        <v>298</v>
      </c>
      <c r="B218" s="65" t="s">
        <v>589</v>
      </c>
      <c r="C218" s="66"/>
      <c r="D218" s="67"/>
      <c r="E218" s="68"/>
      <c r="F218" s="69"/>
      <c r="G218" s="66"/>
      <c r="H218" s="70"/>
      <c r="I218" s="71"/>
      <c r="J218" s="71"/>
      <c r="K218" s="35"/>
      <c r="L218" s="78">
        <v>218</v>
      </c>
      <c r="M218" s="78"/>
      <c r="N218" s="73"/>
      <c r="O218" s="80" t="s">
        <v>754</v>
      </c>
      <c r="P218" s="82">
        <v>42811.838368055556</v>
      </c>
      <c r="Q218" s="80" t="s">
        <v>783</v>
      </c>
      <c r="R218" s="80"/>
      <c r="S218" s="80"/>
      <c r="T218" s="80" t="s">
        <v>1904</v>
      </c>
      <c r="U218" s="82">
        <v>42811.838368055556</v>
      </c>
      <c r="V218" s="84" t="s">
        <v>2248</v>
      </c>
      <c r="W218" s="80"/>
      <c r="X218" s="80"/>
      <c r="Y218" s="83" t="s">
        <v>3248</v>
      </c>
      <c r="Z218" s="80"/>
    </row>
    <row r="219" spans="1:26" x14ac:dyDescent="0.25">
      <c r="A219" s="65" t="s">
        <v>298</v>
      </c>
      <c r="B219" s="65" t="s">
        <v>597</v>
      </c>
      <c r="C219" s="66"/>
      <c r="D219" s="67"/>
      <c r="E219" s="68"/>
      <c r="F219" s="69"/>
      <c r="G219" s="66"/>
      <c r="H219" s="70"/>
      <c r="I219" s="71"/>
      <c r="J219" s="71"/>
      <c r="K219" s="35"/>
      <c r="L219" s="78">
        <v>219</v>
      </c>
      <c r="M219" s="78"/>
      <c r="N219" s="73"/>
      <c r="O219" s="80" t="s">
        <v>754</v>
      </c>
      <c r="P219" s="82">
        <v>42815.420636574076</v>
      </c>
      <c r="Q219" s="80" t="s">
        <v>835</v>
      </c>
      <c r="R219" s="80"/>
      <c r="S219" s="80"/>
      <c r="T219" s="80" t="s">
        <v>1933</v>
      </c>
      <c r="U219" s="82">
        <v>42815.420636574076</v>
      </c>
      <c r="V219" s="84" t="s">
        <v>2249</v>
      </c>
      <c r="W219" s="80"/>
      <c r="X219" s="80"/>
      <c r="Y219" s="83" t="s">
        <v>3249</v>
      </c>
      <c r="Z219" s="80"/>
    </row>
    <row r="220" spans="1:26" x14ac:dyDescent="0.25">
      <c r="A220" s="65" t="s">
        <v>299</v>
      </c>
      <c r="B220" s="65" t="s">
        <v>521</v>
      </c>
      <c r="C220" s="66"/>
      <c r="D220" s="67"/>
      <c r="E220" s="68"/>
      <c r="F220" s="69"/>
      <c r="G220" s="66"/>
      <c r="H220" s="70"/>
      <c r="I220" s="71"/>
      <c r="J220" s="71"/>
      <c r="K220" s="35"/>
      <c r="L220" s="78">
        <v>220</v>
      </c>
      <c r="M220" s="78"/>
      <c r="N220" s="73"/>
      <c r="O220" s="80" t="s">
        <v>754</v>
      </c>
      <c r="P220" s="82">
        <v>42815.42701388889</v>
      </c>
      <c r="Q220" s="80" t="s">
        <v>836</v>
      </c>
      <c r="R220" s="80"/>
      <c r="S220" s="80"/>
      <c r="T220" s="80" t="s">
        <v>1934</v>
      </c>
      <c r="U220" s="82">
        <v>42815.42701388889</v>
      </c>
      <c r="V220" s="84" t="s">
        <v>2250</v>
      </c>
      <c r="W220" s="80"/>
      <c r="X220" s="80"/>
      <c r="Y220" s="83" t="s">
        <v>3250</v>
      </c>
      <c r="Z220" s="80"/>
    </row>
    <row r="221" spans="1:26" x14ac:dyDescent="0.25">
      <c r="A221" s="65" t="s">
        <v>300</v>
      </c>
      <c r="B221" s="65" t="s">
        <v>597</v>
      </c>
      <c r="C221" s="66"/>
      <c r="D221" s="67"/>
      <c r="E221" s="68"/>
      <c r="F221" s="69"/>
      <c r="G221" s="66"/>
      <c r="H221" s="70"/>
      <c r="I221" s="71"/>
      <c r="J221" s="71"/>
      <c r="K221" s="35"/>
      <c r="L221" s="78">
        <v>221</v>
      </c>
      <c r="M221" s="78"/>
      <c r="N221" s="73"/>
      <c r="O221" s="80" t="s">
        <v>754</v>
      </c>
      <c r="P221" s="82">
        <v>42815.427731481483</v>
      </c>
      <c r="Q221" s="80" t="s">
        <v>837</v>
      </c>
      <c r="R221" s="80"/>
      <c r="S221" s="80"/>
      <c r="T221" s="80" t="s">
        <v>1933</v>
      </c>
      <c r="U221" s="82">
        <v>42815.427731481483</v>
      </c>
      <c r="V221" s="84" t="s">
        <v>2251</v>
      </c>
      <c r="W221" s="80"/>
      <c r="X221" s="80"/>
      <c r="Y221" s="83" t="s">
        <v>3251</v>
      </c>
      <c r="Z221" s="80"/>
    </row>
    <row r="222" spans="1:26" x14ac:dyDescent="0.25">
      <c r="A222" s="65" t="s">
        <v>301</v>
      </c>
      <c r="B222" s="65" t="s">
        <v>597</v>
      </c>
      <c r="C222" s="66"/>
      <c r="D222" s="67"/>
      <c r="E222" s="68"/>
      <c r="F222" s="69"/>
      <c r="G222" s="66"/>
      <c r="H222" s="70"/>
      <c r="I222" s="71"/>
      <c r="J222" s="71"/>
      <c r="K222" s="35"/>
      <c r="L222" s="78">
        <v>222</v>
      </c>
      <c r="M222" s="78"/>
      <c r="N222" s="73"/>
      <c r="O222" s="80" t="s">
        <v>754</v>
      </c>
      <c r="P222" s="82">
        <v>42815.44394675926</v>
      </c>
      <c r="Q222" s="80" t="s">
        <v>837</v>
      </c>
      <c r="R222" s="80"/>
      <c r="S222" s="80"/>
      <c r="T222" s="80" t="s">
        <v>1933</v>
      </c>
      <c r="U222" s="82">
        <v>42815.44394675926</v>
      </c>
      <c r="V222" s="84" t="s">
        <v>2252</v>
      </c>
      <c r="W222" s="80"/>
      <c r="X222" s="80"/>
      <c r="Y222" s="83" t="s">
        <v>3252</v>
      </c>
      <c r="Z222" s="80"/>
    </row>
    <row r="223" spans="1:26" x14ac:dyDescent="0.25">
      <c r="A223" s="65" t="s">
        <v>302</v>
      </c>
      <c r="B223" s="65" t="s">
        <v>597</v>
      </c>
      <c r="C223" s="66"/>
      <c r="D223" s="67"/>
      <c r="E223" s="68"/>
      <c r="F223" s="69"/>
      <c r="G223" s="66"/>
      <c r="H223" s="70"/>
      <c r="I223" s="71"/>
      <c r="J223" s="71"/>
      <c r="K223" s="35"/>
      <c r="L223" s="78">
        <v>223</v>
      </c>
      <c r="M223" s="78"/>
      <c r="N223" s="73"/>
      <c r="O223" s="80" t="s">
        <v>754</v>
      </c>
      <c r="P223" s="82">
        <v>42815.446562500001</v>
      </c>
      <c r="Q223" s="80" t="s">
        <v>837</v>
      </c>
      <c r="R223" s="80"/>
      <c r="S223" s="80"/>
      <c r="T223" s="80" t="s">
        <v>1933</v>
      </c>
      <c r="U223" s="82">
        <v>42815.446562500001</v>
      </c>
      <c r="V223" s="84" t="s">
        <v>2253</v>
      </c>
      <c r="W223" s="80"/>
      <c r="X223" s="80"/>
      <c r="Y223" s="83" t="s">
        <v>3253</v>
      </c>
      <c r="Z223" s="80"/>
    </row>
    <row r="224" spans="1:26" x14ac:dyDescent="0.25">
      <c r="A224" s="65" t="s">
        <v>303</v>
      </c>
      <c r="B224" s="65" t="s">
        <v>491</v>
      </c>
      <c r="C224" s="66"/>
      <c r="D224" s="67"/>
      <c r="E224" s="68"/>
      <c r="F224" s="69"/>
      <c r="G224" s="66"/>
      <c r="H224" s="70"/>
      <c r="I224" s="71"/>
      <c r="J224" s="71"/>
      <c r="K224" s="35"/>
      <c r="L224" s="78">
        <v>224</v>
      </c>
      <c r="M224" s="78"/>
      <c r="N224" s="73"/>
      <c r="O224" s="80" t="s">
        <v>754</v>
      </c>
      <c r="P224" s="82">
        <v>42815.478356481479</v>
      </c>
      <c r="Q224" s="80" t="s">
        <v>819</v>
      </c>
      <c r="R224" s="84" t="s">
        <v>1532</v>
      </c>
      <c r="S224" s="80" t="s">
        <v>1825</v>
      </c>
      <c r="T224" s="80" t="s">
        <v>1888</v>
      </c>
      <c r="U224" s="82">
        <v>42815.478356481479</v>
      </c>
      <c r="V224" s="84" t="s">
        <v>2254</v>
      </c>
      <c r="W224" s="80"/>
      <c r="X224" s="80"/>
      <c r="Y224" s="83" t="s">
        <v>3254</v>
      </c>
      <c r="Z224" s="80"/>
    </row>
    <row r="225" spans="1:26" x14ac:dyDescent="0.25">
      <c r="A225" s="65" t="s">
        <v>304</v>
      </c>
      <c r="B225" s="65" t="s">
        <v>544</v>
      </c>
      <c r="C225" s="66"/>
      <c r="D225" s="67"/>
      <c r="E225" s="68"/>
      <c r="F225" s="69"/>
      <c r="G225" s="66"/>
      <c r="H225" s="70"/>
      <c r="I225" s="71"/>
      <c r="J225" s="71"/>
      <c r="K225" s="35"/>
      <c r="L225" s="78">
        <v>225</v>
      </c>
      <c r="M225" s="78"/>
      <c r="N225" s="73"/>
      <c r="O225" s="80" t="s">
        <v>754</v>
      </c>
      <c r="P225" s="82">
        <v>42815.497118055559</v>
      </c>
      <c r="Q225" s="80" t="s">
        <v>838</v>
      </c>
      <c r="R225" s="80"/>
      <c r="S225" s="80"/>
      <c r="T225" s="80" t="s">
        <v>1884</v>
      </c>
      <c r="U225" s="82">
        <v>42815.497118055559</v>
      </c>
      <c r="V225" s="84" t="s">
        <v>2255</v>
      </c>
      <c r="W225" s="80"/>
      <c r="X225" s="80"/>
      <c r="Y225" s="83" t="s">
        <v>3255</v>
      </c>
      <c r="Z225" s="80"/>
    </row>
    <row r="226" spans="1:26" x14ac:dyDescent="0.25">
      <c r="A226" s="65" t="s">
        <v>305</v>
      </c>
      <c r="B226" s="65" t="s">
        <v>646</v>
      </c>
      <c r="C226" s="66"/>
      <c r="D226" s="67"/>
      <c r="E226" s="68"/>
      <c r="F226" s="69"/>
      <c r="G226" s="66"/>
      <c r="H226" s="70"/>
      <c r="I226" s="71"/>
      <c r="J226" s="71"/>
      <c r="K226" s="35"/>
      <c r="L226" s="78">
        <v>226</v>
      </c>
      <c r="M226" s="78"/>
      <c r="N226" s="73"/>
      <c r="O226" s="80" t="s">
        <v>754</v>
      </c>
      <c r="P226" s="82">
        <v>42815.527407407404</v>
      </c>
      <c r="Q226" s="80" t="s">
        <v>823</v>
      </c>
      <c r="R226" s="80"/>
      <c r="S226" s="80"/>
      <c r="T226" s="80" t="s">
        <v>1925</v>
      </c>
      <c r="U226" s="82">
        <v>42815.527407407404</v>
      </c>
      <c r="V226" s="84" t="s">
        <v>2256</v>
      </c>
      <c r="W226" s="80"/>
      <c r="X226" s="80"/>
      <c r="Y226" s="83" t="s">
        <v>3256</v>
      </c>
      <c r="Z226" s="80"/>
    </row>
    <row r="227" spans="1:26" x14ac:dyDescent="0.25">
      <c r="A227" s="65" t="s">
        <v>305</v>
      </c>
      <c r="B227" s="65" t="s">
        <v>582</v>
      </c>
      <c r="C227" s="66"/>
      <c r="D227" s="67"/>
      <c r="E227" s="68"/>
      <c r="F227" s="69"/>
      <c r="G227" s="66"/>
      <c r="H227" s="70"/>
      <c r="I227" s="71"/>
      <c r="J227" s="71"/>
      <c r="K227" s="35"/>
      <c r="L227" s="78">
        <v>227</v>
      </c>
      <c r="M227" s="78"/>
      <c r="N227" s="73"/>
      <c r="O227" s="80" t="s">
        <v>754</v>
      </c>
      <c r="P227" s="82">
        <v>42815.527407407404</v>
      </c>
      <c r="Q227" s="80" t="s">
        <v>823</v>
      </c>
      <c r="R227" s="80"/>
      <c r="S227" s="80"/>
      <c r="T227" s="80" t="s">
        <v>1925</v>
      </c>
      <c r="U227" s="82">
        <v>42815.527407407404</v>
      </c>
      <c r="V227" s="84" t="s">
        <v>2256</v>
      </c>
      <c r="W227" s="80"/>
      <c r="X227" s="80"/>
      <c r="Y227" s="83" t="s">
        <v>3256</v>
      </c>
      <c r="Z227" s="80"/>
    </row>
    <row r="228" spans="1:26" x14ac:dyDescent="0.25">
      <c r="A228" s="65" t="s">
        <v>305</v>
      </c>
      <c r="B228" s="65" t="s">
        <v>391</v>
      </c>
      <c r="C228" s="66"/>
      <c r="D228" s="67"/>
      <c r="E228" s="68"/>
      <c r="F228" s="69"/>
      <c r="G228" s="66"/>
      <c r="H228" s="70"/>
      <c r="I228" s="71"/>
      <c r="J228" s="71"/>
      <c r="K228" s="35"/>
      <c r="L228" s="78">
        <v>228</v>
      </c>
      <c r="M228" s="78"/>
      <c r="N228" s="73"/>
      <c r="O228" s="80" t="s">
        <v>754</v>
      </c>
      <c r="P228" s="82">
        <v>42815.527407407404</v>
      </c>
      <c r="Q228" s="80" t="s">
        <v>823</v>
      </c>
      <c r="R228" s="80"/>
      <c r="S228" s="80"/>
      <c r="T228" s="80" t="s">
        <v>1925</v>
      </c>
      <c r="U228" s="82">
        <v>42815.527407407404</v>
      </c>
      <c r="V228" s="84" t="s">
        <v>2256</v>
      </c>
      <c r="W228" s="80"/>
      <c r="X228" s="80"/>
      <c r="Y228" s="83" t="s">
        <v>3256</v>
      </c>
      <c r="Z228" s="80"/>
    </row>
    <row r="229" spans="1:26" x14ac:dyDescent="0.25">
      <c r="A229" s="65" t="s">
        <v>306</v>
      </c>
      <c r="B229" s="65" t="s">
        <v>646</v>
      </c>
      <c r="C229" s="66"/>
      <c r="D229" s="67"/>
      <c r="E229" s="68"/>
      <c r="F229" s="69"/>
      <c r="G229" s="66"/>
      <c r="H229" s="70"/>
      <c r="I229" s="71"/>
      <c r="J229" s="71"/>
      <c r="K229" s="35"/>
      <c r="L229" s="78">
        <v>229</v>
      </c>
      <c r="M229" s="78"/>
      <c r="N229" s="73"/>
      <c r="O229" s="80" t="s">
        <v>754</v>
      </c>
      <c r="P229" s="82">
        <v>42815.560567129629</v>
      </c>
      <c r="Q229" s="80" t="s">
        <v>823</v>
      </c>
      <c r="R229" s="80"/>
      <c r="S229" s="80"/>
      <c r="T229" s="80" t="s">
        <v>1925</v>
      </c>
      <c r="U229" s="82">
        <v>42815.560567129629</v>
      </c>
      <c r="V229" s="84" t="s">
        <v>2257</v>
      </c>
      <c r="W229" s="80"/>
      <c r="X229" s="80"/>
      <c r="Y229" s="83" t="s">
        <v>3257</v>
      </c>
      <c r="Z229" s="80"/>
    </row>
    <row r="230" spans="1:26" x14ac:dyDescent="0.25">
      <c r="A230" s="65" t="s">
        <v>306</v>
      </c>
      <c r="B230" s="65" t="s">
        <v>582</v>
      </c>
      <c r="C230" s="66"/>
      <c r="D230" s="67"/>
      <c r="E230" s="68"/>
      <c r="F230" s="69"/>
      <c r="G230" s="66"/>
      <c r="H230" s="70"/>
      <c r="I230" s="71"/>
      <c r="J230" s="71"/>
      <c r="K230" s="35"/>
      <c r="L230" s="78">
        <v>230</v>
      </c>
      <c r="M230" s="78"/>
      <c r="N230" s="73"/>
      <c r="O230" s="80" t="s">
        <v>754</v>
      </c>
      <c r="P230" s="82">
        <v>42815.560567129629</v>
      </c>
      <c r="Q230" s="80" t="s">
        <v>823</v>
      </c>
      <c r="R230" s="80"/>
      <c r="S230" s="80"/>
      <c r="T230" s="80" t="s">
        <v>1925</v>
      </c>
      <c r="U230" s="82">
        <v>42815.560567129629</v>
      </c>
      <c r="V230" s="84" t="s">
        <v>2257</v>
      </c>
      <c r="W230" s="80"/>
      <c r="X230" s="80"/>
      <c r="Y230" s="83" t="s">
        <v>3257</v>
      </c>
      <c r="Z230" s="80"/>
    </row>
    <row r="231" spans="1:26" x14ac:dyDescent="0.25">
      <c r="A231" s="65" t="s">
        <v>306</v>
      </c>
      <c r="B231" s="65" t="s">
        <v>391</v>
      </c>
      <c r="C231" s="66"/>
      <c r="D231" s="67"/>
      <c r="E231" s="68"/>
      <c r="F231" s="69"/>
      <c r="G231" s="66"/>
      <c r="H231" s="70"/>
      <c r="I231" s="71"/>
      <c r="J231" s="71"/>
      <c r="K231" s="35"/>
      <c r="L231" s="78">
        <v>231</v>
      </c>
      <c r="M231" s="78"/>
      <c r="N231" s="73"/>
      <c r="O231" s="80" t="s">
        <v>754</v>
      </c>
      <c r="P231" s="82">
        <v>42815.560567129629</v>
      </c>
      <c r="Q231" s="80" t="s">
        <v>823</v>
      </c>
      <c r="R231" s="80"/>
      <c r="S231" s="80"/>
      <c r="T231" s="80" t="s">
        <v>1925</v>
      </c>
      <c r="U231" s="82">
        <v>42815.560567129629</v>
      </c>
      <c r="V231" s="84" t="s">
        <v>2257</v>
      </c>
      <c r="W231" s="80"/>
      <c r="X231" s="80"/>
      <c r="Y231" s="83" t="s">
        <v>3257</v>
      </c>
      <c r="Z231" s="80"/>
    </row>
    <row r="232" spans="1:26" x14ac:dyDescent="0.25">
      <c r="A232" s="65" t="s">
        <v>307</v>
      </c>
      <c r="B232" s="65" t="s">
        <v>615</v>
      </c>
      <c r="C232" s="66"/>
      <c r="D232" s="67"/>
      <c r="E232" s="68"/>
      <c r="F232" s="69"/>
      <c r="G232" s="66"/>
      <c r="H232" s="70"/>
      <c r="I232" s="71"/>
      <c r="J232" s="71"/>
      <c r="K232" s="35"/>
      <c r="L232" s="78">
        <v>232</v>
      </c>
      <c r="M232" s="78"/>
      <c r="N232" s="73"/>
      <c r="O232" s="80" t="s">
        <v>754</v>
      </c>
      <c r="P232" s="82">
        <v>42815.584490740737</v>
      </c>
      <c r="Q232" s="80" t="s">
        <v>839</v>
      </c>
      <c r="R232" s="80"/>
      <c r="S232" s="80"/>
      <c r="T232" s="80" t="s">
        <v>1935</v>
      </c>
      <c r="U232" s="82">
        <v>42815.584490740737</v>
      </c>
      <c r="V232" s="84" t="s">
        <v>2258</v>
      </c>
      <c r="W232" s="80"/>
      <c r="X232" s="80"/>
      <c r="Y232" s="83" t="s">
        <v>3258</v>
      </c>
      <c r="Z232" s="80"/>
    </row>
    <row r="233" spans="1:26" x14ac:dyDescent="0.25">
      <c r="A233" s="65" t="s">
        <v>308</v>
      </c>
      <c r="B233" s="65" t="s">
        <v>308</v>
      </c>
      <c r="C233" s="66"/>
      <c r="D233" s="67"/>
      <c r="E233" s="68"/>
      <c r="F233" s="69"/>
      <c r="G233" s="66"/>
      <c r="H233" s="70"/>
      <c r="I233" s="71"/>
      <c r="J233" s="71"/>
      <c r="K233" s="35"/>
      <c r="L233" s="78">
        <v>233</v>
      </c>
      <c r="M233" s="78"/>
      <c r="N233" s="73"/>
      <c r="O233" s="80" t="s">
        <v>179</v>
      </c>
      <c r="P233" s="82">
        <v>42814.688067129631</v>
      </c>
      <c r="Q233" s="80" t="s">
        <v>840</v>
      </c>
      <c r="R233" s="84" t="s">
        <v>1539</v>
      </c>
      <c r="S233" s="80" t="s">
        <v>1805</v>
      </c>
      <c r="T233" s="80"/>
      <c r="U233" s="82">
        <v>42814.688067129631</v>
      </c>
      <c r="V233" s="84" t="s">
        <v>2259</v>
      </c>
      <c r="W233" s="80"/>
      <c r="X233" s="80"/>
      <c r="Y233" s="83" t="s">
        <v>3259</v>
      </c>
      <c r="Z233" s="80"/>
    </row>
    <row r="234" spans="1:26" x14ac:dyDescent="0.25">
      <c r="A234" s="65" t="s">
        <v>308</v>
      </c>
      <c r="B234" s="65" t="s">
        <v>531</v>
      </c>
      <c r="C234" s="66"/>
      <c r="D234" s="67"/>
      <c r="E234" s="68"/>
      <c r="F234" s="69"/>
      <c r="G234" s="66"/>
      <c r="H234" s="70"/>
      <c r="I234" s="71"/>
      <c r="J234" s="71"/>
      <c r="K234" s="35"/>
      <c r="L234" s="78">
        <v>234</v>
      </c>
      <c r="M234" s="78"/>
      <c r="N234" s="73"/>
      <c r="O234" s="80" t="s">
        <v>754</v>
      </c>
      <c r="P234" s="82">
        <v>42815.600752314815</v>
      </c>
      <c r="Q234" s="80" t="s">
        <v>841</v>
      </c>
      <c r="R234" s="84" t="s">
        <v>1540</v>
      </c>
      <c r="S234" s="80" t="s">
        <v>1828</v>
      </c>
      <c r="T234" s="80" t="s">
        <v>1884</v>
      </c>
      <c r="U234" s="82">
        <v>42815.600752314815</v>
      </c>
      <c r="V234" s="84" t="s">
        <v>2260</v>
      </c>
      <c r="W234" s="80"/>
      <c r="X234" s="80"/>
      <c r="Y234" s="83" t="s">
        <v>3260</v>
      </c>
      <c r="Z234" s="80"/>
    </row>
    <row r="235" spans="1:26" x14ac:dyDescent="0.25">
      <c r="A235" s="65" t="s">
        <v>309</v>
      </c>
      <c r="B235" s="65" t="s">
        <v>625</v>
      </c>
      <c r="C235" s="66"/>
      <c r="D235" s="67"/>
      <c r="E235" s="68"/>
      <c r="F235" s="69"/>
      <c r="G235" s="66"/>
      <c r="H235" s="70"/>
      <c r="I235" s="71"/>
      <c r="J235" s="71"/>
      <c r="K235" s="35"/>
      <c r="L235" s="78">
        <v>235</v>
      </c>
      <c r="M235" s="78"/>
      <c r="N235" s="73"/>
      <c r="O235" s="80" t="s">
        <v>754</v>
      </c>
      <c r="P235" s="82">
        <v>42815.605891203704</v>
      </c>
      <c r="Q235" s="80" t="s">
        <v>842</v>
      </c>
      <c r="R235" s="84" t="s">
        <v>1541</v>
      </c>
      <c r="S235" s="80" t="s">
        <v>1807</v>
      </c>
      <c r="T235" s="80" t="s">
        <v>1908</v>
      </c>
      <c r="U235" s="82">
        <v>42815.605891203704</v>
      </c>
      <c r="V235" s="84" t="s">
        <v>2261</v>
      </c>
      <c r="W235" s="80"/>
      <c r="X235" s="80"/>
      <c r="Y235" s="83" t="s">
        <v>3261</v>
      </c>
      <c r="Z235" s="80"/>
    </row>
    <row r="236" spans="1:26" x14ac:dyDescent="0.25">
      <c r="A236" s="65" t="s">
        <v>310</v>
      </c>
      <c r="B236" s="65" t="s">
        <v>646</v>
      </c>
      <c r="C236" s="66"/>
      <c r="D236" s="67"/>
      <c r="E236" s="68"/>
      <c r="F236" s="69"/>
      <c r="G236" s="66"/>
      <c r="H236" s="70"/>
      <c r="I236" s="71"/>
      <c r="J236" s="71"/>
      <c r="K236" s="35"/>
      <c r="L236" s="78">
        <v>236</v>
      </c>
      <c r="M236" s="78"/>
      <c r="N236" s="73"/>
      <c r="O236" s="80" t="s">
        <v>754</v>
      </c>
      <c r="P236" s="82">
        <v>42815.60796296296</v>
      </c>
      <c r="Q236" s="80" t="s">
        <v>823</v>
      </c>
      <c r="R236" s="80"/>
      <c r="S236" s="80"/>
      <c r="T236" s="80" t="s">
        <v>1925</v>
      </c>
      <c r="U236" s="82">
        <v>42815.60796296296</v>
      </c>
      <c r="V236" s="84" t="s">
        <v>2262</v>
      </c>
      <c r="W236" s="80"/>
      <c r="X236" s="80"/>
      <c r="Y236" s="83" t="s">
        <v>3262</v>
      </c>
      <c r="Z236" s="80"/>
    </row>
    <row r="237" spans="1:26" x14ac:dyDescent="0.25">
      <c r="A237" s="65" t="s">
        <v>310</v>
      </c>
      <c r="B237" s="65" t="s">
        <v>582</v>
      </c>
      <c r="C237" s="66"/>
      <c r="D237" s="67"/>
      <c r="E237" s="68"/>
      <c r="F237" s="69"/>
      <c r="G237" s="66"/>
      <c r="H237" s="70"/>
      <c r="I237" s="71"/>
      <c r="J237" s="71"/>
      <c r="K237" s="35"/>
      <c r="L237" s="78">
        <v>237</v>
      </c>
      <c r="M237" s="78"/>
      <c r="N237" s="73"/>
      <c r="O237" s="80" t="s">
        <v>754</v>
      </c>
      <c r="P237" s="82">
        <v>42815.60796296296</v>
      </c>
      <c r="Q237" s="80" t="s">
        <v>823</v>
      </c>
      <c r="R237" s="80"/>
      <c r="S237" s="80"/>
      <c r="T237" s="80" t="s">
        <v>1925</v>
      </c>
      <c r="U237" s="82">
        <v>42815.60796296296</v>
      </c>
      <c r="V237" s="84" t="s">
        <v>2262</v>
      </c>
      <c r="W237" s="80"/>
      <c r="X237" s="80"/>
      <c r="Y237" s="83" t="s">
        <v>3262</v>
      </c>
      <c r="Z237" s="80"/>
    </row>
    <row r="238" spans="1:26" x14ac:dyDescent="0.25">
      <c r="A238" s="65" t="s">
        <v>310</v>
      </c>
      <c r="B238" s="65" t="s">
        <v>391</v>
      </c>
      <c r="C238" s="66"/>
      <c r="D238" s="67"/>
      <c r="E238" s="68"/>
      <c r="F238" s="69"/>
      <c r="G238" s="66"/>
      <c r="H238" s="70"/>
      <c r="I238" s="71"/>
      <c r="J238" s="71"/>
      <c r="K238" s="35"/>
      <c r="L238" s="78">
        <v>238</v>
      </c>
      <c r="M238" s="78"/>
      <c r="N238" s="73"/>
      <c r="O238" s="80" t="s">
        <v>754</v>
      </c>
      <c r="P238" s="82">
        <v>42815.60796296296</v>
      </c>
      <c r="Q238" s="80" t="s">
        <v>823</v>
      </c>
      <c r="R238" s="80"/>
      <c r="S238" s="80"/>
      <c r="T238" s="80" t="s">
        <v>1925</v>
      </c>
      <c r="U238" s="82">
        <v>42815.60796296296</v>
      </c>
      <c r="V238" s="84" t="s">
        <v>2262</v>
      </c>
      <c r="W238" s="80"/>
      <c r="X238" s="80"/>
      <c r="Y238" s="83" t="s">
        <v>3262</v>
      </c>
      <c r="Z238" s="80"/>
    </row>
    <row r="239" spans="1:26" x14ac:dyDescent="0.25">
      <c r="A239" s="65" t="s">
        <v>311</v>
      </c>
      <c r="B239" s="65" t="s">
        <v>544</v>
      </c>
      <c r="C239" s="66"/>
      <c r="D239" s="67"/>
      <c r="E239" s="68"/>
      <c r="F239" s="69"/>
      <c r="G239" s="66"/>
      <c r="H239" s="70"/>
      <c r="I239" s="71"/>
      <c r="J239" s="71"/>
      <c r="K239" s="35"/>
      <c r="L239" s="78">
        <v>239</v>
      </c>
      <c r="M239" s="78"/>
      <c r="N239" s="73"/>
      <c r="O239" s="80" t="s">
        <v>754</v>
      </c>
      <c r="P239" s="82">
        <v>42815.623807870368</v>
      </c>
      <c r="Q239" s="80" t="s">
        <v>843</v>
      </c>
      <c r="R239" s="80"/>
      <c r="S239" s="80"/>
      <c r="T239" s="80" t="s">
        <v>1884</v>
      </c>
      <c r="U239" s="82">
        <v>42815.623807870368</v>
      </c>
      <c r="V239" s="84" t="s">
        <v>2263</v>
      </c>
      <c r="W239" s="80"/>
      <c r="X239" s="80"/>
      <c r="Y239" s="83" t="s">
        <v>3263</v>
      </c>
      <c r="Z239" s="80"/>
    </row>
    <row r="240" spans="1:26" x14ac:dyDescent="0.25">
      <c r="A240" s="65" t="s">
        <v>312</v>
      </c>
      <c r="B240" s="65" t="s">
        <v>656</v>
      </c>
      <c r="C240" s="66"/>
      <c r="D240" s="67"/>
      <c r="E240" s="68"/>
      <c r="F240" s="69"/>
      <c r="G240" s="66"/>
      <c r="H240" s="70"/>
      <c r="I240" s="71"/>
      <c r="J240" s="71"/>
      <c r="K240" s="35"/>
      <c r="L240" s="78">
        <v>240</v>
      </c>
      <c r="M240" s="78"/>
      <c r="N240" s="73"/>
      <c r="O240" s="80" t="s">
        <v>754</v>
      </c>
      <c r="P240" s="82">
        <v>42815.64770833333</v>
      </c>
      <c r="Q240" s="80" t="s">
        <v>844</v>
      </c>
      <c r="R240" s="80"/>
      <c r="S240" s="80"/>
      <c r="T240" s="80" t="s">
        <v>1897</v>
      </c>
      <c r="U240" s="82">
        <v>42815.64770833333</v>
      </c>
      <c r="V240" s="84" t="s">
        <v>2264</v>
      </c>
      <c r="W240" s="80"/>
      <c r="X240" s="80"/>
      <c r="Y240" s="83" t="s">
        <v>3264</v>
      </c>
      <c r="Z240" s="80"/>
    </row>
    <row r="241" spans="1:26" x14ac:dyDescent="0.25">
      <c r="A241" s="65" t="s">
        <v>313</v>
      </c>
      <c r="B241" s="65" t="s">
        <v>657</v>
      </c>
      <c r="C241" s="66"/>
      <c r="D241" s="67"/>
      <c r="E241" s="68"/>
      <c r="F241" s="69"/>
      <c r="G241" s="66"/>
      <c r="H241" s="70"/>
      <c r="I241" s="71"/>
      <c r="J241" s="71"/>
      <c r="K241" s="35"/>
      <c r="L241" s="78">
        <v>241</v>
      </c>
      <c r="M241" s="78"/>
      <c r="N241" s="73"/>
      <c r="O241" s="80" t="s">
        <v>754</v>
      </c>
      <c r="P241" s="82">
        <v>42815.610208333332</v>
      </c>
      <c r="Q241" s="80" t="s">
        <v>845</v>
      </c>
      <c r="R241" s="84" t="s">
        <v>1542</v>
      </c>
      <c r="S241" s="80" t="s">
        <v>1805</v>
      </c>
      <c r="T241" s="80" t="s">
        <v>1897</v>
      </c>
      <c r="U241" s="82">
        <v>42815.610208333332</v>
      </c>
      <c r="V241" s="84" t="s">
        <v>2265</v>
      </c>
      <c r="W241" s="80"/>
      <c r="X241" s="80"/>
      <c r="Y241" s="83" t="s">
        <v>3265</v>
      </c>
      <c r="Z241" s="80"/>
    </row>
    <row r="242" spans="1:26" x14ac:dyDescent="0.25">
      <c r="A242" s="65" t="s">
        <v>312</v>
      </c>
      <c r="B242" s="65" t="s">
        <v>657</v>
      </c>
      <c r="C242" s="66"/>
      <c r="D242" s="67"/>
      <c r="E242" s="68"/>
      <c r="F242" s="69"/>
      <c r="G242" s="66"/>
      <c r="H242" s="70"/>
      <c r="I242" s="71"/>
      <c r="J242" s="71"/>
      <c r="K242" s="35"/>
      <c r="L242" s="78">
        <v>242</v>
      </c>
      <c r="M242" s="78"/>
      <c r="N242" s="73"/>
      <c r="O242" s="80" t="s">
        <v>754</v>
      </c>
      <c r="P242" s="82">
        <v>42815.64770833333</v>
      </c>
      <c r="Q242" s="80" t="s">
        <v>844</v>
      </c>
      <c r="R242" s="80"/>
      <c r="S242" s="80"/>
      <c r="T242" s="80" t="s">
        <v>1897</v>
      </c>
      <c r="U242" s="82">
        <v>42815.64770833333</v>
      </c>
      <c r="V242" s="84" t="s">
        <v>2264</v>
      </c>
      <c r="W242" s="80"/>
      <c r="X242" s="80"/>
      <c r="Y242" s="83" t="s">
        <v>3264</v>
      </c>
      <c r="Z242" s="80"/>
    </row>
    <row r="243" spans="1:26" x14ac:dyDescent="0.25">
      <c r="A243" s="65" t="s">
        <v>313</v>
      </c>
      <c r="B243" s="65" t="s">
        <v>658</v>
      </c>
      <c r="C243" s="66"/>
      <c r="D243" s="67"/>
      <c r="E243" s="68"/>
      <c r="F243" s="69"/>
      <c r="G243" s="66"/>
      <c r="H243" s="70"/>
      <c r="I243" s="71"/>
      <c r="J243" s="71"/>
      <c r="K243" s="35"/>
      <c r="L243" s="78">
        <v>243</v>
      </c>
      <c r="M243" s="78"/>
      <c r="N243" s="73"/>
      <c r="O243" s="80" t="s">
        <v>754</v>
      </c>
      <c r="P243" s="82">
        <v>42815.610208333332</v>
      </c>
      <c r="Q243" s="80" t="s">
        <v>845</v>
      </c>
      <c r="R243" s="84" t="s">
        <v>1542</v>
      </c>
      <c r="S243" s="80" t="s">
        <v>1805</v>
      </c>
      <c r="T243" s="80" t="s">
        <v>1897</v>
      </c>
      <c r="U243" s="82">
        <v>42815.610208333332</v>
      </c>
      <c r="V243" s="84" t="s">
        <v>2265</v>
      </c>
      <c r="W243" s="80"/>
      <c r="X243" s="80"/>
      <c r="Y243" s="83" t="s">
        <v>3265</v>
      </c>
      <c r="Z243" s="80"/>
    </row>
    <row r="244" spans="1:26" x14ac:dyDescent="0.25">
      <c r="A244" s="65" t="s">
        <v>312</v>
      </c>
      <c r="B244" s="65" t="s">
        <v>658</v>
      </c>
      <c r="C244" s="66"/>
      <c r="D244" s="67"/>
      <c r="E244" s="68"/>
      <c r="F244" s="69"/>
      <c r="G244" s="66"/>
      <c r="H244" s="70"/>
      <c r="I244" s="71"/>
      <c r="J244" s="71"/>
      <c r="K244" s="35"/>
      <c r="L244" s="78">
        <v>244</v>
      </c>
      <c r="M244" s="78"/>
      <c r="N244" s="73"/>
      <c r="O244" s="80" t="s">
        <v>754</v>
      </c>
      <c r="P244" s="82">
        <v>42815.64770833333</v>
      </c>
      <c r="Q244" s="80" t="s">
        <v>844</v>
      </c>
      <c r="R244" s="80"/>
      <c r="S244" s="80"/>
      <c r="T244" s="80" t="s">
        <v>1897</v>
      </c>
      <c r="U244" s="82">
        <v>42815.64770833333</v>
      </c>
      <c r="V244" s="84" t="s">
        <v>2264</v>
      </c>
      <c r="W244" s="80"/>
      <c r="X244" s="80"/>
      <c r="Y244" s="83" t="s">
        <v>3264</v>
      </c>
      <c r="Z244" s="80"/>
    </row>
    <row r="245" spans="1:26" x14ac:dyDescent="0.25">
      <c r="A245" s="65" t="s">
        <v>313</v>
      </c>
      <c r="B245" s="65" t="s">
        <v>313</v>
      </c>
      <c r="C245" s="66"/>
      <c r="D245" s="67"/>
      <c r="E245" s="68"/>
      <c r="F245" s="69"/>
      <c r="G245" s="66"/>
      <c r="H245" s="70"/>
      <c r="I245" s="71"/>
      <c r="J245" s="71"/>
      <c r="K245" s="35"/>
      <c r="L245" s="78">
        <v>245</v>
      </c>
      <c r="M245" s="78"/>
      <c r="N245" s="73"/>
      <c r="O245" s="80" t="s">
        <v>179</v>
      </c>
      <c r="P245" s="82">
        <v>42813.595266203702</v>
      </c>
      <c r="Q245" s="80" t="s">
        <v>846</v>
      </c>
      <c r="R245" s="84" t="s">
        <v>1543</v>
      </c>
      <c r="S245" s="80" t="s">
        <v>1805</v>
      </c>
      <c r="T245" s="80"/>
      <c r="U245" s="82">
        <v>42813.595266203702</v>
      </c>
      <c r="V245" s="84" t="s">
        <v>2266</v>
      </c>
      <c r="W245" s="80"/>
      <c r="X245" s="80"/>
      <c r="Y245" s="83" t="s">
        <v>3266</v>
      </c>
      <c r="Z245" s="80"/>
    </row>
    <row r="246" spans="1:26" x14ac:dyDescent="0.25">
      <c r="A246" s="65" t="s">
        <v>313</v>
      </c>
      <c r="B246" s="65" t="s">
        <v>659</v>
      </c>
      <c r="C246" s="66"/>
      <c r="D246" s="67"/>
      <c r="E246" s="68"/>
      <c r="F246" s="69"/>
      <c r="G246" s="66"/>
      <c r="H246" s="70"/>
      <c r="I246" s="71"/>
      <c r="J246" s="71"/>
      <c r="K246" s="35"/>
      <c r="L246" s="78">
        <v>246</v>
      </c>
      <c r="M246" s="78"/>
      <c r="N246" s="73"/>
      <c r="O246" s="80" t="s">
        <v>754</v>
      </c>
      <c r="P246" s="82">
        <v>42814.709155092591</v>
      </c>
      <c r="Q246" s="80" t="s">
        <v>847</v>
      </c>
      <c r="R246" s="84" t="s">
        <v>1544</v>
      </c>
      <c r="S246" s="80" t="s">
        <v>1829</v>
      </c>
      <c r="T246" s="80" t="s">
        <v>1925</v>
      </c>
      <c r="U246" s="82">
        <v>42814.709155092591</v>
      </c>
      <c r="V246" s="84" t="s">
        <v>2267</v>
      </c>
      <c r="W246" s="80"/>
      <c r="X246" s="80"/>
      <c r="Y246" s="83" t="s">
        <v>3267</v>
      </c>
      <c r="Z246" s="80"/>
    </row>
    <row r="247" spans="1:26" x14ac:dyDescent="0.25">
      <c r="A247" s="65" t="s">
        <v>313</v>
      </c>
      <c r="B247" s="65" t="s">
        <v>544</v>
      </c>
      <c r="C247" s="66"/>
      <c r="D247" s="67"/>
      <c r="E247" s="68"/>
      <c r="F247" s="69"/>
      <c r="G247" s="66"/>
      <c r="H247" s="70"/>
      <c r="I247" s="71"/>
      <c r="J247" s="71"/>
      <c r="K247" s="35"/>
      <c r="L247" s="78">
        <v>247</v>
      </c>
      <c r="M247" s="78"/>
      <c r="N247" s="73"/>
      <c r="O247" s="80" t="s">
        <v>754</v>
      </c>
      <c r="P247" s="82">
        <v>42815.610208333332</v>
      </c>
      <c r="Q247" s="80" t="s">
        <v>845</v>
      </c>
      <c r="R247" s="84" t="s">
        <v>1542</v>
      </c>
      <c r="S247" s="80" t="s">
        <v>1805</v>
      </c>
      <c r="T247" s="80" t="s">
        <v>1897</v>
      </c>
      <c r="U247" s="82">
        <v>42815.610208333332</v>
      </c>
      <c r="V247" s="84" t="s">
        <v>2265</v>
      </c>
      <c r="W247" s="80"/>
      <c r="X247" s="80"/>
      <c r="Y247" s="83" t="s">
        <v>3265</v>
      </c>
      <c r="Z247" s="80"/>
    </row>
    <row r="248" spans="1:26" x14ac:dyDescent="0.25">
      <c r="A248" s="65" t="s">
        <v>313</v>
      </c>
      <c r="B248" s="65" t="s">
        <v>621</v>
      </c>
      <c r="C248" s="66"/>
      <c r="D248" s="67"/>
      <c r="E248" s="68"/>
      <c r="F248" s="69"/>
      <c r="G248" s="66"/>
      <c r="H248" s="70"/>
      <c r="I248" s="71"/>
      <c r="J248" s="71"/>
      <c r="K248" s="35"/>
      <c r="L248" s="78">
        <v>248</v>
      </c>
      <c r="M248" s="78"/>
      <c r="N248" s="73"/>
      <c r="O248" s="80" t="s">
        <v>754</v>
      </c>
      <c r="P248" s="82">
        <v>42815.610208333332</v>
      </c>
      <c r="Q248" s="80" t="s">
        <v>845</v>
      </c>
      <c r="R248" s="84" t="s">
        <v>1542</v>
      </c>
      <c r="S248" s="80" t="s">
        <v>1805</v>
      </c>
      <c r="T248" s="80" t="s">
        <v>1897</v>
      </c>
      <c r="U248" s="82">
        <v>42815.610208333332</v>
      </c>
      <c r="V248" s="84" t="s">
        <v>2265</v>
      </c>
      <c r="W248" s="80"/>
      <c r="X248" s="80"/>
      <c r="Y248" s="83" t="s">
        <v>3265</v>
      </c>
      <c r="Z248" s="80"/>
    </row>
    <row r="249" spans="1:26" x14ac:dyDescent="0.25">
      <c r="A249" s="65" t="s">
        <v>312</v>
      </c>
      <c r="B249" s="65" t="s">
        <v>313</v>
      </c>
      <c r="C249" s="66"/>
      <c r="D249" s="67"/>
      <c r="E249" s="68"/>
      <c r="F249" s="69"/>
      <c r="G249" s="66"/>
      <c r="H249" s="70"/>
      <c r="I249" s="71"/>
      <c r="J249" s="71"/>
      <c r="K249" s="35"/>
      <c r="L249" s="78">
        <v>249</v>
      </c>
      <c r="M249" s="78"/>
      <c r="N249" s="73"/>
      <c r="O249" s="80" t="s">
        <v>754</v>
      </c>
      <c r="P249" s="82">
        <v>42815.64770833333</v>
      </c>
      <c r="Q249" s="80" t="s">
        <v>844</v>
      </c>
      <c r="R249" s="80"/>
      <c r="S249" s="80"/>
      <c r="T249" s="80" t="s">
        <v>1897</v>
      </c>
      <c r="U249" s="82">
        <v>42815.64770833333</v>
      </c>
      <c r="V249" s="84" t="s">
        <v>2264</v>
      </c>
      <c r="W249" s="80"/>
      <c r="X249" s="80"/>
      <c r="Y249" s="83" t="s">
        <v>3264</v>
      </c>
      <c r="Z249" s="80"/>
    </row>
    <row r="250" spans="1:26" x14ac:dyDescent="0.25">
      <c r="A250" s="65" t="s">
        <v>312</v>
      </c>
      <c r="B250" s="65" t="s">
        <v>544</v>
      </c>
      <c r="C250" s="66"/>
      <c r="D250" s="67"/>
      <c r="E250" s="68"/>
      <c r="F250" s="69"/>
      <c r="G250" s="66"/>
      <c r="H250" s="70"/>
      <c r="I250" s="71"/>
      <c r="J250" s="71"/>
      <c r="K250" s="35"/>
      <c r="L250" s="78">
        <v>250</v>
      </c>
      <c r="M250" s="78"/>
      <c r="N250" s="73"/>
      <c r="O250" s="80" t="s">
        <v>754</v>
      </c>
      <c r="P250" s="82">
        <v>42815.64770833333</v>
      </c>
      <c r="Q250" s="80" t="s">
        <v>844</v>
      </c>
      <c r="R250" s="80"/>
      <c r="S250" s="80"/>
      <c r="T250" s="80" t="s">
        <v>1897</v>
      </c>
      <c r="U250" s="82">
        <v>42815.64770833333</v>
      </c>
      <c r="V250" s="84" t="s">
        <v>2264</v>
      </c>
      <c r="W250" s="80"/>
      <c r="X250" s="80"/>
      <c r="Y250" s="83" t="s">
        <v>3264</v>
      </c>
      <c r="Z250" s="80"/>
    </row>
    <row r="251" spans="1:26" x14ac:dyDescent="0.25">
      <c r="A251" s="65" t="s">
        <v>312</v>
      </c>
      <c r="B251" s="65" t="s">
        <v>621</v>
      </c>
      <c r="C251" s="66"/>
      <c r="D251" s="67"/>
      <c r="E251" s="68"/>
      <c r="F251" s="69"/>
      <c r="G251" s="66"/>
      <c r="H251" s="70"/>
      <c r="I251" s="71"/>
      <c r="J251" s="71"/>
      <c r="K251" s="35"/>
      <c r="L251" s="78">
        <v>251</v>
      </c>
      <c r="M251" s="78"/>
      <c r="N251" s="73"/>
      <c r="O251" s="80" t="s">
        <v>754</v>
      </c>
      <c r="P251" s="82">
        <v>42815.64770833333</v>
      </c>
      <c r="Q251" s="80" t="s">
        <v>844</v>
      </c>
      <c r="R251" s="80"/>
      <c r="S251" s="80"/>
      <c r="T251" s="80" t="s">
        <v>1897</v>
      </c>
      <c r="U251" s="82">
        <v>42815.64770833333</v>
      </c>
      <c r="V251" s="84" t="s">
        <v>2264</v>
      </c>
      <c r="W251" s="80"/>
      <c r="X251" s="80"/>
      <c r="Y251" s="83" t="s">
        <v>3264</v>
      </c>
      <c r="Z251" s="80"/>
    </row>
    <row r="252" spans="1:26" x14ac:dyDescent="0.25">
      <c r="A252" s="65" t="s">
        <v>314</v>
      </c>
      <c r="B252" s="65" t="s">
        <v>531</v>
      </c>
      <c r="C252" s="66"/>
      <c r="D252" s="67"/>
      <c r="E252" s="68"/>
      <c r="F252" s="69"/>
      <c r="G252" s="66"/>
      <c r="H252" s="70"/>
      <c r="I252" s="71"/>
      <c r="J252" s="71"/>
      <c r="K252" s="35"/>
      <c r="L252" s="78">
        <v>252</v>
      </c>
      <c r="M252" s="78"/>
      <c r="N252" s="73"/>
      <c r="O252" s="80" t="s">
        <v>754</v>
      </c>
      <c r="P252" s="82">
        <v>42815.535879629628</v>
      </c>
      <c r="Q252" s="80" t="s">
        <v>841</v>
      </c>
      <c r="R252" s="84" t="s">
        <v>1540</v>
      </c>
      <c r="S252" s="80" t="s">
        <v>1828</v>
      </c>
      <c r="T252" s="80" t="s">
        <v>1884</v>
      </c>
      <c r="U252" s="82">
        <v>42815.535879629628</v>
      </c>
      <c r="V252" s="84" t="s">
        <v>2268</v>
      </c>
      <c r="W252" s="80"/>
      <c r="X252" s="80"/>
      <c r="Y252" s="83" t="s">
        <v>3268</v>
      </c>
      <c r="Z252" s="80"/>
    </row>
    <row r="253" spans="1:26" x14ac:dyDescent="0.25">
      <c r="A253" s="65" t="s">
        <v>314</v>
      </c>
      <c r="B253" s="65" t="s">
        <v>491</v>
      </c>
      <c r="C253" s="66"/>
      <c r="D253" s="67"/>
      <c r="E253" s="68"/>
      <c r="F253" s="69"/>
      <c r="G253" s="66"/>
      <c r="H253" s="70"/>
      <c r="I253" s="71"/>
      <c r="J253" s="71"/>
      <c r="K253" s="35"/>
      <c r="L253" s="78">
        <v>253</v>
      </c>
      <c r="M253" s="78"/>
      <c r="N253" s="73"/>
      <c r="O253" s="80" t="s">
        <v>754</v>
      </c>
      <c r="P253" s="82">
        <v>42815.656597222223</v>
      </c>
      <c r="Q253" s="80" t="s">
        <v>848</v>
      </c>
      <c r="R253" s="80"/>
      <c r="S253" s="80"/>
      <c r="T253" s="80" t="s">
        <v>1887</v>
      </c>
      <c r="U253" s="82">
        <v>42815.656597222223</v>
      </c>
      <c r="V253" s="84" t="s">
        <v>2269</v>
      </c>
      <c r="W253" s="80"/>
      <c r="X253" s="80"/>
      <c r="Y253" s="83" t="s">
        <v>3269</v>
      </c>
      <c r="Z253" s="80"/>
    </row>
    <row r="254" spans="1:26" x14ac:dyDescent="0.25">
      <c r="A254" s="65" t="s">
        <v>315</v>
      </c>
      <c r="B254" s="65" t="s">
        <v>491</v>
      </c>
      <c r="C254" s="66"/>
      <c r="D254" s="67"/>
      <c r="E254" s="68"/>
      <c r="F254" s="69"/>
      <c r="G254" s="66"/>
      <c r="H254" s="70"/>
      <c r="I254" s="71"/>
      <c r="J254" s="71"/>
      <c r="K254" s="35"/>
      <c r="L254" s="78">
        <v>254</v>
      </c>
      <c r="M254" s="78"/>
      <c r="N254" s="73"/>
      <c r="O254" s="80" t="s">
        <v>754</v>
      </c>
      <c r="P254" s="82">
        <v>42815.661678240744</v>
      </c>
      <c r="Q254" s="80" t="s">
        <v>848</v>
      </c>
      <c r="R254" s="80"/>
      <c r="S254" s="80"/>
      <c r="T254" s="80" t="s">
        <v>1887</v>
      </c>
      <c r="U254" s="82">
        <v>42815.661678240744</v>
      </c>
      <c r="V254" s="84" t="s">
        <v>2270</v>
      </c>
      <c r="W254" s="80"/>
      <c r="X254" s="80"/>
      <c r="Y254" s="83" t="s">
        <v>3270</v>
      </c>
      <c r="Z254" s="80"/>
    </row>
    <row r="255" spans="1:26" x14ac:dyDescent="0.25">
      <c r="A255" s="65" t="s">
        <v>316</v>
      </c>
      <c r="B255" s="65" t="s">
        <v>316</v>
      </c>
      <c r="C255" s="66"/>
      <c r="D255" s="67"/>
      <c r="E255" s="68"/>
      <c r="F255" s="69"/>
      <c r="G255" s="66"/>
      <c r="H255" s="70"/>
      <c r="I255" s="71"/>
      <c r="J255" s="71"/>
      <c r="K255" s="35"/>
      <c r="L255" s="78">
        <v>255</v>
      </c>
      <c r="M255" s="78"/>
      <c r="N255" s="73"/>
      <c r="O255" s="80" t="s">
        <v>179</v>
      </c>
      <c r="P255" s="82">
        <v>42815.69804398148</v>
      </c>
      <c r="Q255" s="80" t="s">
        <v>849</v>
      </c>
      <c r="R255" s="84" t="s">
        <v>1545</v>
      </c>
      <c r="S255" s="80" t="s">
        <v>1830</v>
      </c>
      <c r="T255" s="80" t="s">
        <v>1884</v>
      </c>
      <c r="U255" s="82">
        <v>42815.69804398148</v>
      </c>
      <c r="V255" s="84" t="s">
        <v>2271</v>
      </c>
      <c r="W255" s="80"/>
      <c r="X255" s="80"/>
      <c r="Y255" s="83" t="s">
        <v>3271</v>
      </c>
      <c r="Z255" s="80"/>
    </row>
    <row r="256" spans="1:26" x14ac:dyDescent="0.25">
      <c r="A256" s="65" t="s">
        <v>317</v>
      </c>
      <c r="B256" s="65" t="s">
        <v>528</v>
      </c>
      <c r="C256" s="66"/>
      <c r="D256" s="67"/>
      <c r="E256" s="68"/>
      <c r="F256" s="69"/>
      <c r="G256" s="66"/>
      <c r="H256" s="70"/>
      <c r="I256" s="71"/>
      <c r="J256" s="71"/>
      <c r="K256" s="35"/>
      <c r="L256" s="78">
        <v>256</v>
      </c>
      <c r="M256" s="78"/>
      <c r="N256" s="73"/>
      <c r="O256" s="80" t="s">
        <v>754</v>
      </c>
      <c r="P256" s="82">
        <v>42815.700856481482</v>
      </c>
      <c r="Q256" s="80" t="s">
        <v>850</v>
      </c>
      <c r="R256" s="80"/>
      <c r="S256" s="80"/>
      <c r="T256" s="80" t="s">
        <v>1884</v>
      </c>
      <c r="U256" s="82">
        <v>42815.700856481482</v>
      </c>
      <c r="V256" s="84" t="s">
        <v>2272</v>
      </c>
      <c r="W256" s="80"/>
      <c r="X256" s="80"/>
      <c r="Y256" s="83" t="s">
        <v>3272</v>
      </c>
      <c r="Z256" s="80"/>
    </row>
    <row r="257" spans="1:26" x14ac:dyDescent="0.25">
      <c r="A257" s="65" t="s">
        <v>318</v>
      </c>
      <c r="B257" s="65" t="s">
        <v>531</v>
      </c>
      <c r="C257" s="66"/>
      <c r="D257" s="67"/>
      <c r="E257" s="68"/>
      <c r="F257" s="69"/>
      <c r="G257" s="66"/>
      <c r="H257" s="70"/>
      <c r="I257" s="71"/>
      <c r="J257" s="71"/>
      <c r="K257" s="35"/>
      <c r="L257" s="78">
        <v>257</v>
      </c>
      <c r="M257" s="78"/>
      <c r="N257" s="73"/>
      <c r="O257" s="80" t="s">
        <v>754</v>
      </c>
      <c r="P257" s="82">
        <v>42815.707766203705</v>
      </c>
      <c r="Q257" s="80" t="s">
        <v>841</v>
      </c>
      <c r="R257" s="84" t="s">
        <v>1540</v>
      </c>
      <c r="S257" s="80" t="s">
        <v>1828</v>
      </c>
      <c r="T257" s="80" t="s">
        <v>1884</v>
      </c>
      <c r="U257" s="82">
        <v>42815.707766203705</v>
      </c>
      <c r="V257" s="84" t="s">
        <v>2273</v>
      </c>
      <c r="W257" s="80"/>
      <c r="X257" s="80"/>
      <c r="Y257" s="83" t="s">
        <v>3273</v>
      </c>
      <c r="Z257" s="80"/>
    </row>
    <row r="258" spans="1:26" x14ac:dyDescent="0.25">
      <c r="A258" s="65" t="s">
        <v>319</v>
      </c>
      <c r="B258" s="65" t="s">
        <v>489</v>
      </c>
      <c r="C258" s="66"/>
      <c r="D258" s="67"/>
      <c r="E258" s="68"/>
      <c r="F258" s="69"/>
      <c r="G258" s="66"/>
      <c r="H258" s="70"/>
      <c r="I258" s="71"/>
      <c r="J258" s="71"/>
      <c r="K258" s="35"/>
      <c r="L258" s="78">
        <v>258</v>
      </c>
      <c r="M258" s="78"/>
      <c r="N258" s="73"/>
      <c r="O258" s="80" t="s">
        <v>754</v>
      </c>
      <c r="P258" s="82">
        <v>42811.838321759256</v>
      </c>
      <c r="Q258" s="80" t="s">
        <v>851</v>
      </c>
      <c r="R258" s="80"/>
      <c r="S258" s="80"/>
      <c r="T258" s="80" t="s">
        <v>1897</v>
      </c>
      <c r="U258" s="82">
        <v>42811.838321759256</v>
      </c>
      <c r="V258" s="84" t="s">
        <v>2274</v>
      </c>
      <c r="W258" s="80"/>
      <c r="X258" s="80"/>
      <c r="Y258" s="83" t="s">
        <v>3274</v>
      </c>
      <c r="Z258" s="80"/>
    </row>
    <row r="259" spans="1:26" x14ac:dyDescent="0.25">
      <c r="A259" s="65" t="s">
        <v>319</v>
      </c>
      <c r="B259" s="65" t="s">
        <v>391</v>
      </c>
      <c r="C259" s="66"/>
      <c r="D259" s="67"/>
      <c r="E259" s="68"/>
      <c r="F259" s="69"/>
      <c r="G259" s="66"/>
      <c r="H259" s="70"/>
      <c r="I259" s="71"/>
      <c r="J259" s="71"/>
      <c r="K259" s="35"/>
      <c r="L259" s="78">
        <v>259</v>
      </c>
      <c r="M259" s="78"/>
      <c r="N259" s="73"/>
      <c r="O259" s="80" t="s">
        <v>754</v>
      </c>
      <c r="P259" s="82">
        <v>42811.838321759256</v>
      </c>
      <c r="Q259" s="80" t="s">
        <v>851</v>
      </c>
      <c r="R259" s="80"/>
      <c r="S259" s="80"/>
      <c r="T259" s="80" t="s">
        <v>1897</v>
      </c>
      <c r="U259" s="82">
        <v>42811.838321759256</v>
      </c>
      <c r="V259" s="84" t="s">
        <v>2274</v>
      </c>
      <c r="W259" s="80"/>
      <c r="X259" s="80"/>
      <c r="Y259" s="83" t="s">
        <v>3274</v>
      </c>
      <c r="Z259" s="80"/>
    </row>
    <row r="260" spans="1:26" x14ac:dyDescent="0.25">
      <c r="A260" s="65" t="s">
        <v>319</v>
      </c>
      <c r="B260" s="65" t="s">
        <v>646</v>
      </c>
      <c r="C260" s="66"/>
      <c r="D260" s="67"/>
      <c r="E260" s="68"/>
      <c r="F260" s="69"/>
      <c r="G260" s="66"/>
      <c r="H260" s="70"/>
      <c r="I260" s="71"/>
      <c r="J260" s="71"/>
      <c r="K260" s="35"/>
      <c r="L260" s="78">
        <v>260</v>
      </c>
      <c r="M260" s="78"/>
      <c r="N260" s="73"/>
      <c r="O260" s="80" t="s">
        <v>754</v>
      </c>
      <c r="P260" s="82">
        <v>42815.712824074071</v>
      </c>
      <c r="Q260" s="80" t="s">
        <v>823</v>
      </c>
      <c r="R260" s="80"/>
      <c r="S260" s="80"/>
      <c r="T260" s="80" t="s">
        <v>1925</v>
      </c>
      <c r="U260" s="82">
        <v>42815.712824074071</v>
      </c>
      <c r="V260" s="84" t="s">
        <v>2275</v>
      </c>
      <c r="W260" s="80"/>
      <c r="X260" s="80"/>
      <c r="Y260" s="83" t="s">
        <v>3275</v>
      </c>
      <c r="Z260" s="80"/>
    </row>
    <row r="261" spans="1:26" x14ac:dyDescent="0.25">
      <c r="A261" s="65" t="s">
        <v>319</v>
      </c>
      <c r="B261" s="65" t="s">
        <v>582</v>
      </c>
      <c r="C261" s="66"/>
      <c r="D261" s="67"/>
      <c r="E261" s="68"/>
      <c r="F261" s="69"/>
      <c r="G261" s="66"/>
      <c r="H261" s="70"/>
      <c r="I261" s="71"/>
      <c r="J261" s="71"/>
      <c r="K261" s="35"/>
      <c r="L261" s="78">
        <v>261</v>
      </c>
      <c r="M261" s="78"/>
      <c r="N261" s="73"/>
      <c r="O261" s="80" t="s">
        <v>754</v>
      </c>
      <c r="P261" s="82">
        <v>42815.712824074071</v>
      </c>
      <c r="Q261" s="80" t="s">
        <v>823</v>
      </c>
      <c r="R261" s="80"/>
      <c r="S261" s="80"/>
      <c r="T261" s="80" t="s">
        <v>1925</v>
      </c>
      <c r="U261" s="82">
        <v>42815.712824074071</v>
      </c>
      <c r="V261" s="84" t="s">
        <v>2275</v>
      </c>
      <c r="W261" s="80"/>
      <c r="X261" s="80"/>
      <c r="Y261" s="83" t="s">
        <v>3275</v>
      </c>
      <c r="Z261" s="80"/>
    </row>
    <row r="262" spans="1:26" x14ac:dyDescent="0.25">
      <c r="A262" s="65" t="s">
        <v>319</v>
      </c>
      <c r="B262" s="65" t="s">
        <v>391</v>
      </c>
      <c r="C262" s="66"/>
      <c r="D262" s="67"/>
      <c r="E262" s="68"/>
      <c r="F262" s="69"/>
      <c r="G262" s="66"/>
      <c r="H262" s="70"/>
      <c r="I262" s="71"/>
      <c r="J262" s="71"/>
      <c r="K262" s="35"/>
      <c r="L262" s="78">
        <v>262</v>
      </c>
      <c r="M262" s="78"/>
      <c r="N262" s="73"/>
      <c r="O262" s="80" t="s">
        <v>754</v>
      </c>
      <c r="P262" s="82">
        <v>42815.712824074071</v>
      </c>
      <c r="Q262" s="80" t="s">
        <v>823</v>
      </c>
      <c r="R262" s="80"/>
      <c r="S262" s="80"/>
      <c r="T262" s="80" t="s">
        <v>1925</v>
      </c>
      <c r="U262" s="82">
        <v>42815.712824074071</v>
      </c>
      <c r="V262" s="84" t="s">
        <v>2275</v>
      </c>
      <c r="W262" s="80"/>
      <c r="X262" s="80"/>
      <c r="Y262" s="83" t="s">
        <v>3275</v>
      </c>
      <c r="Z262" s="80"/>
    </row>
    <row r="263" spans="1:26" x14ac:dyDescent="0.25">
      <c r="A263" s="65" t="s">
        <v>320</v>
      </c>
      <c r="B263" s="65" t="s">
        <v>528</v>
      </c>
      <c r="C263" s="66"/>
      <c r="D263" s="67"/>
      <c r="E263" s="68"/>
      <c r="F263" s="69"/>
      <c r="G263" s="66"/>
      <c r="H263" s="70"/>
      <c r="I263" s="71"/>
      <c r="J263" s="71"/>
      <c r="K263" s="35"/>
      <c r="L263" s="78">
        <v>263</v>
      </c>
      <c r="M263" s="78"/>
      <c r="N263" s="73"/>
      <c r="O263" s="80" t="s">
        <v>754</v>
      </c>
      <c r="P263" s="82">
        <v>42815.825011574074</v>
      </c>
      <c r="Q263" s="80" t="s">
        <v>852</v>
      </c>
      <c r="R263" s="84" t="s">
        <v>1546</v>
      </c>
      <c r="S263" s="80" t="s">
        <v>1831</v>
      </c>
      <c r="T263" s="80" t="s">
        <v>1884</v>
      </c>
      <c r="U263" s="82">
        <v>42815.825011574074</v>
      </c>
      <c r="V263" s="84" t="s">
        <v>2276</v>
      </c>
      <c r="W263" s="80"/>
      <c r="X263" s="80"/>
      <c r="Y263" s="83" t="s">
        <v>3276</v>
      </c>
      <c r="Z263" s="80"/>
    </row>
    <row r="264" spans="1:26" x14ac:dyDescent="0.25">
      <c r="A264" s="65" t="s">
        <v>321</v>
      </c>
      <c r="B264" s="65" t="s">
        <v>660</v>
      </c>
      <c r="C264" s="66"/>
      <c r="D264" s="67"/>
      <c r="E264" s="68"/>
      <c r="F264" s="69"/>
      <c r="G264" s="66"/>
      <c r="H264" s="70"/>
      <c r="I264" s="71"/>
      <c r="J264" s="71"/>
      <c r="K264" s="35"/>
      <c r="L264" s="78">
        <v>264</v>
      </c>
      <c r="M264" s="78"/>
      <c r="N264" s="73"/>
      <c r="O264" s="80" t="s">
        <v>754</v>
      </c>
      <c r="P264" s="82">
        <v>42813.430023148147</v>
      </c>
      <c r="Q264" s="80" t="s">
        <v>853</v>
      </c>
      <c r="R264" s="84" t="s">
        <v>1547</v>
      </c>
      <c r="S264" s="80" t="s">
        <v>1832</v>
      </c>
      <c r="T264" s="80" t="s">
        <v>1884</v>
      </c>
      <c r="U264" s="82">
        <v>42813.430023148147</v>
      </c>
      <c r="V264" s="84" t="s">
        <v>2277</v>
      </c>
      <c r="W264" s="80"/>
      <c r="X264" s="80"/>
      <c r="Y264" s="83" t="s">
        <v>3277</v>
      </c>
      <c r="Z264" s="80"/>
    </row>
    <row r="265" spans="1:26" x14ac:dyDescent="0.25">
      <c r="A265" s="65" t="s">
        <v>321</v>
      </c>
      <c r="B265" s="65" t="s">
        <v>638</v>
      </c>
      <c r="C265" s="66"/>
      <c r="D265" s="67"/>
      <c r="E265" s="68"/>
      <c r="F265" s="69"/>
      <c r="G265" s="66"/>
      <c r="H265" s="70"/>
      <c r="I265" s="71"/>
      <c r="J265" s="71"/>
      <c r="K265" s="35"/>
      <c r="L265" s="78">
        <v>265</v>
      </c>
      <c r="M265" s="78"/>
      <c r="N265" s="73"/>
      <c r="O265" s="80" t="s">
        <v>754</v>
      </c>
      <c r="P265" s="82">
        <v>42813.44153935185</v>
      </c>
      <c r="Q265" s="80" t="s">
        <v>854</v>
      </c>
      <c r="R265" s="84" t="s">
        <v>1514</v>
      </c>
      <c r="S265" s="80" t="s">
        <v>1814</v>
      </c>
      <c r="T265" s="80" t="s">
        <v>1909</v>
      </c>
      <c r="U265" s="82">
        <v>42813.44153935185</v>
      </c>
      <c r="V265" s="84" t="s">
        <v>2278</v>
      </c>
      <c r="W265" s="80"/>
      <c r="X265" s="80"/>
      <c r="Y265" s="83" t="s">
        <v>3278</v>
      </c>
      <c r="Z265" s="80"/>
    </row>
    <row r="266" spans="1:26" x14ac:dyDescent="0.25">
      <c r="A266" s="65" t="s">
        <v>321</v>
      </c>
      <c r="B266" s="65" t="s">
        <v>661</v>
      </c>
      <c r="C266" s="66"/>
      <c r="D266" s="67"/>
      <c r="E266" s="68"/>
      <c r="F266" s="69"/>
      <c r="G266" s="66"/>
      <c r="H266" s="70"/>
      <c r="I266" s="71"/>
      <c r="J266" s="71"/>
      <c r="K266" s="35"/>
      <c r="L266" s="78">
        <v>266</v>
      </c>
      <c r="M266" s="78"/>
      <c r="N266" s="73"/>
      <c r="O266" s="80" t="s">
        <v>754</v>
      </c>
      <c r="P266" s="82">
        <v>42813.734039351853</v>
      </c>
      <c r="Q266" s="80" t="s">
        <v>855</v>
      </c>
      <c r="R266" s="80"/>
      <c r="S266" s="80"/>
      <c r="T266" s="80" t="s">
        <v>1936</v>
      </c>
      <c r="U266" s="82">
        <v>42813.734039351853</v>
      </c>
      <c r="V266" s="84" t="s">
        <v>2279</v>
      </c>
      <c r="W266" s="80"/>
      <c r="X266" s="80"/>
      <c r="Y266" s="83" t="s">
        <v>3279</v>
      </c>
      <c r="Z266" s="80"/>
    </row>
    <row r="267" spans="1:26" x14ac:dyDescent="0.25">
      <c r="A267" s="65" t="s">
        <v>321</v>
      </c>
      <c r="B267" s="65" t="s">
        <v>662</v>
      </c>
      <c r="C267" s="66"/>
      <c r="D267" s="67"/>
      <c r="E267" s="68"/>
      <c r="F267" s="69"/>
      <c r="G267" s="66"/>
      <c r="H267" s="70"/>
      <c r="I267" s="71"/>
      <c r="J267" s="71"/>
      <c r="K267" s="35"/>
      <c r="L267" s="78">
        <v>267</v>
      </c>
      <c r="M267" s="78"/>
      <c r="N267" s="73"/>
      <c r="O267" s="80" t="s">
        <v>754</v>
      </c>
      <c r="P267" s="82">
        <v>42813.734039351853</v>
      </c>
      <c r="Q267" s="80" t="s">
        <v>855</v>
      </c>
      <c r="R267" s="80"/>
      <c r="S267" s="80"/>
      <c r="T267" s="80" t="s">
        <v>1936</v>
      </c>
      <c r="U267" s="82">
        <v>42813.734039351853</v>
      </c>
      <c r="V267" s="84" t="s">
        <v>2279</v>
      </c>
      <c r="W267" s="80"/>
      <c r="X267" s="80"/>
      <c r="Y267" s="83" t="s">
        <v>3279</v>
      </c>
      <c r="Z267" s="80"/>
    </row>
    <row r="268" spans="1:26" x14ac:dyDescent="0.25">
      <c r="A268" s="65" t="s">
        <v>321</v>
      </c>
      <c r="B268" s="65" t="s">
        <v>663</v>
      </c>
      <c r="C268" s="66"/>
      <c r="D268" s="67"/>
      <c r="E268" s="68"/>
      <c r="F268" s="69"/>
      <c r="G268" s="66"/>
      <c r="H268" s="70"/>
      <c r="I268" s="71"/>
      <c r="J268" s="71"/>
      <c r="K268" s="35"/>
      <c r="L268" s="78">
        <v>268</v>
      </c>
      <c r="M268" s="78"/>
      <c r="N268" s="73"/>
      <c r="O268" s="80" t="s">
        <v>754</v>
      </c>
      <c r="P268" s="82">
        <v>42813.734039351853</v>
      </c>
      <c r="Q268" s="80" t="s">
        <v>855</v>
      </c>
      <c r="R268" s="80"/>
      <c r="S268" s="80"/>
      <c r="T268" s="80" t="s">
        <v>1936</v>
      </c>
      <c r="U268" s="82">
        <v>42813.734039351853</v>
      </c>
      <c r="V268" s="84" t="s">
        <v>2279</v>
      </c>
      <c r="W268" s="80"/>
      <c r="X268" s="80"/>
      <c r="Y268" s="83" t="s">
        <v>3279</v>
      </c>
      <c r="Z268" s="80"/>
    </row>
    <row r="269" spans="1:26" x14ac:dyDescent="0.25">
      <c r="A269" s="65" t="s">
        <v>321</v>
      </c>
      <c r="B269" s="65" t="s">
        <v>321</v>
      </c>
      <c r="C269" s="66"/>
      <c r="D269" s="67"/>
      <c r="E269" s="68"/>
      <c r="F269" s="69"/>
      <c r="G269" s="66"/>
      <c r="H269" s="70"/>
      <c r="I269" s="71"/>
      <c r="J269" s="71"/>
      <c r="K269" s="35"/>
      <c r="L269" s="78">
        <v>269</v>
      </c>
      <c r="M269" s="78"/>
      <c r="N269" s="73"/>
      <c r="O269" s="80" t="s">
        <v>179</v>
      </c>
      <c r="P269" s="82">
        <v>42813.431712962964</v>
      </c>
      <c r="Q269" s="80" t="s">
        <v>856</v>
      </c>
      <c r="R269" s="84" t="s">
        <v>1548</v>
      </c>
      <c r="S269" s="80" t="s">
        <v>1805</v>
      </c>
      <c r="T269" s="80" t="s">
        <v>1884</v>
      </c>
      <c r="U269" s="82">
        <v>42813.431712962964</v>
      </c>
      <c r="V269" s="84" t="s">
        <v>2280</v>
      </c>
      <c r="W269" s="80"/>
      <c r="X269" s="80"/>
      <c r="Y269" s="83" t="s">
        <v>3280</v>
      </c>
      <c r="Z269" s="80"/>
    </row>
    <row r="270" spans="1:26" x14ac:dyDescent="0.25">
      <c r="A270" s="65" t="s">
        <v>321</v>
      </c>
      <c r="B270" s="65" t="s">
        <v>528</v>
      </c>
      <c r="C270" s="66"/>
      <c r="D270" s="67"/>
      <c r="E270" s="68"/>
      <c r="F270" s="69"/>
      <c r="G270" s="66"/>
      <c r="H270" s="70"/>
      <c r="I270" s="71"/>
      <c r="J270" s="71"/>
      <c r="K270" s="35"/>
      <c r="L270" s="78">
        <v>270</v>
      </c>
      <c r="M270" s="78"/>
      <c r="N270" s="73"/>
      <c r="O270" s="80" t="s">
        <v>754</v>
      </c>
      <c r="P270" s="82">
        <v>42815.840011574073</v>
      </c>
      <c r="Q270" s="80" t="s">
        <v>852</v>
      </c>
      <c r="R270" s="84" t="s">
        <v>1546</v>
      </c>
      <c r="S270" s="80" t="s">
        <v>1831</v>
      </c>
      <c r="T270" s="80" t="s">
        <v>1884</v>
      </c>
      <c r="U270" s="82">
        <v>42815.840011574073</v>
      </c>
      <c r="V270" s="84" t="s">
        <v>2281</v>
      </c>
      <c r="W270" s="80"/>
      <c r="X270" s="80"/>
      <c r="Y270" s="83" t="s">
        <v>3281</v>
      </c>
      <c r="Z270" s="80"/>
    </row>
    <row r="271" spans="1:26" x14ac:dyDescent="0.25">
      <c r="A271" s="65" t="s">
        <v>322</v>
      </c>
      <c r="B271" s="65" t="s">
        <v>580</v>
      </c>
      <c r="C271" s="66"/>
      <c r="D271" s="67"/>
      <c r="E271" s="68"/>
      <c r="F271" s="69"/>
      <c r="G271" s="66"/>
      <c r="H271" s="70"/>
      <c r="I271" s="71"/>
      <c r="J271" s="71"/>
      <c r="K271" s="35"/>
      <c r="L271" s="78">
        <v>271</v>
      </c>
      <c r="M271" s="78"/>
      <c r="N271" s="73"/>
      <c r="O271" s="80" t="s">
        <v>754</v>
      </c>
      <c r="P271" s="82">
        <v>42815.859884259262</v>
      </c>
      <c r="Q271" s="80" t="s">
        <v>857</v>
      </c>
      <c r="R271" s="84" t="s">
        <v>1549</v>
      </c>
      <c r="S271" s="80" t="s">
        <v>1833</v>
      </c>
      <c r="T271" s="80" t="s">
        <v>1884</v>
      </c>
      <c r="U271" s="82">
        <v>42815.859884259262</v>
      </c>
      <c r="V271" s="84" t="s">
        <v>2282</v>
      </c>
      <c r="W271" s="80"/>
      <c r="X271" s="80"/>
      <c r="Y271" s="83" t="s">
        <v>3282</v>
      </c>
      <c r="Z271" s="80"/>
    </row>
    <row r="272" spans="1:26" x14ac:dyDescent="0.25">
      <c r="A272" s="65" t="s">
        <v>323</v>
      </c>
      <c r="B272" s="65" t="s">
        <v>664</v>
      </c>
      <c r="C272" s="66"/>
      <c r="D272" s="67"/>
      <c r="E272" s="68"/>
      <c r="F272" s="69"/>
      <c r="G272" s="66"/>
      <c r="H272" s="70"/>
      <c r="I272" s="71"/>
      <c r="J272" s="71"/>
      <c r="K272" s="35"/>
      <c r="L272" s="78">
        <v>272</v>
      </c>
      <c r="M272" s="78"/>
      <c r="N272" s="73"/>
      <c r="O272" s="80" t="s">
        <v>754</v>
      </c>
      <c r="P272" s="82">
        <v>42815.861168981479</v>
      </c>
      <c r="Q272" s="80" t="s">
        <v>858</v>
      </c>
      <c r="R272" s="84" t="s">
        <v>1550</v>
      </c>
      <c r="S272" s="80" t="s">
        <v>1805</v>
      </c>
      <c r="T272" s="80" t="s">
        <v>1937</v>
      </c>
      <c r="U272" s="82">
        <v>42815.861168981479</v>
      </c>
      <c r="V272" s="84" t="s">
        <v>2283</v>
      </c>
      <c r="W272" s="80"/>
      <c r="X272" s="80"/>
      <c r="Y272" s="83" t="s">
        <v>3283</v>
      </c>
      <c r="Z272" s="80"/>
    </row>
    <row r="273" spans="1:26" x14ac:dyDescent="0.25">
      <c r="A273" s="65" t="s">
        <v>324</v>
      </c>
      <c r="B273" s="65" t="s">
        <v>598</v>
      </c>
      <c r="C273" s="66"/>
      <c r="D273" s="67"/>
      <c r="E273" s="68"/>
      <c r="F273" s="69"/>
      <c r="G273" s="66"/>
      <c r="H273" s="70"/>
      <c r="I273" s="71"/>
      <c r="J273" s="71"/>
      <c r="K273" s="35"/>
      <c r="L273" s="78">
        <v>273</v>
      </c>
      <c r="M273" s="78"/>
      <c r="N273" s="73"/>
      <c r="O273" s="80" t="s">
        <v>754</v>
      </c>
      <c r="P273" s="82">
        <v>42815.861724537041</v>
      </c>
      <c r="Q273" s="80" t="s">
        <v>859</v>
      </c>
      <c r="R273" s="84" t="s">
        <v>1551</v>
      </c>
      <c r="S273" s="80" t="s">
        <v>1828</v>
      </c>
      <c r="T273" s="80" t="s">
        <v>1884</v>
      </c>
      <c r="U273" s="82">
        <v>42815.861724537041</v>
      </c>
      <c r="V273" s="84" t="s">
        <v>2284</v>
      </c>
      <c r="W273" s="80"/>
      <c r="X273" s="80"/>
      <c r="Y273" s="83" t="s">
        <v>3284</v>
      </c>
      <c r="Z273" s="80"/>
    </row>
    <row r="274" spans="1:26" x14ac:dyDescent="0.25">
      <c r="A274" s="65" t="s">
        <v>324</v>
      </c>
      <c r="B274" s="65" t="s">
        <v>621</v>
      </c>
      <c r="C274" s="66"/>
      <c r="D274" s="67"/>
      <c r="E274" s="68"/>
      <c r="F274" s="69"/>
      <c r="G274" s="66"/>
      <c r="H274" s="70"/>
      <c r="I274" s="71"/>
      <c r="J274" s="71"/>
      <c r="K274" s="35"/>
      <c r="L274" s="78">
        <v>274</v>
      </c>
      <c r="M274" s="78"/>
      <c r="N274" s="73"/>
      <c r="O274" s="80" t="s">
        <v>754</v>
      </c>
      <c r="P274" s="82">
        <v>42815.861724537041</v>
      </c>
      <c r="Q274" s="80" t="s">
        <v>859</v>
      </c>
      <c r="R274" s="84" t="s">
        <v>1551</v>
      </c>
      <c r="S274" s="80" t="s">
        <v>1828</v>
      </c>
      <c r="T274" s="80" t="s">
        <v>1884</v>
      </c>
      <c r="U274" s="82">
        <v>42815.861724537041</v>
      </c>
      <c r="V274" s="84" t="s">
        <v>2284</v>
      </c>
      <c r="W274" s="80"/>
      <c r="X274" s="80"/>
      <c r="Y274" s="83" t="s">
        <v>3284</v>
      </c>
      <c r="Z274" s="80"/>
    </row>
    <row r="275" spans="1:26" x14ac:dyDescent="0.25">
      <c r="A275" s="65" t="s">
        <v>324</v>
      </c>
      <c r="B275" s="65" t="s">
        <v>665</v>
      </c>
      <c r="C275" s="66"/>
      <c r="D275" s="67"/>
      <c r="E275" s="68"/>
      <c r="F275" s="69"/>
      <c r="G275" s="66"/>
      <c r="H275" s="70"/>
      <c r="I275" s="71"/>
      <c r="J275" s="71"/>
      <c r="K275" s="35"/>
      <c r="L275" s="78">
        <v>275</v>
      </c>
      <c r="M275" s="78"/>
      <c r="N275" s="73"/>
      <c r="O275" s="80" t="s">
        <v>754</v>
      </c>
      <c r="P275" s="82">
        <v>42815.861724537041</v>
      </c>
      <c r="Q275" s="80" t="s">
        <v>859</v>
      </c>
      <c r="R275" s="84" t="s">
        <v>1551</v>
      </c>
      <c r="S275" s="80" t="s">
        <v>1828</v>
      </c>
      <c r="T275" s="80" t="s">
        <v>1884</v>
      </c>
      <c r="U275" s="82">
        <v>42815.861724537041</v>
      </c>
      <c r="V275" s="84" t="s">
        <v>2284</v>
      </c>
      <c r="W275" s="80"/>
      <c r="X275" s="80"/>
      <c r="Y275" s="83" t="s">
        <v>3284</v>
      </c>
      <c r="Z275" s="80"/>
    </row>
    <row r="276" spans="1:26" x14ac:dyDescent="0.25">
      <c r="A276" s="65" t="s">
        <v>324</v>
      </c>
      <c r="B276" s="65" t="s">
        <v>596</v>
      </c>
      <c r="C276" s="66"/>
      <c r="D276" s="67"/>
      <c r="E276" s="68"/>
      <c r="F276" s="69"/>
      <c r="G276" s="66"/>
      <c r="H276" s="70"/>
      <c r="I276" s="71"/>
      <c r="J276" s="71"/>
      <c r="K276" s="35"/>
      <c r="L276" s="78">
        <v>276</v>
      </c>
      <c r="M276" s="78"/>
      <c r="N276" s="73"/>
      <c r="O276" s="80" t="s">
        <v>754</v>
      </c>
      <c r="P276" s="82">
        <v>42815.861724537041</v>
      </c>
      <c r="Q276" s="80" t="s">
        <v>859</v>
      </c>
      <c r="R276" s="84" t="s">
        <v>1551</v>
      </c>
      <c r="S276" s="80" t="s">
        <v>1828</v>
      </c>
      <c r="T276" s="80" t="s">
        <v>1884</v>
      </c>
      <c r="U276" s="82">
        <v>42815.861724537041</v>
      </c>
      <c r="V276" s="84" t="s">
        <v>2284</v>
      </c>
      <c r="W276" s="80"/>
      <c r="X276" s="80"/>
      <c r="Y276" s="83" t="s">
        <v>3284</v>
      </c>
      <c r="Z276" s="80"/>
    </row>
    <row r="277" spans="1:26" x14ac:dyDescent="0.25">
      <c r="A277" s="65" t="s">
        <v>325</v>
      </c>
      <c r="B277" s="65" t="s">
        <v>598</v>
      </c>
      <c r="C277" s="66"/>
      <c r="D277" s="67"/>
      <c r="E277" s="68"/>
      <c r="F277" s="69"/>
      <c r="G277" s="66"/>
      <c r="H277" s="70"/>
      <c r="I277" s="71"/>
      <c r="J277" s="71"/>
      <c r="K277" s="35"/>
      <c r="L277" s="78">
        <v>277</v>
      </c>
      <c r="M277" s="78"/>
      <c r="N277" s="73"/>
      <c r="O277" s="80" t="s">
        <v>754</v>
      </c>
      <c r="P277" s="82">
        <v>42815.871701388889</v>
      </c>
      <c r="Q277" s="80" t="s">
        <v>860</v>
      </c>
      <c r="R277" s="84" t="s">
        <v>1552</v>
      </c>
      <c r="S277" s="80" t="s">
        <v>1807</v>
      </c>
      <c r="T277" s="80" t="s">
        <v>1938</v>
      </c>
      <c r="U277" s="82">
        <v>42815.871701388889</v>
      </c>
      <c r="V277" s="84" t="s">
        <v>2285</v>
      </c>
      <c r="W277" s="80"/>
      <c r="X277" s="80"/>
      <c r="Y277" s="83" t="s">
        <v>3285</v>
      </c>
      <c r="Z277" s="80"/>
    </row>
    <row r="278" spans="1:26" x14ac:dyDescent="0.25">
      <c r="A278" s="65" t="s">
        <v>326</v>
      </c>
      <c r="B278" s="65" t="s">
        <v>598</v>
      </c>
      <c r="C278" s="66"/>
      <c r="D278" s="67"/>
      <c r="E278" s="68"/>
      <c r="F278" s="69"/>
      <c r="G278" s="66"/>
      <c r="H278" s="70"/>
      <c r="I278" s="71"/>
      <c r="J278" s="71"/>
      <c r="K278" s="35"/>
      <c r="L278" s="78">
        <v>278</v>
      </c>
      <c r="M278" s="78"/>
      <c r="N278" s="73"/>
      <c r="O278" s="80" t="s">
        <v>754</v>
      </c>
      <c r="P278" s="82">
        <v>42815.873368055552</v>
      </c>
      <c r="Q278" s="80" t="s">
        <v>860</v>
      </c>
      <c r="R278" s="84" t="s">
        <v>1552</v>
      </c>
      <c r="S278" s="80" t="s">
        <v>1807</v>
      </c>
      <c r="T278" s="80" t="s">
        <v>1938</v>
      </c>
      <c r="U278" s="82">
        <v>42815.873368055552</v>
      </c>
      <c r="V278" s="84" t="s">
        <v>2286</v>
      </c>
      <c r="W278" s="80"/>
      <c r="X278" s="80"/>
      <c r="Y278" s="83" t="s">
        <v>3286</v>
      </c>
      <c r="Z278" s="80"/>
    </row>
    <row r="279" spans="1:26" x14ac:dyDescent="0.25">
      <c r="A279" s="65" t="s">
        <v>327</v>
      </c>
      <c r="B279" s="65" t="s">
        <v>598</v>
      </c>
      <c r="C279" s="66"/>
      <c r="D279" s="67"/>
      <c r="E279" s="68"/>
      <c r="F279" s="69"/>
      <c r="G279" s="66"/>
      <c r="H279" s="70"/>
      <c r="I279" s="71"/>
      <c r="J279" s="71"/>
      <c r="K279" s="35"/>
      <c r="L279" s="78">
        <v>279</v>
      </c>
      <c r="M279" s="78"/>
      <c r="N279" s="73"/>
      <c r="O279" s="80" t="s">
        <v>754</v>
      </c>
      <c r="P279" s="82">
        <v>42815.876666666663</v>
      </c>
      <c r="Q279" s="80" t="s">
        <v>860</v>
      </c>
      <c r="R279" s="84" t="s">
        <v>1552</v>
      </c>
      <c r="S279" s="80" t="s">
        <v>1807</v>
      </c>
      <c r="T279" s="80" t="s">
        <v>1938</v>
      </c>
      <c r="U279" s="82">
        <v>42815.876666666663</v>
      </c>
      <c r="V279" s="84" t="s">
        <v>2287</v>
      </c>
      <c r="W279" s="80"/>
      <c r="X279" s="80"/>
      <c r="Y279" s="83" t="s">
        <v>3287</v>
      </c>
      <c r="Z279" s="80"/>
    </row>
    <row r="280" spans="1:26" x14ac:dyDescent="0.25">
      <c r="A280" s="65" t="s">
        <v>328</v>
      </c>
      <c r="B280" s="65" t="s">
        <v>336</v>
      </c>
      <c r="C280" s="66"/>
      <c r="D280" s="67"/>
      <c r="E280" s="68"/>
      <c r="F280" s="69"/>
      <c r="G280" s="66"/>
      <c r="H280" s="70"/>
      <c r="I280" s="71"/>
      <c r="J280" s="71"/>
      <c r="K280" s="35"/>
      <c r="L280" s="78">
        <v>280</v>
      </c>
      <c r="M280" s="78"/>
      <c r="N280" s="73"/>
      <c r="O280" s="80" t="s">
        <v>754</v>
      </c>
      <c r="P280" s="82">
        <v>42815.894282407404</v>
      </c>
      <c r="Q280" s="80" t="s">
        <v>861</v>
      </c>
      <c r="R280" s="84" t="s">
        <v>1553</v>
      </c>
      <c r="S280" s="80" t="s">
        <v>1834</v>
      </c>
      <c r="T280" s="80" t="s">
        <v>1939</v>
      </c>
      <c r="U280" s="82">
        <v>42815.894282407404</v>
      </c>
      <c r="V280" s="84" t="s">
        <v>2288</v>
      </c>
      <c r="W280" s="80"/>
      <c r="X280" s="80"/>
      <c r="Y280" s="83" t="s">
        <v>3288</v>
      </c>
      <c r="Z280" s="80"/>
    </row>
    <row r="281" spans="1:26" x14ac:dyDescent="0.25">
      <c r="A281" s="65" t="s">
        <v>329</v>
      </c>
      <c r="B281" s="65" t="s">
        <v>336</v>
      </c>
      <c r="C281" s="66"/>
      <c r="D281" s="67"/>
      <c r="E281" s="68"/>
      <c r="F281" s="69"/>
      <c r="G281" s="66"/>
      <c r="H281" s="70"/>
      <c r="I281" s="71"/>
      <c r="J281" s="71"/>
      <c r="K281" s="35"/>
      <c r="L281" s="78">
        <v>281</v>
      </c>
      <c r="M281" s="78"/>
      <c r="N281" s="73"/>
      <c r="O281" s="80" t="s">
        <v>754</v>
      </c>
      <c r="P281" s="82">
        <v>42815.894363425927</v>
      </c>
      <c r="Q281" s="80" t="s">
        <v>861</v>
      </c>
      <c r="R281" s="84" t="s">
        <v>1553</v>
      </c>
      <c r="S281" s="80" t="s">
        <v>1834</v>
      </c>
      <c r="T281" s="80" t="s">
        <v>1939</v>
      </c>
      <c r="U281" s="82">
        <v>42815.894363425927</v>
      </c>
      <c r="V281" s="84" t="s">
        <v>2289</v>
      </c>
      <c r="W281" s="80"/>
      <c r="X281" s="80"/>
      <c r="Y281" s="83" t="s">
        <v>3289</v>
      </c>
      <c r="Z281" s="80"/>
    </row>
    <row r="282" spans="1:26" x14ac:dyDescent="0.25">
      <c r="A282" s="65" t="s">
        <v>330</v>
      </c>
      <c r="B282" s="65" t="s">
        <v>598</v>
      </c>
      <c r="C282" s="66"/>
      <c r="D282" s="67"/>
      <c r="E282" s="68"/>
      <c r="F282" s="69"/>
      <c r="G282" s="66"/>
      <c r="H282" s="70"/>
      <c r="I282" s="71"/>
      <c r="J282" s="71"/>
      <c r="K282" s="35"/>
      <c r="L282" s="78">
        <v>282</v>
      </c>
      <c r="M282" s="78"/>
      <c r="N282" s="73"/>
      <c r="O282" s="80" t="s">
        <v>754</v>
      </c>
      <c r="P282" s="82">
        <v>42815.896608796298</v>
      </c>
      <c r="Q282" s="80" t="s">
        <v>860</v>
      </c>
      <c r="R282" s="84" t="s">
        <v>1552</v>
      </c>
      <c r="S282" s="80" t="s">
        <v>1807</v>
      </c>
      <c r="T282" s="80" t="s">
        <v>1938</v>
      </c>
      <c r="U282" s="82">
        <v>42815.896608796298</v>
      </c>
      <c r="V282" s="84" t="s">
        <v>2290</v>
      </c>
      <c r="W282" s="80"/>
      <c r="X282" s="80"/>
      <c r="Y282" s="83" t="s">
        <v>3290</v>
      </c>
      <c r="Z282" s="80"/>
    </row>
    <row r="283" spans="1:26" x14ac:dyDescent="0.25">
      <c r="A283" s="65" t="s">
        <v>331</v>
      </c>
      <c r="B283" s="65" t="s">
        <v>336</v>
      </c>
      <c r="C283" s="66"/>
      <c r="D283" s="67"/>
      <c r="E283" s="68"/>
      <c r="F283" s="69"/>
      <c r="G283" s="66"/>
      <c r="H283" s="70"/>
      <c r="I283" s="71"/>
      <c r="J283" s="71"/>
      <c r="K283" s="35"/>
      <c r="L283" s="78">
        <v>283</v>
      </c>
      <c r="M283" s="78"/>
      <c r="N283" s="73"/>
      <c r="O283" s="80" t="s">
        <v>754</v>
      </c>
      <c r="P283" s="82">
        <v>42815.897222222222</v>
      </c>
      <c r="Q283" s="80" t="s">
        <v>861</v>
      </c>
      <c r="R283" s="84" t="s">
        <v>1553</v>
      </c>
      <c r="S283" s="80" t="s">
        <v>1834</v>
      </c>
      <c r="T283" s="80" t="s">
        <v>1939</v>
      </c>
      <c r="U283" s="82">
        <v>42815.897222222222</v>
      </c>
      <c r="V283" s="84" t="s">
        <v>2291</v>
      </c>
      <c r="W283" s="80"/>
      <c r="X283" s="80"/>
      <c r="Y283" s="83" t="s">
        <v>3291</v>
      </c>
      <c r="Z283" s="80"/>
    </row>
    <row r="284" spans="1:26" x14ac:dyDescent="0.25">
      <c r="A284" s="65" t="s">
        <v>332</v>
      </c>
      <c r="B284" s="65" t="s">
        <v>598</v>
      </c>
      <c r="C284" s="66"/>
      <c r="D284" s="67"/>
      <c r="E284" s="68"/>
      <c r="F284" s="69"/>
      <c r="G284" s="66"/>
      <c r="H284" s="70"/>
      <c r="I284" s="71"/>
      <c r="J284" s="71"/>
      <c r="K284" s="35"/>
      <c r="L284" s="78">
        <v>284</v>
      </c>
      <c r="M284" s="78"/>
      <c r="N284" s="73"/>
      <c r="O284" s="80" t="s">
        <v>754</v>
      </c>
      <c r="P284" s="82">
        <v>42815.898657407408</v>
      </c>
      <c r="Q284" s="80" t="s">
        <v>860</v>
      </c>
      <c r="R284" s="84" t="s">
        <v>1552</v>
      </c>
      <c r="S284" s="80" t="s">
        <v>1807</v>
      </c>
      <c r="T284" s="80" t="s">
        <v>1938</v>
      </c>
      <c r="U284" s="82">
        <v>42815.898657407408</v>
      </c>
      <c r="V284" s="84" t="s">
        <v>2292</v>
      </c>
      <c r="W284" s="80"/>
      <c r="X284" s="80"/>
      <c r="Y284" s="83" t="s">
        <v>3292</v>
      </c>
      <c r="Z284" s="80"/>
    </row>
    <row r="285" spans="1:26" x14ac:dyDescent="0.25">
      <c r="A285" s="65" t="s">
        <v>333</v>
      </c>
      <c r="B285" s="65" t="s">
        <v>598</v>
      </c>
      <c r="C285" s="66"/>
      <c r="D285" s="67"/>
      <c r="E285" s="68"/>
      <c r="F285" s="69"/>
      <c r="G285" s="66"/>
      <c r="H285" s="70"/>
      <c r="I285" s="71"/>
      <c r="J285" s="71"/>
      <c r="K285" s="35"/>
      <c r="L285" s="78">
        <v>285</v>
      </c>
      <c r="M285" s="78"/>
      <c r="N285" s="73"/>
      <c r="O285" s="80" t="s">
        <v>754</v>
      </c>
      <c r="P285" s="82">
        <v>42815.922546296293</v>
      </c>
      <c r="Q285" s="80" t="s">
        <v>859</v>
      </c>
      <c r="R285" s="84" t="s">
        <v>1551</v>
      </c>
      <c r="S285" s="80" t="s">
        <v>1828</v>
      </c>
      <c r="T285" s="80" t="s">
        <v>1884</v>
      </c>
      <c r="U285" s="82">
        <v>42815.922546296293</v>
      </c>
      <c r="V285" s="84" t="s">
        <v>2293</v>
      </c>
      <c r="W285" s="80"/>
      <c r="X285" s="80"/>
      <c r="Y285" s="83" t="s">
        <v>3293</v>
      </c>
      <c r="Z285" s="80"/>
    </row>
    <row r="286" spans="1:26" x14ac:dyDescent="0.25">
      <c r="A286" s="65" t="s">
        <v>333</v>
      </c>
      <c r="B286" s="65" t="s">
        <v>621</v>
      </c>
      <c r="C286" s="66"/>
      <c r="D286" s="67"/>
      <c r="E286" s="68"/>
      <c r="F286" s="69"/>
      <c r="G286" s="66"/>
      <c r="H286" s="70"/>
      <c r="I286" s="71"/>
      <c r="J286" s="71"/>
      <c r="K286" s="35"/>
      <c r="L286" s="78">
        <v>286</v>
      </c>
      <c r="M286" s="78"/>
      <c r="N286" s="73"/>
      <c r="O286" s="80" t="s">
        <v>754</v>
      </c>
      <c r="P286" s="82">
        <v>42815.922546296293</v>
      </c>
      <c r="Q286" s="80" t="s">
        <v>859</v>
      </c>
      <c r="R286" s="84" t="s">
        <v>1551</v>
      </c>
      <c r="S286" s="80" t="s">
        <v>1828</v>
      </c>
      <c r="T286" s="80" t="s">
        <v>1884</v>
      </c>
      <c r="U286" s="82">
        <v>42815.922546296293</v>
      </c>
      <c r="V286" s="84" t="s">
        <v>2293</v>
      </c>
      <c r="W286" s="80"/>
      <c r="X286" s="80"/>
      <c r="Y286" s="83" t="s">
        <v>3293</v>
      </c>
      <c r="Z286" s="80"/>
    </row>
    <row r="287" spans="1:26" x14ac:dyDescent="0.25">
      <c r="A287" s="65" t="s">
        <v>333</v>
      </c>
      <c r="B287" s="65" t="s">
        <v>665</v>
      </c>
      <c r="C287" s="66"/>
      <c r="D287" s="67"/>
      <c r="E287" s="68"/>
      <c r="F287" s="69"/>
      <c r="G287" s="66"/>
      <c r="H287" s="70"/>
      <c r="I287" s="71"/>
      <c r="J287" s="71"/>
      <c r="K287" s="35"/>
      <c r="L287" s="78">
        <v>287</v>
      </c>
      <c r="M287" s="78"/>
      <c r="N287" s="73"/>
      <c r="O287" s="80" t="s">
        <v>754</v>
      </c>
      <c r="P287" s="82">
        <v>42815.922546296293</v>
      </c>
      <c r="Q287" s="80" t="s">
        <v>859</v>
      </c>
      <c r="R287" s="84" t="s">
        <v>1551</v>
      </c>
      <c r="S287" s="80" t="s">
        <v>1828</v>
      </c>
      <c r="T287" s="80" t="s">
        <v>1884</v>
      </c>
      <c r="U287" s="82">
        <v>42815.922546296293</v>
      </c>
      <c r="V287" s="84" t="s">
        <v>2293</v>
      </c>
      <c r="W287" s="80"/>
      <c r="X287" s="80"/>
      <c r="Y287" s="83" t="s">
        <v>3293</v>
      </c>
      <c r="Z287" s="80"/>
    </row>
    <row r="288" spans="1:26" x14ac:dyDescent="0.25">
      <c r="A288" s="65" t="s">
        <v>333</v>
      </c>
      <c r="B288" s="65" t="s">
        <v>596</v>
      </c>
      <c r="C288" s="66"/>
      <c r="D288" s="67"/>
      <c r="E288" s="68"/>
      <c r="F288" s="69"/>
      <c r="G288" s="66"/>
      <c r="H288" s="70"/>
      <c r="I288" s="71"/>
      <c r="J288" s="71"/>
      <c r="K288" s="35"/>
      <c r="L288" s="78">
        <v>288</v>
      </c>
      <c r="M288" s="78"/>
      <c r="N288" s="73"/>
      <c r="O288" s="80" t="s">
        <v>754</v>
      </c>
      <c r="P288" s="82">
        <v>42815.922546296293</v>
      </c>
      <c r="Q288" s="80" t="s">
        <v>859</v>
      </c>
      <c r="R288" s="84" t="s">
        <v>1551</v>
      </c>
      <c r="S288" s="80" t="s">
        <v>1828</v>
      </c>
      <c r="T288" s="80" t="s">
        <v>1884</v>
      </c>
      <c r="U288" s="82">
        <v>42815.922546296293</v>
      </c>
      <c r="V288" s="84" t="s">
        <v>2293</v>
      </c>
      <c r="W288" s="80"/>
      <c r="X288" s="80"/>
      <c r="Y288" s="83" t="s">
        <v>3293</v>
      </c>
      <c r="Z288" s="80"/>
    </row>
    <row r="289" spans="1:26" x14ac:dyDescent="0.25">
      <c r="A289" s="65" t="s">
        <v>334</v>
      </c>
      <c r="B289" s="65" t="s">
        <v>532</v>
      </c>
      <c r="C289" s="66"/>
      <c r="D289" s="67"/>
      <c r="E289" s="68"/>
      <c r="F289" s="69"/>
      <c r="G289" s="66"/>
      <c r="H289" s="70"/>
      <c r="I289" s="71"/>
      <c r="J289" s="71"/>
      <c r="K289" s="35"/>
      <c r="L289" s="78">
        <v>289</v>
      </c>
      <c r="M289" s="78"/>
      <c r="N289" s="73"/>
      <c r="O289" s="80" t="s">
        <v>754</v>
      </c>
      <c r="P289" s="82">
        <v>42812.093900462962</v>
      </c>
      <c r="Q289" s="80" t="s">
        <v>757</v>
      </c>
      <c r="R289" s="84" t="s">
        <v>1495</v>
      </c>
      <c r="S289" s="80" t="s">
        <v>1803</v>
      </c>
      <c r="T289" s="80" t="s">
        <v>1884</v>
      </c>
      <c r="U289" s="82">
        <v>42812.093900462962</v>
      </c>
      <c r="V289" s="84" t="s">
        <v>2294</v>
      </c>
      <c r="W289" s="80"/>
      <c r="X289" s="80"/>
      <c r="Y289" s="83" t="s">
        <v>3294</v>
      </c>
      <c r="Z289" s="80"/>
    </row>
    <row r="290" spans="1:26" x14ac:dyDescent="0.25">
      <c r="A290" s="65" t="s">
        <v>334</v>
      </c>
      <c r="B290" s="65" t="s">
        <v>531</v>
      </c>
      <c r="C290" s="66"/>
      <c r="D290" s="67"/>
      <c r="E290" s="68"/>
      <c r="F290" s="69"/>
      <c r="G290" s="66"/>
      <c r="H290" s="70"/>
      <c r="I290" s="71"/>
      <c r="J290" s="71"/>
      <c r="K290" s="35"/>
      <c r="L290" s="78">
        <v>290</v>
      </c>
      <c r="M290" s="78"/>
      <c r="N290" s="73"/>
      <c r="O290" s="80" t="s">
        <v>754</v>
      </c>
      <c r="P290" s="82">
        <v>42815.927476851852</v>
      </c>
      <c r="Q290" s="80" t="s">
        <v>841</v>
      </c>
      <c r="R290" s="84" t="s">
        <v>1540</v>
      </c>
      <c r="S290" s="80" t="s">
        <v>1828</v>
      </c>
      <c r="T290" s="80" t="s">
        <v>1884</v>
      </c>
      <c r="U290" s="82">
        <v>42815.927476851852</v>
      </c>
      <c r="V290" s="84" t="s">
        <v>2295</v>
      </c>
      <c r="W290" s="80"/>
      <c r="X290" s="80"/>
      <c r="Y290" s="83" t="s">
        <v>3295</v>
      </c>
      <c r="Z290" s="80"/>
    </row>
    <row r="291" spans="1:26" x14ac:dyDescent="0.25">
      <c r="A291" s="65" t="s">
        <v>335</v>
      </c>
      <c r="B291" s="65" t="s">
        <v>598</v>
      </c>
      <c r="C291" s="66"/>
      <c r="D291" s="67"/>
      <c r="E291" s="68"/>
      <c r="F291" s="69"/>
      <c r="G291" s="66"/>
      <c r="H291" s="70"/>
      <c r="I291" s="71"/>
      <c r="J291" s="71"/>
      <c r="K291" s="35"/>
      <c r="L291" s="78">
        <v>291</v>
      </c>
      <c r="M291" s="78"/>
      <c r="N291" s="73"/>
      <c r="O291" s="80" t="s">
        <v>754</v>
      </c>
      <c r="P291" s="82">
        <v>42815.933981481481</v>
      </c>
      <c r="Q291" s="80" t="s">
        <v>860</v>
      </c>
      <c r="R291" s="84" t="s">
        <v>1552</v>
      </c>
      <c r="S291" s="80" t="s">
        <v>1807</v>
      </c>
      <c r="T291" s="80" t="s">
        <v>1938</v>
      </c>
      <c r="U291" s="82">
        <v>42815.933981481481</v>
      </c>
      <c r="V291" s="84" t="s">
        <v>2296</v>
      </c>
      <c r="W291" s="80"/>
      <c r="X291" s="80"/>
      <c r="Y291" s="83" t="s">
        <v>3296</v>
      </c>
      <c r="Z291" s="80"/>
    </row>
    <row r="292" spans="1:26" x14ac:dyDescent="0.25">
      <c r="A292" s="65" t="s">
        <v>336</v>
      </c>
      <c r="B292" s="65" t="s">
        <v>666</v>
      </c>
      <c r="C292" s="66"/>
      <c r="D292" s="67"/>
      <c r="E292" s="68"/>
      <c r="F292" s="69"/>
      <c r="G292" s="66"/>
      <c r="H292" s="70"/>
      <c r="I292" s="71"/>
      <c r="J292" s="71"/>
      <c r="K292" s="35"/>
      <c r="L292" s="78">
        <v>292</v>
      </c>
      <c r="M292" s="78"/>
      <c r="N292" s="73"/>
      <c r="O292" s="80" t="s">
        <v>754</v>
      </c>
      <c r="P292" s="82">
        <v>42812.850324074076</v>
      </c>
      <c r="Q292" s="80" t="s">
        <v>862</v>
      </c>
      <c r="R292" s="80"/>
      <c r="S292" s="80"/>
      <c r="T292" s="80" t="s">
        <v>1884</v>
      </c>
      <c r="U292" s="82">
        <v>42812.850324074076</v>
      </c>
      <c r="V292" s="84" t="s">
        <v>2297</v>
      </c>
      <c r="W292" s="80"/>
      <c r="X292" s="80"/>
      <c r="Y292" s="83" t="s">
        <v>3297</v>
      </c>
      <c r="Z292" s="80"/>
    </row>
    <row r="293" spans="1:26" x14ac:dyDescent="0.25">
      <c r="A293" s="65" t="s">
        <v>337</v>
      </c>
      <c r="B293" s="65" t="s">
        <v>666</v>
      </c>
      <c r="C293" s="66"/>
      <c r="D293" s="67"/>
      <c r="E293" s="68"/>
      <c r="F293" s="69"/>
      <c r="G293" s="66"/>
      <c r="H293" s="70"/>
      <c r="I293" s="71"/>
      <c r="J293" s="71"/>
      <c r="K293" s="35"/>
      <c r="L293" s="78">
        <v>293</v>
      </c>
      <c r="M293" s="78"/>
      <c r="N293" s="73"/>
      <c r="O293" s="80" t="s">
        <v>754</v>
      </c>
      <c r="P293" s="82">
        <v>42812.950775462959</v>
      </c>
      <c r="Q293" s="80" t="s">
        <v>863</v>
      </c>
      <c r="R293" s="80"/>
      <c r="S293" s="80"/>
      <c r="T293" s="80" t="s">
        <v>1884</v>
      </c>
      <c r="U293" s="82">
        <v>42812.950775462959</v>
      </c>
      <c r="V293" s="84" t="s">
        <v>2298</v>
      </c>
      <c r="W293" s="80"/>
      <c r="X293" s="80"/>
      <c r="Y293" s="83" t="s">
        <v>3298</v>
      </c>
      <c r="Z293" s="80"/>
    </row>
    <row r="294" spans="1:26" x14ac:dyDescent="0.25">
      <c r="A294" s="65" t="s">
        <v>337</v>
      </c>
      <c r="B294" s="65" t="s">
        <v>336</v>
      </c>
      <c r="C294" s="66"/>
      <c r="D294" s="67"/>
      <c r="E294" s="68"/>
      <c r="F294" s="69"/>
      <c r="G294" s="66"/>
      <c r="H294" s="70"/>
      <c r="I294" s="71"/>
      <c r="J294" s="71"/>
      <c r="K294" s="35"/>
      <c r="L294" s="78">
        <v>294</v>
      </c>
      <c r="M294" s="78"/>
      <c r="N294" s="73"/>
      <c r="O294" s="80" t="s">
        <v>754</v>
      </c>
      <c r="P294" s="82">
        <v>42812.950775462959</v>
      </c>
      <c r="Q294" s="80" t="s">
        <v>863</v>
      </c>
      <c r="R294" s="80"/>
      <c r="S294" s="80"/>
      <c r="T294" s="80" t="s">
        <v>1884</v>
      </c>
      <c r="U294" s="82">
        <v>42812.950775462959</v>
      </c>
      <c r="V294" s="84" t="s">
        <v>2298</v>
      </c>
      <c r="W294" s="80"/>
      <c r="X294" s="80"/>
      <c r="Y294" s="83" t="s">
        <v>3298</v>
      </c>
      <c r="Z294" s="80"/>
    </row>
    <row r="295" spans="1:26" x14ac:dyDescent="0.25">
      <c r="A295" s="65" t="s">
        <v>337</v>
      </c>
      <c r="B295" s="65" t="s">
        <v>336</v>
      </c>
      <c r="C295" s="66"/>
      <c r="D295" s="67"/>
      <c r="E295" s="68"/>
      <c r="F295" s="69"/>
      <c r="G295" s="66"/>
      <c r="H295" s="70"/>
      <c r="I295" s="71"/>
      <c r="J295" s="71"/>
      <c r="K295" s="35"/>
      <c r="L295" s="78">
        <v>295</v>
      </c>
      <c r="M295" s="78"/>
      <c r="N295" s="73"/>
      <c r="O295" s="80" t="s">
        <v>754</v>
      </c>
      <c r="P295" s="82">
        <v>42815.935254629629</v>
      </c>
      <c r="Q295" s="80" t="s">
        <v>861</v>
      </c>
      <c r="R295" s="84" t="s">
        <v>1553</v>
      </c>
      <c r="S295" s="80" t="s">
        <v>1834</v>
      </c>
      <c r="T295" s="80" t="s">
        <v>1939</v>
      </c>
      <c r="U295" s="82">
        <v>42815.935254629629</v>
      </c>
      <c r="V295" s="84" t="s">
        <v>2299</v>
      </c>
      <c r="W295" s="80"/>
      <c r="X295" s="80"/>
      <c r="Y295" s="83" t="s">
        <v>3299</v>
      </c>
      <c r="Z295" s="80"/>
    </row>
    <row r="296" spans="1:26" x14ac:dyDescent="0.25">
      <c r="A296" s="65" t="s">
        <v>338</v>
      </c>
      <c r="B296" s="65" t="s">
        <v>646</v>
      </c>
      <c r="C296" s="66"/>
      <c r="D296" s="67"/>
      <c r="E296" s="68"/>
      <c r="F296" s="69"/>
      <c r="G296" s="66"/>
      <c r="H296" s="70"/>
      <c r="I296" s="71"/>
      <c r="J296" s="71"/>
      <c r="K296" s="35"/>
      <c r="L296" s="78">
        <v>296</v>
      </c>
      <c r="M296" s="78"/>
      <c r="N296" s="73"/>
      <c r="O296" s="80" t="s">
        <v>754</v>
      </c>
      <c r="P296" s="82">
        <v>42815.951921296299</v>
      </c>
      <c r="Q296" s="80" t="s">
        <v>823</v>
      </c>
      <c r="R296" s="80"/>
      <c r="S296" s="80"/>
      <c r="T296" s="80" t="s">
        <v>1925</v>
      </c>
      <c r="U296" s="82">
        <v>42815.951921296299</v>
      </c>
      <c r="V296" s="84" t="s">
        <v>2300</v>
      </c>
      <c r="W296" s="80"/>
      <c r="X296" s="80"/>
      <c r="Y296" s="83" t="s">
        <v>3300</v>
      </c>
      <c r="Z296" s="80"/>
    </row>
    <row r="297" spans="1:26" x14ac:dyDescent="0.25">
      <c r="A297" s="65" t="s">
        <v>338</v>
      </c>
      <c r="B297" s="65" t="s">
        <v>582</v>
      </c>
      <c r="C297" s="66"/>
      <c r="D297" s="67"/>
      <c r="E297" s="68"/>
      <c r="F297" s="69"/>
      <c r="G297" s="66"/>
      <c r="H297" s="70"/>
      <c r="I297" s="71"/>
      <c r="J297" s="71"/>
      <c r="K297" s="35"/>
      <c r="L297" s="78">
        <v>297</v>
      </c>
      <c r="M297" s="78"/>
      <c r="N297" s="73"/>
      <c r="O297" s="80" t="s">
        <v>754</v>
      </c>
      <c r="P297" s="82">
        <v>42815.951921296299</v>
      </c>
      <c r="Q297" s="80" t="s">
        <v>823</v>
      </c>
      <c r="R297" s="80"/>
      <c r="S297" s="80"/>
      <c r="T297" s="80" t="s">
        <v>1925</v>
      </c>
      <c r="U297" s="82">
        <v>42815.951921296299</v>
      </c>
      <c r="V297" s="84" t="s">
        <v>2300</v>
      </c>
      <c r="W297" s="80"/>
      <c r="X297" s="80"/>
      <c r="Y297" s="83" t="s">
        <v>3300</v>
      </c>
      <c r="Z297" s="80"/>
    </row>
    <row r="298" spans="1:26" x14ac:dyDescent="0.25">
      <c r="A298" s="65" t="s">
        <v>338</v>
      </c>
      <c r="B298" s="65" t="s">
        <v>391</v>
      </c>
      <c r="C298" s="66"/>
      <c r="D298" s="67"/>
      <c r="E298" s="68"/>
      <c r="F298" s="69"/>
      <c r="G298" s="66"/>
      <c r="H298" s="70"/>
      <c r="I298" s="71"/>
      <c r="J298" s="71"/>
      <c r="K298" s="35"/>
      <c r="L298" s="78">
        <v>298</v>
      </c>
      <c r="M298" s="78"/>
      <c r="N298" s="73"/>
      <c r="O298" s="80" t="s">
        <v>754</v>
      </c>
      <c r="P298" s="82">
        <v>42815.951921296299</v>
      </c>
      <c r="Q298" s="80" t="s">
        <v>823</v>
      </c>
      <c r="R298" s="80"/>
      <c r="S298" s="80"/>
      <c r="T298" s="80" t="s">
        <v>1925</v>
      </c>
      <c r="U298" s="82">
        <v>42815.951921296299</v>
      </c>
      <c r="V298" s="84" t="s">
        <v>2300</v>
      </c>
      <c r="W298" s="80"/>
      <c r="X298" s="80"/>
      <c r="Y298" s="83" t="s">
        <v>3300</v>
      </c>
      <c r="Z298" s="80"/>
    </row>
    <row r="299" spans="1:26" x14ac:dyDescent="0.25">
      <c r="A299" s="65" t="s">
        <v>339</v>
      </c>
      <c r="B299" s="65" t="s">
        <v>667</v>
      </c>
      <c r="C299" s="66"/>
      <c r="D299" s="67"/>
      <c r="E299" s="68"/>
      <c r="F299" s="69"/>
      <c r="G299" s="66"/>
      <c r="H299" s="70"/>
      <c r="I299" s="71"/>
      <c r="J299" s="71"/>
      <c r="K299" s="35"/>
      <c r="L299" s="78">
        <v>299</v>
      </c>
      <c r="M299" s="78"/>
      <c r="N299" s="73"/>
      <c r="O299" s="80" t="s">
        <v>754</v>
      </c>
      <c r="P299" s="82">
        <v>42815.958726851852</v>
      </c>
      <c r="Q299" s="80" t="s">
        <v>864</v>
      </c>
      <c r="R299" s="84" t="s">
        <v>1554</v>
      </c>
      <c r="S299" s="80" t="s">
        <v>1809</v>
      </c>
      <c r="T299" s="80" t="s">
        <v>1884</v>
      </c>
      <c r="U299" s="82">
        <v>42815.958726851852</v>
      </c>
      <c r="V299" s="84" t="s">
        <v>2301</v>
      </c>
      <c r="W299" s="80"/>
      <c r="X299" s="80"/>
      <c r="Y299" s="83" t="s">
        <v>3301</v>
      </c>
      <c r="Z299" s="80"/>
    </row>
    <row r="300" spans="1:26" x14ac:dyDescent="0.25">
      <c r="A300" s="65" t="s">
        <v>339</v>
      </c>
      <c r="B300" s="65" t="s">
        <v>432</v>
      </c>
      <c r="C300" s="66"/>
      <c r="D300" s="67"/>
      <c r="E300" s="68"/>
      <c r="F300" s="69"/>
      <c r="G300" s="66"/>
      <c r="H300" s="70"/>
      <c r="I300" s="71"/>
      <c r="J300" s="71"/>
      <c r="K300" s="35"/>
      <c r="L300" s="78">
        <v>300</v>
      </c>
      <c r="M300" s="78"/>
      <c r="N300" s="73"/>
      <c r="O300" s="80" t="s">
        <v>754</v>
      </c>
      <c r="P300" s="82">
        <v>42815.958726851852</v>
      </c>
      <c r="Q300" s="80" t="s">
        <v>864</v>
      </c>
      <c r="R300" s="84" t="s">
        <v>1554</v>
      </c>
      <c r="S300" s="80" t="s">
        <v>1809</v>
      </c>
      <c r="T300" s="80" t="s">
        <v>1884</v>
      </c>
      <c r="U300" s="82">
        <v>42815.958726851852</v>
      </c>
      <c r="V300" s="84" t="s">
        <v>2301</v>
      </c>
      <c r="W300" s="80"/>
      <c r="X300" s="80"/>
      <c r="Y300" s="83" t="s">
        <v>3301</v>
      </c>
      <c r="Z300" s="80"/>
    </row>
    <row r="301" spans="1:26" x14ac:dyDescent="0.25">
      <c r="A301" s="65" t="s">
        <v>340</v>
      </c>
      <c r="B301" s="65" t="s">
        <v>340</v>
      </c>
      <c r="C301" s="66"/>
      <c r="D301" s="67"/>
      <c r="E301" s="68"/>
      <c r="F301" s="69"/>
      <c r="G301" s="66"/>
      <c r="H301" s="70"/>
      <c r="I301" s="71"/>
      <c r="J301" s="71"/>
      <c r="K301" s="35"/>
      <c r="L301" s="78">
        <v>301</v>
      </c>
      <c r="M301" s="78"/>
      <c r="N301" s="73"/>
      <c r="O301" s="80" t="s">
        <v>179</v>
      </c>
      <c r="P301" s="82">
        <v>42815.962824074071</v>
      </c>
      <c r="Q301" s="80" t="s">
        <v>865</v>
      </c>
      <c r="R301" s="84" t="s">
        <v>1555</v>
      </c>
      <c r="S301" s="80" t="s">
        <v>1805</v>
      </c>
      <c r="T301" s="80" t="s">
        <v>1940</v>
      </c>
      <c r="U301" s="82">
        <v>42815.962824074071</v>
      </c>
      <c r="V301" s="84" t="s">
        <v>2302</v>
      </c>
      <c r="W301" s="80"/>
      <c r="X301" s="80"/>
      <c r="Y301" s="83" t="s">
        <v>3302</v>
      </c>
      <c r="Z301" s="80"/>
    </row>
    <row r="302" spans="1:26" x14ac:dyDescent="0.25">
      <c r="A302" s="65" t="s">
        <v>341</v>
      </c>
      <c r="B302" s="65" t="s">
        <v>528</v>
      </c>
      <c r="C302" s="66"/>
      <c r="D302" s="67"/>
      <c r="E302" s="68"/>
      <c r="F302" s="69"/>
      <c r="G302" s="66"/>
      <c r="H302" s="70"/>
      <c r="I302" s="71"/>
      <c r="J302" s="71"/>
      <c r="K302" s="35"/>
      <c r="L302" s="78">
        <v>302</v>
      </c>
      <c r="M302" s="78"/>
      <c r="N302" s="73"/>
      <c r="O302" s="80" t="s">
        <v>754</v>
      </c>
      <c r="P302" s="82">
        <v>42815.965011574073</v>
      </c>
      <c r="Q302" s="80" t="s">
        <v>852</v>
      </c>
      <c r="R302" s="84" t="s">
        <v>1546</v>
      </c>
      <c r="S302" s="80" t="s">
        <v>1831</v>
      </c>
      <c r="T302" s="80" t="s">
        <v>1884</v>
      </c>
      <c r="U302" s="82">
        <v>42815.965011574073</v>
      </c>
      <c r="V302" s="84" t="s">
        <v>2303</v>
      </c>
      <c r="W302" s="80"/>
      <c r="X302" s="80"/>
      <c r="Y302" s="83" t="s">
        <v>3303</v>
      </c>
      <c r="Z302" s="80"/>
    </row>
    <row r="303" spans="1:26" x14ac:dyDescent="0.25">
      <c r="A303" s="65" t="s">
        <v>342</v>
      </c>
      <c r="B303" s="65" t="s">
        <v>342</v>
      </c>
      <c r="C303" s="66"/>
      <c r="D303" s="67"/>
      <c r="E303" s="68"/>
      <c r="F303" s="69"/>
      <c r="G303" s="66"/>
      <c r="H303" s="70"/>
      <c r="I303" s="71"/>
      <c r="J303" s="71"/>
      <c r="K303" s="35"/>
      <c r="L303" s="78">
        <v>303</v>
      </c>
      <c r="M303" s="78"/>
      <c r="N303" s="73"/>
      <c r="O303" s="80" t="s">
        <v>179</v>
      </c>
      <c r="P303" s="82">
        <v>42815.900046296294</v>
      </c>
      <c r="Q303" s="80" t="s">
        <v>866</v>
      </c>
      <c r="R303" s="84" t="s">
        <v>1556</v>
      </c>
      <c r="S303" s="80" t="s">
        <v>1824</v>
      </c>
      <c r="T303" s="80" t="s">
        <v>1941</v>
      </c>
      <c r="U303" s="82">
        <v>42815.900046296294</v>
      </c>
      <c r="V303" s="84" t="s">
        <v>2304</v>
      </c>
      <c r="W303" s="80"/>
      <c r="X303" s="80"/>
      <c r="Y303" s="83" t="s">
        <v>3304</v>
      </c>
      <c r="Z303" s="80"/>
    </row>
    <row r="304" spans="1:26" x14ac:dyDescent="0.25">
      <c r="A304" s="65" t="s">
        <v>342</v>
      </c>
      <c r="B304" s="65" t="s">
        <v>342</v>
      </c>
      <c r="C304" s="66"/>
      <c r="D304" s="67"/>
      <c r="E304" s="68"/>
      <c r="F304" s="69"/>
      <c r="G304" s="66"/>
      <c r="H304" s="70"/>
      <c r="I304" s="71"/>
      <c r="J304" s="71"/>
      <c r="K304" s="35"/>
      <c r="L304" s="78">
        <v>304</v>
      </c>
      <c r="M304" s="78"/>
      <c r="N304" s="73"/>
      <c r="O304" s="80" t="s">
        <v>179</v>
      </c>
      <c r="P304" s="82">
        <v>42816.000034722223</v>
      </c>
      <c r="Q304" s="80" t="s">
        <v>867</v>
      </c>
      <c r="R304" s="84" t="s">
        <v>1557</v>
      </c>
      <c r="S304" s="80" t="s">
        <v>1813</v>
      </c>
      <c r="T304" s="80" t="s">
        <v>1942</v>
      </c>
      <c r="U304" s="82">
        <v>42816.000034722223</v>
      </c>
      <c r="V304" s="84" t="s">
        <v>2305</v>
      </c>
      <c r="W304" s="80"/>
      <c r="X304" s="80"/>
      <c r="Y304" s="83" t="s">
        <v>3305</v>
      </c>
      <c r="Z304" s="80"/>
    </row>
    <row r="305" spans="1:26" x14ac:dyDescent="0.25">
      <c r="A305" s="65" t="s">
        <v>343</v>
      </c>
      <c r="B305" s="65" t="s">
        <v>625</v>
      </c>
      <c r="C305" s="66"/>
      <c r="D305" s="67"/>
      <c r="E305" s="68"/>
      <c r="F305" s="69"/>
      <c r="G305" s="66"/>
      <c r="H305" s="70"/>
      <c r="I305" s="71"/>
      <c r="J305" s="71"/>
      <c r="K305" s="35"/>
      <c r="L305" s="78">
        <v>305</v>
      </c>
      <c r="M305" s="78"/>
      <c r="N305" s="73"/>
      <c r="O305" s="80" t="s">
        <v>754</v>
      </c>
      <c r="P305" s="82">
        <v>42816.000787037039</v>
      </c>
      <c r="Q305" s="80" t="s">
        <v>868</v>
      </c>
      <c r="R305" s="84" t="s">
        <v>1558</v>
      </c>
      <c r="S305" s="80" t="s">
        <v>1807</v>
      </c>
      <c r="T305" s="80" t="s">
        <v>1888</v>
      </c>
      <c r="U305" s="82">
        <v>42816.000787037039</v>
      </c>
      <c r="V305" s="84" t="s">
        <v>2306</v>
      </c>
      <c r="W305" s="80"/>
      <c r="X305" s="80"/>
      <c r="Y305" s="83" t="s">
        <v>3306</v>
      </c>
      <c r="Z305" s="80"/>
    </row>
    <row r="306" spans="1:26" x14ac:dyDescent="0.25">
      <c r="A306" s="65" t="s">
        <v>344</v>
      </c>
      <c r="B306" s="65" t="s">
        <v>598</v>
      </c>
      <c r="C306" s="66"/>
      <c r="D306" s="67"/>
      <c r="E306" s="68"/>
      <c r="F306" s="69"/>
      <c r="G306" s="66"/>
      <c r="H306" s="70"/>
      <c r="I306" s="71"/>
      <c r="J306" s="71"/>
      <c r="K306" s="35"/>
      <c r="L306" s="78">
        <v>306</v>
      </c>
      <c r="M306" s="78"/>
      <c r="N306" s="73"/>
      <c r="O306" s="80" t="s">
        <v>754</v>
      </c>
      <c r="P306" s="82">
        <v>42816.006064814814</v>
      </c>
      <c r="Q306" s="80" t="s">
        <v>860</v>
      </c>
      <c r="R306" s="84" t="s">
        <v>1552</v>
      </c>
      <c r="S306" s="80" t="s">
        <v>1807</v>
      </c>
      <c r="T306" s="80" t="s">
        <v>1938</v>
      </c>
      <c r="U306" s="82">
        <v>42816.006064814814</v>
      </c>
      <c r="V306" s="84" t="s">
        <v>2307</v>
      </c>
      <c r="W306" s="80"/>
      <c r="X306" s="80"/>
      <c r="Y306" s="83" t="s">
        <v>3307</v>
      </c>
      <c r="Z306" s="80"/>
    </row>
    <row r="307" spans="1:26" x14ac:dyDescent="0.25">
      <c r="A307" s="65" t="s">
        <v>345</v>
      </c>
      <c r="B307" s="65" t="s">
        <v>345</v>
      </c>
      <c r="C307" s="66"/>
      <c r="D307" s="67"/>
      <c r="E307" s="68"/>
      <c r="F307" s="69"/>
      <c r="G307" s="66"/>
      <c r="H307" s="70"/>
      <c r="I307" s="71"/>
      <c r="J307" s="71"/>
      <c r="K307" s="35"/>
      <c r="L307" s="78">
        <v>307</v>
      </c>
      <c r="M307" s="78"/>
      <c r="N307" s="73"/>
      <c r="O307" s="80" t="s">
        <v>179</v>
      </c>
      <c r="P307" s="82">
        <v>42816.006180555552</v>
      </c>
      <c r="Q307" s="80" t="s">
        <v>869</v>
      </c>
      <c r="R307" s="80"/>
      <c r="S307" s="80"/>
      <c r="T307" s="80" t="s">
        <v>1943</v>
      </c>
      <c r="U307" s="82">
        <v>42816.006180555552</v>
      </c>
      <c r="V307" s="84" t="s">
        <v>2308</v>
      </c>
      <c r="W307" s="80"/>
      <c r="X307" s="80"/>
      <c r="Y307" s="83" t="s">
        <v>3308</v>
      </c>
      <c r="Z307" s="80"/>
    </row>
    <row r="308" spans="1:26" x14ac:dyDescent="0.25">
      <c r="A308" s="65" t="s">
        <v>346</v>
      </c>
      <c r="B308" s="65" t="s">
        <v>346</v>
      </c>
      <c r="C308" s="66"/>
      <c r="D308" s="67"/>
      <c r="E308" s="68"/>
      <c r="F308" s="69"/>
      <c r="G308" s="66"/>
      <c r="H308" s="70"/>
      <c r="I308" s="71"/>
      <c r="J308" s="71"/>
      <c r="K308" s="35"/>
      <c r="L308" s="78">
        <v>308</v>
      </c>
      <c r="M308" s="78"/>
      <c r="N308" s="73"/>
      <c r="O308" s="80" t="s">
        <v>179</v>
      </c>
      <c r="P308" s="82">
        <v>42816.007013888891</v>
      </c>
      <c r="Q308" s="80" t="s">
        <v>870</v>
      </c>
      <c r="R308" s="84" t="s">
        <v>1559</v>
      </c>
      <c r="S308" s="80" t="s">
        <v>1807</v>
      </c>
      <c r="T308" s="80" t="s">
        <v>1944</v>
      </c>
      <c r="U308" s="82">
        <v>42816.007013888891</v>
      </c>
      <c r="V308" s="84" t="s">
        <v>2309</v>
      </c>
      <c r="W308" s="80"/>
      <c r="X308" s="80"/>
      <c r="Y308" s="83" t="s">
        <v>3309</v>
      </c>
      <c r="Z308" s="80"/>
    </row>
    <row r="309" spans="1:26" x14ac:dyDescent="0.25">
      <c r="A309" s="65" t="s">
        <v>347</v>
      </c>
      <c r="B309" s="65" t="s">
        <v>668</v>
      </c>
      <c r="C309" s="66"/>
      <c r="D309" s="67"/>
      <c r="E309" s="68"/>
      <c r="F309" s="69"/>
      <c r="G309" s="66"/>
      <c r="H309" s="70"/>
      <c r="I309" s="71"/>
      <c r="J309" s="71"/>
      <c r="K309" s="35"/>
      <c r="L309" s="78">
        <v>309</v>
      </c>
      <c r="M309" s="78"/>
      <c r="N309" s="73"/>
      <c r="O309" s="80" t="s">
        <v>754</v>
      </c>
      <c r="P309" s="82">
        <v>42816.011458333334</v>
      </c>
      <c r="Q309" s="80" t="s">
        <v>871</v>
      </c>
      <c r="R309" s="80"/>
      <c r="S309" s="80"/>
      <c r="T309" s="80" t="s">
        <v>1884</v>
      </c>
      <c r="U309" s="82">
        <v>42816.011458333334</v>
      </c>
      <c r="V309" s="84" t="s">
        <v>2310</v>
      </c>
      <c r="W309" s="80"/>
      <c r="X309" s="80"/>
      <c r="Y309" s="83" t="s">
        <v>3310</v>
      </c>
      <c r="Z309" s="80"/>
    </row>
    <row r="310" spans="1:26" x14ac:dyDescent="0.25">
      <c r="A310" s="65" t="s">
        <v>347</v>
      </c>
      <c r="B310" s="65" t="s">
        <v>606</v>
      </c>
      <c r="C310" s="66"/>
      <c r="D310" s="67"/>
      <c r="E310" s="68"/>
      <c r="F310" s="69"/>
      <c r="G310" s="66"/>
      <c r="H310" s="70"/>
      <c r="I310" s="71"/>
      <c r="J310" s="71"/>
      <c r="K310" s="35"/>
      <c r="L310" s="78">
        <v>310</v>
      </c>
      <c r="M310" s="78"/>
      <c r="N310" s="73"/>
      <c r="O310" s="80" t="s">
        <v>754</v>
      </c>
      <c r="P310" s="82">
        <v>42816.011458333334</v>
      </c>
      <c r="Q310" s="80" t="s">
        <v>871</v>
      </c>
      <c r="R310" s="80"/>
      <c r="S310" s="80"/>
      <c r="T310" s="80" t="s">
        <v>1884</v>
      </c>
      <c r="U310" s="82">
        <v>42816.011458333334</v>
      </c>
      <c r="V310" s="84" t="s">
        <v>2310</v>
      </c>
      <c r="W310" s="80"/>
      <c r="X310" s="80"/>
      <c r="Y310" s="83" t="s">
        <v>3310</v>
      </c>
      <c r="Z310" s="80"/>
    </row>
    <row r="311" spans="1:26" x14ac:dyDescent="0.25">
      <c r="A311" s="65" t="s">
        <v>348</v>
      </c>
      <c r="B311" s="65" t="s">
        <v>669</v>
      </c>
      <c r="C311" s="66"/>
      <c r="D311" s="67"/>
      <c r="E311" s="68"/>
      <c r="F311" s="69"/>
      <c r="G311" s="66"/>
      <c r="H311" s="70"/>
      <c r="I311" s="71"/>
      <c r="J311" s="71"/>
      <c r="K311" s="35"/>
      <c r="L311" s="78">
        <v>311</v>
      </c>
      <c r="M311" s="78"/>
      <c r="N311" s="73"/>
      <c r="O311" s="80" t="s">
        <v>754</v>
      </c>
      <c r="P311" s="82">
        <v>42816.012465277781</v>
      </c>
      <c r="Q311" s="80" t="s">
        <v>872</v>
      </c>
      <c r="R311" s="84" t="s">
        <v>1560</v>
      </c>
      <c r="S311" s="80" t="s">
        <v>1831</v>
      </c>
      <c r="T311" s="80" t="s">
        <v>1888</v>
      </c>
      <c r="U311" s="82">
        <v>42816.012465277781</v>
      </c>
      <c r="V311" s="84" t="s">
        <v>2311</v>
      </c>
      <c r="W311" s="80"/>
      <c r="X311" s="80"/>
      <c r="Y311" s="83" t="s">
        <v>3311</v>
      </c>
      <c r="Z311" s="80"/>
    </row>
    <row r="312" spans="1:26" x14ac:dyDescent="0.25">
      <c r="A312" s="65" t="s">
        <v>348</v>
      </c>
      <c r="B312" s="65" t="s">
        <v>412</v>
      </c>
      <c r="C312" s="66"/>
      <c r="D312" s="67"/>
      <c r="E312" s="68"/>
      <c r="F312" s="69"/>
      <c r="G312" s="66"/>
      <c r="H312" s="70"/>
      <c r="I312" s="71"/>
      <c r="J312" s="71"/>
      <c r="K312" s="35"/>
      <c r="L312" s="78">
        <v>312</v>
      </c>
      <c r="M312" s="78"/>
      <c r="N312" s="73"/>
      <c r="O312" s="80" t="s">
        <v>754</v>
      </c>
      <c r="P312" s="82">
        <v>42816.012465277781</v>
      </c>
      <c r="Q312" s="80" t="s">
        <v>872</v>
      </c>
      <c r="R312" s="84" t="s">
        <v>1560</v>
      </c>
      <c r="S312" s="80" t="s">
        <v>1831</v>
      </c>
      <c r="T312" s="80" t="s">
        <v>1888</v>
      </c>
      <c r="U312" s="82">
        <v>42816.012465277781</v>
      </c>
      <c r="V312" s="84" t="s">
        <v>2311</v>
      </c>
      <c r="W312" s="80"/>
      <c r="X312" s="80"/>
      <c r="Y312" s="83" t="s">
        <v>3311</v>
      </c>
      <c r="Z312" s="80"/>
    </row>
    <row r="313" spans="1:26" x14ac:dyDescent="0.25">
      <c r="A313" s="65" t="s">
        <v>349</v>
      </c>
      <c r="B313" s="65" t="s">
        <v>625</v>
      </c>
      <c r="C313" s="66"/>
      <c r="D313" s="67"/>
      <c r="E313" s="68"/>
      <c r="F313" s="69"/>
      <c r="G313" s="66"/>
      <c r="H313" s="70"/>
      <c r="I313" s="71"/>
      <c r="J313" s="71"/>
      <c r="K313" s="35"/>
      <c r="L313" s="78">
        <v>313</v>
      </c>
      <c r="M313" s="78"/>
      <c r="N313" s="73"/>
      <c r="O313" s="80" t="s">
        <v>754</v>
      </c>
      <c r="P313" s="82">
        <v>42816.019791666666</v>
      </c>
      <c r="Q313" s="80" t="s">
        <v>868</v>
      </c>
      <c r="R313" s="84" t="s">
        <v>1558</v>
      </c>
      <c r="S313" s="80" t="s">
        <v>1807</v>
      </c>
      <c r="T313" s="80" t="s">
        <v>1888</v>
      </c>
      <c r="U313" s="82">
        <v>42816.019791666666</v>
      </c>
      <c r="V313" s="84" t="s">
        <v>2312</v>
      </c>
      <c r="W313" s="80"/>
      <c r="X313" s="80"/>
      <c r="Y313" s="83" t="s">
        <v>3312</v>
      </c>
      <c r="Z313" s="80"/>
    </row>
    <row r="314" spans="1:26" x14ac:dyDescent="0.25">
      <c r="A314" s="65" t="s">
        <v>350</v>
      </c>
      <c r="B314" s="65" t="s">
        <v>597</v>
      </c>
      <c r="C314" s="66"/>
      <c r="D314" s="67"/>
      <c r="E314" s="68"/>
      <c r="F314" s="69"/>
      <c r="G314" s="66"/>
      <c r="H314" s="70"/>
      <c r="I314" s="71"/>
      <c r="J314" s="71"/>
      <c r="K314" s="35"/>
      <c r="L314" s="78">
        <v>314</v>
      </c>
      <c r="M314" s="78"/>
      <c r="N314" s="73"/>
      <c r="O314" s="80" t="s">
        <v>754</v>
      </c>
      <c r="P314" s="82">
        <v>42816.035393518519</v>
      </c>
      <c r="Q314" s="80" t="s">
        <v>835</v>
      </c>
      <c r="R314" s="80"/>
      <c r="S314" s="80"/>
      <c r="T314" s="80" t="s">
        <v>1933</v>
      </c>
      <c r="U314" s="82">
        <v>42816.035393518519</v>
      </c>
      <c r="V314" s="84" t="s">
        <v>2313</v>
      </c>
      <c r="W314" s="80"/>
      <c r="X314" s="80"/>
      <c r="Y314" s="83" t="s">
        <v>3313</v>
      </c>
      <c r="Z314" s="80"/>
    </row>
    <row r="315" spans="1:26" x14ac:dyDescent="0.25">
      <c r="A315" s="65" t="s">
        <v>351</v>
      </c>
      <c r="B315" s="65" t="s">
        <v>546</v>
      </c>
      <c r="C315" s="66"/>
      <c r="D315" s="67"/>
      <c r="E315" s="68"/>
      <c r="F315" s="69"/>
      <c r="G315" s="66"/>
      <c r="H315" s="70"/>
      <c r="I315" s="71"/>
      <c r="J315" s="71"/>
      <c r="K315" s="35"/>
      <c r="L315" s="78">
        <v>315</v>
      </c>
      <c r="M315" s="78"/>
      <c r="N315" s="73"/>
      <c r="O315" s="80" t="s">
        <v>754</v>
      </c>
      <c r="P315" s="82">
        <v>42816.039143518516</v>
      </c>
      <c r="Q315" s="80" t="s">
        <v>873</v>
      </c>
      <c r="R315" s="80"/>
      <c r="S315" s="80"/>
      <c r="T315" s="80" t="s">
        <v>1945</v>
      </c>
      <c r="U315" s="82">
        <v>42816.039143518516</v>
      </c>
      <c r="V315" s="84" t="s">
        <v>2314</v>
      </c>
      <c r="W315" s="80"/>
      <c r="X315" s="80"/>
      <c r="Y315" s="83" t="s">
        <v>3314</v>
      </c>
      <c r="Z315" s="80"/>
    </row>
    <row r="316" spans="1:26" x14ac:dyDescent="0.25">
      <c r="A316" s="65" t="s">
        <v>352</v>
      </c>
      <c r="B316" s="65" t="s">
        <v>649</v>
      </c>
      <c r="C316" s="66"/>
      <c r="D316" s="67"/>
      <c r="E316" s="68"/>
      <c r="F316" s="69"/>
      <c r="G316" s="66"/>
      <c r="H316" s="70"/>
      <c r="I316" s="71"/>
      <c r="J316" s="71"/>
      <c r="K316" s="35"/>
      <c r="L316" s="78">
        <v>316</v>
      </c>
      <c r="M316" s="78"/>
      <c r="N316" s="73"/>
      <c r="O316" s="80" t="s">
        <v>754</v>
      </c>
      <c r="P316" s="82">
        <v>42816.04111111111</v>
      </c>
      <c r="Q316" s="80" t="s">
        <v>832</v>
      </c>
      <c r="R316" s="84" t="s">
        <v>1536</v>
      </c>
      <c r="S316" s="80" t="s">
        <v>1827</v>
      </c>
      <c r="T316" s="80" t="s">
        <v>1930</v>
      </c>
      <c r="U316" s="82">
        <v>42816.04111111111</v>
      </c>
      <c r="V316" s="84" t="s">
        <v>2315</v>
      </c>
      <c r="W316" s="80"/>
      <c r="X316" s="80"/>
      <c r="Y316" s="83" t="s">
        <v>3315</v>
      </c>
      <c r="Z316" s="80"/>
    </row>
    <row r="317" spans="1:26" x14ac:dyDescent="0.25">
      <c r="A317" s="65" t="s">
        <v>352</v>
      </c>
      <c r="B317" s="65" t="s">
        <v>646</v>
      </c>
      <c r="C317" s="66"/>
      <c r="D317" s="67"/>
      <c r="E317" s="68"/>
      <c r="F317" s="69"/>
      <c r="G317" s="66"/>
      <c r="H317" s="70"/>
      <c r="I317" s="71"/>
      <c r="J317" s="71"/>
      <c r="K317" s="35"/>
      <c r="L317" s="78">
        <v>317</v>
      </c>
      <c r="M317" s="78"/>
      <c r="N317" s="73"/>
      <c r="O317" s="80" t="s">
        <v>754</v>
      </c>
      <c r="P317" s="82">
        <v>42815.036504629628</v>
      </c>
      <c r="Q317" s="80" t="s">
        <v>823</v>
      </c>
      <c r="R317" s="80"/>
      <c r="S317" s="80"/>
      <c r="T317" s="80" t="s">
        <v>1925</v>
      </c>
      <c r="U317" s="82">
        <v>42815.036504629628</v>
      </c>
      <c r="V317" s="84" t="s">
        <v>2316</v>
      </c>
      <c r="W317" s="80"/>
      <c r="X317" s="80"/>
      <c r="Y317" s="83" t="s">
        <v>3316</v>
      </c>
      <c r="Z317" s="80"/>
    </row>
    <row r="318" spans="1:26" x14ac:dyDescent="0.25">
      <c r="A318" s="65" t="s">
        <v>352</v>
      </c>
      <c r="B318" s="65" t="s">
        <v>582</v>
      </c>
      <c r="C318" s="66"/>
      <c r="D318" s="67"/>
      <c r="E318" s="68"/>
      <c r="F318" s="69"/>
      <c r="G318" s="66"/>
      <c r="H318" s="70"/>
      <c r="I318" s="71"/>
      <c r="J318" s="71"/>
      <c r="K318" s="35"/>
      <c r="L318" s="78">
        <v>318</v>
      </c>
      <c r="M318" s="78"/>
      <c r="N318" s="73"/>
      <c r="O318" s="80" t="s">
        <v>754</v>
      </c>
      <c r="P318" s="82">
        <v>42815.036504629628</v>
      </c>
      <c r="Q318" s="80" t="s">
        <v>823</v>
      </c>
      <c r="R318" s="80"/>
      <c r="S318" s="80"/>
      <c r="T318" s="80" t="s">
        <v>1925</v>
      </c>
      <c r="U318" s="82">
        <v>42815.036504629628</v>
      </c>
      <c r="V318" s="84" t="s">
        <v>2316</v>
      </c>
      <c r="W318" s="80"/>
      <c r="X318" s="80"/>
      <c r="Y318" s="83" t="s">
        <v>3316</v>
      </c>
      <c r="Z318" s="80"/>
    </row>
    <row r="319" spans="1:26" x14ac:dyDescent="0.25">
      <c r="A319" s="65" t="s">
        <v>352</v>
      </c>
      <c r="B319" s="65" t="s">
        <v>391</v>
      </c>
      <c r="C319" s="66"/>
      <c r="D319" s="67"/>
      <c r="E319" s="68"/>
      <c r="F319" s="69"/>
      <c r="G319" s="66"/>
      <c r="H319" s="70"/>
      <c r="I319" s="71"/>
      <c r="J319" s="71"/>
      <c r="K319" s="35"/>
      <c r="L319" s="78">
        <v>319</v>
      </c>
      <c r="M319" s="78"/>
      <c r="N319" s="73"/>
      <c r="O319" s="80" t="s">
        <v>754</v>
      </c>
      <c r="P319" s="82">
        <v>42815.036504629628</v>
      </c>
      <c r="Q319" s="80" t="s">
        <v>823</v>
      </c>
      <c r="R319" s="80"/>
      <c r="S319" s="80"/>
      <c r="T319" s="80" t="s">
        <v>1925</v>
      </c>
      <c r="U319" s="82">
        <v>42815.036504629628</v>
      </c>
      <c r="V319" s="84" t="s">
        <v>2316</v>
      </c>
      <c r="W319" s="80"/>
      <c r="X319" s="80"/>
      <c r="Y319" s="83" t="s">
        <v>3316</v>
      </c>
      <c r="Z319" s="80"/>
    </row>
    <row r="320" spans="1:26" x14ac:dyDescent="0.25">
      <c r="A320" s="65" t="s">
        <v>352</v>
      </c>
      <c r="B320" s="65" t="s">
        <v>391</v>
      </c>
      <c r="C320" s="66"/>
      <c r="D320" s="67"/>
      <c r="E320" s="68"/>
      <c r="F320" s="69"/>
      <c r="G320" s="66"/>
      <c r="H320" s="70"/>
      <c r="I320" s="71"/>
      <c r="J320" s="71"/>
      <c r="K320" s="35"/>
      <c r="L320" s="78">
        <v>320</v>
      </c>
      <c r="M320" s="78"/>
      <c r="N320" s="73"/>
      <c r="O320" s="80" t="s">
        <v>754</v>
      </c>
      <c r="P320" s="82">
        <v>42816.04111111111</v>
      </c>
      <c r="Q320" s="80" t="s">
        <v>832</v>
      </c>
      <c r="R320" s="84" t="s">
        <v>1536</v>
      </c>
      <c r="S320" s="80" t="s">
        <v>1827</v>
      </c>
      <c r="T320" s="80" t="s">
        <v>1930</v>
      </c>
      <c r="U320" s="82">
        <v>42816.04111111111</v>
      </c>
      <c r="V320" s="84" t="s">
        <v>2315</v>
      </c>
      <c r="W320" s="80"/>
      <c r="X320" s="80"/>
      <c r="Y320" s="83" t="s">
        <v>3315</v>
      </c>
      <c r="Z320" s="80"/>
    </row>
    <row r="321" spans="1:26" x14ac:dyDescent="0.25">
      <c r="A321" s="65" t="s">
        <v>352</v>
      </c>
      <c r="B321" s="65" t="s">
        <v>535</v>
      </c>
      <c r="C321" s="66"/>
      <c r="D321" s="67"/>
      <c r="E321" s="68"/>
      <c r="F321" s="69"/>
      <c r="G321" s="66"/>
      <c r="H321" s="70"/>
      <c r="I321" s="71"/>
      <c r="J321" s="71"/>
      <c r="K321" s="35"/>
      <c r="L321" s="78">
        <v>321</v>
      </c>
      <c r="M321" s="78"/>
      <c r="N321" s="73"/>
      <c r="O321" s="80" t="s">
        <v>754</v>
      </c>
      <c r="P321" s="82">
        <v>42816.04111111111</v>
      </c>
      <c r="Q321" s="80" t="s">
        <v>832</v>
      </c>
      <c r="R321" s="84" t="s">
        <v>1536</v>
      </c>
      <c r="S321" s="80" t="s">
        <v>1827</v>
      </c>
      <c r="T321" s="80" t="s">
        <v>1930</v>
      </c>
      <c r="U321" s="82">
        <v>42816.04111111111</v>
      </c>
      <c r="V321" s="84" t="s">
        <v>2315</v>
      </c>
      <c r="W321" s="80"/>
      <c r="X321" s="80"/>
      <c r="Y321" s="83" t="s">
        <v>3315</v>
      </c>
      <c r="Z321" s="80"/>
    </row>
    <row r="322" spans="1:26" x14ac:dyDescent="0.25">
      <c r="A322" s="65" t="s">
        <v>352</v>
      </c>
      <c r="B322" s="65" t="s">
        <v>535</v>
      </c>
      <c r="C322" s="66"/>
      <c r="D322" s="67"/>
      <c r="E322" s="68"/>
      <c r="F322" s="69"/>
      <c r="G322" s="66"/>
      <c r="H322" s="70"/>
      <c r="I322" s="71"/>
      <c r="J322" s="71"/>
      <c r="K322" s="35"/>
      <c r="L322" s="78">
        <v>322</v>
      </c>
      <c r="M322" s="78"/>
      <c r="N322" s="73"/>
      <c r="O322" s="80" t="s">
        <v>754</v>
      </c>
      <c r="P322" s="82">
        <v>42816.041377314818</v>
      </c>
      <c r="Q322" s="80" t="s">
        <v>874</v>
      </c>
      <c r="R322" s="84" t="s">
        <v>1561</v>
      </c>
      <c r="S322" s="80" t="s">
        <v>1827</v>
      </c>
      <c r="T322" s="80" t="s">
        <v>1946</v>
      </c>
      <c r="U322" s="82">
        <v>42816.041377314818</v>
      </c>
      <c r="V322" s="84" t="s">
        <v>2317</v>
      </c>
      <c r="W322" s="80"/>
      <c r="X322" s="80"/>
      <c r="Y322" s="83" t="s">
        <v>3317</v>
      </c>
      <c r="Z322" s="80"/>
    </row>
    <row r="323" spans="1:26" x14ac:dyDescent="0.25">
      <c r="A323" s="65" t="s">
        <v>353</v>
      </c>
      <c r="B323" s="65" t="s">
        <v>336</v>
      </c>
      <c r="C323" s="66"/>
      <c r="D323" s="67"/>
      <c r="E323" s="68"/>
      <c r="F323" s="69"/>
      <c r="G323" s="66"/>
      <c r="H323" s="70"/>
      <c r="I323" s="71"/>
      <c r="J323" s="71"/>
      <c r="K323" s="35"/>
      <c r="L323" s="78">
        <v>323</v>
      </c>
      <c r="M323" s="78"/>
      <c r="N323" s="73"/>
      <c r="O323" s="80" t="s">
        <v>754</v>
      </c>
      <c r="P323" s="82">
        <v>42816.047303240739</v>
      </c>
      <c r="Q323" s="80" t="s">
        <v>861</v>
      </c>
      <c r="R323" s="84" t="s">
        <v>1553</v>
      </c>
      <c r="S323" s="80" t="s">
        <v>1834</v>
      </c>
      <c r="T323" s="80" t="s">
        <v>1939</v>
      </c>
      <c r="U323" s="82">
        <v>42816.047303240739</v>
      </c>
      <c r="V323" s="84" t="s">
        <v>2318</v>
      </c>
      <c r="W323" s="80"/>
      <c r="X323" s="80"/>
      <c r="Y323" s="83" t="s">
        <v>3318</v>
      </c>
      <c r="Z323" s="80"/>
    </row>
    <row r="324" spans="1:26" x14ac:dyDescent="0.25">
      <c r="A324" s="65" t="s">
        <v>354</v>
      </c>
      <c r="B324" s="65" t="s">
        <v>336</v>
      </c>
      <c r="C324" s="66"/>
      <c r="D324" s="67"/>
      <c r="E324" s="68"/>
      <c r="F324" s="69"/>
      <c r="G324" s="66"/>
      <c r="H324" s="70"/>
      <c r="I324" s="71"/>
      <c r="J324" s="71"/>
      <c r="K324" s="35"/>
      <c r="L324" s="78">
        <v>324</v>
      </c>
      <c r="M324" s="78"/>
      <c r="N324" s="73"/>
      <c r="O324" s="80" t="s">
        <v>754</v>
      </c>
      <c r="P324" s="82">
        <v>42816.058981481481</v>
      </c>
      <c r="Q324" s="80" t="s">
        <v>861</v>
      </c>
      <c r="R324" s="84" t="s">
        <v>1553</v>
      </c>
      <c r="S324" s="80" t="s">
        <v>1834</v>
      </c>
      <c r="T324" s="80" t="s">
        <v>1939</v>
      </c>
      <c r="U324" s="82">
        <v>42816.058981481481</v>
      </c>
      <c r="V324" s="84" t="s">
        <v>2319</v>
      </c>
      <c r="W324" s="80"/>
      <c r="X324" s="80"/>
      <c r="Y324" s="83" t="s">
        <v>3319</v>
      </c>
      <c r="Z324" s="80"/>
    </row>
    <row r="325" spans="1:26" x14ac:dyDescent="0.25">
      <c r="A325" s="65" t="s">
        <v>355</v>
      </c>
      <c r="B325" s="65" t="s">
        <v>531</v>
      </c>
      <c r="C325" s="66"/>
      <c r="D325" s="67"/>
      <c r="E325" s="68"/>
      <c r="F325" s="69"/>
      <c r="G325" s="66"/>
      <c r="H325" s="70"/>
      <c r="I325" s="71"/>
      <c r="J325" s="71"/>
      <c r="K325" s="35"/>
      <c r="L325" s="78">
        <v>325</v>
      </c>
      <c r="M325" s="78"/>
      <c r="N325" s="73"/>
      <c r="O325" s="80" t="s">
        <v>754</v>
      </c>
      <c r="P325" s="82">
        <v>42816.061388888891</v>
      </c>
      <c r="Q325" s="80" t="s">
        <v>841</v>
      </c>
      <c r="R325" s="84" t="s">
        <v>1540</v>
      </c>
      <c r="S325" s="80" t="s">
        <v>1828</v>
      </c>
      <c r="T325" s="80" t="s">
        <v>1884</v>
      </c>
      <c r="U325" s="82">
        <v>42816.061388888891</v>
      </c>
      <c r="V325" s="84" t="s">
        <v>2320</v>
      </c>
      <c r="W325" s="80"/>
      <c r="X325" s="80"/>
      <c r="Y325" s="83" t="s">
        <v>3320</v>
      </c>
      <c r="Z325" s="80"/>
    </row>
    <row r="326" spans="1:26" x14ac:dyDescent="0.25">
      <c r="A326" s="65" t="s">
        <v>356</v>
      </c>
      <c r="B326" s="65" t="s">
        <v>356</v>
      </c>
      <c r="C326" s="66"/>
      <c r="D326" s="67"/>
      <c r="E326" s="68"/>
      <c r="F326" s="69"/>
      <c r="G326" s="66"/>
      <c r="H326" s="70"/>
      <c r="I326" s="71"/>
      <c r="J326" s="71"/>
      <c r="K326" s="35"/>
      <c r="L326" s="78">
        <v>326</v>
      </c>
      <c r="M326" s="78"/>
      <c r="N326" s="73"/>
      <c r="O326" s="80" t="s">
        <v>179</v>
      </c>
      <c r="P326" s="82">
        <v>42816.062476851854</v>
      </c>
      <c r="Q326" s="80" t="s">
        <v>875</v>
      </c>
      <c r="R326" s="84" t="s">
        <v>1562</v>
      </c>
      <c r="S326" s="80" t="s">
        <v>1805</v>
      </c>
      <c r="T326" s="80" t="s">
        <v>1947</v>
      </c>
      <c r="U326" s="82">
        <v>42816.062476851854</v>
      </c>
      <c r="V326" s="84" t="s">
        <v>2321</v>
      </c>
      <c r="W326" s="80"/>
      <c r="X326" s="80"/>
      <c r="Y326" s="83" t="s">
        <v>3321</v>
      </c>
      <c r="Z326" s="80"/>
    </row>
    <row r="327" spans="1:26" x14ac:dyDescent="0.25">
      <c r="A327" s="65" t="s">
        <v>357</v>
      </c>
      <c r="B327" s="65" t="s">
        <v>565</v>
      </c>
      <c r="C327" s="66"/>
      <c r="D327" s="67"/>
      <c r="E327" s="68"/>
      <c r="F327" s="69"/>
      <c r="G327" s="66"/>
      <c r="H327" s="70"/>
      <c r="I327" s="71"/>
      <c r="J327" s="71"/>
      <c r="K327" s="35"/>
      <c r="L327" s="78">
        <v>327</v>
      </c>
      <c r="M327" s="78"/>
      <c r="N327" s="73"/>
      <c r="O327" s="80" t="s">
        <v>754</v>
      </c>
      <c r="P327" s="82">
        <v>42814.86787037037</v>
      </c>
      <c r="Q327" s="80" t="s">
        <v>788</v>
      </c>
      <c r="R327" s="84" t="s">
        <v>1511</v>
      </c>
      <c r="S327" s="80" t="s">
        <v>1804</v>
      </c>
      <c r="T327" s="80" t="s">
        <v>1906</v>
      </c>
      <c r="U327" s="82">
        <v>42814.86787037037</v>
      </c>
      <c r="V327" s="84" t="s">
        <v>2322</v>
      </c>
      <c r="W327" s="80"/>
      <c r="X327" s="80"/>
      <c r="Y327" s="83" t="s">
        <v>3322</v>
      </c>
      <c r="Z327" s="80"/>
    </row>
    <row r="328" spans="1:26" x14ac:dyDescent="0.25">
      <c r="A328" s="65" t="s">
        <v>357</v>
      </c>
      <c r="B328" s="65" t="s">
        <v>357</v>
      </c>
      <c r="C328" s="66"/>
      <c r="D328" s="67"/>
      <c r="E328" s="68"/>
      <c r="F328" s="69"/>
      <c r="G328" s="66"/>
      <c r="H328" s="70"/>
      <c r="I328" s="71"/>
      <c r="J328" s="71"/>
      <c r="K328" s="35"/>
      <c r="L328" s="78">
        <v>328</v>
      </c>
      <c r="M328" s="78"/>
      <c r="N328" s="73"/>
      <c r="O328" s="80" t="s">
        <v>179</v>
      </c>
      <c r="P328" s="82">
        <v>42816.062650462962</v>
      </c>
      <c r="Q328" s="80" t="s">
        <v>876</v>
      </c>
      <c r="R328" s="84" t="s">
        <v>1563</v>
      </c>
      <c r="S328" s="80" t="s">
        <v>1807</v>
      </c>
      <c r="T328" s="80" t="s">
        <v>1948</v>
      </c>
      <c r="U328" s="82">
        <v>42816.062650462962</v>
      </c>
      <c r="V328" s="84" t="s">
        <v>2323</v>
      </c>
      <c r="W328" s="80"/>
      <c r="X328" s="80"/>
      <c r="Y328" s="83" t="s">
        <v>3323</v>
      </c>
      <c r="Z328" s="80"/>
    </row>
    <row r="329" spans="1:26" x14ac:dyDescent="0.25">
      <c r="A329" s="65" t="s">
        <v>358</v>
      </c>
      <c r="B329" s="65" t="s">
        <v>565</v>
      </c>
      <c r="C329" s="66"/>
      <c r="D329" s="67"/>
      <c r="E329" s="68"/>
      <c r="F329" s="69"/>
      <c r="G329" s="66"/>
      <c r="H329" s="70"/>
      <c r="I329" s="71"/>
      <c r="J329" s="71"/>
      <c r="K329" s="35"/>
      <c r="L329" s="78">
        <v>329</v>
      </c>
      <c r="M329" s="78"/>
      <c r="N329" s="73"/>
      <c r="O329" s="80" t="s">
        <v>754</v>
      </c>
      <c r="P329" s="82">
        <v>42816.06758101852</v>
      </c>
      <c r="Q329" s="80" t="s">
        <v>788</v>
      </c>
      <c r="R329" s="84" t="s">
        <v>1511</v>
      </c>
      <c r="S329" s="80" t="s">
        <v>1804</v>
      </c>
      <c r="T329" s="80" t="s">
        <v>1906</v>
      </c>
      <c r="U329" s="82">
        <v>42816.06758101852</v>
      </c>
      <c r="V329" s="84" t="s">
        <v>2324</v>
      </c>
      <c r="W329" s="80"/>
      <c r="X329" s="80"/>
      <c r="Y329" s="83" t="s">
        <v>3324</v>
      </c>
      <c r="Z329" s="80"/>
    </row>
    <row r="330" spans="1:26" x14ac:dyDescent="0.25">
      <c r="A330" s="65" t="s">
        <v>359</v>
      </c>
      <c r="B330" s="65" t="s">
        <v>670</v>
      </c>
      <c r="C330" s="66"/>
      <c r="D330" s="67"/>
      <c r="E330" s="68"/>
      <c r="F330" s="69"/>
      <c r="G330" s="66"/>
      <c r="H330" s="70"/>
      <c r="I330" s="71"/>
      <c r="J330" s="71"/>
      <c r="K330" s="35"/>
      <c r="L330" s="78">
        <v>330</v>
      </c>
      <c r="M330" s="78"/>
      <c r="N330" s="73"/>
      <c r="O330" s="80" t="s">
        <v>754</v>
      </c>
      <c r="P330" s="82">
        <v>42816.054432870369</v>
      </c>
      <c r="Q330" s="80" t="s">
        <v>877</v>
      </c>
      <c r="R330" s="84" t="s">
        <v>1564</v>
      </c>
      <c r="S330" s="80" t="s">
        <v>1835</v>
      </c>
      <c r="T330" s="80" t="s">
        <v>1884</v>
      </c>
      <c r="U330" s="82">
        <v>42816.054432870369</v>
      </c>
      <c r="V330" s="84" t="s">
        <v>2325</v>
      </c>
      <c r="W330" s="80"/>
      <c r="X330" s="80"/>
      <c r="Y330" s="83" t="s">
        <v>3325</v>
      </c>
      <c r="Z330" s="80"/>
    </row>
    <row r="331" spans="1:26" x14ac:dyDescent="0.25">
      <c r="A331" s="65" t="s">
        <v>360</v>
      </c>
      <c r="B331" s="65" t="s">
        <v>549</v>
      </c>
      <c r="C331" s="66"/>
      <c r="D331" s="67"/>
      <c r="E331" s="68"/>
      <c r="F331" s="69"/>
      <c r="G331" s="66"/>
      <c r="H331" s="70"/>
      <c r="I331" s="71"/>
      <c r="J331" s="71"/>
      <c r="K331" s="35"/>
      <c r="L331" s="78">
        <v>331</v>
      </c>
      <c r="M331" s="78"/>
      <c r="N331" s="73"/>
      <c r="O331" s="80" t="s">
        <v>754</v>
      </c>
      <c r="P331" s="82">
        <v>42816.069120370368</v>
      </c>
      <c r="Q331" s="80" t="s">
        <v>878</v>
      </c>
      <c r="R331" s="80"/>
      <c r="S331" s="80"/>
      <c r="T331" s="80" t="s">
        <v>1884</v>
      </c>
      <c r="U331" s="82">
        <v>42816.069120370368</v>
      </c>
      <c r="V331" s="84" t="s">
        <v>2326</v>
      </c>
      <c r="W331" s="80"/>
      <c r="X331" s="80"/>
      <c r="Y331" s="83" t="s">
        <v>3326</v>
      </c>
      <c r="Z331" s="80"/>
    </row>
    <row r="332" spans="1:26" x14ac:dyDescent="0.25">
      <c r="A332" s="65" t="s">
        <v>360</v>
      </c>
      <c r="B332" s="65" t="s">
        <v>359</v>
      </c>
      <c r="C332" s="66"/>
      <c r="D332" s="67"/>
      <c r="E332" s="68"/>
      <c r="F332" s="69"/>
      <c r="G332" s="66"/>
      <c r="H332" s="70"/>
      <c r="I332" s="71"/>
      <c r="J332" s="71"/>
      <c r="K332" s="35"/>
      <c r="L332" s="78">
        <v>332</v>
      </c>
      <c r="M332" s="78"/>
      <c r="N332" s="73"/>
      <c r="O332" s="80" t="s">
        <v>754</v>
      </c>
      <c r="P332" s="82">
        <v>42816.069120370368</v>
      </c>
      <c r="Q332" s="80" t="s">
        <v>878</v>
      </c>
      <c r="R332" s="80"/>
      <c r="S332" s="80"/>
      <c r="T332" s="80" t="s">
        <v>1884</v>
      </c>
      <c r="U332" s="82">
        <v>42816.069120370368</v>
      </c>
      <c r="V332" s="84" t="s">
        <v>2326</v>
      </c>
      <c r="W332" s="80"/>
      <c r="X332" s="80"/>
      <c r="Y332" s="83" t="s">
        <v>3326</v>
      </c>
      <c r="Z332" s="80"/>
    </row>
    <row r="333" spans="1:26" x14ac:dyDescent="0.25">
      <c r="A333" s="65" t="s">
        <v>361</v>
      </c>
      <c r="B333" s="65" t="s">
        <v>598</v>
      </c>
      <c r="C333" s="66"/>
      <c r="D333" s="67"/>
      <c r="E333" s="68"/>
      <c r="F333" s="69"/>
      <c r="G333" s="66"/>
      <c r="H333" s="70"/>
      <c r="I333" s="71"/>
      <c r="J333" s="71"/>
      <c r="K333" s="35"/>
      <c r="L333" s="78">
        <v>333</v>
      </c>
      <c r="M333" s="78"/>
      <c r="N333" s="73"/>
      <c r="O333" s="80" t="s">
        <v>754</v>
      </c>
      <c r="P333" s="82">
        <v>42816.070300925923</v>
      </c>
      <c r="Q333" s="80" t="s">
        <v>860</v>
      </c>
      <c r="R333" s="84" t="s">
        <v>1552</v>
      </c>
      <c r="S333" s="80" t="s">
        <v>1807</v>
      </c>
      <c r="T333" s="80" t="s">
        <v>1938</v>
      </c>
      <c r="U333" s="82">
        <v>42816.070300925923</v>
      </c>
      <c r="V333" s="84" t="s">
        <v>2327</v>
      </c>
      <c r="W333" s="80"/>
      <c r="X333" s="80"/>
      <c r="Y333" s="83" t="s">
        <v>3327</v>
      </c>
      <c r="Z333" s="80"/>
    </row>
    <row r="334" spans="1:26" x14ac:dyDescent="0.25">
      <c r="A334" s="65" t="s">
        <v>362</v>
      </c>
      <c r="B334" s="65" t="s">
        <v>549</v>
      </c>
      <c r="C334" s="66"/>
      <c r="D334" s="67"/>
      <c r="E334" s="68"/>
      <c r="F334" s="69"/>
      <c r="G334" s="66"/>
      <c r="H334" s="70"/>
      <c r="I334" s="71"/>
      <c r="J334" s="71"/>
      <c r="K334" s="35"/>
      <c r="L334" s="78">
        <v>334</v>
      </c>
      <c r="M334" s="78"/>
      <c r="N334" s="73"/>
      <c r="O334" s="80" t="s">
        <v>754</v>
      </c>
      <c r="P334" s="82">
        <v>42816.070949074077</v>
      </c>
      <c r="Q334" s="80" t="s">
        <v>879</v>
      </c>
      <c r="R334" s="80"/>
      <c r="S334" s="80"/>
      <c r="T334" s="80" t="s">
        <v>1949</v>
      </c>
      <c r="U334" s="82">
        <v>42816.070949074077</v>
      </c>
      <c r="V334" s="84" t="s">
        <v>2328</v>
      </c>
      <c r="W334" s="80"/>
      <c r="X334" s="80"/>
      <c r="Y334" s="83" t="s">
        <v>3328</v>
      </c>
      <c r="Z334" s="80"/>
    </row>
    <row r="335" spans="1:26" x14ac:dyDescent="0.25">
      <c r="A335" s="65" t="s">
        <v>363</v>
      </c>
      <c r="B335" s="65" t="s">
        <v>363</v>
      </c>
      <c r="C335" s="66"/>
      <c r="D335" s="67"/>
      <c r="E335" s="68"/>
      <c r="F335" s="69"/>
      <c r="G335" s="66"/>
      <c r="H335" s="70"/>
      <c r="I335" s="71"/>
      <c r="J335" s="71"/>
      <c r="K335" s="35"/>
      <c r="L335" s="78">
        <v>335</v>
      </c>
      <c r="M335" s="78"/>
      <c r="N335" s="73"/>
      <c r="O335" s="80" t="s">
        <v>179</v>
      </c>
      <c r="P335" s="82">
        <v>42816.064432870371</v>
      </c>
      <c r="Q335" s="80" t="s">
        <v>880</v>
      </c>
      <c r="R335" s="80"/>
      <c r="S335" s="80"/>
      <c r="T335" s="80" t="s">
        <v>1884</v>
      </c>
      <c r="U335" s="82">
        <v>42816.064432870371</v>
      </c>
      <c r="V335" s="84" t="s">
        <v>2329</v>
      </c>
      <c r="W335" s="80"/>
      <c r="X335" s="80"/>
      <c r="Y335" s="83" t="s">
        <v>3329</v>
      </c>
      <c r="Z335" s="80"/>
    </row>
    <row r="336" spans="1:26" x14ac:dyDescent="0.25">
      <c r="A336" s="65" t="s">
        <v>363</v>
      </c>
      <c r="B336" s="65" t="s">
        <v>363</v>
      </c>
      <c r="C336" s="66"/>
      <c r="D336" s="67"/>
      <c r="E336" s="68"/>
      <c r="F336" s="69"/>
      <c r="G336" s="66"/>
      <c r="H336" s="70"/>
      <c r="I336" s="71"/>
      <c r="J336" s="71"/>
      <c r="K336" s="35"/>
      <c r="L336" s="78">
        <v>336</v>
      </c>
      <c r="M336" s="78"/>
      <c r="N336" s="73"/>
      <c r="O336" s="80" t="s">
        <v>179</v>
      </c>
      <c r="P336" s="82">
        <v>42816.076481481483</v>
      </c>
      <c r="Q336" s="80" t="s">
        <v>881</v>
      </c>
      <c r="R336" s="80"/>
      <c r="S336" s="80"/>
      <c r="T336" s="80" t="s">
        <v>1884</v>
      </c>
      <c r="U336" s="82">
        <v>42816.076481481483</v>
      </c>
      <c r="V336" s="84" t="s">
        <v>2330</v>
      </c>
      <c r="W336" s="80"/>
      <c r="X336" s="80"/>
      <c r="Y336" s="83" t="s">
        <v>3330</v>
      </c>
      <c r="Z336" s="80"/>
    </row>
    <row r="337" spans="1:26" x14ac:dyDescent="0.25">
      <c r="A337" s="65" t="s">
        <v>364</v>
      </c>
      <c r="B337" s="65" t="s">
        <v>549</v>
      </c>
      <c r="C337" s="66"/>
      <c r="D337" s="67"/>
      <c r="E337" s="68"/>
      <c r="F337" s="69"/>
      <c r="G337" s="66"/>
      <c r="H337" s="70"/>
      <c r="I337" s="71"/>
      <c r="J337" s="71"/>
      <c r="K337" s="35"/>
      <c r="L337" s="78">
        <v>337</v>
      </c>
      <c r="M337" s="78"/>
      <c r="N337" s="73"/>
      <c r="O337" s="80" t="s">
        <v>754</v>
      </c>
      <c r="P337" s="82">
        <v>42816.076990740738</v>
      </c>
      <c r="Q337" s="80" t="s">
        <v>882</v>
      </c>
      <c r="R337" s="84" t="s">
        <v>1565</v>
      </c>
      <c r="S337" s="80" t="s">
        <v>1805</v>
      </c>
      <c r="T337" s="80" t="s">
        <v>1950</v>
      </c>
      <c r="U337" s="82">
        <v>42816.076990740738</v>
      </c>
      <c r="V337" s="84" t="s">
        <v>2331</v>
      </c>
      <c r="W337" s="80"/>
      <c r="X337" s="80"/>
      <c r="Y337" s="83" t="s">
        <v>3331</v>
      </c>
      <c r="Z337" s="80"/>
    </row>
    <row r="338" spans="1:26" x14ac:dyDescent="0.25">
      <c r="A338" s="65" t="s">
        <v>365</v>
      </c>
      <c r="B338" s="65" t="s">
        <v>598</v>
      </c>
      <c r="C338" s="66"/>
      <c r="D338" s="67"/>
      <c r="E338" s="68"/>
      <c r="F338" s="69"/>
      <c r="G338" s="66"/>
      <c r="H338" s="70"/>
      <c r="I338" s="71"/>
      <c r="J338" s="71"/>
      <c r="K338" s="35"/>
      <c r="L338" s="78">
        <v>338</v>
      </c>
      <c r="M338" s="78"/>
      <c r="N338" s="73"/>
      <c r="O338" s="80" t="s">
        <v>754</v>
      </c>
      <c r="P338" s="82">
        <v>42816.077685185184</v>
      </c>
      <c r="Q338" s="80" t="s">
        <v>860</v>
      </c>
      <c r="R338" s="84" t="s">
        <v>1552</v>
      </c>
      <c r="S338" s="80" t="s">
        <v>1807</v>
      </c>
      <c r="T338" s="80" t="s">
        <v>1938</v>
      </c>
      <c r="U338" s="82">
        <v>42816.077685185184</v>
      </c>
      <c r="V338" s="84" t="s">
        <v>2332</v>
      </c>
      <c r="W338" s="80"/>
      <c r="X338" s="80"/>
      <c r="Y338" s="83" t="s">
        <v>3332</v>
      </c>
      <c r="Z338" s="80"/>
    </row>
    <row r="339" spans="1:26" x14ac:dyDescent="0.25">
      <c r="A339" s="65" t="s">
        <v>366</v>
      </c>
      <c r="B339" s="65" t="s">
        <v>368</v>
      </c>
      <c r="C339" s="66"/>
      <c r="D339" s="67"/>
      <c r="E339" s="68"/>
      <c r="F339" s="69"/>
      <c r="G339" s="66"/>
      <c r="H339" s="70"/>
      <c r="I339" s="71"/>
      <c r="J339" s="71"/>
      <c r="K339" s="35"/>
      <c r="L339" s="78">
        <v>339</v>
      </c>
      <c r="M339" s="78"/>
      <c r="N339" s="73"/>
      <c r="O339" s="80" t="s">
        <v>754</v>
      </c>
      <c r="P339" s="82">
        <v>42816.079236111109</v>
      </c>
      <c r="Q339" s="80" t="s">
        <v>883</v>
      </c>
      <c r="R339" s="80"/>
      <c r="S339" s="80"/>
      <c r="T339" s="80" t="s">
        <v>1884</v>
      </c>
      <c r="U339" s="82">
        <v>42816.079236111109</v>
      </c>
      <c r="V339" s="84" t="s">
        <v>2333</v>
      </c>
      <c r="W339" s="80"/>
      <c r="X339" s="80"/>
      <c r="Y339" s="83" t="s">
        <v>3333</v>
      </c>
      <c r="Z339" s="80"/>
    </row>
    <row r="340" spans="1:26" x14ac:dyDescent="0.25">
      <c r="A340" s="65" t="s">
        <v>367</v>
      </c>
      <c r="B340" s="65" t="s">
        <v>367</v>
      </c>
      <c r="C340" s="66"/>
      <c r="D340" s="67"/>
      <c r="E340" s="68"/>
      <c r="F340" s="69"/>
      <c r="G340" s="66"/>
      <c r="H340" s="70"/>
      <c r="I340" s="71"/>
      <c r="J340" s="71"/>
      <c r="K340" s="35"/>
      <c r="L340" s="78">
        <v>340</v>
      </c>
      <c r="M340" s="78"/>
      <c r="N340" s="73"/>
      <c r="O340" s="80" t="s">
        <v>179</v>
      </c>
      <c r="P340" s="82">
        <v>42816.082986111112</v>
      </c>
      <c r="Q340" s="80" t="s">
        <v>884</v>
      </c>
      <c r="R340" s="84" t="s">
        <v>1566</v>
      </c>
      <c r="S340" s="80" t="s">
        <v>1805</v>
      </c>
      <c r="T340" s="80" t="s">
        <v>1884</v>
      </c>
      <c r="U340" s="82">
        <v>42816.082986111112</v>
      </c>
      <c r="V340" s="84" t="s">
        <v>2334</v>
      </c>
      <c r="W340" s="80"/>
      <c r="X340" s="80"/>
      <c r="Y340" s="83" t="s">
        <v>3334</v>
      </c>
      <c r="Z340" s="80"/>
    </row>
    <row r="341" spans="1:26" x14ac:dyDescent="0.25">
      <c r="A341" s="65" t="s">
        <v>368</v>
      </c>
      <c r="B341" s="65" t="s">
        <v>671</v>
      </c>
      <c r="C341" s="66"/>
      <c r="D341" s="67"/>
      <c r="E341" s="68"/>
      <c r="F341" s="69"/>
      <c r="G341" s="66"/>
      <c r="H341" s="70"/>
      <c r="I341" s="71"/>
      <c r="J341" s="71"/>
      <c r="K341" s="35"/>
      <c r="L341" s="78">
        <v>341</v>
      </c>
      <c r="M341" s="78"/>
      <c r="N341" s="73"/>
      <c r="O341" s="80" t="s">
        <v>754</v>
      </c>
      <c r="P341" s="82">
        <v>42815.887870370374</v>
      </c>
      <c r="Q341" s="80" t="s">
        <v>885</v>
      </c>
      <c r="R341" s="84" t="s">
        <v>1567</v>
      </c>
      <c r="S341" s="80" t="s">
        <v>1836</v>
      </c>
      <c r="T341" s="80" t="s">
        <v>1916</v>
      </c>
      <c r="U341" s="82">
        <v>42815.887870370374</v>
      </c>
      <c r="V341" s="84" t="s">
        <v>2335</v>
      </c>
      <c r="W341" s="80"/>
      <c r="X341" s="80"/>
      <c r="Y341" s="83" t="s">
        <v>3335</v>
      </c>
      <c r="Z341" s="80"/>
    </row>
    <row r="342" spans="1:26" x14ac:dyDescent="0.25">
      <c r="A342" s="65" t="s">
        <v>368</v>
      </c>
      <c r="B342" s="65" t="s">
        <v>672</v>
      </c>
      <c r="C342" s="66"/>
      <c r="D342" s="67"/>
      <c r="E342" s="68"/>
      <c r="F342" s="69"/>
      <c r="G342" s="66"/>
      <c r="H342" s="70"/>
      <c r="I342" s="71"/>
      <c r="J342" s="71"/>
      <c r="K342" s="35"/>
      <c r="L342" s="78">
        <v>342</v>
      </c>
      <c r="M342" s="78"/>
      <c r="N342" s="73"/>
      <c r="O342" s="80" t="s">
        <v>754</v>
      </c>
      <c r="P342" s="82">
        <v>42815.887870370374</v>
      </c>
      <c r="Q342" s="80" t="s">
        <v>885</v>
      </c>
      <c r="R342" s="84" t="s">
        <v>1567</v>
      </c>
      <c r="S342" s="80" t="s">
        <v>1836</v>
      </c>
      <c r="T342" s="80" t="s">
        <v>1916</v>
      </c>
      <c r="U342" s="82">
        <v>42815.887870370374</v>
      </c>
      <c r="V342" s="84" t="s">
        <v>2335</v>
      </c>
      <c r="W342" s="80"/>
      <c r="X342" s="80"/>
      <c r="Y342" s="83" t="s">
        <v>3335</v>
      </c>
      <c r="Z342" s="80"/>
    </row>
    <row r="343" spans="1:26" x14ac:dyDescent="0.25">
      <c r="A343" s="65" t="s">
        <v>369</v>
      </c>
      <c r="B343" s="65" t="s">
        <v>545</v>
      </c>
      <c r="C343" s="66"/>
      <c r="D343" s="67"/>
      <c r="E343" s="68"/>
      <c r="F343" s="69"/>
      <c r="G343" s="66"/>
      <c r="H343" s="70"/>
      <c r="I343" s="71"/>
      <c r="J343" s="71"/>
      <c r="K343" s="35"/>
      <c r="L343" s="78">
        <v>343</v>
      </c>
      <c r="M343" s="78"/>
      <c r="N343" s="73"/>
      <c r="O343" s="80" t="s">
        <v>754</v>
      </c>
      <c r="P343" s="82">
        <v>42816.08284722222</v>
      </c>
      <c r="Q343" s="80" t="s">
        <v>886</v>
      </c>
      <c r="R343" s="80"/>
      <c r="S343" s="80"/>
      <c r="T343" s="80" t="s">
        <v>1884</v>
      </c>
      <c r="U343" s="82">
        <v>42816.08284722222</v>
      </c>
      <c r="V343" s="84" t="s">
        <v>2336</v>
      </c>
      <c r="W343" s="80"/>
      <c r="X343" s="80"/>
      <c r="Y343" s="83" t="s">
        <v>3336</v>
      </c>
      <c r="Z343" s="80"/>
    </row>
    <row r="344" spans="1:26" x14ac:dyDescent="0.25">
      <c r="A344" s="65" t="s">
        <v>369</v>
      </c>
      <c r="B344" s="65" t="s">
        <v>368</v>
      </c>
      <c r="C344" s="66"/>
      <c r="D344" s="67"/>
      <c r="E344" s="68"/>
      <c r="F344" s="69"/>
      <c r="G344" s="66"/>
      <c r="H344" s="70"/>
      <c r="I344" s="71"/>
      <c r="J344" s="71"/>
      <c r="K344" s="35"/>
      <c r="L344" s="78">
        <v>344</v>
      </c>
      <c r="M344" s="78"/>
      <c r="N344" s="73"/>
      <c r="O344" s="80" t="s">
        <v>754</v>
      </c>
      <c r="P344" s="82">
        <v>42816.08284722222</v>
      </c>
      <c r="Q344" s="80" t="s">
        <v>886</v>
      </c>
      <c r="R344" s="80"/>
      <c r="S344" s="80"/>
      <c r="T344" s="80" t="s">
        <v>1884</v>
      </c>
      <c r="U344" s="82">
        <v>42816.08284722222</v>
      </c>
      <c r="V344" s="84" t="s">
        <v>2336</v>
      </c>
      <c r="W344" s="80"/>
      <c r="X344" s="80"/>
      <c r="Y344" s="83" t="s">
        <v>3336</v>
      </c>
      <c r="Z344" s="80"/>
    </row>
    <row r="345" spans="1:26" x14ac:dyDescent="0.25">
      <c r="A345" s="65" t="s">
        <v>369</v>
      </c>
      <c r="B345" s="65" t="s">
        <v>547</v>
      </c>
      <c r="C345" s="66"/>
      <c r="D345" s="67"/>
      <c r="E345" s="68"/>
      <c r="F345" s="69"/>
      <c r="G345" s="66"/>
      <c r="H345" s="70"/>
      <c r="I345" s="71"/>
      <c r="J345" s="71"/>
      <c r="K345" s="35"/>
      <c r="L345" s="78">
        <v>345</v>
      </c>
      <c r="M345" s="78"/>
      <c r="N345" s="73"/>
      <c r="O345" s="80" t="s">
        <v>754</v>
      </c>
      <c r="P345" s="82">
        <v>42816.084745370368</v>
      </c>
      <c r="Q345" s="80" t="s">
        <v>887</v>
      </c>
      <c r="R345" s="80"/>
      <c r="S345" s="80"/>
      <c r="T345" s="80" t="s">
        <v>1884</v>
      </c>
      <c r="U345" s="82">
        <v>42816.084745370368</v>
      </c>
      <c r="V345" s="84" t="s">
        <v>2337</v>
      </c>
      <c r="W345" s="80"/>
      <c r="X345" s="80"/>
      <c r="Y345" s="83" t="s">
        <v>3337</v>
      </c>
      <c r="Z345" s="80"/>
    </row>
    <row r="346" spans="1:26" x14ac:dyDescent="0.25">
      <c r="A346" s="65" t="s">
        <v>369</v>
      </c>
      <c r="B346" s="65" t="s">
        <v>546</v>
      </c>
      <c r="C346" s="66"/>
      <c r="D346" s="67"/>
      <c r="E346" s="68"/>
      <c r="F346" s="69"/>
      <c r="G346" s="66"/>
      <c r="H346" s="70"/>
      <c r="I346" s="71"/>
      <c r="J346" s="71"/>
      <c r="K346" s="35"/>
      <c r="L346" s="78">
        <v>346</v>
      </c>
      <c r="M346" s="78"/>
      <c r="N346" s="73"/>
      <c r="O346" s="80" t="s">
        <v>754</v>
      </c>
      <c r="P346" s="82">
        <v>42816.084745370368</v>
      </c>
      <c r="Q346" s="80" t="s">
        <v>887</v>
      </c>
      <c r="R346" s="80"/>
      <c r="S346" s="80"/>
      <c r="T346" s="80" t="s">
        <v>1884</v>
      </c>
      <c r="U346" s="82">
        <v>42816.084745370368</v>
      </c>
      <c r="V346" s="84" t="s">
        <v>2337</v>
      </c>
      <c r="W346" s="80"/>
      <c r="X346" s="80"/>
      <c r="Y346" s="83" t="s">
        <v>3337</v>
      </c>
      <c r="Z346" s="80"/>
    </row>
    <row r="347" spans="1:26" x14ac:dyDescent="0.25">
      <c r="A347" s="65" t="s">
        <v>369</v>
      </c>
      <c r="B347" s="65" t="s">
        <v>368</v>
      </c>
      <c r="C347" s="66"/>
      <c r="D347" s="67"/>
      <c r="E347" s="68"/>
      <c r="F347" s="69"/>
      <c r="G347" s="66"/>
      <c r="H347" s="70"/>
      <c r="I347" s="71"/>
      <c r="J347" s="71"/>
      <c r="K347" s="35"/>
      <c r="L347" s="78">
        <v>347</v>
      </c>
      <c r="M347" s="78"/>
      <c r="N347" s="73"/>
      <c r="O347" s="80" t="s">
        <v>754</v>
      </c>
      <c r="P347" s="82">
        <v>42816.084745370368</v>
      </c>
      <c r="Q347" s="80" t="s">
        <v>887</v>
      </c>
      <c r="R347" s="80"/>
      <c r="S347" s="80"/>
      <c r="T347" s="80" t="s">
        <v>1884</v>
      </c>
      <c r="U347" s="82">
        <v>42816.084745370368</v>
      </c>
      <c r="V347" s="84" t="s">
        <v>2337</v>
      </c>
      <c r="W347" s="80"/>
      <c r="X347" s="80"/>
      <c r="Y347" s="83" t="s">
        <v>3337</v>
      </c>
      <c r="Z347" s="80"/>
    </row>
    <row r="348" spans="1:26" x14ac:dyDescent="0.25">
      <c r="A348" s="65" t="s">
        <v>370</v>
      </c>
      <c r="B348" s="65" t="s">
        <v>673</v>
      </c>
      <c r="C348" s="66"/>
      <c r="D348" s="67"/>
      <c r="E348" s="68"/>
      <c r="F348" s="69"/>
      <c r="G348" s="66"/>
      <c r="H348" s="70"/>
      <c r="I348" s="71"/>
      <c r="J348" s="71"/>
      <c r="K348" s="35"/>
      <c r="L348" s="78">
        <v>348</v>
      </c>
      <c r="M348" s="78"/>
      <c r="N348" s="73"/>
      <c r="O348" s="80" t="s">
        <v>754</v>
      </c>
      <c r="P348" s="82">
        <v>42812.595381944448</v>
      </c>
      <c r="Q348" s="80" t="s">
        <v>888</v>
      </c>
      <c r="R348" s="84" t="s">
        <v>1568</v>
      </c>
      <c r="S348" s="80" t="s">
        <v>1837</v>
      </c>
      <c r="T348" s="80" t="s">
        <v>1951</v>
      </c>
      <c r="U348" s="82">
        <v>42812.595381944448</v>
      </c>
      <c r="V348" s="84" t="s">
        <v>2338</v>
      </c>
      <c r="W348" s="80"/>
      <c r="X348" s="80"/>
      <c r="Y348" s="83" t="s">
        <v>3338</v>
      </c>
      <c r="Z348" s="80"/>
    </row>
    <row r="349" spans="1:26" x14ac:dyDescent="0.25">
      <c r="A349" s="65" t="s">
        <v>370</v>
      </c>
      <c r="B349" s="65" t="s">
        <v>674</v>
      </c>
      <c r="C349" s="66"/>
      <c r="D349" s="67"/>
      <c r="E349" s="68"/>
      <c r="F349" s="69"/>
      <c r="G349" s="66"/>
      <c r="H349" s="70"/>
      <c r="I349" s="71"/>
      <c r="J349" s="71"/>
      <c r="K349" s="35"/>
      <c r="L349" s="78">
        <v>349</v>
      </c>
      <c r="M349" s="78"/>
      <c r="N349" s="73"/>
      <c r="O349" s="80" t="s">
        <v>754</v>
      </c>
      <c r="P349" s="82">
        <v>42816.049259259256</v>
      </c>
      <c r="Q349" s="80" t="s">
        <v>889</v>
      </c>
      <c r="R349" s="80"/>
      <c r="S349" s="80"/>
      <c r="T349" s="80" t="s">
        <v>1884</v>
      </c>
      <c r="U349" s="82">
        <v>42816.049259259256</v>
      </c>
      <c r="V349" s="84" t="s">
        <v>2339</v>
      </c>
      <c r="W349" s="80"/>
      <c r="X349" s="80"/>
      <c r="Y349" s="83" t="s">
        <v>3339</v>
      </c>
      <c r="Z349" s="80"/>
    </row>
    <row r="350" spans="1:26" x14ac:dyDescent="0.25">
      <c r="A350" s="65" t="s">
        <v>371</v>
      </c>
      <c r="B350" s="65" t="s">
        <v>675</v>
      </c>
      <c r="C350" s="66"/>
      <c r="D350" s="67"/>
      <c r="E350" s="68"/>
      <c r="F350" s="69"/>
      <c r="G350" s="66"/>
      <c r="H350" s="70"/>
      <c r="I350" s="71"/>
      <c r="J350" s="71"/>
      <c r="K350" s="35"/>
      <c r="L350" s="78">
        <v>350</v>
      </c>
      <c r="M350" s="78"/>
      <c r="N350" s="73"/>
      <c r="O350" s="80" t="s">
        <v>754</v>
      </c>
      <c r="P350" s="82">
        <v>42815.884351851855</v>
      </c>
      <c r="Q350" s="80" t="s">
        <v>890</v>
      </c>
      <c r="R350" s="84" t="s">
        <v>1569</v>
      </c>
      <c r="S350" s="80" t="s">
        <v>1805</v>
      </c>
      <c r="T350" s="80" t="s">
        <v>1952</v>
      </c>
      <c r="U350" s="82">
        <v>42815.884351851855</v>
      </c>
      <c r="V350" s="84" t="s">
        <v>2340</v>
      </c>
      <c r="W350" s="80"/>
      <c r="X350" s="80"/>
      <c r="Y350" s="83" t="s">
        <v>3340</v>
      </c>
      <c r="Z350" s="80"/>
    </row>
    <row r="351" spans="1:26" x14ac:dyDescent="0.25">
      <c r="A351" s="65" t="s">
        <v>372</v>
      </c>
      <c r="B351" s="65" t="s">
        <v>373</v>
      </c>
      <c r="C351" s="66"/>
      <c r="D351" s="67"/>
      <c r="E351" s="68"/>
      <c r="F351" s="69"/>
      <c r="G351" s="66"/>
      <c r="H351" s="70"/>
      <c r="I351" s="71"/>
      <c r="J351" s="71"/>
      <c r="K351" s="35"/>
      <c r="L351" s="78">
        <v>351</v>
      </c>
      <c r="M351" s="78"/>
      <c r="N351" s="73"/>
      <c r="O351" s="80" t="s">
        <v>754</v>
      </c>
      <c r="P351" s="82">
        <v>42816.087858796294</v>
      </c>
      <c r="Q351" s="80" t="s">
        <v>891</v>
      </c>
      <c r="R351" s="80"/>
      <c r="S351" s="80"/>
      <c r="T351" s="80" t="s">
        <v>1953</v>
      </c>
      <c r="U351" s="82">
        <v>42816.087858796294</v>
      </c>
      <c r="V351" s="84" t="s">
        <v>2341</v>
      </c>
      <c r="W351" s="80"/>
      <c r="X351" s="80"/>
      <c r="Y351" s="83" t="s">
        <v>3341</v>
      </c>
      <c r="Z351" s="80"/>
    </row>
    <row r="352" spans="1:26" x14ac:dyDescent="0.25">
      <c r="A352" s="65" t="s">
        <v>373</v>
      </c>
      <c r="B352" s="65" t="s">
        <v>676</v>
      </c>
      <c r="C352" s="66"/>
      <c r="D352" s="67"/>
      <c r="E352" s="68"/>
      <c r="F352" s="69"/>
      <c r="G352" s="66"/>
      <c r="H352" s="70"/>
      <c r="I352" s="71"/>
      <c r="J352" s="71"/>
      <c r="K352" s="35"/>
      <c r="L352" s="78">
        <v>352</v>
      </c>
      <c r="M352" s="78"/>
      <c r="N352" s="73"/>
      <c r="O352" s="80" t="s">
        <v>754</v>
      </c>
      <c r="P352" s="82">
        <v>42816.080740740741</v>
      </c>
      <c r="Q352" s="80" t="s">
        <v>892</v>
      </c>
      <c r="R352" s="84" t="s">
        <v>1570</v>
      </c>
      <c r="S352" s="80" t="s">
        <v>1805</v>
      </c>
      <c r="T352" s="80" t="s">
        <v>1954</v>
      </c>
      <c r="U352" s="82">
        <v>42816.080740740741</v>
      </c>
      <c r="V352" s="84" t="s">
        <v>2342</v>
      </c>
      <c r="W352" s="80"/>
      <c r="X352" s="80"/>
      <c r="Y352" s="83" t="s">
        <v>3342</v>
      </c>
      <c r="Z352" s="80"/>
    </row>
    <row r="353" spans="1:26" x14ac:dyDescent="0.25">
      <c r="A353" s="65" t="s">
        <v>371</v>
      </c>
      <c r="B353" s="65" t="s">
        <v>677</v>
      </c>
      <c r="C353" s="66"/>
      <c r="D353" s="67"/>
      <c r="E353" s="68"/>
      <c r="F353" s="69"/>
      <c r="G353" s="66"/>
      <c r="H353" s="70"/>
      <c r="I353" s="71"/>
      <c r="J353" s="71"/>
      <c r="K353" s="35"/>
      <c r="L353" s="78">
        <v>353</v>
      </c>
      <c r="M353" s="78"/>
      <c r="N353" s="73"/>
      <c r="O353" s="80" t="s">
        <v>754</v>
      </c>
      <c r="P353" s="82">
        <v>42816.087361111109</v>
      </c>
      <c r="Q353" s="80" t="s">
        <v>893</v>
      </c>
      <c r="R353" s="80"/>
      <c r="S353" s="80"/>
      <c r="T353" s="80" t="s">
        <v>1884</v>
      </c>
      <c r="U353" s="82">
        <v>42816.087361111109</v>
      </c>
      <c r="V353" s="84" t="s">
        <v>2343</v>
      </c>
      <c r="W353" s="80"/>
      <c r="X353" s="80"/>
      <c r="Y353" s="83" t="s">
        <v>3343</v>
      </c>
      <c r="Z353" s="80"/>
    </row>
    <row r="354" spans="1:26" x14ac:dyDescent="0.25">
      <c r="A354" s="65" t="s">
        <v>374</v>
      </c>
      <c r="B354" s="65" t="s">
        <v>677</v>
      </c>
      <c r="C354" s="66"/>
      <c r="D354" s="67"/>
      <c r="E354" s="68"/>
      <c r="F354" s="69"/>
      <c r="G354" s="66"/>
      <c r="H354" s="70"/>
      <c r="I354" s="71"/>
      <c r="J354" s="71"/>
      <c r="K354" s="35"/>
      <c r="L354" s="78">
        <v>354</v>
      </c>
      <c r="M354" s="78"/>
      <c r="N354" s="73"/>
      <c r="O354" s="80" t="s">
        <v>754</v>
      </c>
      <c r="P354" s="82">
        <v>42816.091261574074</v>
      </c>
      <c r="Q354" s="80" t="s">
        <v>894</v>
      </c>
      <c r="R354" s="80"/>
      <c r="S354" s="80"/>
      <c r="T354" s="80" t="s">
        <v>1884</v>
      </c>
      <c r="U354" s="82">
        <v>42816.091261574074</v>
      </c>
      <c r="V354" s="84" t="s">
        <v>2344</v>
      </c>
      <c r="W354" s="80"/>
      <c r="X354" s="80"/>
      <c r="Y354" s="83" t="s">
        <v>3344</v>
      </c>
      <c r="Z354" s="80"/>
    </row>
    <row r="355" spans="1:26" x14ac:dyDescent="0.25">
      <c r="A355" s="65" t="s">
        <v>375</v>
      </c>
      <c r="B355" s="65" t="s">
        <v>678</v>
      </c>
      <c r="C355" s="66"/>
      <c r="D355" s="67"/>
      <c r="E355" s="68"/>
      <c r="F355" s="69"/>
      <c r="G355" s="66"/>
      <c r="H355" s="70"/>
      <c r="I355" s="71"/>
      <c r="J355" s="71"/>
      <c r="K355" s="35"/>
      <c r="L355" s="78">
        <v>355</v>
      </c>
      <c r="M355" s="78"/>
      <c r="N355" s="73"/>
      <c r="O355" s="80" t="s">
        <v>754</v>
      </c>
      <c r="P355" s="82">
        <v>42813.736666666664</v>
      </c>
      <c r="Q355" s="80" t="s">
        <v>895</v>
      </c>
      <c r="R355" s="80"/>
      <c r="S355" s="80"/>
      <c r="T355" s="80" t="s">
        <v>1884</v>
      </c>
      <c r="U355" s="82">
        <v>42813.736666666664</v>
      </c>
      <c r="V355" s="84" t="s">
        <v>2345</v>
      </c>
      <c r="W355" s="80"/>
      <c r="X355" s="80"/>
      <c r="Y355" s="83" t="s">
        <v>3345</v>
      </c>
      <c r="Z355" s="83" t="s">
        <v>4120</v>
      </c>
    </row>
    <row r="356" spans="1:26" x14ac:dyDescent="0.25">
      <c r="A356" s="65" t="s">
        <v>375</v>
      </c>
      <c r="B356" s="65" t="s">
        <v>678</v>
      </c>
      <c r="C356" s="66"/>
      <c r="D356" s="67"/>
      <c r="E356" s="68"/>
      <c r="F356" s="69"/>
      <c r="G356" s="66"/>
      <c r="H356" s="70"/>
      <c r="I356" s="71"/>
      <c r="J356" s="71"/>
      <c r="K356" s="35"/>
      <c r="L356" s="78">
        <v>356</v>
      </c>
      <c r="M356" s="78"/>
      <c r="N356" s="73"/>
      <c r="O356" s="80" t="s">
        <v>754</v>
      </c>
      <c r="P356" s="82">
        <v>42815.018495370372</v>
      </c>
      <c r="Q356" s="80" t="s">
        <v>896</v>
      </c>
      <c r="R356" s="80"/>
      <c r="S356" s="80"/>
      <c r="T356" s="80" t="s">
        <v>1884</v>
      </c>
      <c r="U356" s="82">
        <v>42815.018495370372</v>
      </c>
      <c r="V356" s="84" t="s">
        <v>2346</v>
      </c>
      <c r="W356" s="80"/>
      <c r="X356" s="80"/>
      <c r="Y356" s="83" t="s">
        <v>3346</v>
      </c>
      <c r="Z356" s="83" t="s">
        <v>4121</v>
      </c>
    </row>
    <row r="357" spans="1:26" x14ac:dyDescent="0.25">
      <c r="A357" s="65" t="s">
        <v>375</v>
      </c>
      <c r="B357" s="65" t="s">
        <v>678</v>
      </c>
      <c r="C357" s="66"/>
      <c r="D357" s="67"/>
      <c r="E357" s="68"/>
      <c r="F357" s="69"/>
      <c r="G357" s="66"/>
      <c r="H357" s="70"/>
      <c r="I357" s="71"/>
      <c r="J357" s="71"/>
      <c r="K357" s="35"/>
      <c r="L357" s="78">
        <v>357</v>
      </c>
      <c r="M357" s="78"/>
      <c r="N357" s="73"/>
      <c r="O357" s="80" t="s">
        <v>754</v>
      </c>
      <c r="P357" s="82">
        <v>42815.019247685188</v>
      </c>
      <c r="Q357" s="80" t="s">
        <v>897</v>
      </c>
      <c r="R357" s="80"/>
      <c r="S357" s="80"/>
      <c r="T357" s="80" t="s">
        <v>1884</v>
      </c>
      <c r="U357" s="82">
        <v>42815.019247685188</v>
      </c>
      <c r="V357" s="84" t="s">
        <v>2347</v>
      </c>
      <c r="W357" s="80"/>
      <c r="X357" s="80"/>
      <c r="Y357" s="83" t="s">
        <v>3347</v>
      </c>
      <c r="Z357" s="83" t="s">
        <v>3346</v>
      </c>
    </row>
    <row r="358" spans="1:26" x14ac:dyDescent="0.25">
      <c r="A358" s="65" t="s">
        <v>375</v>
      </c>
      <c r="B358" s="65" t="s">
        <v>679</v>
      </c>
      <c r="C358" s="66"/>
      <c r="D358" s="67"/>
      <c r="E358" s="68"/>
      <c r="F358" s="69"/>
      <c r="G358" s="66"/>
      <c r="H358" s="70"/>
      <c r="I358" s="71"/>
      <c r="J358" s="71"/>
      <c r="K358" s="35"/>
      <c r="L358" s="78">
        <v>358</v>
      </c>
      <c r="M358" s="78"/>
      <c r="N358" s="73"/>
      <c r="O358" s="80" t="s">
        <v>754</v>
      </c>
      <c r="P358" s="82">
        <v>42813.736666666664</v>
      </c>
      <c r="Q358" s="80" t="s">
        <v>895</v>
      </c>
      <c r="R358" s="80"/>
      <c r="S358" s="80"/>
      <c r="T358" s="80" t="s">
        <v>1884</v>
      </c>
      <c r="U358" s="82">
        <v>42813.736666666664</v>
      </c>
      <c r="V358" s="84" t="s">
        <v>2345</v>
      </c>
      <c r="W358" s="80"/>
      <c r="X358" s="80"/>
      <c r="Y358" s="83" t="s">
        <v>3345</v>
      </c>
      <c r="Z358" s="83" t="s">
        <v>4120</v>
      </c>
    </row>
    <row r="359" spans="1:26" x14ac:dyDescent="0.25">
      <c r="A359" s="65" t="s">
        <v>375</v>
      </c>
      <c r="B359" s="65" t="s">
        <v>679</v>
      </c>
      <c r="C359" s="66"/>
      <c r="D359" s="67"/>
      <c r="E359" s="68"/>
      <c r="F359" s="69"/>
      <c r="G359" s="66"/>
      <c r="H359" s="70"/>
      <c r="I359" s="71"/>
      <c r="J359" s="71"/>
      <c r="K359" s="35"/>
      <c r="L359" s="78">
        <v>359</v>
      </c>
      <c r="M359" s="78"/>
      <c r="N359" s="73"/>
      <c r="O359" s="80" t="s">
        <v>754</v>
      </c>
      <c r="P359" s="82">
        <v>42815.018495370372</v>
      </c>
      <c r="Q359" s="80" t="s">
        <v>896</v>
      </c>
      <c r="R359" s="80"/>
      <c r="S359" s="80"/>
      <c r="T359" s="80" t="s">
        <v>1884</v>
      </c>
      <c r="U359" s="82">
        <v>42815.018495370372</v>
      </c>
      <c r="V359" s="84" t="s">
        <v>2346</v>
      </c>
      <c r="W359" s="80"/>
      <c r="X359" s="80"/>
      <c r="Y359" s="83" t="s">
        <v>3346</v>
      </c>
      <c r="Z359" s="83" t="s">
        <v>4121</v>
      </c>
    </row>
    <row r="360" spans="1:26" x14ac:dyDescent="0.25">
      <c r="A360" s="65" t="s">
        <v>375</v>
      </c>
      <c r="B360" s="65" t="s">
        <v>679</v>
      </c>
      <c r="C360" s="66"/>
      <c r="D360" s="67"/>
      <c r="E360" s="68"/>
      <c r="F360" s="69"/>
      <c r="G360" s="66"/>
      <c r="H360" s="70"/>
      <c r="I360" s="71"/>
      <c r="J360" s="71"/>
      <c r="K360" s="35"/>
      <c r="L360" s="78">
        <v>360</v>
      </c>
      <c r="M360" s="78"/>
      <c r="N360" s="73"/>
      <c r="O360" s="80" t="s">
        <v>754</v>
      </c>
      <c r="P360" s="82">
        <v>42815.019247685188</v>
      </c>
      <c r="Q360" s="80" t="s">
        <v>897</v>
      </c>
      <c r="R360" s="80"/>
      <c r="S360" s="80"/>
      <c r="T360" s="80" t="s">
        <v>1884</v>
      </c>
      <c r="U360" s="82">
        <v>42815.019247685188</v>
      </c>
      <c r="V360" s="84" t="s">
        <v>2347</v>
      </c>
      <c r="W360" s="80"/>
      <c r="X360" s="80"/>
      <c r="Y360" s="83" t="s">
        <v>3347</v>
      </c>
      <c r="Z360" s="83" t="s">
        <v>3346</v>
      </c>
    </row>
    <row r="361" spans="1:26" x14ac:dyDescent="0.25">
      <c r="A361" s="65" t="s">
        <v>375</v>
      </c>
      <c r="B361" s="65" t="s">
        <v>680</v>
      </c>
      <c r="C361" s="66"/>
      <c r="D361" s="67"/>
      <c r="E361" s="68"/>
      <c r="F361" s="69"/>
      <c r="G361" s="66"/>
      <c r="H361" s="70"/>
      <c r="I361" s="71"/>
      <c r="J361" s="71"/>
      <c r="K361" s="35"/>
      <c r="L361" s="78">
        <v>361</v>
      </c>
      <c r="M361" s="78"/>
      <c r="N361" s="73"/>
      <c r="O361" s="80" t="s">
        <v>754</v>
      </c>
      <c r="P361" s="82">
        <v>42813.736666666664</v>
      </c>
      <c r="Q361" s="80" t="s">
        <v>895</v>
      </c>
      <c r="R361" s="80"/>
      <c r="S361" s="80"/>
      <c r="T361" s="80" t="s">
        <v>1884</v>
      </c>
      <c r="U361" s="82">
        <v>42813.736666666664</v>
      </c>
      <c r="V361" s="84" t="s">
        <v>2345</v>
      </c>
      <c r="W361" s="80"/>
      <c r="X361" s="80"/>
      <c r="Y361" s="83" t="s">
        <v>3345</v>
      </c>
      <c r="Z361" s="83" t="s">
        <v>4120</v>
      </c>
    </row>
    <row r="362" spans="1:26" x14ac:dyDescent="0.25">
      <c r="A362" s="65" t="s">
        <v>375</v>
      </c>
      <c r="B362" s="65" t="s">
        <v>680</v>
      </c>
      <c r="C362" s="66"/>
      <c r="D362" s="67"/>
      <c r="E362" s="68"/>
      <c r="F362" s="69"/>
      <c r="G362" s="66"/>
      <c r="H362" s="70"/>
      <c r="I362" s="71"/>
      <c r="J362" s="71"/>
      <c r="K362" s="35"/>
      <c r="L362" s="78">
        <v>362</v>
      </c>
      <c r="M362" s="78"/>
      <c r="N362" s="73"/>
      <c r="O362" s="80" t="s">
        <v>754</v>
      </c>
      <c r="P362" s="82">
        <v>42815.018495370372</v>
      </c>
      <c r="Q362" s="80" t="s">
        <v>896</v>
      </c>
      <c r="R362" s="80"/>
      <c r="S362" s="80"/>
      <c r="T362" s="80" t="s">
        <v>1884</v>
      </c>
      <c r="U362" s="82">
        <v>42815.018495370372</v>
      </c>
      <c r="V362" s="84" t="s">
        <v>2346</v>
      </c>
      <c r="W362" s="80"/>
      <c r="X362" s="80"/>
      <c r="Y362" s="83" t="s">
        <v>3346</v>
      </c>
      <c r="Z362" s="83" t="s">
        <v>4121</v>
      </c>
    </row>
    <row r="363" spans="1:26" x14ac:dyDescent="0.25">
      <c r="A363" s="65" t="s">
        <v>375</v>
      </c>
      <c r="B363" s="65" t="s">
        <v>680</v>
      </c>
      <c r="C363" s="66"/>
      <c r="D363" s="67"/>
      <c r="E363" s="68"/>
      <c r="F363" s="69"/>
      <c r="G363" s="66"/>
      <c r="H363" s="70"/>
      <c r="I363" s="71"/>
      <c r="J363" s="71"/>
      <c r="K363" s="35"/>
      <c r="L363" s="78">
        <v>363</v>
      </c>
      <c r="M363" s="78"/>
      <c r="N363" s="73"/>
      <c r="O363" s="80" t="s">
        <v>754</v>
      </c>
      <c r="P363" s="82">
        <v>42815.019247685188</v>
      </c>
      <c r="Q363" s="80" t="s">
        <v>897</v>
      </c>
      <c r="R363" s="80"/>
      <c r="S363" s="80"/>
      <c r="T363" s="80" t="s">
        <v>1884</v>
      </c>
      <c r="U363" s="82">
        <v>42815.019247685188</v>
      </c>
      <c r="V363" s="84" t="s">
        <v>2347</v>
      </c>
      <c r="W363" s="80"/>
      <c r="X363" s="80"/>
      <c r="Y363" s="83" t="s">
        <v>3347</v>
      </c>
      <c r="Z363" s="83" t="s">
        <v>3346</v>
      </c>
    </row>
    <row r="364" spans="1:26" x14ac:dyDescent="0.25">
      <c r="A364" s="65" t="s">
        <v>375</v>
      </c>
      <c r="B364" s="65" t="s">
        <v>681</v>
      </c>
      <c r="C364" s="66"/>
      <c r="D364" s="67"/>
      <c r="E364" s="68"/>
      <c r="F364" s="69"/>
      <c r="G364" s="66"/>
      <c r="H364" s="70"/>
      <c r="I364" s="71"/>
      <c r="J364" s="71"/>
      <c r="K364" s="35"/>
      <c r="L364" s="78">
        <v>364</v>
      </c>
      <c r="M364" s="78"/>
      <c r="N364" s="73"/>
      <c r="O364" s="80" t="s">
        <v>754</v>
      </c>
      <c r="P364" s="82">
        <v>42813.736666666664</v>
      </c>
      <c r="Q364" s="80" t="s">
        <v>895</v>
      </c>
      <c r="R364" s="80"/>
      <c r="S364" s="80"/>
      <c r="T364" s="80" t="s">
        <v>1884</v>
      </c>
      <c r="U364" s="82">
        <v>42813.736666666664</v>
      </c>
      <c r="V364" s="84" t="s">
        <v>2345</v>
      </c>
      <c r="W364" s="80"/>
      <c r="X364" s="80"/>
      <c r="Y364" s="83" t="s">
        <v>3345</v>
      </c>
      <c r="Z364" s="83" t="s">
        <v>4120</v>
      </c>
    </row>
    <row r="365" spans="1:26" x14ac:dyDescent="0.25">
      <c r="A365" s="65" t="s">
        <v>375</v>
      </c>
      <c r="B365" s="65" t="s">
        <v>681</v>
      </c>
      <c r="C365" s="66"/>
      <c r="D365" s="67"/>
      <c r="E365" s="68"/>
      <c r="F365" s="69"/>
      <c r="G365" s="66"/>
      <c r="H365" s="70"/>
      <c r="I365" s="71"/>
      <c r="J365" s="71"/>
      <c r="K365" s="35"/>
      <c r="L365" s="78">
        <v>365</v>
      </c>
      <c r="M365" s="78"/>
      <c r="N365" s="73"/>
      <c r="O365" s="80" t="s">
        <v>754</v>
      </c>
      <c r="P365" s="82">
        <v>42815.018495370372</v>
      </c>
      <c r="Q365" s="80" t="s">
        <v>896</v>
      </c>
      <c r="R365" s="80"/>
      <c r="S365" s="80"/>
      <c r="T365" s="80" t="s">
        <v>1884</v>
      </c>
      <c r="U365" s="82">
        <v>42815.018495370372</v>
      </c>
      <c r="V365" s="84" t="s">
        <v>2346</v>
      </c>
      <c r="W365" s="80"/>
      <c r="X365" s="80"/>
      <c r="Y365" s="83" t="s">
        <v>3346</v>
      </c>
      <c r="Z365" s="83" t="s">
        <v>4121</v>
      </c>
    </row>
    <row r="366" spans="1:26" x14ac:dyDescent="0.25">
      <c r="A366" s="65" t="s">
        <v>375</v>
      </c>
      <c r="B366" s="65" t="s">
        <v>681</v>
      </c>
      <c r="C366" s="66"/>
      <c r="D366" s="67"/>
      <c r="E366" s="68"/>
      <c r="F366" s="69"/>
      <c r="G366" s="66"/>
      <c r="H366" s="70"/>
      <c r="I366" s="71"/>
      <c r="J366" s="71"/>
      <c r="K366" s="35"/>
      <c r="L366" s="78">
        <v>366</v>
      </c>
      <c r="M366" s="78"/>
      <c r="N366" s="73"/>
      <c r="O366" s="80" t="s">
        <v>754</v>
      </c>
      <c r="P366" s="82">
        <v>42815.019247685188</v>
      </c>
      <c r="Q366" s="80" t="s">
        <v>897</v>
      </c>
      <c r="R366" s="80"/>
      <c r="S366" s="80"/>
      <c r="T366" s="80" t="s">
        <v>1884</v>
      </c>
      <c r="U366" s="82">
        <v>42815.019247685188</v>
      </c>
      <c r="V366" s="84" t="s">
        <v>2347</v>
      </c>
      <c r="W366" s="80"/>
      <c r="X366" s="80"/>
      <c r="Y366" s="83" t="s">
        <v>3347</v>
      </c>
      <c r="Z366" s="83" t="s">
        <v>3346</v>
      </c>
    </row>
    <row r="367" spans="1:26" x14ac:dyDescent="0.25">
      <c r="A367" s="65" t="s">
        <v>375</v>
      </c>
      <c r="B367" s="65" t="s">
        <v>682</v>
      </c>
      <c r="C367" s="66"/>
      <c r="D367" s="67"/>
      <c r="E367" s="68"/>
      <c r="F367" s="69"/>
      <c r="G367" s="66"/>
      <c r="H367" s="70"/>
      <c r="I367" s="71"/>
      <c r="J367" s="71"/>
      <c r="K367" s="35"/>
      <c r="L367" s="78">
        <v>367</v>
      </c>
      <c r="M367" s="78"/>
      <c r="N367" s="73"/>
      <c r="O367" s="80" t="s">
        <v>754</v>
      </c>
      <c r="P367" s="82">
        <v>42813.736666666664</v>
      </c>
      <c r="Q367" s="80" t="s">
        <v>895</v>
      </c>
      <c r="R367" s="80"/>
      <c r="S367" s="80"/>
      <c r="T367" s="80" t="s">
        <v>1884</v>
      </c>
      <c r="U367" s="82">
        <v>42813.736666666664</v>
      </c>
      <c r="V367" s="84" t="s">
        <v>2345</v>
      </c>
      <c r="W367" s="80"/>
      <c r="X367" s="80"/>
      <c r="Y367" s="83" t="s">
        <v>3345</v>
      </c>
      <c r="Z367" s="83" t="s">
        <v>4120</v>
      </c>
    </row>
    <row r="368" spans="1:26" x14ac:dyDescent="0.25">
      <c r="A368" s="65" t="s">
        <v>375</v>
      </c>
      <c r="B368" s="65" t="s">
        <v>682</v>
      </c>
      <c r="C368" s="66"/>
      <c r="D368" s="67"/>
      <c r="E368" s="68"/>
      <c r="F368" s="69"/>
      <c r="G368" s="66"/>
      <c r="H368" s="70"/>
      <c r="I368" s="71"/>
      <c r="J368" s="71"/>
      <c r="K368" s="35"/>
      <c r="L368" s="78">
        <v>368</v>
      </c>
      <c r="M368" s="78"/>
      <c r="N368" s="73"/>
      <c r="O368" s="80" t="s">
        <v>754</v>
      </c>
      <c r="P368" s="82">
        <v>42815.018495370372</v>
      </c>
      <c r="Q368" s="80" t="s">
        <v>896</v>
      </c>
      <c r="R368" s="80"/>
      <c r="S368" s="80"/>
      <c r="T368" s="80" t="s">
        <v>1884</v>
      </c>
      <c r="U368" s="82">
        <v>42815.018495370372</v>
      </c>
      <c r="V368" s="84" t="s">
        <v>2346</v>
      </c>
      <c r="W368" s="80"/>
      <c r="X368" s="80"/>
      <c r="Y368" s="83" t="s">
        <v>3346</v>
      </c>
      <c r="Z368" s="83" t="s">
        <v>4121</v>
      </c>
    </row>
    <row r="369" spans="1:26" x14ac:dyDescent="0.25">
      <c r="A369" s="65" t="s">
        <v>375</v>
      </c>
      <c r="B369" s="65" t="s">
        <v>682</v>
      </c>
      <c r="C369" s="66"/>
      <c r="D369" s="67"/>
      <c r="E369" s="68"/>
      <c r="F369" s="69"/>
      <c r="G369" s="66"/>
      <c r="H369" s="70"/>
      <c r="I369" s="71"/>
      <c r="J369" s="71"/>
      <c r="K369" s="35"/>
      <c r="L369" s="78">
        <v>369</v>
      </c>
      <c r="M369" s="78"/>
      <c r="N369" s="73"/>
      <c r="O369" s="80" t="s">
        <v>754</v>
      </c>
      <c r="P369" s="82">
        <v>42815.019247685188</v>
      </c>
      <c r="Q369" s="80" t="s">
        <v>897</v>
      </c>
      <c r="R369" s="80"/>
      <c r="S369" s="80"/>
      <c r="T369" s="80" t="s">
        <v>1884</v>
      </c>
      <c r="U369" s="82">
        <v>42815.019247685188</v>
      </c>
      <c r="V369" s="84" t="s">
        <v>2347</v>
      </c>
      <c r="W369" s="80"/>
      <c r="X369" s="80"/>
      <c r="Y369" s="83" t="s">
        <v>3347</v>
      </c>
      <c r="Z369" s="83" t="s">
        <v>3346</v>
      </c>
    </row>
    <row r="370" spans="1:26" x14ac:dyDescent="0.25">
      <c r="A370" s="65" t="s">
        <v>375</v>
      </c>
      <c r="B370" s="65" t="s">
        <v>683</v>
      </c>
      <c r="C370" s="66"/>
      <c r="D370" s="67"/>
      <c r="E370" s="68"/>
      <c r="F370" s="69"/>
      <c r="G370" s="66"/>
      <c r="H370" s="70"/>
      <c r="I370" s="71"/>
      <c r="J370" s="71"/>
      <c r="K370" s="35"/>
      <c r="L370" s="78">
        <v>370</v>
      </c>
      <c r="M370" s="78"/>
      <c r="N370" s="73"/>
      <c r="O370" s="80" t="s">
        <v>755</v>
      </c>
      <c r="P370" s="82">
        <v>42813.736666666664</v>
      </c>
      <c r="Q370" s="80" t="s">
        <v>895</v>
      </c>
      <c r="R370" s="80"/>
      <c r="S370" s="80"/>
      <c r="T370" s="80" t="s">
        <v>1884</v>
      </c>
      <c r="U370" s="82">
        <v>42813.736666666664</v>
      </c>
      <c r="V370" s="84" t="s">
        <v>2345</v>
      </c>
      <c r="W370" s="80"/>
      <c r="X370" s="80"/>
      <c r="Y370" s="83" t="s">
        <v>3345</v>
      </c>
      <c r="Z370" s="83" t="s">
        <v>4120</v>
      </c>
    </row>
    <row r="371" spans="1:26" x14ac:dyDescent="0.25">
      <c r="A371" s="65" t="s">
        <v>375</v>
      </c>
      <c r="B371" s="65" t="s">
        <v>683</v>
      </c>
      <c r="C371" s="66"/>
      <c r="D371" s="67"/>
      <c r="E371" s="68"/>
      <c r="F371" s="69"/>
      <c r="G371" s="66"/>
      <c r="H371" s="70"/>
      <c r="I371" s="71"/>
      <c r="J371" s="71"/>
      <c r="K371" s="35"/>
      <c r="L371" s="78">
        <v>371</v>
      </c>
      <c r="M371" s="78"/>
      <c r="N371" s="73"/>
      <c r="O371" s="80" t="s">
        <v>755</v>
      </c>
      <c r="P371" s="82">
        <v>42815.018495370372</v>
      </c>
      <c r="Q371" s="80" t="s">
        <v>896</v>
      </c>
      <c r="R371" s="80"/>
      <c r="S371" s="80"/>
      <c r="T371" s="80" t="s">
        <v>1884</v>
      </c>
      <c r="U371" s="82">
        <v>42815.018495370372</v>
      </c>
      <c r="V371" s="84" t="s">
        <v>2346</v>
      </c>
      <c r="W371" s="80"/>
      <c r="X371" s="80"/>
      <c r="Y371" s="83" t="s">
        <v>3346</v>
      </c>
      <c r="Z371" s="83" t="s">
        <v>4121</v>
      </c>
    </row>
    <row r="372" spans="1:26" x14ac:dyDescent="0.25">
      <c r="A372" s="65" t="s">
        <v>375</v>
      </c>
      <c r="B372" s="65" t="s">
        <v>683</v>
      </c>
      <c r="C372" s="66"/>
      <c r="D372" s="67"/>
      <c r="E372" s="68"/>
      <c r="F372" s="69"/>
      <c r="G372" s="66"/>
      <c r="H372" s="70"/>
      <c r="I372" s="71"/>
      <c r="J372" s="71"/>
      <c r="K372" s="35"/>
      <c r="L372" s="78">
        <v>372</v>
      </c>
      <c r="M372" s="78"/>
      <c r="N372" s="73"/>
      <c r="O372" s="80" t="s">
        <v>755</v>
      </c>
      <c r="P372" s="82">
        <v>42815.019247685188</v>
      </c>
      <c r="Q372" s="80" t="s">
        <v>897</v>
      </c>
      <c r="R372" s="80"/>
      <c r="S372" s="80"/>
      <c r="T372" s="80" t="s">
        <v>1884</v>
      </c>
      <c r="U372" s="82">
        <v>42815.019247685188</v>
      </c>
      <c r="V372" s="84" t="s">
        <v>2347</v>
      </c>
      <c r="W372" s="80"/>
      <c r="X372" s="80"/>
      <c r="Y372" s="83" t="s">
        <v>3347</v>
      </c>
      <c r="Z372" s="83" t="s">
        <v>3346</v>
      </c>
    </row>
    <row r="373" spans="1:26" x14ac:dyDescent="0.25">
      <c r="A373" s="65" t="s">
        <v>376</v>
      </c>
      <c r="B373" s="65" t="s">
        <v>491</v>
      </c>
      <c r="C373" s="66"/>
      <c r="D373" s="67"/>
      <c r="E373" s="68"/>
      <c r="F373" s="69"/>
      <c r="G373" s="66"/>
      <c r="H373" s="70"/>
      <c r="I373" s="71"/>
      <c r="J373" s="71"/>
      <c r="K373" s="35"/>
      <c r="L373" s="78">
        <v>373</v>
      </c>
      <c r="M373" s="78"/>
      <c r="N373" s="73"/>
      <c r="O373" s="80" t="s">
        <v>754</v>
      </c>
      <c r="P373" s="82">
        <v>42816.101145833331</v>
      </c>
      <c r="Q373" s="80" t="s">
        <v>848</v>
      </c>
      <c r="R373" s="80"/>
      <c r="S373" s="80"/>
      <c r="T373" s="80" t="s">
        <v>1887</v>
      </c>
      <c r="U373" s="82">
        <v>42816.101145833331</v>
      </c>
      <c r="V373" s="84" t="s">
        <v>2348</v>
      </c>
      <c r="W373" s="80"/>
      <c r="X373" s="80"/>
      <c r="Y373" s="83" t="s">
        <v>3348</v>
      </c>
      <c r="Z373" s="80"/>
    </row>
    <row r="374" spans="1:26" x14ac:dyDescent="0.25">
      <c r="A374" s="65" t="s">
        <v>377</v>
      </c>
      <c r="B374" s="65" t="s">
        <v>531</v>
      </c>
      <c r="C374" s="66"/>
      <c r="D374" s="67"/>
      <c r="E374" s="68"/>
      <c r="F374" s="69"/>
      <c r="G374" s="66"/>
      <c r="H374" s="70"/>
      <c r="I374" s="71"/>
      <c r="J374" s="71"/>
      <c r="K374" s="35"/>
      <c r="L374" s="78">
        <v>374</v>
      </c>
      <c r="M374" s="78"/>
      <c r="N374" s="73"/>
      <c r="O374" s="80" t="s">
        <v>754</v>
      </c>
      <c r="P374" s="82">
        <v>42816.103067129632</v>
      </c>
      <c r="Q374" s="80" t="s">
        <v>841</v>
      </c>
      <c r="R374" s="84" t="s">
        <v>1540</v>
      </c>
      <c r="S374" s="80" t="s">
        <v>1828</v>
      </c>
      <c r="T374" s="80" t="s">
        <v>1884</v>
      </c>
      <c r="U374" s="82">
        <v>42816.103067129632</v>
      </c>
      <c r="V374" s="84" t="s">
        <v>2349</v>
      </c>
      <c r="W374" s="80"/>
      <c r="X374" s="80"/>
      <c r="Y374" s="83" t="s">
        <v>3349</v>
      </c>
      <c r="Z374" s="80"/>
    </row>
    <row r="375" spans="1:26" x14ac:dyDescent="0.25">
      <c r="A375" s="65" t="s">
        <v>378</v>
      </c>
      <c r="B375" s="65" t="s">
        <v>336</v>
      </c>
      <c r="C375" s="66"/>
      <c r="D375" s="67"/>
      <c r="E375" s="68"/>
      <c r="F375" s="69"/>
      <c r="G375" s="66"/>
      <c r="H375" s="70"/>
      <c r="I375" s="71"/>
      <c r="J375" s="71"/>
      <c r="K375" s="35"/>
      <c r="L375" s="78">
        <v>375</v>
      </c>
      <c r="M375" s="78"/>
      <c r="N375" s="73"/>
      <c r="O375" s="80" t="s">
        <v>754</v>
      </c>
      <c r="P375" s="82">
        <v>42816.103090277778</v>
      </c>
      <c r="Q375" s="80" t="s">
        <v>861</v>
      </c>
      <c r="R375" s="84" t="s">
        <v>1553</v>
      </c>
      <c r="S375" s="80" t="s">
        <v>1834</v>
      </c>
      <c r="T375" s="80" t="s">
        <v>1939</v>
      </c>
      <c r="U375" s="82">
        <v>42816.103090277778</v>
      </c>
      <c r="V375" s="84" t="s">
        <v>2350</v>
      </c>
      <c r="W375" s="80"/>
      <c r="X375" s="80"/>
      <c r="Y375" s="83" t="s">
        <v>3350</v>
      </c>
      <c r="Z375" s="80"/>
    </row>
    <row r="376" spans="1:26" x14ac:dyDescent="0.25">
      <c r="A376" s="65" t="s">
        <v>379</v>
      </c>
      <c r="B376" s="65" t="s">
        <v>646</v>
      </c>
      <c r="C376" s="66"/>
      <c r="D376" s="67"/>
      <c r="E376" s="68"/>
      <c r="F376" s="69"/>
      <c r="G376" s="66"/>
      <c r="H376" s="70"/>
      <c r="I376" s="71"/>
      <c r="J376" s="71"/>
      <c r="K376" s="35"/>
      <c r="L376" s="78">
        <v>376</v>
      </c>
      <c r="M376" s="78"/>
      <c r="N376" s="73"/>
      <c r="O376" s="80" t="s">
        <v>754</v>
      </c>
      <c r="P376" s="82">
        <v>42816.108506944445</v>
      </c>
      <c r="Q376" s="80" t="s">
        <v>823</v>
      </c>
      <c r="R376" s="80"/>
      <c r="S376" s="80"/>
      <c r="T376" s="80" t="s">
        <v>1925</v>
      </c>
      <c r="U376" s="82">
        <v>42816.108506944445</v>
      </c>
      <c r="V376" s="84" t="s">
        <v>2351</v>
      </c>
      <c r="W376" s="80"/>
      <c r="X376" s="80"/>
      <c r="Y376" s="83" t="s">
        <v>3351</v>
      </c>
      <c r="Z376" s="80"/>
    </row>
    <row r="377" spans="1:26" x14ac:dyDescent="0.25">
      <c r="A377" s="65" t="s">
        <v>379</v>
      </c>
      <c r="B377" s="65" t="s">
        <v>582</v>
      </c>
      <c r="C377" s="66"/>
      <c r="D377" s="67"/>
      <c r="E377" s="68"/>
      <c r="F377" s="69"/>
      <c r="G377" s="66"/>
      <c r="H377" s="70"/>
      <c r="I377" s="71"/>
      <c r="J377" s="71"/>
      <c r="K377" s="35"/>
      <c r="L377" s="78">
        <v>377</v>
      </c>
      <c r="M377" s="78"/>
      <c r="N377" s="73"/>
      <c r="O377" s="80" t="s">
        <v>754</v>
      </c>
      <c r="P377" s="82">
        <v>42816.108506944445</v>
      </c>
      <c r="Q377" s="80" t="s">
        <v>823</v>
      </c>
      <c r="R377" s="80"/>
      <c r="S377" s="80"/>
      <c r="T377" s="80" t="s">
        <v>1925</v>
      </c>
      <c r="U377" s="82">
        <v>42816.108506944445</v>
      </c>
      <c r="V377" s="84" t="s">
        <v>2351</v>
      </c>
      <c r="W377" s="80"/>
      <c r="X377" s="80"/>
      <c r="Y377" s="83" t="s">
        <v>3351</v>
      </c>
      <c r="Z377" s="80"/>
    </row>
    <row r="378" spans="1:26" x14ac:dyDescent="0.25">
      <c r="A378" s="65" t="s">
        <v>379</v>
      </c>
      <c r="B378" s="65" t="s">
        <v>391</v>
      </c>
      <c r="C378" s="66"/>
      <c r="D378" s="67"/>
      <c r="E378" s="68"/>
      <c r="F378" s="69"/>
      <c r="G378" s="66"/>
      <c r="H378" s="70"/>
      <c r="I378" s="71"/>
      <c r="J378" s="71"/>
      <c r="K378" s="35"/>
      <c r="L378" s="78">
        <v>378</v>
      </c>
      <c r="M378" s="78"/>
      <c r="N378" s="73"/>
      <c r="O378" s="80" t="s">
        <v>754</v>
      </c>
      <c r="P378" s="82">
        <v>42816.108506944445</v>
      </c>
      <c r="Q378" s="80" t="s">
        <v>823</v>
      </c>
      <c r="R378" s="80"/>
      <c r="S378" s="80"/>
      <c r="T378" s="80" t="s">
        <v>1925</v>
      </c>
      <c r="U378" s="82">
        <v>42816.108506944445</v>
      </c>
      <c r="V378" s="84" t="s">
        <v>2351</v>
      </c>
      <c r="W378" s="80"/>
      <c r="X378" s="80"/>
      <c r="Y378" s="83" t="s">
        <v>3351</v>
      </c>
      <c r="Z378" s="80"/>
    </row>
    <row r="379" spans="1:26" x14ac:dyDescent="0.25">
      <c r="A379" s="65" t="s">
        <v>380</v>
      </c>
      <c r="B379" s="65" t="s">
        <v>565</v>
      </c>
      <c r="C379" s="66"/>
      <c r="D379" s="67"/>
      <c r="E379" s="68"/>
      <c r="F379" s="69"/>
      <c r="G379" s="66"/>
      <c r="H379" s="70"/>
      <c r="I379" s="71"/>
      <c r="J379" s="71"/>
      <c r="K379" s="35"/>
      <c r="L379" s="78">
        <v>379</v>
      </c>
      <c r="M379" s="78"/>
      <c r="N379" s="73"/>
      <c r="O379" s="80" t="s">
        <v>754</v>
      </c>
      <c r="P379" s="82">
        <v>42816.110254629632</v>
      </c>
      <c r="Q379" s="80" t="s">
        <v>788</v>
      </c>
      <c r="R379" s="84" t="s">
        <v>1511</v>
      </c>
      <c r="S379" s="80" t="s">
        <v>1804</v>
      </c>
      <c r="T379" s="80" t="s">
        <v>1906</v>
      </c>
      <c r="U379" s="82">
        <v>42816.110254629632</v>
      </c>
      <c r="V379" s="84" t="s">
        <v>2352</v>
      </c>
      <c r="W379" s="80"/>
      <c r="X379" s="80"/>
      <c r="Y379" s="83" t="s">
        <v>3352</v>
      </c>
      <c r="Z379" s="80"/>
    </row>
    <row r="380" spans="1:26" x14ac:dyDescent="0.25">
      <c r="A380" s="65" t="s">
        <v>381</v>
      </c>
      <c r="B380" s="65" t="s">
        <v>381</v>
      </c>
      <c r="C380" s="66"/>
      <c r="D380" s="67"/>
      <c r="E380" s="68"/>
      <c r="F380" s="69"/>
      <c r="G380" s="66"/>
      <c r="H380" s="70"/>
      <c r="I380" s="71"/>
      <c r="J380" s="71"/>
      <c r="K380" s="35"/>
      <c r="L380" s="78">
        <v>380</v>
      </c>
      <c r="M380" s="78"/>
      <c r="N380" s="73"/>
      <c r="O380" s="80" t="s">
        <v>179</v>
      </c>
      <c r="P380" s="82">
        <v>42816.113298611112</v>
      </c>
      <c r="Q380" s="80" t="s">
        <v>898</v>
      </c>
      <c r="R380" s="80" t="s">
        <v>1571</v>
      </c>
      <c r="S380" s="80" t="s">
        <v>1838</v>
      </c>
      <c r="T380" s="80" t="s">
        <v>1955</v>
      </c>
      <c r="U380" s="82">
        <v>42816.113298611112</v>
      </c>
      <c r="V380" s="84" t="s">
        <v>2353</v>
      </c>
      <c r="W380" s="80"/>
      <c r="X380" s="80"/>
      <c r="Y380" s="83" t="s">
        <v>3353</v>
      </c>
      <c r="Z380" s="80"/>
    </row>
    <row r="381" spans="1:26" x14ac:dyDescent="0.25">
      <c r="A381" s="65" t="s">
        <v>382</v>
      </c>
      <c r="B381" s="65" t="s">
        <v>382</v>
      </c>
      <c r="C381" s="66"/>
      <c r="D381" s="67"/>
      <c r="E381" s="68"/>
      <c r="F381" s="69"/>
      <c r="G381" s="66"/>
      <c r="H381" s="70"/>
      <c r="I381" s="71"/>
      <c r="J381" s="71"/>
      <c r="K381" s="35"/>
      <c r="L381" s="78">
        <v>381</v>
      </c>
      <c r="M381" s="78"/>
      <c r="N381" s="73"/>
      <c r="O381" s="80" t="s">
        <v>179</v>
      </c>
      <c r="P381" s="82">
        <v>42816.115358796298</v>
      </c>
      <c r="Q381" s="80" t="s">
        <v>899</v>
      </c>
      <c r="R381" s="80"/>
      <c r="S381" s="80"/>
      <c r="T381" s="80" t="s">
        <v>1884</v>
      </c>
      <c r="U381" s="82">
        <v>42816.115358796298</v>
      </c>
      <c r="V381" s="84" t="s">
        <v>2354</v>
      </c>
      <c r="W381" s="80"/>
      <c r="X381" s="80"/>
      <c r="Y381" s="83" t="s">
        <v>3354</v>
      </c>
      <c r="Z381" s="80"/>
    </row>
    <row r="382" spans="1:26" x14ac:dyDescent="0.25">
      <c r="A382" s="65" t="s">
        <v>383</v>
      </c>
      <c r="B382" s="65" t="s">
        <v>598</v>
      </c>
      <c r="C382" s="66"/>
      <c r="D382" s="67"/>
      <c r="E382" s="68"/>
      <c r="F382" s="69"/>
      <c r="G382" s="66"/>
      <c r="H382" s="70"/>
      <c r="I382" s="71"/>
      <c r="J382" s="71"/>
      <c r="K382" s="35"/>
      <c r="L382" s="78">
        <v>382</v>
      </c>
      <c r="M382" s="78"/>
      <c r="N382" s="73"/>
      <c r="O382" s="80" t="s">
        <v>754</v>
      </c>
      <c r="P382" s="82">
        <v>42816.125486111108</v>
      </c>
      <c r="Q382" s="80" t="s">
        <v>860</v>
      </c>
      <c r="R382" s="84" t="s">
        <v>1552</v>
      </c>
      <c r="S382" s="80" t="s">
        <v>1807</v>
      </c>
      <c r="T382" s="80" t="s">
        <v>1938</v>
      </c>
      <c r="U382" s="82">
        <v>42816.125486111108</v>
      </c>
      <c r="V382" s="84" t="s">
        <v>2355</v>
      </c>
      <c r="W382" s="80"/>
      <c r="X382" s="80"/>
      <c r="Y382" s="83" t="s">
        <v>3355</v>
      </c>
      <c r="Z382" s="80"/>
    </row>
    <row r="383" spans="1:26" x14ac:dyDescent="0.25">
      <c r="A383" s="65" t="s">
        <v>384</v>
      </c>
      <c r="B383" s="65" t="s">
        <v>634</v>
      </c>
      <c r="C383" s="66"/>
      <c r="D383" s="67"/>
      <c r="E383" s="68"/>
      <c r="F383" s="69"/>
      <c r="G383" s="66"/>
      <c r="H383" s="70"/>
      <c r="I383" s="71"/>
      <c r="J383" s="71"/>
      <c r="K383" s="35"/>
      <c r="L383" s="78">
        <v>383</v>
      </c>
      <c r="M383" s="78"/>
      <c r="N383" s="73"/>
      <c r="O383" s="80" t="s">
        <v>754</v>
      </c>
      <c r="P383" s="82">
        <v>42811.95385416667</v>
      </c>
      <c r="Q383" s="80" t="s">
        <v>776</v>
      </c>
      <c r="R383" s="84" t="s">
        <v>1506</v>
      </c>
      <c r="S383" s="80" t="s">
        <v>1809</v>
      </c>
      <c r="T383" s="80" t="s">
        <v>1897</v>
      </c>
      <c r="U383" s="82">
        <v>42811.95385416667</v>
      </c>
      <c r="V383" s="84" t="s">
        <v>2356</v>
      </c>
      <c r="W383" s="80"/>
      <c r="X383" s="80"/>
      <c r="Y383" s="83" t="s">
        <v>3356</v>
      </c>
      <c r="Z383" s="80"/>
    </row>
    <row r="384" spans="1:26" x14ac:dyDescent="0.25">
      <c r="A384" s="65" t="s">
        <v>384</v>
      </c>
      <c r="B384" s="65" t="s">
        <v>532</v>
      </c>
      <c r="C384" s="66"/>
      <c r="D384" s="67"/>
      <c r="E384" s="68"/>
      <c r="F384" s="69"/>
      <c r="G384" s="66"/>
      <c r="H384" s="70"/>
      <c r="I384" s="71"/>
      <c r="J384" s="71"/>
      <c r="K384" s="35"/>
      <c r="L384" s="78">
        <v>384</v>
      </c>
      <c r="M384" s="78"/>
      <c r="N384" s="73"/>
      <c r="O384" s="80" t="s">
        <v>754</v>
      </c>
      <c r="P384" s="82">
        <v>42812.105185185188</v>
      </c>
      <c r="Q384" s="80" t="s">
        <v>757</v>
      </c>
      <c r="R384" s="84" t="s">
        <v>1495</v>
      </c>
      <c r="S384" s="80" t="s">
        <v>1803</v>
      </c>
      <c r="T384" s="80" t="s">
        <v>1884</v>
      </c>
      <c r="U384" s="82">
        <v>42812.105185185188</v>
      </c>
      <c r="V384" s="84" t="s">
        <v>2357</v>
      </c>
      <c r="W384" s="80"/>
      <c r="X384" s="80"/>
      <c r="Y384" s="83" t="s">
        <v>3357</v>
      </c>
      <c r="Z384" s="80"/>
    </row>
    <row r="385" spans="1:26" x14ac:dyDescent="0.25">
      <c r="A385" s="65" t="s">
        <v>384</v>
      </c>
      <c r="B385" s="65" t="s">
        <v>531</v>
      </c>
      <c r="C385" s="66"/>
      <c r="D385" s="67"/>
      <c r="E385" s="68"/>
      <c r="F385" s="69"/>
      <c r="G385" s="66"/>
      <c r="H385" s="70"/>
      <c r="I385" s="71"/>
      <c r="J385" s="71"/>
      <c r="K385" s="35"/>
      <c r="L385" s="78">
        <v>385</v>
      </c>
      <c r="M385" s="78"/>
      <c r="N385" s="73"/>
      <c r="O385" s="80" t="s">
        <v>754</v>
      </c>
      <c r="P385" s="82">
        <v>42816.126921296294</v>
      </c>
      <c r="Q385" s="80" t="s">
        <v>841</v>
      </c>
      <c r="R385" s="84" t="s">
        <v>1540</v>
      </c>
      <c r="S385" s="80" t="s">
        <v>1828</v>
      </c>
      <c r="T385" s="80" t="s">
        <v>1884</v>
      </c>
      <c r="U385" s="82">
        <v>42816.126921296294</v>
      </c>
      <c r="V385" s="84" t="s">
        <v>2358</v>
      </c>
      <c r="W385" s="80"/>
      <c r="X385" s="80"/>
      <c r="Y385" s="83" t="s">
        <v>3358</v>
      </c>
      <c r="Z385" s="80"/>
    </row>
    <row r="386" spans="1:26" x14ac:dyDescent="0.25">
      <c r="A386" s="65" t="s">
        <v>384</v>
      </c>
      <c r="B386" s="65" t="s">
        <v>336</v>
      </c>
      <c r="C386" s="66"/>
      <c r="D386" s="67"/>
      <c r="E386" s="68"/>
      <c r="F386" s="69"/>
      <c r="G386" s="66"/>
      <c r="H386" s="70"/>
      <c r="I386" s="71"/>
      <c r="J386" s="71"/>
      <c r="K386" s="35"/>
      <c r="L386" s="78">
        <v>386</v>
      </c>
      <c r="M386" s="78"/>
      <c r="N386" s="73"/>
      <c r="O386" s="80" t="s">
        <v>754</v>
      </c>
      <c r="P386" s="82">
        <v>42816.127013888887</v>
      </c>
      <c r="Q386" s="80" t="s">
        <v>861</v>
      </c>
      <c r="R386" s="84" t="s">
        <v>1553</v>
      </c>
      <c r="S386" s="80" t="s">
        <v>1834</v>
      </c>
      <c r="T386" s="80" t="s">
        <v>1939</v>
      </c>
      <c r="U386" s="82">
        <v>42816.127013888887</v>
      </c>
      <c r="V386" s="84" t="s">
        <v>2359</v>
      </c>
      <c r="W386" s="80"/>
      <c r="X386" s="80"/>
      <c r="Y386" s="83" t="s">
        <v>3359</v>
      </c>
      <c r="Z386" s="80"/>
    </row>
    <row r="387" spans="1:26" x14ac:dyDescent="0.25">
      <c r="A387" s="65" t="s">
        <v>385</v>
      </c>
      <c r="B387" s="65" t="s">
        <v>668</v>
      </c>
      <c r="C387" s="66"/>
      <c r="D387" s="67"/>
      <c r="E387" s="68"/>
      <c r="F387" s="69"/>
      <c r="G387" s="66"/>
      <c r="H387" s="70"/>
      <c r="I387" s="71"/>
      <c r="J387" s="71"/>
      <c r="K387" s="35"/>
      <c r="L387" s="78">
        <v>387</v>
      </c>
      <c r="M387" s="78"/>
      <c r="N387" s="73"/>
      <c r="O387" s="80" t="s">
        <v>754</v>
      </c>
      <c r="P387" s="82">
        <v>42816.139490740738</v>
      </c>
      <c r="Q387" s="80" t="s">
        <v>900</v>
      </c>
      <c r="R387" s="84" t="s">
        <v>1572</v>
      </c>
      <c r="S387" s="80" t="s">
        <v>1804</v>
      </c>
      <c r="T387" s="80" t="s">
        <v>1884</v>
      </c>
      <c r="U387" s="82">
        <v>42816.139490740738</v>
      </c>
      <c r="V387" s="84" t="s">
        <v>2360</v>
      </c>
      <c r="W387" s="80"/>
      <c r="X387" s="80"/>
      <c r="Y387" s="83" t="s">
        <v>3360</v>
      </c>
      <c r="Z387" s="80"/>
    </row>
    <row r="388" spans="1:26" x14ac:dyDescent="0.25">
      <c r="A388" s="65" t="s">
        <v>385</v>
      </c>
      <c r="B388" s="65" t="s">
        <v>605</v>
      </c>
      <c r="C388" s="66"/>
      <c r="D388" s="67"/>
      <c r="E388" s="68"/>
      <c r="F388" s="69"/>
      <c r="G388" s="66"/>
      <c r="H388" s="70"/>
      <c r="I388" s="71"/>
      <c r="J388" s="71"/>
      <c r="K388" s="35"/>
      <c r="L388" s="78">
        <v>388</v>
      </c>
      <c r="M388" s="78"/>
      <c r="N388" s="73"/>
      <c r="O388" s="80" t="s">
        <v>754</v>
      </c>
      <c r="P388" s="82">
        <v>42816.139490740738</v>
      </c>
      <c r="Q388" s="80" t="s">
        <v>900</v>
      </c>
      <c r="R388" s="84" t="s">
        <v>1572</v>
      </c>
      <c r="S388" s="80" t="s">
        <v>1804</v>
      </c>
      <c r="T388" s="80" t="s">
        <v>1884</v>
      </c>
      <c r="U388" s="82">
        <v>42816.139490740738</v>
      </c>
      <c r="V388" s="84" t="s">
        <v>2360</v>
      </c>
      <c r="W388" s="80"/>
      <c r="X388" s="80"/>
      <c r="Y388" s="83" t="s">
        <v>3360</v>
      </c>
      <c r="Z388" s="80"/>
    </row>
    <row r="389" spans="1:26" x14ac:dyDescent="0.25">
      <c r="A389" s="65" t="s">
        <v>385</v>
      </c>
      <c r="B389" s="65" t="s">
        <v>606</v>
      </c>
      <c r="C389" s="66"/>
      <c r="D389" s="67"/>
      <c r="E389" s="68"/>
      <c r="F389" s="69"/>
      <c r="G389" s="66"/>
      <c r="H389" s="70"/>
      <c r="I389" s="71"/>
      <c r="J389" s="71"/>
      <c r="K389" s="35"/>
      <c r="L389" s="78">
        <v>389</v>
      </c>
      <c r="M389" s="78"/>
      <c r="N389" s="73"/>
      <c r="O389" s="80" t="s">
        <v>754</v>
      </c>
      <c r="P389" s="82">
        <v>42816.139490740738</v>
      </c>
      <c r="Q389" s="80" t="s">
        <v>900</v>
      </c>
      <c r="R389" s="84" t="s">
        <v>1572</v>
      </c>
      <c r="S389" s="80" t="s">
        <v>1804</v>
      </c>
      <c r="T389" s="80" t="s">
        <v>1884</v>
      </c>
      <c r="U389" s="82">
        <v>42816.139490740738</v>
      </c>
      <c r="V389" s="84" t="s">
        <v>2360</v>
      </c>
      <c r="W389" s="80"/>
      <c r="X389" s="80"/>
      <c r="Y389" s="83" t="s">
        <v>3360</v>
      </c>
      <c r="Z389" s="80"/>
    </row>
    <row r="390" spans="1:26" x14ac:dyDescent="0.25">
      <c r="A390" s="65" t="s">
        <v>385</v>
      </c>
      <c r="B390" s="65" t="s">
        <v>668</v>
      </c>
      <c r="C390" s="66"/>
      <c r="D390" s="67"/>
      <c r="E390" s="68"/>
      <c r="F390" s="69"/>
      <c r="G390" s="66"/>
      <c r="H390" s="70"/>
      <c r="I390" s="71"/>
      <c r="J390" s="71"/>
      <c r="K390" s="35"/>
      <c r="L390" s="78">
        <v>390</v>
      </c>
      <c r="M390" s="78"/>
      <c r="N390" s="73"/>
      <c r="O390" s="80" t="s">
        <v>754</v>
      </c>
      <c r="P390" s="82">
        <v>42816.139560185184</v>
      </c>
      <c r="Q390" s="80" t="s">
        <v>901</v>
      </c>
      <c r="R390" s="84" t="s">
        <v>1573</v>
      </c>
      <c r="S390" s="80" t="s">
        <v>1804</v>
      </c>
      <c r="T390" s="80" t="s">
        <v>1884</v>
      </c>
      <c r="U390" s="82">
        <v>42816.139560185184</v>
      </c>
      <c r="V390" s="84" t="s">
        <v>2361</v>
      </c>
      <c r="W390" s="80"/>
      <c r="X390" s="80"/>
      <c r="Y390" s="83" t="s">
        <v>3361</v>
      </c>
      <c r="Z390" s="80"/>
    </row>
    <row r="391" spans="1:26" x14ac:dyDescent="0.25">
      <c r="A391" s="65" t="s">
        <v>385</v>
      </c>
      <c r="B391" s="65" t="s">
        <v>605</v>
      </c>
      <c r="C391" s="66"/>
      <c r="D391" s="67"/>
      <c r="E391" s="68"/>
      <c r="F391" s="69"/>
      <c r="G391" s="66"/>
      <c r="H391" s="70"/>
      <c r="I391" s="71"/>
      <c r="J391" s="71"/>
      <c r="K391" s="35"/>
      <c r="L391" s="78">
        <v>391</v>
      </c>
      <c r="M391" s="78"/>
      <c r="N391" s="73"/>
      <c r="O391" s="80" t="s">
        <v>754</v>
      </c>
      <c r="P391" s="82">
        <v>42816.139560185184</v>
      </c>
      <c r="Q391" s="80" t="s">
        <v>901</v>
      </c>
      <c r="R391" s="84" t="s">
        <v>1573</v>
      </c>
      <c r="S391" s="80" t="s">
        <v>1804</v>
      </c>
      <c r="T391" s="80" t="s">
        <v>1884</v>
      </c>
      <c r="U391" s="82">
        <v>42816.139560185184</v>
      </c>
      <c r="V391" s="84" t="s">
        <v>2361</v>
      </c>
      <c r="W391" s="80"/>
      <c r="X391" s="80"/>
      <c r="Y391" s="83" t="s">
        <v>3361</v>
      </c>
      <c r="Z391" s="80"/>
    </row>
    <row r="392" spans="1:26" x14ac:dyDescent="0.25">
      <c r="A392" s="65" t="s">
        <v>385</v>
      </c>
      <c r="B392" s="65" t="s">
        <v>606</v>
      </c>
      <c r="C392" s="66"/>
      <c r="D392" s="67"/>
      <c r="E392" s="68"/>
      <c r="F392" s="69"/>
      <c r="G392" s="66"/>
      <c r="H392" s="70"/>
      <c r="I392" s="71"/>
      <c r="J392" s="71"/>
      <c r="K392" s="35"/>
      <c r="L392" s="78">
        <v>392</v>
      </c>
      <c r="M392" s="78"/>
      <c r="N392" s="73"/>
      <c r="O392" s="80" t="s">
        <v>754</v>
      </c>
      <c r="P392" s="82">
        <v>42816.139560185184</v>
      </c>
      <c r="Q392" s="80" t="s">
        <v>901</v>
      </c>
      <c r="R392" s="84" t="s">
        <v>1573</v>
      </c>
      <c r="S392" s="80" t="s">
        <v>1804</v>
      </c>
      <c r="T392" s="80" t="s">
        <v>1884</v>
      </c>
      <c r="U392" s="82">
        <v>42816.139560185184</v>
      </c>
      <c r="V392" s="84" t="s">
        <v>2361</v>
      </c>
      <c r="W392" s="80"/>
      <c r="X392" s="80"/>
      <c r="Y392" s="83" t="s">
        <v>3361</v>
      </c>
      <c r="Z392" s="80"/>
    </row>
    <row r="393" spans="1:26" x14ac:dyDescent="0.25">
      <c r="A393" s="65" t="s">
        <v>386</v>
      </c>
      <c r="B393" s="65" t="s">
        <v>684</v>
      </c>
      <c r="C393" s="66"/>
      <c r="D393" s="67"/>
      <c r="E393" s="68"/>
      <c r="F393" s="69"/>
      <c r="G393" s="66"/>
      <c r="H393" s="70"/>
      <c r="I393" s="71"/>
      <c r="J393" s="71"/>
      <c r="K393" s="35"/>
      <c r="L393" s="78">
        <v>393</v>
      </c>
      <c r="M393" s="78"/>
      <c r="N393" s="73"/>
      <c r="O393" s="80" t="s">
        <v>755</v>
      </c>
      <c r="P393" s="82">
        <v>42816.09</v>
      </c>
      <c r="Q393" s="80" t="s">
        <v>902</v>
      </c>
      <c r="R393" s="80"/>
      <c r="S393" s="80"/>
      <c r="T393" s="80" t="s">
        <v>1956</v>
      </c>
      <c r="U393" s="82">
        <v>42816.09</v>
      </c>
      <c r="V393" s="84" t="s">
        <v>2362</v>
      </c>
      <c r="W393" s="80"/>
      <c r="X393" s="80"/>
      <c r="Y393" s="83" t="s">
        <v>3362</v>
      </c>
      <c r="Z393" s="83" t="s">
        <v>4122</v>
      </c>
    </row>
    <row r="394" spans="1:26" x14ac:dyDescent="0.25">
      <c r="A394" s="65" t="s">
        <v>387</v>
      </c>
      <c r="B394" s="65" t="s">
        <v>386</v>
      </c>
      <c r="C394" s="66"/>
      <c r="D394" s="67"/>
      <c r="E394" s="68"/>
      <c r="F394" s="69"/>
      <c r="G394" s="66"/>
      <c r="H394" s="70"/>
      <c r="I394" s="71"/>
      <c r="J394" s="71"/>
      <c r="K394" s="35"/>
      <c r="L394" s="78">
        <v>394</v>
      </c>
      <c r="M394" s="78"/>
      <c r="N394" s="73"/>
      <c r="O394" s="80" t="s">
        <v>755</v>
      </c>
      <c r="P394" s="82">
        <v>42816.094699074078</v>
      </c>
      <c r="Q394" s="80" t="s">
        <v>903</v>
      </c>
      <c r="R394" s="80"/>
      <c r="S394" s="80"/>
      <c r="T394" s="80" t="s">
        <v>1957</v>
      </c>
      <c r="U394" s="82">
        <v>42816.094699074078</v>
      </c>
      <c r="V394" s="84" t="s">
        <v>2363</v>
      </c>
      <c r="W394" s="80"/>
      <c r="X394" s="80"/>
      <c r="Y394" s="83" t="s">
        <v>3363</v>
      </c>
      <c r="Z394" s="83" t="s">
        <v>3643</v>
      </c>
    </row>
    <row r="395" spans="1:26" x14ac:dyDescent="0.25">
      <c r="A395" s="65" t="s">
        <v>386</v>
      </c>
      <c r="B395" s="65" t="s">
        <v>387</v>
      </c>
      <c r="C395" s="66"/>
      <c r="D395" s="67"/>
      <c r="E395" s="68"/>
      <c r="F395" s="69"/>
      <c r="G395" s="66"/>
      <c r="H395" s="70"/>
      <c r="I395" s="71"/>
      <c r="J395" s="71"/>
      <c r="K395" s="35"/>
      <c r="L395" s="78">
        <v>395</v>
      </c>
      <c r="M395" s="78"/>
      <c r="N395" s="73"/>
      <c r="O395" s="80" t="s">
        <v>754</v>
      </c>
      <c r="P395" s="82">
        <v>42816.158263888887</v>
      </c>
      <c r="Q395" s="80" t="s">
        <v>904</v>
      </c>
      <c r="R395" s="80"/>
      <c r="S395" s="80"/>
      <c r="T395" s="80" t="s">
        <v>1884</v>
      </c>
      <c r="U395" s="82">
        <v>42816.158263888887</v>
      </c>
      <c r="V395" s="84" t="s">
        <v>2364</v>
      </c>
      <c r="W395" s="80"/>
      <c r="X395" s="80"/>
      <c r="Y395" s="83" t="s">
        <v>3364</v>
      </c>
      <c r="Z395" s="80"/>
    </row>
    <row r="396" spans="1:26" x14ac:dyDescent="0.25">
      <c r="A396" s="65" t="s">
        <v>388</v>
      </c>
      <c r="B396" s="65" t="s">
        <v>685</v>
      </c>
      <c r="C396" s="66"/>
      <c r="D396" s="67"/>
      <c r="E396" s="68"/>
      <c r="F396" s="69"/>
      <c r="G396" s="66"/>
      <c r="H396" s="70"/>
      <c r="I396" s="71"/>
      <c r="J396" s="71"/>
      <c r="K396" s="35"/>
      <c r="L396" s="78">
        <v>396</v>
      </c>
      <c r="M396" s="78"/>
      <c r="N396" s="73"/>
      <c r="O396" s="80" t="s">
        <v>754</v>
      </c>
      <c r="P396" s="82">
        <v>42816.188750000001</v>
      </c>
      <c r="Q396" s="80" t="s">
        <v>905</v>
      </c>
      <c r="R396" s="80"/>
      <c r="S396" s="80"/>
      <c r="T396" s="80" t="s">
        <v>1958</v>
      </c>
      <c r="U396" s="82">
        <v>42816.188750000001</v>
      </c>
      <c r="V396" s="84" t="s">
        <v>2365</v>
      </c>
      <c r="W396" s="80"/>
      <c r="X396" s="80"/>
      <c r="Y396" s="83" t="s">
        <v>3365</v>
      </c>
      <c r="Z396" s="80"/>
    </row>
    <row r="397" spans="1:26" x14ac:dyDescent="0.25">
      <c r="A397" s="65" t="s">
        <v>388</v>
      </c>
      <c r="B397" s="65" t="s">
        <v>395</v>
      </c>
      <c r="C397" s="66"/>
      <c r="D397" s="67"/>
      <c r="E397" s="68"/>
      <c r="F397" s="69"/>
      <c r="G397" s="66"/>
      <c r="H397" s="70"/>
      <c r="I397" s="71"/>
      <c r="J397" s="71"/>
      <c r="K397" s="35"/>
      <c r="L397" s="78">
        <v>397</v>
      </c>
      <c r="M397" s="78"/>
      <c r="N397" s="73"/>
      <c r="O397" s="80" t="s">
        <v>754</v>
      </c>
      <c r="P397" s="82">
        <v>42816.188750000001</v>
      </c>
      <c r="Q397" s="80" t="s">
        <v>905</v>
      </c>
      <c r="R397" s="80"/>
      <c r="S397" s="80"/>
      <c r="T397" s="80" t="s">
        <v>1958</v>
      </c>
      <c r="U397" s="82">
        <v>42816.188750000001</v>
      </c>
      <c r="V397" s="84" t="s">
        <v>2365</v>
      </c>
      <c r="W397" s="80"/>
      <c r="X397" s="80"/>
      <c r="Y397" s="83" t="s">
        <v>3365</v>
      </c>
      <c r="Z397" s="80"/>
    </row>
    <row r="398" spans="1:26" x14ac:dyDescent="0.25">
      <c r="A398" s="65" t="s">
        <v>389</v>
      </c>
      <c r="B398" s="65" t="s">
        <v>374</v>
      </c>
      <c r="C398" s="66"/>
      <c r="D398" s="67"/>
      <c r="E398" s="68"/>
      <c r="F398" s="69"/>
      <c r="G398" s="66"/>
      <c r="H398" s="70"/>
      <c r="I398" s="71"/>
      <c r="J398" s="71"/>
      <c r="K398" s="35"/>
      <c r="L398" s="78">
        <v>398</v>
      </c>
      <c r="M398" s="78"/>
      <c r="N398" s="73"/>
      <c r="O398" s="80" t="s">
        <v>754</v>
      </c>
      <c r="P398" s="82">
        <v>42816.253020833334</v>
      </c>
      <c r="Q398" s="80" t="s">
        <v>906</v>
      </c>
      <c r="R398" s="80"/>
      <c r="S398" s="80"/>
      <c r="T398" s="80" t="s">
        <v>1949</v>
      </c>
      <c r="U398" s="82">
        <v>42816.253020833334</v>
      </c>
      <c r="V398" s="84" t="s">
        <v>2366</v>
      </c>
      <c r="W398" s="80"/>
      <c r="X398" s="80"/>
      <c r="Y398" s="83" t="s">
        <v>3366</v>
      </c>
      <c r="Z398" s="80"/>
    </row>
    <row r="399" spans="1:26" x14ac:dyDescent="0.25">
      <c r="A399" s="65" t="s">
        <v>390</v>
      </c>
      <c r="B399" s="65" t="s">
        <v>646</v>
      </c>
      <c r="C399" s="66"/>
      <c r="D399" s="67"/>
      <c r="E399" s="68"/>
      <c r="F399" s="69"/>
      <c r="G399" s="66"/>
      <c r="H399" s="70"/>
      <c r="I399" s="71"/>
      <c r="J399" s="71"/>
      <c r="K399" s="35"/>
      <c r="L399" s="78">
        <v>399</v>
      </c>
      <c r="M399" s="78"/>
      <c r="N399" s="73"/>
      <c r="O399" s="80" t="s">
        <v>754</v>
      </c>
      <c r="P399" s="82">
        <v>42816.290636574071</v>
      </c>
      <c r="Q399" s="80" t="s">
        <v>823</v>
      </c>
      <c r="R399" s="80"/>
      <c r="S399" s="80"/>
      <c r="T399" s="80" t="s">
        <v>1925</v>
      </c>
      <c r="U399" s="82">
        <v>42816.290636574071</v>
      </c>
      <c r="V399" s="84" t="s">
        <v>2367</v>
      </c>
      <c r="W399" s="80"/>
      <c r="X399" s="80"/>
      <c r="Y399" s="83" t="s">
        <v>3367</v>
      </c>
      <c r="Z399" s="80"/>
    </row>
    <row r="400" spans="1:26" x14ac:dyDescent="0.25">
      <c r="A400" s="65" t="s">
        <v>391</v>
      </c>
      <c r="B400" s="65" t="s">
        <v>391</v>
      </c>
      <c r="C400" s="66"/>
      <c r="D400" s="67"/>
      <c r="E400" s="68"/>
      <c r="F400" s="69"/>
      <c r="G400" s="66"/>
      <c r="H400" s="70"/>
      <c r="I400" s="71"/>
      <c r="J400" s="71"/>
      <c r="K400" s="35"/>
      <c r="L400" s="78">
        <v>400</v>
      </c>
      <c r="M400" s="78"/>
      <c r="N400" s="73"/>
      <c r="O400" s="80" t="s">
        <v>179</v>
      </c>
      <c r="P400" s="82">
        <v>42815.028981481482</v>
      </c>
      <c r="Q400" s="80" t="s">
        <v>907</v>
      </c>
      <c r="R400" s="84" t="s">
        <v>1574</v>
      </c>
      <c r="S400" s="80" t="s">
        <v>1805</v>
      </c>
      <c r="T400" s="80" t="s">
        <v>1925</v>
      </c>
      <c r="U400" s="82">
        <v>42815.028981481482</v>
      </c>
      <c r="V400" s="84" t="s">
        <v>2368</v>
      </c>
      <c r="W400" s="80"/>
      <c r="X400" s="80"/>
      <c r="Y400" s="83" t="s">
        <v>3368</v>
      </c>
      <c r="Z400" s="80"/>
    </row>
    <row r="401" spans="1:26" x14ac:dyDescent="0.25">
      <c r="A401" s="65" t="s">
        <v>391</v>
      </c>
      <c r="B401" s="65" t="s">
        <v>535</v>
      </c>
      <c r="C401" s="66"/>
      <c r="D401" s="67"/>
      <c r="E401" s="68"/>
      <c r="F401" s="69"/>
      <c r="G401" s="66"/>
      <c r="H401" s="70"/>
      <c r="I401" s="71"/>
      <c r="J401" s="71"/>
      <c r="K401" s="35"/>
      <c r="L401" s="78">
        <v>401</v>
      </c>
      <c r="M401" s="78"/>
      <c r="N401" s="73"/>
      <c r="O401" s="80" t="s">
        <v>754</v>
      </c>
      <c r="P401" s="82">
        <v>42815.451747685183</v>
      </c>
      <c r="Q401" s="80" t="s">
        <v>874</v>
      </c>
      <c r="R401" s="84" t="s">
        <v>1561</v>
      </c>
      <c r="S401" s="80" t="s">
        <v>1827</v>
      </c>
      <c r="T401" s="80" t="s">
        <v>1946</v>
      </c>
      <c r="U401" s="82">
        <v>42815.451747685183</v>
      </c>
      <c r="V401" s="84" t="s">
        <v>2369</v>
      </c>
      <c r="W401" s="80"/>
      <c r="X401" s="80"/>
      <c r="Y401" s="83" t="s">
        <v>3369</v>
      </c>
      <c r="Z401" s="80"/>
    </row>
    <row r="402" spans="1:26" x14ac:dyDescent="0.25">
      <c r="A402" s="65" t="s">
        <v>390</v>
      </c>
      <c r="B402" s="65" t="s">
        <v>391</v>
      </c>
      <c r="C402" s="66"/>
      <c r="D402" s="67"/>
      <c r="E402" s="68"/>
      <c r="F402" s="69"/>
      <c r="G402" s="66"/>
      <c r="H402" s="70"/>
      <c r="I402" s="71"/>
      <c r="J402" s="71"/>
      <c r="K402" s="35"/>
      <c r="L402" s="78">
        <v>402</v>
      </c>
      <c r="M402" s="78"/>
      <c r="N402" s="73"/>
      <c r="O402" s="80" t="s">
        <v>754</v>
      </c>
      <c r="P402" s="82">
        <v>42816.290636574071</v>
      </c>
      <c r="Q402" s="80" t="s">
        <v>823</v>
      </c>
      <c r="R402" s="80"/>
      <c r="S402" s="80"/>
      <c r="T402" s="80" t="s">
        <v>1925</v>
      </c>
      <c r="U402" s="82">
        <v>42816.290636574071</v>
      </c>
      <c r="V402" s="84" t="s">
        <v>2367</v>
      </c>
      <c r="W402" s="80"/>
      <c r="X402" s="80"/>
      <c r="Y402" s="83" t="s">
        <v>3367</v>
      </c>
      <c r="Z402" s="80"/>
    </row>
    <row r="403" spans="1:26" x14ac:dyDescent="0.25">
      <c r="A403" s="65" t="s">
        <v>390</v>
      </c>
      <c r="B403" s="65" t="s">
        <v>582</v>
      </c>
      <c r="C403" s="66"/>
      <c r="D403" s="67"/>
      <c r="E403" s="68"/>
      <c r="F403" s="69"/>
      <c r="G403" s="66"/>
      <c r="H403" s="70"/>
      <c r="I403" s="71"/>
      <c r="J403" s="71"/>
      <c r="K403" s="35"/>
      <c r="L403" s="78">
        <v>403</v>
      </c>
      <c r="M403" s="78"/>
      <c r="N403" s="73"/>
      <c r="O403" s="80" t="s">
        <v>754</v>
      </c>
      <c r="P403" s="82">
        <v>42816.290636574071</v>
      </c>
      <c r="Q403" s="80" t="s">
        <v>823</v>
      </c>
      <c r="R403" s="80"/>
      <c r="S403" s="80"/>
      <c r="T403" s="80" t="s">
        <v>1925</v>
      </c>
      <c r="U403" s="82">
        <v>42816.290636574071</v>
      </c>
      <c r="V403" s="84" t="s">
        <v>2367</v>
      </c>
      <c r="W403" s="80"/>
      <c r="X403" s="80"/>
      <c r="Y403" s="83" t="s">
        <v>3367</v>
      </c>
      <c r="Z403" s="80"/>
    </row>
    <row r="404" spans="1:26" x14ac:dyDescent="0.25">
      <c r="A404" s="65" t="s">
        <v>392</v>
      </c>
      <c r="B404" s="65" t="s">
        <v>336</v>
      </c>
      <c r="C404" s="66"/>
      <c r="D404" s="67"/>
      <c r="E404" s="68"/>
      <c r="F404" s="69"/>
      <c r="G404" s="66"/>
      <c r="H404" s="70"/>
      <c r="I404" s="71"/>
      <c r="J404" s="71"/>
      <c r="K404" s="35"/>
      <c r="L404" s="78">
        <v>404</v>
      </c>
      <c r="M404" s="78"/>
      <c r="N404" s="73"/>
      <c r="O404" s="80" t="s">
        <v>754</v>
      </c>
      <c r="P404" s="82">
        <v>42816.293576388889</v>
      </c>
      <c r="Q404" s="80" t="s">
        <v>861</v>
      </c>
      <c r="R404" s="84" t="s">
        <v>1553</v>
      </c>
      <c r="S404" s="80" t="s">
        <v>1834</v>
      </c>
      <c r="T404" s="80" t="s">
        <v>1939</v>
      </c>
      <c r="U404" s="82">
        <v>42816.293576388889</v>
      </c>
      <c r="V404" s="84" t="s">
        <v>2370</v>
      </c>
      <c r="W404" s="80"/>
      <c r="X404" s="80"/>
      <c r="Y404" s="83" t="s">
        <v>3370</v>
      </c>
      <c r="Z404" s="80"/>
    </row>
    <row r="405" spans="1:26" x14ac:dyDescent="0.25">
      <c r="A405" s="65" t="s">
        <v>393</v>
      </c>
      <c r="B405" s="65" t="s">
        <v>544</v>
      </c>
      <c r="C405" s="66"/>
      <c r="D405" s="67"/>
      <c r="E405" s="68"/>
      <c r="F405" s="69"/>
      <c r="G405" s="66"/>
      <c r="H405" s="70"/>
      <c r="I405" s="71"/>
      <c r="J405" s="71"/>
      <c r="K405" s="35"/>
      <c r="L405" s="78">
        <v>405</v>
      </c>
      <c r="M405" s="78"/>
      <c r="N405" s="73"/>
      <c r="O405" s="80" t="s">
        <v>754</v>
      </c>
      <c r="P405" s="82">
        <v>42816.406076388892</v>
      </c>
      <c r="Q405" s="80" t="s">
        <v>908</v>
      </c>
      <c r="R405" s="80"/>
      <c r="S405" s="80"/>
      <c r="T405" s="80" t="s">
        <v>1884</v>
      </c>
      <c r="U405" s="82">
        <v>42816.406076388892</v>
      </c>
      <c r="V405" s="84" t="s">
        <v>2371</v>
      </c>
      <c r="W405" s="80"/>
      <c r="X405" s="80"/>
      <c r="Y405" s="83" t="s">
        <v>3371</v>
      </c>
      <c r="Z405" s="80"/>
    </row>
    <row r="406" spans="1:26" x14ac:dyDescent="0.25">
      <c r="A406" s="65" t="s">
        <v>394</v>
      </c>
      <c r="B406" s="65" t="s">
        <v>336</v>
      </c>
      <c r="C406" s="66"/>
      <c r="D406" s="67"/>
      <c r="E406" s="68"/>
      <c r="F406" s="69"/>
      <c r="G406" s="66"/>
      <c r="H406" s="70"/>
      <c r="I406" s="71"/>
      <c r="J406" s="71"/>
      <c r="K406" s="35"/>
      <c r="L406" s="78">
        <v>406</v>
      </c>
      <c r="M406" s="78"/>
      <c r="N406" s="73"/>
      <c r="O406" s="80" t="s">
        <v>754</v>
      </c>
      <c r="P406" s="82">
        <v>42816.417557870373</v>
      </c>
      <c r="Q406" s="80" t="s">
        <v>861</v>
      </c>
      <c r="R406" s="84" t="s">
        <v>1553</v>
      </c>
      <c r="S406" s="80" t="s">
        <v>1834</v>
      </c>
      <c r="T406" s="80" t="s">
        <v>1939</v>
      </c>
      <c r="U406" s="82">
        <v>42816.417557870373</v>
      </c>
      <c r="V406" s="84" t="s">
        <v>2372</v>
      </c>
      <c r="W406" s="80"/>
      <c r="X406" s="80"/>
      <c r="Y406" s="83" t="s">
        <v>3372</v>
      </c>
      <c r="Z406" s="80"/>
    </row>
    <row r="407" spans="1:26" x14ac:dyDescent="0.25">
      <c r="A407" s="65" t="s">
        <v>395</v>
      </c>
      <c r="B407" s="65" t="s">
        <v>685</v>
      </c>
      <c r="C407" s="66"/>
      <c r="D407" s="67"/>
      <c r="E407" s="68"/>
      <c r="F407" s="69"/>
      <c r="G407" s="66"/>
      <c r="H407" s="70"/>
      <c r="I407" s="71"/>
      <c r="J407" s="71"/>
      <c r="K407" s="35"/>
      <c r="L407" s="78">
        <v>407</v>
      </c>
      <c r="M407" s="78"/>
      <c r="N407" s="73"/>
      <c r="O407" s="80" t="s">
        <v>754</v>
      </c>
      <c r="P407" s="82">
        <v>42816.004872685182</v>
      </c>
      <c r="Q407" s="80" t="s">
        <v>909</v>
      </c>
      <c r="R407" s="84" t="s">
        <v>1575</v>
      </c>
      <c r="S407" s="80" t="s">
        <v>1805</v>
      </c>
      <c r="T407" s="80" t="s">
        <v>1958</v>
      </c>
      <c r="U407" s="82">
        <v>42816.004872685182</v>
      </c>
      <c r="V407" s="84" t="s">
        <v>2373</v>
      </c>
      <c r="W407" s="80"/>
      <c r="X407" s="80"/>
      <c r="Y407" s="83" t="s">
        <v>3373</v>
      </c>
      <c r="Z407" s="80"/>
    </row>
    <row r="408" spans="1:26" x14ac:dyDescent="0.25">
      <c r="A408" s="65" t="s">
        <v>396</v>
      </c>
      <c r="B408" s="65" t="s">
        <v>685</v>
      </c>
      <c r="C408" s="66"/>
      <c r="D408" s="67"/>
      <c r="E408" s="68"/>
      <c r="F408" s="69"/>
      <c r="G408" s="66"/>
      <c r="H408" s="70"/>
      <c r="I408" s="71"/>
      <c r="J408" s="71"/>
      <c r="K408" s="35"/>
      <c r="L408" s="78">
        <v>408</v>
      </c>
      <c r="M408" s="78"/>
      <c r="N408" s="73"/>
      <c r="O408" s="80" t="s">
        <v>754</v>
      </c>
      <c r="P408" s="82">
        <v>42816.453958333332</v>
      </c>
      <c r="Q408" s="80" t="s">
        <v>905</v>
      </c>
      <c r="R408" s="80"/>
      <c r="S408" s="80"/>
      <c r="T408" s="80" t="s">
        <v>1958</v>
      </c>
      <c r="U408" s="82">
        <v>42816.453958333332</v>
      </c>
      <c r="V408" s="84" t="s">
        <v>2374</v>
      </c>
      <c r="W408" s="80"/>
      <c r="X408" s="80"/>
      <c r="Y408" s="83" t="s">
        <v>3374</v>
      </c>
      <c r="Z408" s="80"/>
    </row>
    <row r="409" spans="1:26" x14ac:dyDescent="0.25">
      <c r="A409" s="65" t="s">
        <v>396</v>
      </c>
      <c r="B409" s="65" t="s">
        <v>395</v>
      </c>
      <c r="C409" s="66"/>
      <c r="D409" s="67"/>
      <c r="E409" s="68"/>
      <c r="F409" s="69"/>
      <c r="G409" s="66"/>
      <c r="H409" s="70"/>
      <c r="I409" s="71"/>
      <c r="J409" s="71"/>
      <c r="K409" s="35"/>
      <c r="L409" s="78">
        <v>409</v>
      </c>
      <c r="M409" s="78"/>
      <c r="N409" s="73"/>
      <c r="O409" s="80" t="s">
        <v>754</v>
      </c>
      <c r="P409" s="82">
        <v>42816.453958333332</v>
      </c>
      <c r="Q409" s="80" t="s">
        <v>905</v>
      </c>
      <c r="R409" s="80"/>
      <c r="S409" s="80"/>
      <c r="T409" s="80" t="s">
        <v>1958</v>
      </c>
      <c r="U409" s="82">
        <v>42816.453958333332</v>
      </c>
      <c r="V409" s="84" t="s">
        <v>2374</v>
      </c>
      <c r="W409" s="80"/>
      <c r="X409" s="80"/>
      <c r="Y409" s="83" t="s">
        <v>3374</v>
      </c>
      <c r="Z409" s="80"/>
    </row>
    <row r="410" spans="1:26" x14ac:dyDescent="0.25">
      <c r="A410" s="65" t="s">
        <v>397</v>
      </c>
      <c r="B410" s="65" t="s">
        <v>686</v>
      </c>
      <c r="C410" s="66"/>
      <c r="D410" s="67"/>
      <c r="E410" s="68"/>
      <c r="F410" s="69"/>
      <c r="G410" s="66"/>
      <c r="H410" s="70"/>
      <c r="I410" s="71"/>
      <c r="J410" s="71"/>
      <c r="K410" s="35"/>
      <c r="L410" s="78">
        <v>410</v>
      </c>
      <c r="M410" s="78"/>
      <c r="N410" s="73"/>
      <c r="O410" s="80" t="s">
        <v>754</v>
      </c>
      <c r="P410" s="82">
        <v>42816.454861111109</v>
      </c>
      <c r="Q410" s="80" t="s">
        <v>910</v>
      </c>
      <c r="R410" s="80"/>
      <c r="S410" s="80"/>
      <c r="T410" s="80" t="s">
        <v>1959</v>
      </c>
      <c r="U410" s="82">
        <v>42816.454861111109</v>
      </c>
      <c r="V410" s="84" t="s">
        <v>2375</v>
      </c>
      <c r="W410" s="80"/>
      <c r="X410" s="80"/>
      <c r="Y410" s="83" t="s">
        <v>3375</v>
      </c>
      <c r="Z410" s="80"/>
    </row>
    <row r="411" spans="1:26" x14ac:dyDescent="0.25">
      <c r="A411" s="65" t="s">
        <v>397</v>
      </c>
      <c r="B411" s="65" t="s">
        <v>687</v>
      </c>
      <c r="C411" s="66"/>
      <c r="D411" s="67"/>
      <c r="E411" s="68"/>
      <c r="F411" s="69"/>
      <c r="G411" s="66"/>
      <c r="H411" s="70"/>
      <c r="I411" s="71"/>
      <c r="J411" s="71"/>
      <c r="K411" s="35"/>
      <c r="L411" s="78">
        <v>411</v>
      </c>
      <c r="M411" s="78"/>
      <c r="N411" s="73"/>
      <c r="O411" s="80" t="s">
        <v>754</v>
      </c>
      <c r="P411" s="82">
        <v>42816.454861111109</v>
      </c>
      <c r="Q411" s="80" t="s">
        <v>910</v>
      </c>
      <c r="R411" s="80"/>
      <c r="S411" s="80"/>
      <c r="T411" s="80" t="s">
        <v>1959</v>
      </c>
      <c r="U411" s="82">
        <v>42816.454861111109</v>
      </c>
      <c r="V411" s="84" t="s">
        <v>2375</v>
      </c>
      <c r="W411" s="80"/>
      <c r="X411" s="80"/>
      <c r="Y411" s="83" t="s">
        <v>3375</v>
      </c>
      <c r="Z411" s="80"/>
    </row>
    <row r="412" spans="1:26" x14ac:dyDescent="0.25">
      <c r="A412" s="65" t="s">
        <v>397</v>
      </c>
      <c r="B412" s="65" t="s">
        <v>688</v>
      </c>
      <c r="C412" s="66"/>
      <c r="D412" s="67"/>
      <c r="E412" s="68"/>
      <c r="F412" s="69"/>
      <c r="G412" s="66"/>
      <c r="H412" s="70"/>
      <c r="I412" s="71"/>
      <c r="J412" s="71"/>
      <c r="K412" s="35"/>
      <c r="L412" s="78">
        <v>412</v>
      </c>
      <c r="M412" s="78"/>
      <c r="N412" s="73"/>
      <c r="O412" s="80" t="s">
        <v>754</v>
      </c>
      <c r="P412" s="82">
        <v>42816.454861111109</v>
      </c>
      <c r="Q412" s="80" t="s">
        <v>910</v>
      </c>
      <c r="R412" s="80"/>
      <c r="S412" s="80"/>
      <c r="T412" s="80" t="s">
        <v>1959</v>
      </c>
      <c r="U412" s="82">
        <v>42816.454861111109</v>
      </c>
      <c r="V412" s="84" t="s">
        <v>2375</v>
      </c>
      <c r="W412" s="80"/>
      <c r="X412" s="80"/>
      <c r="Y412" s="83" t="s">
        <v>3375</v>
      </c>
      <c r="Z412" s="80"/>
    </row>
    <row r="413" spans="1:26" x14ac:dyDescent="0.25">
      <c r="A413" s="65" t="s">
        <v>397</v>
      </c>
      <c r="B413" s="65" t="s">
        <v>647</v>
      </c>
      <c r="C413" s="66"/>
      <c r="D413" s="67"/>
      <c r="E413" s="68"/>
      <c r="F413" s="69"/>
      <c r="G413" s="66"/>
      <c r="H413" s="70"/>
      <c r="I413" s="71"/>
      <c r="J413" s="71"/>
      <c r="K413" s="35"/>
      <c r="L413" s="78">
        <v>413</v>
      </c>
      <c r="M413" s="78"/>
      <c r="N413" s="73"/>
      <c r="O413" s="80" t="s">
        <v>754</v>
      </c>
      <c r="P413" s="82">
        <v>42816.454861111109</v>
      </c>
      <c r="Q413" s="80" t="s">
        <v>910</v>
      </c>
      <c r="R413" s="80"/>
      <c r="S413" s="80"/>
      <c r="T413" s="80" t="s">
        <v>1959</v>
      </c>
      <c r="U413" s="82">
        <v>42816.454861111109</v>
      </c>
      <c r="V413" s="84" t="s">
        <v>2375</v>
      </c>
      <c r="W413" s="80"/>
      <c r="X413" s="80"/>
      <c r="Y413" s="83" t="s">
        <v>3375</v>
      </c>
      <c r="Z413" s="80"/>
    </row>
    <row r="414" spans="1:26" x14ac:dyDescent="0.25">
      <c r="A414" s="65" t="s">
        <v>398</v>
      </c>
      <c r="B414" s="65" t="s">
        <v>689</v>
      </c>
      <c r="C414" s="66"/>
      <c r="D414" s="67"/>
      <c r="E414" s="68"/>
      <c r="F414" s="69"/>
      <c r="G414" s="66"/>
      <c r="H414" s="70"/>
      <c r="I414" s="71"/>
      <c r="J414" s="71"/>
      <c r="K414" s="35"/>
      <c r="L414" s="78">
        <v>414</v>
      </c>
      <c r="M414" s="78"/>
      <c r="N414" s="73"/>
      <c r="O414" s="80" t="s">
        <v>754</v>
      </c>
      <c r="P414" s="82">
        <v>42816.463622685187</v>
      </c>
      <c r="Q414" s="80" t="s">
        <v>911</v>
      </c>
      <c r="R414" s="84" t="s">
        <v>1576</v>
      </c>
      <c r="S414" s="80" t="s">
        <v>1839</v>
      </c>
      <c r="T414" s="80" t="s">
        <v>1888</v>
      </c>
      <c r="U414" s="82">
        <v>42816.463622685187</v>
      </c>
      <c r="V414" s="84" t="s">
        <v>2376</v>
      </c>
      <c r="W414" s="80"/>
      <c r="X414" s="80"/>
      <c r="Y414" s="83" t="s">
        <v>3376</v>
      </c>
      <c r="Z414" s="80"/>
    </row>
    <row r="415" spans="1:26" x14ac:dyDescent="0.25">
      <c r="A415" s="65" t="s">
        <v>368</v>
      </c>
      <c r="B415" s="65" t="s">
        <v>373</v>
      </c>
      <c r="C415" s="66"/>
      <c r="D415" s="67"/>
      <c r="E415" s="68"/>
      <c r="F415" s="69"/>
      <c r="G415" s="66"/>
      <c r="H415" s="70"/>
      <c r="I415" s="71"/>
      <c r="J415" s="71"/>
      <c r="K415" s="35"/>
      <c r="L415" s="78">
        <v>415</v>
      </c>
      <c r="M415" s="78"/>
      <c r="N415" s="73"/>
      <c r="O415" s="80" t="s">
        <v>755</v>
      </c>
      <c r="P415" s="82">
        <v>42816.075196759259</v>
      </c>
      <c r="Q415" s="80" t="s">
        <v>912</v>
      </c>
      <c r="R415" s="80"/>
      <c r="S415" s="80"/>
      <c r="T415" s="80" t="s">
        <v>1884</v>
      </c>
      <c r="U415" s="82">
        <v>42816.075196759259</v>
      </c>
      <c r="V415" s="84" t="s">
        <v>2377</v>
      </c>
      <c r="W415" s="80"/>
      <c r="X415" s="80"/>
      <c r="Y415" s="83" t="s">
        <v>3377</v>
      </c>
      <c r="Z415" s="83" t="s">
        <v>3378</v>
      </c>
    </row>
    <row r="416" spans="1:26" x14ac:dyDescent="0.25">
      <c r="A416" s="65" t="s">
        <v>373</v>
      </c>
      <c r="B416" s="65" t="s">
        <v>373</v>
      </c>
      <c r="C416" s="66"/>
      <c r="D416" s="67"/>
      <c r="E416" s="68"/>
      <c r="F416" s="69"/>
      <c r="G416" s="66"/>
      <c r="H416" s="70"/>
      <c r="I416" s="71"/>
      <c r="J416" s="71"/>
      <c r="K416" s="35"/>
      <c r="L416" s="78">
        <v>416</v>
      </c>
      <c r="M416" s="78"/>
      <c r="N416" s="73"/>
      <c r="O416" s="80" t="s">
        <v>179</v>
      </c>
      <c r="P416" s="82">
        <v>42816.074259259258</v>
      </c>
      <c r="Q416" s="80" t="s">
        <v>913</v>
      </c>
      <c r="R416" s="84" t="s">
        <v>1577</v>
      </c>
      <c r="S416" s="80" t="s">
        <v>1805</v>
      </c>
      <c r="T416" s="80" t="s">
        <v>1960</v>
      </c>
      <c r="U416" s="82">
        <v>42816.074259259258</v>
      </c>
      <c r="V416" s="84" t="s">
        <v>2378</v>
      </c>
      <c r="W416" s="80"/>
      <c r="X416" s="80"/>
      <c r="Y416" s="83" t="s">
        <v>3378</v>
      </c>
      <c r="Z416" s="80"/>
    </row>
    <row r="417" spans="1:26" x14ac:dyDescent="0.25">
      <c r="A417" s="65" t="s">
        <v>373</v>
      </c>
      <c r="B417" s="65" t="s">
        <v>373</v>
      </c>
      <c r="C417" s="66"/>
      <c r="D417" s="67"/>
      <c r="E417" s="68"/>
      <c r="F417" s="69"/>
      <c r="G417" s="66"/>
      <c r="H417" s="70"/>
      <c r="I417" s="71"/>
      <c r="J417" s="71"/>
      <c r="K417" s="35"/>
      <c r="L417" s="78">
        <v>417</v>
      </c>
      <c r="M417" s="78"/>
      <c r="N417" s="73"/>
      <c r="O417" s="80" t="s">
        <v>179</v>
      </c>
      <c r="P417" s="82">
        <v>42816.075671296298</v>
      </c>
      <c r="Q417" s="80" t="s">
        <v>914</v>
      </c>
      <c r="R417" s="84" t="s">
        <v>1578</v>
      </c>
      <c r="S417" s="80" t="s">
        <v>1805</v>
      </c>
      <c r="T417" s="80" t="s">
        <v>1961</v>
      </c>
      <c r="U417" s="82">
        <v>42816.075671296298</v>
      </c>
      <c r="V417" s="84" t="s">
        <v>2379</v>
      </c>
      <c r="W417" s="80"/>
      <c r="X417" s="80"/>
      <c r="Y417" s="83" t="s">
        <v>3379</v>
      </c>
      <c r="Z417" s="80"/>
    </row>
    <row r="418" spans="1:26" x14ac:dyDescent="0.25">
      <c r="A418" s="65" t="s">
        <v>373</v>
      </c>
      <c r="B418" s="65" t="s">
        <v>373</v>
      </c>
      <c r="C418" s="66"/>
      <c r="D418" s="67"/>
      <c r="E418" s="68"/>
      <c r="F418" s="69"/>
      <c r="G418" s="66"/>
      <c r="H418" s="70"/>
      <c r="I418" s="71"/>
      <c r="J418" s="71"/>
      <c r="K418" s="35"/>
      <c r="L418" s="78">
        <v>418</v>
      </c>
      <c r="M418" s="78"/>
      <c r="N418" s="73"/>
      <c r="O418" s="80" t="s">
        <v>179</v>
      </c>
      <c r="P418" s="82">
        <v>42816.077581018515</v>
      </c>
      <c r="Q418" s="80" t="s">
        <v>915</v>
      </c>
      <c r="R418" s="84" t="s">
        <v>1579</v>
      </c>
      <c r="S418" s="80" t="s">
        <v>1805</v>
      </c>
      <c r="T418" s="80"/>
      <c r="U418" s="82">
        <v>42816.077581018515</v>
      </c>
      <c r="V418" s="84" t="s">
        <v>2380</v>
      </c>
      <c r="W418" s="80"/>
      <c r="X418" s="80"/>
      <c r="Y418" s="83" t="s">
        <v>3380</v>
      </c>
      <c r="Z418" s="80"/>
    </row>
    <row r="419" spans="1:26" x14ac:dyDescent="0.25">
      <c r="A419" s="65" t="s">
        <v>373</v>
      </c>
      <c r="B419" s="65" t="s">
        <v>373</v>
      </c>
      <c r="C419" s="66"/>
      <c r="D419" s="67"/>
      <c r="E419" s="68"/>
      <c r="F419" s="69"/>
      <c r="G419" s="66"/>
      <c r="H419" s="70"/>
      <c r="I419" s="71"/>
      <c r="J419" s="71"/>
      <c r="K419" s="35"/>
      <c r="L419" s="78">
        <v>419</v>
      </c>
      <c r="M419" s="78"/>
      <c r="N419" s="73"/>
      <c r="O419" s="80" t="s">
        <v>179</v>
      </c>
      <c r="P419" s="82">
        <v>42816.07880787037</v>
      </c>
      <c r="Q419" s="80" t="s">
        <v>916</v>
      </c>
      <c r="R419" s="84" t="s">
        <v>1580</v>
      </c>
      <c r="S419" s="80" t="s">
        <v>1805</v>
      </c>
      <c r="T419" s="80" t="s">
        <v>1962</v>
      </c>
      <c r="U419" s="82">
        <v>42816.07880787037</v>
      </c>
      <c r="V419" s="84" t="s">
        <v>2381</v>
      </c>
      <c r="W419" s="80"/>
      <c r="X419" s="80"/>
      <c r="Y419" s="83" t="s">
        <v>3381</v>
      </c>
      <c r="Z419" s="80"/>
    </row>
    <row r="420" spans="1:26" x14ac:dyDescent="0.25">
      <c r="A420" s="65" t="s">
        <v>373</v>
      </c>
      <c r="B420" s="65" t="s">
        <v>547</v>
      </c>
      <c r="C420" s="66"/>
      <c r="D420" s="67"/>
      <c r="E420" s="68"/>
      <c r="F420" s="69"/>
      <c r="G420" s="66"/>
      <c r="H420" s="70"/>
      <c r="I420" s="71"/>
      <c r="J420" s="71"/>
      <c r="K420" s="35"/>
      <c r="L420" s="78">
        <v>420</v>
      </c>
      <c r="M420" s="78"/>
      <c r="N420" s="73"/>
      <c r="O420" s="80" t="s">
        <v>754</v>
      </c>
      <c r="P420" s="82">
        <v>42816.081666666665</v>
      </c>
      <c r="Q420" s="80" t="s">
        <v>917</v>
      </c>
      <c r="R420" s="84" t="s">
        <v>1581</v>
      </c>
      <c r="S420" s="80" t="s">
        <v>1805</v>
      </c>
      <c r="T420" s="80" t="s">
        <v>1963</v>
      </c>
      <c r="U420" s="82">
        <v>42816.081666666665</v>
      </c>
      <c r="V420" s="84" t="s">
        <v>2382</v>
      </c>
      <c r="W420" s="80"/>
      <c r="X420" s="80"/>
      <c r="Y420" s="83" t="s">
        <v>3382</v>
      </c>
      <c r="Z420" s="80"/>
    </row>
    <row r="421" spans="1:26" x14ac:dyDescent="0.25">
      <c r="A421" s="65" t="s">
        <v>373</v>
      </c>
      <c r="B421" s="65" t="s">
        <v>546</v>
      </c>
      <c r="C421" s="66"/>
      <c r="D421" s="67"/>
      <c r="E421" s="68"/>
      <c r="F421" s="69"/>
      <c r="G421" s="66"/>
      <c r="H421" s="70"/>
      <c r="I421" s="71"/>
      <c r="J421" s="71"/>
      <c r="K421" s="35"/>
      <c r="L421" s="78">
        <v>421</v>
      </c>
      <c r="M421" s="78"/>
      <c r="N421" s="73"/>
      <c r="O421" s="80" t="s">
        <v>754</v>
      </c>
      <c r="P421" s="82">
        <v>42816.081666666665</v>
      </c>
      <c r="Q421" s="80" t="s">
        <v>917</v>
      </c>
      <c r="R421" s="84" t="s">
        <v>1581</v>
      </c>
      <c r="S421" s="80" t="s">
        <v>1805</v>
      </c>
      <c r="T421" s="80" t="s">
        <v>1963</v>
      </c>
      <c r="U421" s="82">
        <v>42816.081666666665</v>
      </c>
      <c r="V421" s="84" t="s">
        <v>2382</v>
      </c>
      <c r="W421" s="80"/>
      <c r="X421" s="80"/>
      <c r="Y421" s="83" t="s">
        <v>3382</v>
      </c>
      <c r="Z421" s="80"/>
    </row>
    <row r="422" spans="1:26" x14ac:dyDescent="0.25">
      <c r="A422" s="65" t="s">
        <v>373</v>
      </c>
      <c r="B422" s="65" t="s">
        <v>368</v>
      </c>
      <c r="C422" s="66"/>
      <c r="D422" s="67"/>
      <c r="E422" s="68"/>
      <c r="F422" s="69"/>
      <c r="G422" s="66"/>
      <c r="H422" s="70"/>
      <c r="I422" s="71"/>
      <c r="J422" s="71"/>
      <c r="K422" s="35"/>
      <c r="L422" s="78">
        <v>422</v>
      </c>
      <c r="M422" s="78"/>
      <c r="N422" s="73"/>
      <c r="O422" s="80" t="s">
        <v>754</v>
      </c>
      <c r="P422" s="82">
        <v>42816.081666666665</v>
      </c>
      <c r="Q422" s="80" t="s">
        <v>917</v>
      </c>
      <c r="R422" s="84" t="s">
        <v>1581</v>
      </c>
      <c r="S422" s="80" t="s">
        <v>1805</v>
      </c>
      <c r="T422" s="80" t="s">
        <v>1963</v>
      </c>
      <c r="U422" s="82">
        <v>42816.081666666665</v>
      </c>
      <c r="V422" s="84" t="s">
        <v>2382</v>
      </c>
      <c r="W422" s="80"/>
      <c r="X422" s="80"/>
      <c r="Y422" s="83" t="s">
        <v>3382</v>
      </c>
      <c r="Z422" s="80"/>
    </row>
    <row r="423" spans="1:26" x14ac:dyDescent="0.25">
      <c r="A423" s="65" t="s">
        <v>373</v>
      </c>
      <c r="B423" s="65" t="s">
        <v>373</v>
      </c>
      <c r="C423" s="66"/>
      <c r="D423" s="67"/>
      <c r="E423" s="68"/>
      <c r="F423" s="69"/>
      <c r="G423" s="66"/>
      <c r="H423" s="70"/>
      <c r="I423" s="71"/>
      <c r="J423" s="71"/>
      <c r="K423" s="35"/>
      <c r="L423" s="78">
        <v>423</v>
      </c>
      <c r="M423" s="78"/>
      <c r="N423" s="73"/>
      <c r="O423" s="80" t="s">
        <v>179</v>
      </c>
      <c r="P423" s="82">
        <v>42816.084490740737</v>
      </c>
      <c r="Q423" s="80" t="s">
        <v>918</v>
      </c>
      <c r="R423" s="84" t="s">
        <v>1582</v>
      </c>
      <c r="S423" s="80" t="s">
        <v>1805</v>
      </c>
      <c r="T423" s="80"/>
      <c r="U423" s="82">
        <v>42816.084490740737</v>
      </c>
      <c r="V423" s="84" t="s">
        <v>2383</v>
      </c>
      <c r="W423" s="80"/>
      <c r="X423" s="80"/>
      <c r="Y423" s="83" t="s">
        <v>3383</v>
      </c>
      <c r="Z423" s="80"/>
    </row>
    <row r="424" spans="1:26" x14ac:dyDescent="0.25">
      <c r="A424" s="65" t="s">
        <v>373</v>
      </c>
      <c r="B424" s="65" t="s">
        <v>368</v>
      </c>
      <c r="C424" s="66"/>
      <c r="D424" s="67"/>
      <c r="E424" s="68"/>
      <c r="F424" s="69"/>
      <c r="G424" s="66"/>
      <c r="H424" s="70"/>
      <c r="I424" s="71"/>
      <c r="J424" s="71"/>
      <c r="K424" s="35"/>
      <c r="L424" s="78">
        <v>424</v>
      </c>
      <c r="M424" s="78"/>
      <c r="N424" s="73"/>
      <c r="O424" s="80" t="s">
        <v>754</v>
      </c>
      <c r="P424" s="82">
        <v>42816.08666666667</v>
      </c>
      <c r="Q424" s="80" t="s">
        <v>919</v>
      </c>
      <c r="R424" s="84" t="s">
        <v>1583</v>
      </c>
      <c r="S424" s="80" t="s">
        <v>1805</v>
      </c>
      <c r="T424" s="80" t="s">
        <v>1964</v>
      </c>
      <c r="U424" s="82">
        <v>42816.08666666667</v>
      </c>
      <c r="V424" s="84" t="s">
        <v>2384</v>
      </c>
      <c r="W424" s="80"/>
      <c r="X424" s="80"/>
      <c r="Y424" s="83" t="s">
        <v>3384</v>
      </c>
      <c r="Z424" s="80"/>
    </row>
    <row r="425" spans="1:26" x14ac:dyDescent="0.25">
      <c r="A425" s="65" t="s">
        <v>373</v>
      </c>
      <c r="B425" s="65" t="s">
        <v>549</v>
      </c>
      <c r="C425" s="66"/>
      <c r="D425" s="67"/>
      <c r="E425" s="68"/>
      <c r="F425" s="69"/>
      <c r="G425" s="66"/>
      <c r="H425" s="70"/>
      <c r="I425" s="71"/>
      <c r="J425" s="71"/>
      <c r="K425" s="35"/>
      <c r="L425" s="78">
        <v>425</v>
      </c>
      <c r="M425" s="78"/>
      <c r="N425" s="73"/>
      <c r="O425" s="80" t="s">
        <v>754</v>
      </c>
      <c r="P425" s="82">
        <v>42816.08792824074</v>
      </c>
      <c r="Q425" s="80" t="s">
        <v>920</v>
      </c>
      <c r="R425" s="84" t="s">
        <v>1584</v>
      </c>
      <c r="S425" s="80" t="s">
        <v>1805</v>
      </c>
      <c r="T425" s="80" t="s">
        <v>1884</v>
      </c>
      <c r="U425" s="82">
        <v>42816.08792824074</v>
      </c>
      <c r="V425" s="84" t="s">
        <v>2385</v>
      </c>
      <c r="W425" s="80"/>
      <c r="X425" s="80"/>
      <c r="Y425" s="83" t="s">
        <v>3385</v>
      </c>
      <c r="Z425" s="80"/>
    </row>
    <row r="426" spans="1:26" x14ac:dyDescent="0.25">
      <c r="A426" s="65" t="s">
        <v>386</v>
      </c>
      <c r="B426" s="65" t="s">
        <v>373</v>
      </c>
      <c r="C426" s="66"/>
      <c r="D426" s="67"/>
      <c r="E426" s="68"/>
      <c r="F426" s="69"/>
      <c r="G426" s="66"/>
      <c r="H426" s="70"/>
      <c r="I426" s="71"/>
      <c r="J426" s="71"/>
      <c r="K426" s="35"/>
      <c r="L426" s="78">
        <v>426</v>
      </c>
      <c r="M426" s="78"/>
      <c r="N426" s="73"/>
      <c r="O426" s="80" t="s">
        <v>754</v>
      </c>
      <c r="P426" s="82">
        <v>42816.08079861111</v>
      </c>
      <c r="Q426" s="80" t="s">
        <v>891</v>
      </c>
      <c r="R426" s="80"/>
      <c r="S426" s="80"/>
      <c r="T426" s="80" t="s">
        <v>1953</v>
      </c>
      <c r="U426" s="82">
        <v>42816.08079861111</v>
      </c>
      <c r="V426" s="84" t="s">
        <v>2386</v>
      </c>
      <c r="W426" s="80"/>
      <c r="X426" s="80"/>
      <c r="Y426" s="83" t="s">
        <v>3386</v>
      </c>
      <c r="Z426" s="80"/>
    </row>
    <row r="427" spans="1:26" x14ac:dyDescent="0.25">
      <c r="A427" s="65" t="s">
        <v>399</v>
      </c>
      <c r="B427" s="65" t="s">
        <v>373</v>
      </c>
      <c r="C427" s="66"/>
      <c r="D427" s="67"/>
      <c r="E427" s="68"/>
      <c r="F427" s="69"/>
      <c r="G427" s="66"/>
      <c r="H427" s="70"/>
      <c r="I427" s="71"/>
      <c r="J427" s="71"/>
      <c r="K427" s="35"/>
      <c r="L427" s="78">
        <v>427</v>
      </c>
      <c r="M427" s="78"/>
      <c r="N427" s="73"/>
      <c r="O427" s="80" t="s">
        <v>754</v>
      </c>
      <c r="P427" s="82">
        <v>42816.477638888886</v>
      </c>
      <c r="Q427" s="80" t="s">
        <v>891</v>
      </c>
      <c r="R427" s="80"/>
      <c r="S427" s="80"/>
      <c r="T427" s="80" t="s">
        <v>1953</v>
      </c>
      <c r="U427" s="82">
        <v>42816.477638888886</v>
      </c>
      <c r="V427" s="84" t="s">
        <v>2387</v>
      </c>
      <c r="W427" s="80"/>
      <c r="X427" s="80"/>
      <c r="Y427" s="83" t="s">
        <v>3387</v>
      </c>
      <c r="Z427" s="80"/>
    </row>
    <row r="428" spans="1:26" x14ac:dyDescent="0.25">
      <c r="A428" s="65" t="s">
        <v>400</v>
      </c>
      <c r="B428" s="65" t="s">
        <v>491</v>
      </c>
      <c r="C428" s="66"/>
      <c r="D428" s="67"/>
      <c r="E428" s="68"/>
      <c r="F428" s="69"/>
      <c r="G428" s="66"/>
      <c r="H428" s="70"/>
      <c r="I428" s="71"/>
      <c r="J428" s="71"/>
      <c r="K428" s="35"/>
      <c r="L428" s="78">
        <v>428</v>
      </c>
      <c r="M428" s="78"/>
      <c r="N428" s="73"/>
      <c r="O428" s="80" t="s">
        <v>754</v>
      </c>
      <c r="P428" s="82">
        <v>42816.477662037039</v>
      </c>
      <c r="Q428" s="80" t="s">
        <v>848</v>
      </c>
      <c r="R428" s="80"/>
      <c r="S428" s="80"/>
      <c r="T428" s="80" t="s">
        <v>1887</v>
      </c>
      <c r="U428" s="82">
        <v>42816.477662037039</v>
      </c>
      <c r="V428" s="84" t="s">
        <v>2388</v>
      </c>
      <c r="W428" s="80"/>
      <c r="X428" s="80"/>
      <c r="Y428" s="83" t="s">
        <v>3388</v>
      </c>
      <c r="Z428" s="80"/>
    </row>
    <row r="429" spans="1:26" x14ac:dyDescent="0.25">
      <c r="A429" s="65" t="s">
        <v>401</v>
      </c>
      <c r="B429" s="65" t="s">
        <v>598</v>
      </c>
      <c r="C429" s="66"/>
      <c r="D429" s="67"/>
      <c r="E429" s="68"/>
      <c r="F429" s="69"/>
      <c r="G429" s="66"/>
      <c r="H429" s="70"/>
      <c r="I429" s="71"/>
      <c r="J429" s="71"/>
      <c r="K429" s="35"/>
      <c r="L429" s="78">
        <v>429</v>
      </c>
      <c r="M429" s="78"/>
      <c r="N429" s="73"/>
      <c r="O429" s="80" t="s">
        <v>754</v>
      </c>
      <c r="P429" s="82">
        <v>42816.497453703705</v>
      </c>
      <c r="Q429" s="80" t="s">
        <v>921</v>
      </c>
      <c r="R429" s="84" t="s">
        <v>1585</v>
      </c>
      <c r="S429" s="80" t="s">
        <v>1807</v>
      </c>
      <c r="T429" s="80" t="s">
        <v>1947</v>
      </c>
      <c r="U429" s="82">
        <v>42816.497453703705</v>
      </c>
      <c r="V429" s="84" t="s">
        <v>2389</v>
      </c>
      <c r="W429" s="80"/>
      <c r="X429" s="80"/>
      <c r="Y429" s="83" t="s">
        <v>3389</v>
      </c>
      <c r="Z429" s="80"/>
    </row>
    <row r="430" spans="1:26" x14ac:dyDescent="0.25">
      <c r="A430" s="65" t="s">
        <v>402</v>
      </c>
      <c r="B430" s="65" t="s">
        <v>518</v>
      </c>
      <c r="C430" s="66"/>
      <c r="D430" s="67"/>
      <c r="E430" s="68"/>
      <c r="F430" s="69"/>
      <c r="G430" s="66"/>
      <c r="H430" s="70"/>
      <c r="I430" s="71"/>
      <c r="J430" s="71"/>
      <c r="K430" s="35"/>
      <c r="L430" s="78">
        <v>430</v>
      </c>
      <c r="M430" s="78"/>
      <c r="N430" s="73"/>
      <c r="O430" s="80" t="s">
        <v>754</v>
      </c>
      <c r="P430" s="82">
        <v>42816.498182870368</v>
      </c>
      <c r="Q430" s="80" t="s">
        <v>922</v>
      </c>
      <c r="R430" s="84" t="s">
        <v>1586</v>
      </c>
      <c r="S430" s="80" t="s">
        <v>1829</v>
      </c>
      <c r="T430" s="80" t="s">
        <v>1884</v>
      </c>
      <c r="U430" s="82">
        <v>42816.498182870368</v>
      </c>
      <c r="V430" s="84" t="s">
        <v>2390</v>
      </c>
      <c r="W430" s="80"/>
      <c r="X430" s="80"/>
      <c r="Y430" s="83" t="s">
        <v>3390</v>
      </c>
      <c r="Z430" s="80"/>
    </row>
    <row r="431" spans="1:26" x14ac:dyDescent="0.25">
      <c r="A431" s="65" t="s">
        <v>402</v>
      </c>
      <c r="B431" s="65" t="s">
        <v>668</v>
      </c>
      <c r="C431" s="66"/>
      <c r="D431" s="67"/>
      <c r="E431" s="68"/>
      <c r="F431" s="69"/>
      <c r="G431" s="66"/>
      <c r="H431" s="70"/>
      <c r="I431" s="71"/>
      <c r="J431" s="71"/>
      <c r="K431" s="35"/>
      <c r="L431" s="78">
        <v>431</v>
      </c>
      <c r="M431" s="78"/>
      <c r="N431" s="73"/>
      <c r="O431" s="80" t="s">
        <v>754</v>
      </c>
      <c r="P431" s="82">
        <v>42816.498182870368</v>
      </c>
      <c r="Q431" s="80" t="s">
        <v>922</v>
      </c>
      <c r="R431" s="84" t="s">
        <v>1586</v>
      </c>
      <c r="S431" s="80" t="s">
        <v>1829</v>
      </c>
      <c r="T431" s="80" t="s">
        <v>1884</v>
      </c>
      <c r="U431" s="82">
        <v>42816.498182870368</v>
      </c>
      <c r="V431" s="84" t="s">
        <v>2390</v>
      </c>
      <c r="W431" s="80"/>
      <c r="X431" s="80"/>
      <c r="Y431" s="83" t="s">
        <v>3390</v>
      </c>
      <c r="Z431" s="80"/>
    </row>
    <row r="432" spans="1:26" x14ac:dyDescent="0.25">
      <c r="A432" s="65" t="s">
        <v>402</v>
      </c>
      <c r="B432" s="65" t="s">
        <v>690</v>
      </c>
      <c r="C432" s="66"/>
      <c r="D432" s="67"/>
      <c r="E432" s="68"/>
      <c r="F432" s="69"/>
      <c r="G432" s="66"/>
      <c r="H432" s="70"/>
      <c r="I432" s="71"/>
      <c r="J432" s="71"/>
      <c r="K432" s="35"/>
      <c r="L432" s="78">
        <v>432</v>
      </c>
      <c r="M432" s="78"/>
      <c r="N432" s="73"/>
      <c r="O432" s="80" t="s">
        <v>754</v>
      </c>
      <c r="P432" s="82">
        <v>42816.498182870368</v>
      </c>
      <c r="Q432" s="80" t="s">
        <v>922</v>
      </c>
      <c r="R432" s="84" t="s">
        <v>1586</v>
      </c>
      <c r="S432" s="80" t="s">
        <v>1829</v>
      </c>
      <c r="T432" s="80" t="s">
        <v>1884</v>
      </c>
      <c r="U432" s="82">
        <v>42816.498182870368</v>
      </c>
      <c r="V432" s="84" t="s">
        <v>2390</v>
      </c>
      <c r="W432" s="80"/>
      <c r="X432" s="80"/>
      <c r="Y432" s="83" t="s">
        <v>3390</v>
      </c>
      <c r="Z432" s="80"/>
    </row>
    <row r="433" spans="1:26" x14ac:dyDescent="0.25">
      <c r="A433" s="65" t="s">
        <v>402</v>
      </c>
      <c r="B433" s="65" t="s">
        <v>519</v>
      </c>
      <c r="C433" s="66"/>
      <c r="D433" s="67"/>
      <c r="E433" s="68"/>
      <c r="F433" s="69"/>
      <c r="G433" s="66"/>
      <c r="H433" s="70"/>
      <c r="I433" s="71"/>
      <c r="J433" s="71"/>
      <c r="K433" s="35"/>
      <c r="L433" s="78">
        <v>433</v>
      </c>
      <c r="M433" s="78"/>
      <c r="N433" s="73"/>
      <c r="O433" s="80" t="s">
        <v>754</v>
      </c>
      <c r="P433" s="82">
        <v>42816.498182870368</v>
      </c>
      <c r="Q433" s="80" t="s">
        <v>922</v>
      </c>
      <c r="R433" s="84" t="s">
        <v>1586</v>
      </c>
      <c r="S433" s="80" t="s">
        <v>1829</v>
      </c>
      <c r="T433" s="80" t="s">
        <v>1884</v>
      </c>
      <c r="U433" s="82">
        <v>42816.498182870368</v>
      </c>
      <c r="V433" s="84" t="s">
        <v>2390</v>
      </c>
      <c r="W433" s="80"/>
      <c r="X433" s="80"/>
      <c r="Y433" s="83" t="s">
        <v>3390</v>
      </c>
      <c r="Z433" s="80"/>
    </row>
    <row r="434" spans="1:26" x14ac:dyDescent="0.25">
      <c r="A434" s="65" t="s">
        <v>403</v>
      </c>
      <c r="B434" s="65" t="s">
        <v>598</v>
      </c>
      <c r="C434" s="66"/>
      <c r="D434" s="67"/>
      <c r="E434" s="68"/>
      <c r="F434" s="69"/>
      <c r="G434" s="66"/>
      <c r="H434" s="70"/>
      <c r="I434" s="71"/>
      <c r="J434" s="71"/>
      <c r="K434" s="35"/>
      <c r="L434" s="78">
        <v>434</v>
      </c>
      <c r="M434" s="78"/>
      <c r="N434" s="73"/>
      <c r="O434" s="80" t="s">
        <v>754</v>
      </c>
      <c r="P434" s="82">
        <v>42815.873726851853</v>
      </c>
      <c r="Q434" s="80" t="s">
        <v>860</v>
      </c>
      <c r="R434" s="84" t="s">
        <v>1552</v>
      </c>
      <c r="S434" s="80" t="s">
        <v>1807</v>
      </c>
      <c r="T434" s="80" t="s">
        <v>1938</v>
      </c>
      <c r="U434" s="82">
        <v>42815.873726851853</v>
      </c>
      <c r="V434" s="84" t="s">
        <v>2391</v>
      </c>
      <c r="W434" s="80"/>
      <c r="X434" s="80"/>
      <c r="Y434" s="83" t="s">
        <v>3391</v>
      </c>
      <c r="Z434" s="80"/>
    </row>
    <row r="435" spans="1:26" x14ac:dyDescent="0.25">
      <c r="A435" s="65" t="s">
        <v>403</v>
      </c>
      <c r="B435" s="65" t="s">
        <v>598</v>
      </c>
      <c r="C435" s="66"/>
      <c r="D435" s="67"/>
      <c r="E435" s="68"/>
      <c r="F435" s="69"/>
      <c r="G435" s="66"/>
      <c r="H435" s="70"/>
      <c r="I435" s="71"/>
      <c r="J435" s="71"/>
      <c r="K435" s="35"/>
      <c r="L435" s="78">
        <v>435</v>
      </c>
      <c r="M435" s="78"/>
      <c r="N435" s="73"/>
      <c r="O435" s="80" t="s">
        <v>754</v>
      </c>
      <c r="P435" s="82">
        <v>42816.50341435185</v>
      </c>
      <c r="Q435" s="80" t="s">
        <v>921</v>
      </c>
      <c r="R435" s="84" t="s">
        <v>1585</v>
      </c>
      <c r="S435" s="80" t="s">
        <v>1807</v>
      </c>
      <c r="T435" s="80" t="s">
        <v>1947</v>
      </c>
      <c r="U435" s="82">
        <v>42816.50341435185</v>
      </c>
      <c r="V435" s="84" t="s">
        <v>2392</v>
      </c>
      <c r="W435" s="80"/>
      <c r="X435" s="80"/>
      <c r="Y435" s="83" t="s">
        <v>3392</v>
      </c>
      <c r="Z435" s="80"/>
    </row>
    <row r="436" spans="1:26" x14ac:dyDescent="0.25">
      <c r="A436" s="65" t="s">
        <v>404</v>
      </c>
      <c r="B436" s="65" t="s">
        <v>598</v>
      </c>
      <c r="C436" s="66"/>
      <c r="D436" s="67"/>
      <c r="E436" s="68"/>
      <c r="F436" s="69"/>
      <c r="G436" s="66"/>
      <c r="H436" s="70"/>
      <c r="I436" s="71"/>
      <c r="J436" s="71"/>
      <c r="K436" s="35"/>
      <c r="L436" s="78">
        <v>436</v>
      </c>
      <c r="M436" s="78"/>
      <c r="N436" s="73"/>
      <c r="O436" s="80" t="s">
        <v>754</v>
      </c>
      <c r="P436" s="82">
        <v>42816.508009259262</v>
      </c>
      <c r="Q436" s="80" t="s">
        <v>921</v>
      </c>
      <c r="R436" s="84" t="s">
        <v>1585</v>
      </c>
      <c r="S436" s="80" t="s">
        <v>1807</v>
      </c>
      <c r="T436" s="80" t="s">
        <v>1947</v>
      </c>
      <c r="U436" s="82">
        <v>42816.508009259262</v>
      </c>
      <c r="V436" s="84" t="s">
        <v>2393</v>
      </c>
      <c r="W436" s="80"/>
      <c r="X436" s="80"/>
      <c r="Y436" s="83" t="s">
        <v>3393</v>
      </c>
      <c r="Z436" s="80"/>
    </row>
    <row r="437" spans="1:26" x14ac:dyDescent="0.25">
      <c r="A437" s="65" t="s">
        <v>405</v>
      </c>
      <c r="B437" s="65" t="s">
        <v>519</v>
      </c>
      <c r="C437" s="66"/>
      <c r="D437" s="67"/>
      <c r="E437" s="68"/>
      <c r="F437" s="69"/>
      <c r="G437" s="66"/>
      <c r="H437" s="70"/>
      <c r="I437" s="71"/>
      <c r="J437" s="71"/>
      <c r="K437" s="35"/>
      <c r="L437" s="78">
        <v>437</v>
      </c>
      <c r="M437" s="78"/>
      <c r="N437" s="73"/>
      <c r="O437" s="80" t="s">
        <v>754</v>
      </c>
      <c r="P437" s="82">
        <v>42813.912893518522</v>
      </c>
      <c r="Q437" s="80" t="s">
        <v>802</v>
      </c>
      <c r="R437" s="80"/>
      <c r="S437" s="80"/>
      <c r="T437" s="80" t="s">
        <v>1916</v>
      </c>
      <c r="U437" s="82">
        <v>42813.912893518522</v>
      </c>
      <c r="V437" s="84" t="s">
        <v>2394</v>
      </c>
      <c r="W437" s="80"/>
      <c r="X437" s="80"/>
      <c r="Y437" s="83" t="s">
        <v>3394</v>
      </c>
      <c r="Z437" s="80"/>
    </row>
    <row r="438" spans="1:26" x14ac:dyDescent="0.25">
      <c r="A438" s="65" t="s">
        <v>405</v>
      </c>
      <c r="B438" s="65" t="s">
        <v>518</v>
      </c>
      <c r="C438" s="66"/>
      <c r="D438" s="67"/>
      <c r="E438" s="68"/>
      <c r="F438" s="69"/>
      <c r="G438" s="66"/>
      <c r="H438" s="70"/>
      <c r="I438" s="71"/>
      <c r="J438" s="71"/>
      <c r="K438" s="35"/>
      <c r="L438" s="78">
        <v>438</v>
      </c>
      <c r="M438" s="78"/>
      <c r="N438" s="73"/>
      <c r="O438" s="80" t="s">
        <v>754</v>
      </c>
      <c r="P438" s="82">
        <v>42813.912893518522</v>
      </c>
      <c r="Q438" s="80" t="s">
        <v>802</v>
      </c>
      <c r="R438" s="80"/>
      <c r="S438" s="80"/>
      <c r="T438" s="80" t="s">
        <v>1916</v>
      </c>
      <c r="U438" s="82">
        <v>42813.912893518522</v>
      </c>
      <c r="V438" s="84" t="s">
        <v>2394</v>
      </c>
      <c r="W438" s="80"/>
      <c r="X438" s="80"/>
      <c r="Y438" s="83" t="s">
        <v>3394</v>
      </c>
      <c r="Z438" s="80"/>
    </row>
    <row r="439" spans="1:26" x14ac:dyDescent="0.25">
      <c r="A439" s="65" t="s">
        <v>405</v>
      </c>
      <c r="B439" s="65" t="s">
        <v>517</v>
      </c>
      <c r="C439" s="66"/>
      <c r="D439" s="67"/>
      <c r="E439" s="68"/>
      <c r="F439" s="69"/>
      <c r="G439" s="66"/>
      <c r="H439" s="70"/>
      <c r="I439" s="71"/>
      <c r="J439" s="71"/>
      <c r="K439" s="35"/>
      <c r="L439" s="78">
        <v>439</v>
      </c>
      <c r="M439" s="78"/>
      <c r="N439" s="73"/>
      <c r="O439" s="80" t="s">
        <v>754</v>
      </c>
      <c r="P439" s="82">
        <v>42813.912893518522</v>
      </c>
      <c r="Q439" s="80" t="s">
        <v>802</v>
      </c>
      <c r="R439" s="80"/>
      <c r="S439" s="80"/>
      <c r="T439" s="80" t="s">
        <v>1916</v>
      </c>
      <c r="U439" s="82">
        <v>42813.912893518522</v>
      </c>
      <c r="V439" s="84" t="s">
        <v>2394</v>
      </c>
      <c r="W439" s="80"/>
      <c r="X439" s="80"/>
      <c r="Y439" s="83" t="s">
        <v>3394</v>
      </c>
      <c r="Z439" s="80"/>
    </row>
    <row r="440" spans="1:26" x14ac:dyDescent="0.25">
      <c r="A440" s="65" t="s">
        <v>405</v>
      </c>
      <c r="B440" s="65" t="s">
        <v>518</v>
      </c>
      <c r="C440" s="66"/>
      <c r="D440" s="67"/>
      <c r="E440" s="68"/>
      <c r="F440" s="69"/>
      <c r="G440" s="66"/>
      <c r="H440" s="70"/>
      <c r="I440" s="71"/>
      <c r="J440" s="71"/>
      <c r="K440" s="35"/>
      <c r="L440" s="78">
        <v>440</v>
      </c>
      <c r="M440" s="78"/>
      <c r="N440" s="73"/>
      <c r="O440" s="80" t="s">
        <v>754</v>
      </c>
      <c r="P440" s="82">
        <v>42816.514884259261</v>
      </c>
      <c r="Q440" s="80" t="s">
        <v>922</v>
      </c>
      <c r="R440" s="84" t="s">
        <v>1586</v>
      </c>
      <c r="S440" s="80" t="s">
        <v>1829</v>
      </c>
      <c r="T440" s="80" t="s">
        <v>1884</v>
      </c>
      <c r="U440" s="82">
        <v>42816.514884259261</v>
      </c>
      <c r="V440" s="84" t="s">
        <v>2395</v>
      </c>
      <c r="W440" s="80"/>
      <c r="X440" s="80"/>
      <c r="Y440" s="83" t="s">
        <v>3395</v>
      </c>
      <c r="Z440" s="80"/>
    </row>
    <row r="441" spans="1:26" x14ac:dyDescent="0.25">
      <c r="A441" s="65" t="s">
        <v>405</v>
      </c>
      <c r="B441" s="65" t="s">
        <v>668</v>
      </c>
      <c r="C441" s="66"/>
      <c r="D441" s="67"/>
      <c r="E441" s="68"/>
      <c r="F441" s="69"/>
      <c r="G441" s="66"/>
      <c r="H441" s="70"/>
      <c r="I441" s="71"/>
      <c r="J441" s="71"/>
      <c r="K441" s="35"/>
      <c r="L441" s="78">
        <v>441</v>
      </c>
      <c r="M441" s="78"/>
      <c r="N441" s="73"/>
      <c r="O441" s="80" t="s">
        <v>754</v>
      </c>
      <c r="P441" s="82">
        <v>42816.514884259261</v>
      </c>
      <c r="Q441" s="80" t="s">
        <v>922</v>
      </c>
      <c r="R441" s="84" t="s">
        <v>1586</v>
      </c>
      <c r="S441" s="80" t="s">
        <v>1829</v>
      </c>
      <c r="T441" s="80" t="s">
        <v>1884</v>
      </c>
      <c r="U441" s="82">
        <v>42816.514884259261</v>
      </c>
      <c r="V441" s="84" t="s">
        <v>2395</v>
      </c>
      <c r="W441" s="80"/>
      <c r="X441" s="80"/>
      <c r="Y441" s="83" t="s">
        <v>3395</v>
      </c>
      <c r="Z441" s="80"/>
    </row>
    <row r="442" spans="1:26" x14ac:dyDescent="0.25">
      <c r="A442" s="65" t="s">
        <v>405</v>
      </c>
      <c r="B442" s="65" t="s">
        <v>690</v>
      </c>
      <c r="C442" s="66"/>
      <c r="D442" s="67"/>
      <c r="E442" s="68"/>
      <c r="F442" s="69"/>
      <c r="G442" s="66"/>
      <c r="H442" s="70"/>
      <c r="I442" s="71"/>
      <c r="J442" s="71"/>
      <c r="K442" s="35"/>
      <c r="L442" s="78">
        <v>442</v>
      </c>
      <c r="M442" s="78"/>
      <c r="N442" s="73"/>
      <c r="O442" s="80" t="s">
        <v>754</v>
      </c>
      <c r="P442" s="82">
        <v>42816.514884259261</v>
      </c>
      <c r="Q442" s="80" t="s">
        <v>922</v>
      </c>
      <c r="R442" s="84" t="s">
        <v>1586</v>
      </c>
      <c r="S442" s="80" t="s">
        <v>1829</v>
      </c>
      <c r="T442" s="80" t="s">
        <v>1884</v>
      </c>
      <c r="U442" s="82">
        <v>42816.514884259261</v>
      </c>
      <c r="V442" s="84" t="s">
        <v>2395</v>
      </c>
      <c r="W442" s="80"/>
      <c r="X442" s="80"/>
      <c r="Y442" s="83" t="s">
        <v>3395</v>
      </c>
      <c r="Z442" s="80"/>
    </row>
    <row r="443" spans="1:26" x14ac:dyDescent="0.25">
      <c r="A443" s="65" t="s">
        <v>405</v>
      </c>
      <c r="B443" s="65" t="s">
        <v>519</v>
      </c>
      <c r="C443" s="66"/>
      <c r="D443" s="67"/>
      <c r="E443" s="68"/>
      <c r="F443" s="69"/>
      <c r="G443" s="66"/>
      <c r="H443" s="70"/>
      <c r="I443" s="71"/>
      <c r="J443" s="71"/>
      <c r="K443" s="35"/>
      <c r="L443" s="78">
        <v>443</v>
      </c>
      <c r="M443" s="78"/>
      <c r="N443" s="73"/>
      <c r="O443" s="80" t="s">
        <v>754</v>
      </c>
      <c r="P443" s="82">
        <v>42816.514884259261</v>
      </c>
      <c r="Q443" s="80" t="s">
        <v>922</v>
      </c>
      <c r="R443" s="84" t="s">
        <v>1586</v>
      </c>
      <c r="S443" s="80" t="s">
        <v>1829</v>
      </c>
      <c r="T443" s="80" t="s">
        <v>1884</v>
      </c>
      <c r="U443" s="82">
        <v>42816.514884259261</v>
      </c>
      <c r="V443" s="84" t="s">
        <v>2395</v>
      </c>
      <c r="W443" s="80"/>
      <c r="X443" s="80"/>
      <c r="Y443" s="83" t="s">
        <v>3395</v>
      </c>
      <c r="Z443" s="80"/>
    </row>
    <row r="444" spans="1:26" x14ac:dyDescent="0.25">
      <c r="A444" s="65" t="s">
        <v>406</v>
      </c>
      <c r="B444" s="65" t="s">
        <v>580</v>
      </c>
      <c r="C444" s="66"/>
      <c r="D444" s="67"/>
      <c r="E444" s="68"/>
      <c r="F444" s="69"/>
      <c r="G444" s="66"/>
      <c r="H444" s="70"/>
      <c r="I444" s="71"/>
      <c r="J444" s="71"/>
      <c r="K444" s="35"/>
      <c r="L444" s="78">
        <v>444</v>
      </c>
      <c r="M444" s="78"/>
      <c r="N444" s="73"/>
      <c r="O444" s="80" t="s">
        <v>754</v>
      </c>
      <c r="P444" s="82">
        <v>42816.534907407404</v>
      </c>
      <c r="Q444" s="80" t="s">
        <v>923</v>
      </c>
      <c r="R444" s="84" t="s">
        <v>1587</v>
      </c>
      <c r="S444" s="80" t="s">
        <v>1840</v>
      </c>
      <c r="T444" s="80" t="s">
        <v>1887</v>
      </c>
      <c r="U444" s="82">
        <v>42816.534907407404</v>
      </c>
      <c r="V444" s="84" t="s">
        <v>2396</v>
      </c>
      <c r="W444" s="80"/>
      <c r="X444" s="80"/>
      <c r="Y444" s="83" t="s">
        <v>3396</v>
      </c>
      <c r="Z444" s="80"/>
    </row>
    <row r="445" spans="1:26" x14ac:dyDescent="0.25">
      <c r="A445" s="65" t="s">
        <v>407</v>
      </c>
      <c r="B445" s="65" t="s">
        <v>691</v>
      </c>
      <c r="C445" s="66"/>
      <c r="D445" s="67"/>
      <c r="E445" s="68"/>
      <c r="F445" s="69"/>
      <c r="G445" s="66"/>
      <c r="H445" s="70"/>
      <c r="I445" s="71"/>
      <c r="J445" s="71"/>
      <c r="K445" s="35"/>
      <c r="L445" s="78">
        <v>445</v>
      </c>
      <c r="M445" s="78"/>
      <c r="N445" s="73"/>
      <c r="O445" s="80" t="s">
        <v>754</v>
      </c>
      <c r="P445" s="82">
        <v>42816.55263888889</v>
      </c>
      <c r="Q445" s="80" t="s">
        <v>924</v>
      </c>
      <c r="R445" s="84" t="s">
        <v>1588</v>
      </c>
      <c r="S445" s="80" t="s">
        <v>1804</v>
      </c>
      <c r="T445" s="80" t="s">
        <v>1965</v>
      </c>
      <c r="U445" s="82">
        <v>42816.55263888889</v>
      </c>
      <c r="V445" s="84" t="s">
        <v>2397</v>
      </c>
      <c r="W445" s="80"/>
      <c r="X445" s="80"/>
      <c r="Y445" s="83" t="s">
        <v>3397</v>
      </c>
      <c r="Z445" s="80"/>
    </row>
    <row r="446" spans="1:26" x14ac:dyDescent="0.25">
      <c r="A446" s="65" t="s">
        <v>407</v>
      </c>
      <c r="B446" s="65" t="s">
        <v>576</v>
      </c>
      <c r="C446" s="66"/>
      <c r="D446" s="67"/>
      <c r="E446" s="68"/>
      <c r="F446" s="69"/>
      <c r="G446" s="66"/>
      <c r="H446" s="70"/>
      <c r="I446" s="71"/>
      <c r="J446" s="71"/>
      <c r="K446" s="35"/>
      <c r="L446" s="78">
        <v>446</v>
      </c>
      <c r="M446" s="78"/>
      <c r="N446" s="73"/>
      <c r="O446" s="80" t="s">
        <v>754</v>
      </c>
      <c r="P446" s="82">
        <v>42816.55263888889</v>
      </c>
      <c r="Q446" s="80" t="s">
        <v>924</v>
      </c>
      <c r="R446" s="84" t="s">
        <v>1588</v>
      </c>
      <c r="S446" s="80" t="s">
        <v>1804</v>
      </c>
      <c r="T446" s="80" t="s">
        <v>1965</v>
      </c>
      <c r="U446" s="82">
        <v>42816.55263888889</v>
      </c>
      <c r="V446" s="84" t="s">
        <v>2397</v>
      </c>
      <c r="W446" s="80"/>
      <c r="X446" s="80"/>
      <c r="Y446" s="83" t="s">
        <v>3397</v>
      </c>
      <c r="Z446" s="80"/>
    </row>
    <row r="447" spans="1:26" x14ac:dyDescent="0.25">
      <c r="A447" s="65" t="s">
        <v>408</v>
      </c>
      <c r="B447" s="65" t="s">
        <v>532</v>
      </c>
      <c r="C447" s="66"/>
      <c r="D447" s="67"/>
      <c r="E447" s="68"/>
      <c r="F447" s="69"/>
      <c r="G447" s="66"/>
      <c r="H447" s="70"/>
      <c r="I447" s="71"/>
      <c r="J447" s="71"/>
      <c r="K447" s="35"/>
      <c r="L447" s="78">
        <v>447</v>
      </c>
      <c r="M447" s="78"/>
      <c r="N447" s="73"/>
      <c r="O447" s="80" t="s">
        <v>754</v>
      </c>
      <c r="P447" s="82">
        <v>42816.559293981481</v>
      </c>
      <c r="Q447" s="80" t="s">
        <v>925</v>
      </c>
      <c r="R447" s="84" t="s">
        <v>1589</v>
      </c>
      <c r="S447" s="80" t="s">
        <v>1805</v>
      </c>
      <c r="T447" s="80" t="s">
        <v>1884</v>
      </c>
      <c r="U447" s="82">
        <v>42816.559293981481</v>
      </c>
      <c r="V447" s="84" t="s">
        <v>2398</v>
      </c>
      <c r="W447" s="80"/>
      <c r="X447" s="80"/>
      <c r="Y447" s="83" t="s">
        <v>3398</v>
      </c>
      <c r="Z447" s="80"/>
    </row>
    <row r="448" spans="1:26" x14ac:dyDescent="0.25">
      <c r="A448" s="65" t="s">
        <v>409</v>
      </c>
      <c r="B448" s="65" t="s">
        <v>691</v>
      </c>
      <c r="C448" s="66"/>
      <c r="D448" s="67"/>
      <c r="E448" s="68"/>
      <c r="F448" s="69"/>
      <c r="G448" s="66"/>
      <c r="H448" s="70"/>
      <c r="I448" s="71"/>
      <c r="J448" s="71"/>
      <c r="K448" s="35"/>
      <c r="L448" s="78">
        <v>448</v>
      </c>
      <c r="M448" s="78"/>
      <c r="N448" s="73"/>
      <c r="O448" s="80" t="s">
        <v>754</v>
      </c>
      <c r="P448" s="82">
        <v>42816.567025462966</v>
      </c>
      <c r="Q448" s="80" t="s">
        <v>924</v>
      </c>
      <c r="R448" s="84" t="s">
        <v>1588</v>
      </c>
      <c r="S448" s="80" t="s">
        <v>1804</v>
      </c>
      <c r="T448" s="80" t="s">
        <v>1965</v>
      </c>
      <c r="U448" s="82">
        <v>42816.567025462966</v>
      </c>
      <c r="V448" s="84" t="s">
        <v>2399</v>
      </c>
      <c r="W448" s="80"/>
      <c r="X448" s="80"/>
      <c r="Y448" s="83" t="s">
        <v>3399</v>
      </c>
      <c r="Z448" s="80"/>
    </row>
    <row r="449" spans="1:26" x14ac:dyDescent="0.25">
      <c r="A449" s="65" t="s">
        <v>409</v>
      </c>
      <c r="B449" s="65" t="s">
        <v>576</v>
      </c>
      <c r="C449" s="66"/>
      <c r="D449" s="67"/>
      <c r="E449" s="68"/>
      <c r="F449" s="69"/>
      <c r="G449" s="66"/>
      <c r="H449" s="70"/>
      <c r="I449" s="71"/>
      <c r="J449" s="71"/>
      <c r="K449" s="35"/>
      <c r="L449" s="78">
        <v>449</v>
      </c>
      <c r="M449" s="78"/>
      <c r="N449" s="73"/>
      <c r="O449" s="80" t="s">
        <v>754</v>
      </c>
      <c r="P449" s="82">
        <v>42816.567025462966</v>
      </c>
      <c r="Q449" s="80" t="s">
        <v>924</v>
      </c>
      <c r="R449" s="84" t="s">
        <v>1588</v>
      </c>
      <c r="S449" s="80" t="s">
        <v>1804</v>
      </c>
      <c r="T449" s="80" t="s">
        <v>1965</v>
      </c>
      <c r="U449" s="82">
        <v>42816.567025462966</v>
      </c>
      <c r="V449" s="84" t="s">
        <v>2399</v>
      </c>
      <c r="W449" s="80"/>
      <c r="X449" s="80"/>
      <c r="Y449" s="83" t="s">
        <v>3399</v>
      </c>
      <c r="Z449" s="80"/>
    </row>
    <row r="450" spans="1:26" x14ac:dyDescent="0.25">
      <c r="A450" s="65" t="s">
        <v>410</v>
      </c>
      <c r="B450" s="65" t="s">
        <v>544</v>
      </c>
      <c r="C450" s="66"/>
      <c r="D450" s="67"/>
      <c r="E450" s="68"/>
      <c r="F450" s="69"/>
      <c r="G450" s="66"/>
      <c r="H450" s="70"/>
      <c r="I450" s="71"/>
      <c r="J450" s="71"/>
      <c r="K450" s="35"/>
      <c r="L450" s="78">
        <v>450</v>
      </c>
      <c r="M450" s="78"/>
      <c r="N450" s="73"/>
      <c r="O450" s="80" t="s">
        <v>754</v>
      </c>
      <c r="P450" s="82">
        <v>42816.569050925929</v>
      </c>
      <c r="Q450" s="80" t="s">
        <v>926</v>
      </c>
      <c r="R450" s="80"/>
      <c r="S450" s="80"/>
      <c r="T450" s="80" t="s">
        <v>1884</v>
      </c>
      <c r="U450" s="82">
        <v>42816.569050925929</v>
      </c>
      <c r="V450" s="84" t="s">
        <v>2400</v>
      </c>
      <c r="W450" s="80"/>
      <c r="X450" s="80"/>
      <c r="Y450" s="83" t="s">
        <v>3400</v>
      </c>
      <c r="Z450" s="80"/>
    </row>
    <row r="451" spans="1:26" x14ac:dyDescent="0.25">
      <c r="A451" s="65" t="s">
        <v>411</v>
      </c>
      <c r="B451" s="65" t="s">
        <v>692</v>
      </c>
      <c r="C451" s="66"/>
      <c r="D451" s="67"/>
      <c r="E451" s="68"/>
      <c r="F451" s="69"/>
      <c r="G451" s="66"/>
      <c r="H451" s="70"/>
      <c r="I451" s="71"/>
      <c r="J451" s="71"/>
      <c r="K451" s="35"/>
      <c r="L451" s="78">
        <v>451</v>
      </c>
      <c r="M451" s="78"/>
      <c r="N451" s="73"/>
      <c r="O451" s="80" t="s">
        <v>754</v>
      </c>
      <c r="P451" s="82">
        <v>42816.570405092592</v>
      </c>
      <c r="Q451" s="80" t="s">
        <v>927</v>
      </c>
      <c r="R451" s="84" t="s">
        <v>1590</v>
      </c>
      <c r="S451" s="80" t="s">
        <v>1841</v>
      </c>
      <c r="T451" s="80" t="s">
        <v>1966</v>
      </c>
      <c r="U451" s="82">
        <v>42816.570405092592</v>
      </c>
      <c r="V451" s="84" t="s">
        <v>2401</v>
      </c>
      <c r="W451" s="80"/>
      <c r="X451" s="80"/>
      <c r="Y451" s="83" t="s">
        <v>3401</v>
      </c>
      <c r="Z451" s="80"/>
    </row>
    <row r="452" spans="1:26" x14ac:dyDescent="0.25">
      <c r="A452" s="65" t="s">
        <v>412</v>
      </c>
      <c r="B452" s="65" t="s">
        <v>669</v>
      </c>
      <c r="C452" s="66"/>
      <c r="D452" s="67"/>
      <c r="E452" s="68"/>
      <c r="F452" s="69"/>
      <c r="G452" s="66"/>
      <c r="H452" s="70"/>
      <c r="I452" s="71"/>
      <c r="J452" s="71"/>
      <c r="K452" s="35"/>
      <c r="L452" s="78">
        <v>452</v>
      </c>
      <c r="M452" s="78"/>
      <c r="N452" s="73"/>
      <c r="O452" s="80" t="s">
        <v>754</v>
      </c>
      <c r="P452" s="82">
        <v>42815.975428240738</v>
      </c>
      <c r="Q452" s="80" t="s">
        <v>928</v>
      </c>
      <c r="R452" s="84" t="s">
        <v>1560</v>
      </c>
      <c r="S452" s="80" t="s">
        <v>1831</v>
      </c>
      <c r="T452" s="80" t="s">
        <v>1888</v>
      </c>
      <c r="U452" s="82">
        <v>42815.975428240738</v>
      </c>
      <c r="V452" s="84" t="s">
        <v>2402</v>
      </c>
      <c r="W452" s="80"/>
      <c r="X452" s="80"/>
      <c r="Y452" s="83" t="s">
        <v>3402</v>
      </c>
      <c r="Z452" s="80"/>
    </row>
    <row r="453" spans="1:26" x14ac:dyDescent="0.25">
      <c r="A453" s="65" t="s">
        <v>413</v>
      </c>
      <c r="B453" s="65" t="s">
        <v>669</v>
      </c>
      <c r="C453" s="66"/>
      <c r="D453" s="67"/>
      <c r="E453" s="68"/>
      <c r="F453" s="69"/>
      <c r="G453" s="66"/>
      <c r="H453" s="70"/>
      <c r="I453" s="71"/>
      <c r="J453" s="71"/>
      <c r="K453" s="35"/>
      <c r="L453" s="78">
        <v>453</v>
      </c>
      <c r="M453" s="78"/>
      <c r="N453" s="73"/>
      <c r="O453" s="80" t="s">
        <v>754</v>
      </c>
      <c r="P453" s="82">
        <v>42816.570937500001</v>
      </c>
      <c r="Q453" s="80" t="s">
        <v>872</v>
      </c>
      <c r="R453" s="84" t="s">
        <v>1560</v>
      </c>
      <c r="S453" s="80" t="s">
        <v>1831</v>
      </c>
      <c r="T453" s="80" t="s">
        <v>1888</v>
      </c>
      <c r="U453" s="82">
        <v>42816.570937500001</v>
      </c>
      <c r="V453" s="84" t="s">
        <v>2403</v>
      </c>
      <c r="W453" s="80"/>
      <c r="X453" s="80"/>
      <c r="Y453" s="83" t="s">
        <v>3403</v>
      </c>
      <c r="Z453" s="80"/>
    </row>
    <row r="454" spans="1:26" x14ac:dyDescent="0.25">
      <c r="A454" s="65" t="s">
        <v>413</v>
      </c>
      <c r="B454" s="65" t="s">
        <v>412</v>
      </c>
      <c r="C454" s="66"/>
      <c r="D454" s="67"/>
      <c r="E454" s="68"/>
      <c r="F454" s="69"/>
      <c r="G454" s="66"/>
      <c r="H454" s="70"/>
      <c r="I454" s="71"/>
      <c r="J454" s="71"/>
      <c r="K454" s="35"/>
      <c r="L454" s="78">
        <v>454</v>
      </c>
      <c r="M454" s="78"/>
      <c r="N454" s="73"/>
      <c r="O454" s="80" t="s">
        <v>754</v>
      </c>
      <c r="P454" s="82">
        <v>42816.570937500001</v>
      </c>
      <c r="Q454" s="80" t="s">
        <v>872</v>
      </c>
      <c r="R454" s="84" t="s">
        <v>1560</v>
      </c>
      <c r="S454" s="80" t="s">
        <v>1831</v>
      </c>
      <c r="T454" s="80" t="s">
        <v>1888</v>
      </c>
      <c r="U454" s="82">
        <v>42816.570937500001</v>
      </c>
      <c r="V454" s="84" t="s">
        <v>2403</v>
      </c>
      <c r="W454" s="80"/>
      <c r="X454" s="80"/>
      <c r="Y454" s="83" t="s">
        <v>3403</v>
      </c>
      <c r="Z454" s="80"/>
    </row>
    <row r="455" spans="1:26" x14ac:dyDescent="0.25">
      <c r="A455" s="65" t="s">
        <v>414</v>
      </c>
      <c r="B455" s="65" t="s">
        <v>368</v>
      </c>
      <c r="C455" s="66"/>
      <c r="D455" s="67"/>
      <c r="E455" s="68"/>
      <c r="F455" s="69"/>
      <c r="G455" s="66"/>
      <c r="H455" s="70"/>
      <c r="I455" s="71"/>
      <c r="J455" s="71"/>
      <c r="K455" s="35"/>
      <c r="L455" s="78">
        <v>455</v>
      </c>
      <c r="M455" s="78"/>
      <c r="N455" s="73"/>
      <c r="O455" s="80" t="s">
        <v>754</v>
      </c>
      <c r="P455" s="82">
        <v>42816.573009259257</v>
      </c>
      <c r="Q455" s="80" t="s">
        <v>929</v>
      </c>
      <c r="R455" s="84" t="s">
        <v>1591</v>
      </c>
      <c r="S455" s="80" t="s">
        <v>1842</v>
      </c>
      <c r="T455" s="80" t="s">
        <v>1967</v>
      </c>
      <c r="U455" s="82">
        <v>42816.573009259257</v>
      </c>
      <c r="V455" s="84" t="s">
        <v>2404</v>
      </c>
      <c r="W455" s="80"/>
      <c r="X455" s="80"/>
      <c r="Y455" s="83" t="s">
        <v>3404</v>
      </c>
      <c r="Z455" s="80"/>
    </row>
    <row r="456" spans="1:26" x14ac:dyDescent="0.25">
      <c r="A456" s="65" t="s">
        <v>415</v>
      </c>
      <c r="B456" s="65" t="s">
        <v>693</v>
      </c>
      <c r="C456" s="66"/>
      <c r="D456" s="67"/>
      <c r="E456" s="68"/>
      <c r="F456" s="69"/>
      <c r="G456" s="66"/>
      <c r="H456" s="70"/>
      <c r="I456" s="71"/>
      <c r="J456" s="71"/>
      <c r="K456" s="35"/>
      <c r="L456" s="78">
        <v>456</v>
      </c>
      <c r="M456" s="78"/>
      <c r="N456" s="73"/>
      <c r="O456" s="80" t="s">
        <v>754</v>
      </c>
      <c r="P456" s="82">
        <v>42816.569675925923</v>
      </c>
      <c r="Q456" s="80" t="s">
        <v>930</v>
      </c>
      <c r="R456" s="84" t="s">
        <v>1592</v>
      </c>
      <c r="S456" s="80" t="s">
        <v>1843</v>
      </c>
      <c r="T456" s="80" t="s">
        <v>1910</v>
      </c>
      <c r="U456" s="82">
        <v>42816.569675925923</v>
      </c>
      <c r="V456" s="84" t="s">
        <v>2405</v>
      </c>
      <c r="W456" s="80"/>
      <c r="X456" s="80"/>
      <c r="Y456" s="83" t="s">
        <v>3405</v>
      </c>
      <c r="Z456" s="80"/>
    </row>
    <row r="457" spans="1:26" x14ac:dyDescent="0.25">
      <c r="A457" s="65" t="s">
        <v>416</v>
      </c>
      <c r="B457" s="65" t="s">
        <v>368</v>
      </c>
      <c r="C457" s="66"/>
      <c r="D457" s="67"/>
      <c r="E457" s="68"/>
      <c r="F457" s="69"/>
      <c r="G457" s="66"/>
      <c r="H457" s="70"/>
      <c r="I457" s="71"/>
      <c r="J457" s="71"/>
      <c r="K457" s="35"/>
      <c r="L457" s="78">
        <v>457</v>
      </c>
      <c r="M457" s="78"/>
      <c r="N457" s="73"/>
      <c r="O457" s="80" t="s">
        <v>754</v>
      </c>
      <c r="P457" s="82">
        <v>42816.584594907406</v>
      </c>
      <c r="Q457" s="80" t="s">
        <v>883</v>
      </c>
      <c r="R457" s="80"/>
      <c r="S457" s="80"/>
      <c r="T457" s="80" t="s">
        <v>1884</v>
      </c>
      <c r="U457" s="82">
        <v>42816.584594907406</v>
      </c>
      <c r="V457" s="84" t="s">
        <v>2406</v>
      </c>
      <c r="W457" s="80"/>
      <c r="X457" s="80"/>
      <c r="Y457" s="83" t="s">
        <v>3406</v>
      </c>
      <c r="Z457" s="80"/>
    </row>
    <row r="458" spans="1:26" x14ac:dyDescent="0.25">
      <c r="A458" s="65" t="s">
        <v>417</v>
      </c>
      <c r="B458" s="65" t="s">
        <v>599</v>
      </c>
      <c r="C458" s="66"/>
      <c r="D458" s="67"/>
      <c r="E458" s="68"/>
      <c r="F458" s="69"/>
      <c r="G458" s="66"/>
      <c r="H458" s="70"/>
      <c r="I458" s="71"/>
      <c r="J458" s="71"/>
      <c r="K458" s="35"/>
      <c r="L458" s="78">
        <v>458</v>
      </c>
      <c r="M458" s="78"/>
      <c r="N458" s="73"/>
      <c r="O458" s="80" t="s">
        <v>754</v>
      </c>
      <c r="P458" s="82">
        <v>42816.590150462966</v>
      </c>
      <c r="Q458" s="80" t="s">
        <v>931</v>
      </c>
      <c r="R458" s="84" t="s">
        <v>1593</v>
      </c>
      <c r="S458" s="80" t="s">
        <v>1844</v>
      </c>
      <c r="T458" s="80" t="s">
        <v>1968</v>
      </c>
      <c r="U458" s="82">
        <v>42816.590150462966</v>
      </c>
      <c r="V458" s="84" t="s">
        <v>2407</v>
      </c>
      <c r="W458" s="80"/>
      <c r="X458" s="80"/>
      <c r="Y458" s="83" t="s">
        <v>3407</v>
      </c>
      <c r="Z458" s="80"/>
    </row>
    <row r="459" spans="1:26" x14ac:dyDescent="0.25">
      <c r="A459" s="65" t="s">
        <v>418</v>
      </c>
      <c r="B459" s="65" t="s">
        <v>418</v>
      </c>
      <c r="C459" s="66"/>
      <c r="D459" s="67"/>
      <c r="E459" s="68"/>
      <c r="F459" s="69"/>
      <c r="G459" s="66"/>
      <c r="H459" s="70"/>
      <c r="I459" s="71"/>
      <c r="J459" s="71"/>
      <c r="K459" s="35"/>
      <c r="L459" s="78">
        <v>459</v>
      </c>
      <c r="M459" s="78"/>
      <c r="N459" s="73"/>
      <c r="O459" s="80" t="s">
        <v>179</v>
      </c>
      <c r="P459" s="82">
        <v>42814.660439814812</v>
      </c>
      <c r="Q459" s="80" t="s">
        <v>932</v>
      </c>
      <c r="R459" s="80" t="s">
        <v>1594</v>
      </c>
      <c r="S459" s="80" t="s">
        <v>1845</v>
      </c>
      <c r="T459" s="80"/>
      <c r="U459" s="82">
        <v>42814.660439814812</v>
      </c>
      <c r="V459" s="84" t="s">
        <v>2408</v>
      </c>
      <c r="W459" s="80"/>
      <c r="X459" s="80"/>
      <c r="Y459" s="83" t="s">
        <v>3408</v>
      </c>
      <c r="Z459" s="80"/>
    </row>
    <row r="460" spans="1:26" x14ac:dyDescent="0.25">
      <c r="A460" s="65" t="s">
        <v>418</v>
      </c>
      <c r="B460" s="65" t="s">
        <v>598</v>
      </c>
      <c r="C460" s="66"/>
      <c r="D460" s="67"/>
      <c r="E460" s="68"/>
      <c r="F460" s="69"/>
      <c r="G460" s="66"/>
      <c r="H460" s="70"/>
      <c r="I460" s="71"/>
      <c r="J460" s="71"/>
      <c r="K460" s="35"/>
      <c r="L460" s="78">
        <v>460</v>
      </c>
      <c r="M460" s="78"/>
      <c r="N460" s="73"/>
      <c r="O460" s="80" t="s">
        <v>754</v>
      </c>
      <c r="P460" s="82">
        <v>42816.599317129629</v>
      </c>
      <c r="Q460" s="80" t="s">
        <v>933</v>
      </c>
      <c r="R460" s="84" t="s">
        <v>1595</v>
      </c>
      <c r="S460" s="80" t="s">
        <v>1826</v>
      </c>
      <c r="T460" s="80" t="s">
        <v>1884</v>
      </c>
      <c r="U460" s="82">
        <v>42816.599317129629</v>
      </c>
      <c r="V460" s="84" t="s">
        <v>2409</v>
      </c>
      <c r="W460" s="80"/>
      <c r="X460" s="80"/>
      <c r="Y460" s="83" t="s">
        <v>3409</v>
      </c>
      <c r="Z460" s="80"/>
    </row>
    <row r="461" spans="1:26" x14ac:dyDescent="0.25">
      <c r="A461" s="65" t="s">
        <v>419</v>
      </c>
      <c r="B461" s="65" t="s">
        <v>598</v>
      </c>
      <c r="C461" s="66"/>
      <c r="D461" s="67"/>
      <c r="E461" s="68"/>
      <c r="F461" s="69"/>
      <c r="G461" s="66"/>
      <c r="H461" s="70"/>
      <c r="I461" s="71"/>
      <c r="J461" s="71"/>
      <c r="K461" s="35"/>
      <c r="L461" s="78">
        <v>461</v>
      </c>
      <c r="M461" s="78"/>
      <c r="N461" s="73"/>
      <c r="O461" s="80" t="s">
        <v>754</v>
      </c>
      <c r="P461" s="82">
        <v>42816.60292824074</v>
      </c>
      <c r="Q461" s="80" t="s">
        <v>934</v>
      </c>
      <c r="R461" s="84" t="s">
        <v>1587</v>
      </c>
      <c r="S461" s="80" t="s">
        <v>1840</v>
      </c>
      <c r="T461" s="80" t="s">
        <v>1969</v>
      </c>
      <c r="U461" s="82">
        <v>42816.60292824074</v>
      </c>
      <c r="V461" s="84" t="s">
        <v>2410</v>
      </c>
      <c r="W461" s="80"/>
      <c r="X461" s="80"/>
      <c r="Y461" s="83" t="s">
        <v>3410</v>
      </c>
      <c r="Z461" s="80"/>
    </row>
    <row r="462" spans="1:26" x14ac:dyDescent="0.25">
      <c r="A462" s="65" t="s">
        <v>420</v>
      </c>
      <c r="B462" s="65" t="s">
        <v>694</v>
      </c>
      <c r="C462" s="66"/>
      <c r="D462" s="67"/>
      <c r="E462" s="68"/>
      <c r="F462" s="69"/>
      <c r="G462" s="66"/>
      <c r="H462" s="70"/>
      <c r="I462" s="71"/>
      <c r="J462" s="71"/>
      <c r="K462" s="35"/>
      <c r="L462" s="78">
        <v>462</v>
      </c>
      <c r="M462" s="78"/>
      <c r="N462" s="73"/>
      <c r="O462" s="80" t="s">
        <v>754</v>
      </c>
      <c r="P462" s="82">
        <v>42816.604050925926</v>
      </c>
      <c r="Q462" s="80" t="s">
        <v>935</v>
      </c>
      <c r="R462" s="80"/>
      <c r="S462" s="80"/>
      <c r="T462" s="80" t="s">
        <v>1894</v>
      </c>
      <c r="U462" s="82">
        <v>42816.604050925926</v>
      </c>
      <c r="V462" s="84" t="s">
        <v>2411</v>
      </c>
      <c r="W462" s="80"/>
      <c r="X462" s="80"/>
      <c r="Y462" s="83" t="s">
        <v>3411</v>
      </c>
      <c r="Z462" s="80"/>
    </row>
    <row r="463" spans="1:26" x14ac:dyDescent="0.25">
      <c r="A463" s="65" t="s">
        <v>420</v>
      </c>
      <c r="B463" s="65" t="s">
        <v>598</v>
      </c>
      <c r="C463" s="66"/>
      <c r="D463" s="67"/>
      <c r="E463" s="68"/>
      <c r="F463" s="69"/>
      <c r="G463" s="66"/>
      <c r="H463" s="70"/>
      <c r="I463" s="71"/>
      <c r="J463" s="71"/>
      <c r="K463" s="35"/>
      <c r="L463" s="78">
        <v>463</v>
      </c>
      <c r="M463" s="78"/>
      <c r="N463" s="73"/>
      <c r="O463" s="80" t="s">
        <v>754</v>
      </c>
      <c r="P463" s="82">
        <v>42816.604050925926</v>
      </c>
      <c r="Q463" s="80" t="s">
        <v>935</v>
      </c>
      <c r="R463" s="80"/>
      <c r="S463" s="80"/>
      <c r="T463" s="80" t="s">
        <v>1894</v>
      </c>
      <c r="U463" s="82">
        <v>42816.604050925926</v>
      </c>
      <c r="V463" s="84" t="s">
        <v>2411</v>
      </c>
      <c r="W463" s="80"/>
      <c r="X463" s="80"/>
      <c r="Y463" s="83" t="s">
        <v>3411</v>
      </c>
      <c r="Z463" s="80"/>
    </row>
    <row r="464" spans="1:26" x14ac:dyDescent="0.25">
      <c r="A464" s="65" t="s">
        <v>420</v>
      </c>
      <c r="B464" s="65" t="s">
        <v>596</v>
      </c>
      <c r="C464" s="66"/>
      <c r="D464" s="67"/>
      <c r="E464" s="68"/>
      <c r="F464" s="69"/>
      <c r="G464" s="66"/>
      <c r="H464" s="70"/>
      <c r="I464" s="71"/>
      <c r="J464" s="71"/>
      <c r="K464" s="35"/>
      <c r="L464" s="78">
        <v>464</v>
      </c>
      <c r="M464" s="78"/>
      <c r="N464" s="73"/>
      <c r="O464" s="80" t="s">
        <v>754</v>
      </c>
      <c r="P464" s="82">
        <v>42816.604050925926</v>
      </c>
      <c r="Q464" s="80" t="s">
        <v>935</v>
      </c>
      <c r="R464" s="80"/>
      <c r="S464" s="80"/>
      <c r="T464" s="80" t="s">
        <v>1894</v>
      </c>
      <c r="U464" s="82">
        <v>42816.604050925926</v>
      </c>
      <c r="V464" s="84" t="s">
        <v>2411</v>
      </c>
      <c r="W464" s="80"/>
      <c r="X464" s="80"/>
      <c r="Y464" s="83" t="s">
        <v>3411</v>
      </c>
      <c r="Z464" s="80"/>
    </row>
    <row r="465" spans="1:26" x14ac:dyDescent="0.25">
      <c r="A465" s="65" t="s">
        <v>421</v>
      </c>
      <c r="B465" s="65" t="s">
        <v>597</v>
      </c>
      <c r="C465" s="66"/>
      <c r="D465" s="67"/>
      <c r="E465" s="68"/>
      <c r="F465" s="69"/>
      <c r="G465" s="66"/>
      <c r="H465" s="70"/>
      <c r="I465" s="71"/>
      <c r="J465" s="71"/>
      <c r="K465" s="35"/>
      <c r="L465" s="78">
        <v>465</v>
      </c>
      <c r="M465" s="78"/>
      <c r="N465" s="73"/>
      <c r="O465" s="80" t="s">
        <v>754</v>
      </c>
      <c r="P465" s="82">
        <v>42816.621550925927</v>
      </c>
      <c r="Q465" s="80" t="s">
        <v>837</v>
      </c>
      <c r="R465" s="80"/>
      <c r="S465" s="80"/>
      <c r="T465" s="80" t="s">
        <v>1933</v>
      </c>
      <c r="U465" s="82">
        <v>42816.621550925927</v>
      </c>
      <c r="V465" s="84" t="s">
        <v>2412</v>
      </c>
      <c r="W465" s="80"/>
      <c r="X465" s="80"/>
      <c r="Y465" s="83" t="s">
        <v>3412</v>
      </c>
      <c r="Z465" s="80"/>
    </row>
    <row r="466" spans="1:26" x14ac:dyDescent="0.25">
      <c r="A466" s="65" t="s">
        <v>422</v>
      </c>
      <c r="B466" s="65" t="s">
        <v>645</v>
      </c>
      <c r="C466" s="66"/>
      <c r="D466" s="67"/>
      <c r="E466" s="68"/>
      <c r="F466" s="69"/>
      <c r="G466" s="66"/>
      <c r="H466" s="70"/>
      <c r="I466" s="71"/>
      <c r="J466" s="71"/>
      <c r="K466" s="35"/>
      <c r="L466" s="78">
        <v>466</v>
      </c>
      <c r="M466" s="78"/>
      <c r="N466" s="73"/>
      <c r="O466" s="80" t="s">
        <v>754</v>
      </c>
      <c r="P466" s="82">
        <v>42814.950694444444</v>
      </c>
      <c r="Q466" s="80" t="s">
        <v>821</v>
      </c>
      <c r="R466" s="84" t="s">
        <v>1533</v>
      </c>
      <c r="S466" s="80" t="s">
        <v>1805</v>
      </c>
      <c r="T466" s="80" t="s">
        <v>1884</v>
      </c>
      <c r="U466" s="82">
        <v>42814.950694444444</v>
      </c>
      <c r="V466" s="84" t="s">
        <v>2413</v>
      </c>
      <c r="W466" s="80"/>
      <c r="X466" s="80"/>
      <c r="Y466" s="83" t="s">
        <v>3413</v>
      </c>
      <c r="Z466" s="80"/>
    </row>
    <row r="467" spans="1:26" x14ac:dyDescent="0.25">
      <c r="A467" s="65" t="s">
        <v>422</v>
      </c>
      <c r="B467" s="65" t="s">
        <v>580</v>
      </c>
      <c r="C467" s="66"/>
      <c r="D467" s="67"/>
      <c r="E467" s="68"/>
      <c r="F467" s="69"/>
      <c r="G467" s="66"/>
      <c r="H467" s="70"/>
      <c r="I467" s="71"/>
      <c r="J467" s="71"/>
      <c r="K467" s="35"/>
      <c r="L467" s="78">
        <v>467</v>
      </c>
      <c r="M467" s="78"/>
      <c r="N467" s="73"/>
      <c r="O467" s="80" t="s">
        <v>754</v>
      </c>
      <c r="P467" s="82">
        <v>42814.950694444444</v>
      </c>
      <c r="Q467" s="80" t="s">
        <v>821</v>
      </c>
      <c r="R467" s="84" t="s">
        <v>1533</v>
      </c>
      <c r="S467" s="80" t="s">
        <v>1805</v>
      </c>
      <c r="T467" s="80" t="s">
        <v>1884</v>
      </c>
      <c r="U467" s="82">
        <v>42814.950694444444</v>
      </c>
      <c r="V467" s="84" t="s">
        <v>2413</v>
      </c>
      <c r="W467" s="80"/>
      <c r="X467" s="80"/>
      <c r="Y467" s="83" t="s">
        <v>3413</v>
      </c>
      <c r="Z467" s="80"/>
    </row>
    <row r="468" spans="1:26" x14ac:dyDescent="0.25">
      <c r="A468" s="65" t="s">
        <v>422</v>
      </c>
      <c r="B468" s="65" t="s">
        <v>532</v>
      </c>
      <c r="C468" s="66"/>
      <c r="D468" s="67"/>
      <c r="E468" s="68"/>
      <c r="F468" s="69"/>
      <c r="G468" s="66"/>
      <c r="H468" s="70"/>
      <c r="I468" s="71"/>
      <c r="J468" s="71"/>
      <c r="K468" s="35"/>
      <c r="L468" s="78">
        <v>468</v>
      </c>
      <c r="M468" s="78"/>
      <c r="N468" s="73"/>
      <c r="O468" s="80" t="s">
        <v>754</v>
      </c>
      <c r="P468" s="82">
        <v>42816.585902777777</v>
      </c>
      <c r="Q468" s="80" t="s">
        <v>936</v>
      </c>
      <c r="R468" s="84" t="s">
        <v>1587</v>
      </c>
      <c r="S468" s="80" t="s">
        <v>1840</v>
      </c>
      <c r="T468" s="80" t="s">
        <v>1887</v>
      </c>
      <c r="U468" s="82">
        <v>42816.585902777777</v>
      </c>
      <c r="V468" s="84" t="s">
        <v>2414</v>
      </c>
      <c r="W468" s="80"/>
      <c r="X468" s="80"/>
      <c r="Y468" s="83" t="s">
        <v>3414</v>
      </c>
      <c r="Z468" s="80"/>
    </row>
    <row r="469" spans="1:26" x14ac:dyDescent="0.25">
      <c r="A469" s="65" t="s">
        <v>422</v>
      </c>
      <c r="B469" s="65" t="s">
        <v>580</v>
      </c>
      <c r="C469" s="66"/>
      <c r="D469" s="67"/>
      <c r="E469" s="68"/>
      <c r="F469" s="69"/>
      <c r="G469" s="66"/>
      <c r="H469" s="70"/>
      <c r="I469" s="71"/>
      <c r="J469" s="71"/>
      <c r="K469" s="35"/>
      <c r="L469" s="78">
        <v>469</v>
      </c>
      <c r="M469" s="78"/>
      <c r="N469" s="73"/>
      <c r="O469" s="80" t="s">
        <v>754</v>
      </c>
      <c r="P469" s="82">
        <v>42816.621608796297</v>
      </c>
      <c r="Q469" s="80" t="s">
        <v>937</v>
      </c>
      <c r="R469" s="84" t="s">
        <v>1596</v>
      </c>
      <c r="S469" s="80" t="s">
        <v>1805</v>
      </c>
      <c r="T469" s="80" t="s">
        <v>1884</v>
      </c>
      <c r="U469" s="82">
        <v>42816.621608796297</v>
      </c>
      <c r="V469" s="84" t="s">
        <v>2415</v>
      </c>
      <c r="W469" s="80"/>
      <c r="X469" s="80"/>
      <c r="Y469" s="83" t="s">
        <v>3415</v>
      </c>
      <c r="Z469" s="80"/>
    </row>
    <row r="470" spans="1:26" x14ac:dyDescent="0.25">
      <c r="A470" s="65" t="s">
        <v>423</v>
      </c>
      <c r="B470" s="65" t="s">
        <v>694</v>
      </c>
      <c r="C470" s="66"/>
      <c r="D470" s="67"/>
      <c r="E470" s="68"/>
      <c r="F470" s="69"/>
      <c r="G470" s="66"/>
      <c r="H470" s="70"/>
      <c r="I470" s="71"/>
      <c r="J470" s="71"/>
      <c r="K470" s="35"/>
      <c r="L470" s="78">
        <v>470</v>
      </c>
      <c r="M470" s="78"/>
      <c r="N470" s="73"/>
      <c r="O470" s="80" t="s">
        <v>754</v>
      </c>
      <c r="P470" s="82">
        <v>42816.639513888891</v>
      </c>
      <c r="Q470" s="80" t="s">
        <v>935</v>
      </c>
      <c r="R470" s="80"/>
      <c r="S470" s="80"/>
      <c r="T470" s="80" t="s">
        <v>1894</v>
      </c>
      <c r="U470" s="82">
        <v>42816.639513888891</v>
      </c>
      <c r="V470" s="84" t="s">
        <v>2416</v>
      </c>
      <c r="W470" s="80"/>
      <c r="X470" s="80"/>
      <c r="Y470" s="83" t="s">
        <v>3416</v>
      </c>
      <c r="Z470" s="80"/>
    </row>
    <row r="471" spans="1:26" x14ac:dyDescent="0.25">
      <c r="A471" s="65" t="s">
        <v>423</v>
      </c>
      <c r="B471" s="65" t="s">
        <v>598</v>
      </c>
      <c r="C471" s="66"/>
      <c r="D471" s="67"/>
      <c r="E471" s="68"/>
      <c r="F471" s="69"/>
      <c r="G471" s="66"/>
      <c r="H471" s="70"/>
      <c r="I471" s="71"/>
      <c r="J471" s="71"/>
      <c r="K471" s="35"/>
      <c r="L471" s="78">
        <v>471</v>
      </c>
      <c r="M471" s="78"/>
      <c r="N471" s="73"/>
      <c r="O471" s="80" t="s">
        <v>754</v>
      </c>
      <c r="P471" s="82">
        <v>42816.639513888891</v>
      </c>
      <c r="Q471" s="80" t="s">
        <v>935</v>
      </c>
      <c r="R471" s="80"/>
      <c r="S471" s="80"/>
      <c r="T471" s="80" t="s">
        <v>1894</v>
      </c>
      <c r="U471" s="82">
        <v>42816.639513888891</v>
      </c>
      <c r="V471" s="84" t="s">
        <v>2416</v>
      </c>
      <c r="W471" s="80"/>
      <c r="X471" s="80"/>
      <c r="Y471" s="83" t="s">
        <v>3416</v>
      </c>
      <c r="Z471" s="80"/>
    </row>
    <row r="472" spans="1:26" x14ac:dyDescent="0.25">
      <c r="A472" s="65" t="s">
        <v>423</v>
      </c>
      <c r="B472" s="65" t="s">
        <v>596</v>
      </c>
      <c r="C472" s="66"/>
      <c r="D472" s="67"/>
      <c r="E472" s="68"/>
      <c r="F472" s="69"/>
      <c r="G472" s="66"/>
      <c r="H472" s="70"/>
      <c r="I472" s="71"/>
      <c r="J472" s="71"/>
      <c r="K472" s="35"/>
      <c r="L472" s="78">
        <v>472</v>
      </c>
      <c r="M472" s="78"/>
      <c r="N472" s="73"/>
      <c r="O472" s="80" t="s">
        <v>754</v>
      </c>
      <c r="P472" s="82">
        <v>42816.639513888891</v>
      </c>
      <c r="Q472" s="80" t="s">
        <v>935</v>
      </c>
      <c r="R472" s="80"/>
      <c r="S472" s="80"/>
      <c r="T472" s="80" t="s">
        <v>1894</v>
      </c>
      <c r="U472" s="82">
        <v>42816.639513888891</v>
      </c>
      <c r="V472" s="84" t="s">
        <v>2416</v>
      </c>
      <c r="W472" s="80"/>
      <c r="X472" s="80"/>
      <c r="Y472" s="83" t="s">
        <v>3416</v>
      </c>
      <c r="Z472" s="80"/>
    </row>
    <row r="473" spans="1:26" x14ac:dyDescent="0.25">
      <c r="A473" s="65" t="s">
        <v>424</v>
      </c>
      <c r="B473" s="65" t="s">
        <v>424</v>
      </c>
      <c r="C473" s="66"/>
      <c r="D473" s="67"/>
      <c r="E473" s="68"/>
      <c r="F473" s="69"/>
      <c r="G473" s="66"/>
      <c r="H473" s="70"/>
      <c r="I473" s="71"/>
      <c r="J473" s="71"/>
      <c r="K473" s="35"/>
      <c r="L473" s="78">
        <v>473</v>
      </c>
      <c r="M473" s="78"/>
      <c r="N473" s="73"/>
      <c r="O473" s="80" t="s">
        <v>179</v>
      </c>
      <c r="P473" s="82">
        <v>42811.9841087963</v>
      </c>
      <c r="Q473" s="80" t="s">
        <v>938</v>
      </c>
      <c r="R473" s="84" t="s">
        <v>1597</v>
      </c>
      <c r="S473" s="80" t="s">
        <v>1805</v>
      </c>
      <c r="T473" s="80"/>
      <c r="U473" s="82">
        <v>42811.9841087963</v>
      </c>
      <c r="V473" s="84" t="s">
        <v>2417</v>
      </c>
      <c r="W473" s="80"/>
      <c r="X473" s="80"/>
      <c r="Y473" s="83" t="s">
        <v>3417</v>
      </c>
      <c r="Z473" s="80"/>
    </row>
    <row r="474" spans="1:26" x14ac:dyDescent="0.25">
      <c r="A474" s="65" t="s">
        <v>424</v>
      </c>
      <c r="B474" s="65" t="s">
        <v>695</v>
      </c>
      <c r="C474" s="66"/>
      <c r="D474" s="67"/>
      <c r="E474" s="68"/>
      <c r="F474" s="69"/>
      <c r="G474" s="66"/>
      <c r="H474" s="70"/>
      <c r="I474" s="71"/>
      <c r="J474" s="71"/>
      <c r="K474" s="35"/>
      <c r="L474" s="78">
        <v>474</v>
      </c>
      <c r="M474" s="78"/>
      <c r="N474" s="73"/>
      <c r="O474" s="80" t="s">
        <v>754</v>
      </c>
      <c r="P474" s="82">
        <v>42816.65016203704</v>
      </c>
      <c r="Q474" s="80" t="s">
        <v>939</v>
      </c>
      <c r="R474" s="84" t="s">
        <v>1598</v>
      </c>
      <c r="S474" s="80" t="s">
        <v>1846</v>
      </c>
      <c r="T474" s="80" t="s">
        <v>1884</v>
      </c>
      <c r="U474" s="82">
        <v>42816.65016203704</v>
      </c>
      <c r="V474" s="84" t="s">
        <v>2418</v>
      </c>
      <c r="W474" s="80"/>
      <c r="X474" s="80"/>
      <c r="Y474" s="83" t="s">
        <v>3418</v>
      </c>
      <c r="Z474" s="80"/>
    </row>
    <row r="475" spans="1:26" x14ac:dyDescent="0.25">
      <c r="A475" s="65" t="s">
        <v>424</v>
      </c>
      <c r="B475" s="65" t="s">
        <v>528</v>
      </c>
      <c r="C475" s="66"/>
      <c r="D475" s="67"/>
      <c r="E475" s="68"/>
      <c r="F475" s="69"/>
      <c r="G475" s="66"/>
      <c r="H475" s="70"/>
      <c r="I475" s="71"/>
      <c r="J475" s="71"/>
      <c r="K475" s="35"/>
      <c r="L475" s="78">
        <v>475</v>
      </c>
      <c r="M475" s="78"/>
      <c r="N475" s="73"/>
      <c r="O475" s="80" t="s">
        <v>754</v>
      </c>
      <c r="P475" s="82">
        <v>42816.65016203704</v>
      </c>
      <c r="Q475" s="80" t="s">
        <v>939</v>
      </c>
      <c r="R475" s="84" t="s">
        <v>1598</v>
      </c>
      <c r="S475" s="80" t="s">
        <v>1846</v>
      </c>
      <c r="T475" s="80" t="s">
        <v>1884</v>
      </c>
      <c r="U475" s="82">
        <v>42816.65016203704</v>
      </c>
      <c r="V475" s="84" t="s">
        <v>2418</v>
      </c>
      <c r="W475" s="80"/>
      <c r="X475" s="80"/>
      <c r="Y475" s="83" t="s">
        <v>3418</v>
      </c>
      <c r="Z475" s="80"/>
    </row>
    <row r="476" spans="1:26" x14ac:dyDescent="0.25">
      <c r="A476" s="65" t="s">
        <v>425</v>
      </c>
      <c r="B476" s="65" t="s">
        <v>696</v>
      </c>
      <c r="C476" s="66"/>
      <c r="D476" s="67"/>
      <c r="E476" s="68"/>
      <c r="F476" s="69"/>
      <c r="G476" s="66"/>
      <c r="H476" s="70"/>
      <c r="I476" s="71"/>
      <c r="J476" s="71"/>
      <c r="K476" s="35"/>
      <c r="L476" s="78">
        <v>476</v>
      </c>
      <c r="M476" s="78"/>
      <c r="N476" s="73"/>
      <c r="O476" s="80" t="s">
        <v>755</v>
      </c>
      <c r="P476" s="82">
        <v>42815.748761574076</v>
      </c>
      <c r="Q476" s="80" t="s">
        <v>940</v>
      </c>
      <c r="R476" s="84" t="s">
        <v>1599</v>
      </c>
      <c r="S476" s="80" t="s">
        <v>1804</v>
      </c>
      <c r="T476" s="80" t="s">
        <v>1970</v>
      </c>
      <c r="U476" s="82">
        <v>42815.748761574076</v>
      </c>
      <c r="V476" s="84" t="s">
        <v>2419</v>
      </c>
      <c r="W476" s="80"/>
      <c r="X476" s="80"/>
      <c r="Y476" s="83" t="s">
        <v>3419</v>
      </c>
      <c r="Z476" s="80"/>
    </row>
    <row r="477" spans="1:26" x14ac:dyDescent="0.25">
      <c r="A477" s="65" t="s">
        <v>425</v>
      </c>
      <c r="B477" s="65" t="s">
        <v>697</v>
      </c>
      <c r="C477" s="66"/>
      <c r="D477" s="67"/>
      <c r="E477" s="68"/>
      <c r="F477" s="69"/>
      <c r="G477" s="66"/>
      <c r="H477" s="70"/>
      <c r="I477" s="71"/>
      <c r="J477" s="71"/>
      <c r="K477" s="35"/>
      <c r="L477" s="78">
        <v>477</v>
      </c>
      <c r="M477" s="78"/>
      <c r="N477" s="73"/>
      <c r="O477" s="80" t="s">
        <v>755</v>
      </c>
      <c r="P477" s="82">
        <v>42815.864594907405</v>
      </c>
      <c r="Q477" s="80" t="s">
        <v>941</v>
      </c>
      <c r="R477" s="84" t="s">
        <v>1600</v>
      </c>
      <c r="S477" s="80" t="s">
        <v>1804</v>
      </c>
      <c r="T477" s="80" t="s">
        <v>1970</v>
      </c>
      <c r="U477" s="82">
        <v>42815.864594907405</v>
      </c>
      <c r="V477" s="84" t="s">
        <v>2420</v>
      </c>
      <c r="W477" s="80"/>
      <c r="X477" s="80"/>
      <c r="Y477" s="83" t="s">
        <v>3420</v>
      </c>
      <c r="Z477" s="80"/>
    </row>
    <row r="478" spans="1:26" x14ac:dyDescent="0.25">
      <c r="A478" s="65" t="s">
        <v>425</v>
      </c>
      <c r="B478" s="65" t="s">
        <v>698</v>
      </c>
      <c r="C478" s="66"/>
      <c r="D478" s="67"/>
      <c r="E478" s="68"/>
      <c r="F478" s="69"/>
      <c r="G478" s="66"/>
      <c r="H478" s="70"/>
      <c r="I478" s="71"/>
      <c r="J478" s="71"/>
      <c r="K478" s="35"/>
      <c r="L478" s="78">
        <v>478</v>
      </c>
      <c r="M478" s="78"/>
      <c r="N478" s="73"/>
      <c r="O478" s="80" t="s">
        <v>755</v>
      </c>
      <c r="P478" s="82">
        <v>42816.026400462964</v>
      </c>
      <c r="Q478" s="80" t="s">
        <v>942</v>
      </c>
      <c r="R478" s="84" t="s">
        <v>1601</v>
      </c>
      <c r="S478" s="80" t="s">
        <v>1804</v>
      </c>
      <c r="T478" s="80" t="s">
        <v>1970</v>
      </c>
      <c r="U478" s="82">
        <v>42816.026400462964</v>
      </c>
      <c r="V478" s="84" t="s">
        <v>2421</v>
      </c>
      <c r="W478" s="80"/>
      <c r="X478" s="80"/>
      <c r="Y478" s="83" t="s">
        <v>3421</v>
      </c>
      <c r="Z478" s="80"/>
    </row>
    <row r="479" spans="1:26" x14ac:dyDescent="0.25">
      <c r="A479" s="65" t="s">
        <v>426</v>
      </c>
      <c r="B479" s="65" t="s">
        <v>699</v>
      </c>
      <c r="C479" s="66"/>
      <c r="D479" s="67"/>
      <c r="E479" s="68"/>
      <c r="F479" s="69"/>
      <c r="G479" s="66"/>
      <c r="H479" s="70"/>
      <c r="I479" s="71"/>
      <c r="J479" s="71"/>
      <c r="K479" s="35"/>
      <c r="L479" s="78">
        <v>479</v>
      </c>
      <c r="M479" s="78"/>
      <c r="N479" s="73"/>
      <c r="O479" s="80" t="s">
        <v>754</v>
      </c>
      <c r="P479" s="82">
        <v>42814.807743055557</v>
      </c>
      <c r="Q479" s="80" t="s">
        <v>943</v>
      </c>
      <c r="R479" s="80"/>
      <c r="S479" s="80"/>
      <c r="T479" s="80" t="s">
        <v>1905</v>
      </c>
      <c r="U479" s="82">
        <v>42814.807743055557</v>
      </c>
      <c r="V479" s="84" t="s">
        <v>2422</v>
      </c>
      <c r="W479" s="80"/>
      <c r="X479" s="80"/>
      <c r="Y479" s="83" t="s">
        <v>3422</v>
      </c>
      <c r="Z479" s="80"/>
    </row>
    <row r="480" spans="1:26" x14ac:dyDescent="0.25">
      <c r="A480" s="65" t="s">
        <v>426</v>
      </c>
      <c r="B480" s="65" t="s">
        <v>700</v>
      </c>
      <c r="C480" s="66"/>
      <c r="D480" s="67"/>
      <c r="E480" s="68"/>
      <c r="F480" s="69"/>
      <c r="G480" s="66"/>
      <c r="H480" s="70"/>
      <c r="I480" s="71"/>
      <c r="J480" s="71"/>
      <c r="K480" s="35"/>
      <c r="L480" s="78">
        <v>480</v>
      </c>
      <c r="M480" s="78"/>
      <c r="N480" s="73"/>
      <c r="O480" s="80" t="s">
        <v>755</v>
      </c>
      <c r="P480" s="82">
        <v>42816.653715277775</v>
      </c>
      <c r="Q480" s="80" t="s">
        <v>944</v>
      </c>
      <c r="R480" s="80"/>
      <c r="S480" s="80"/>
      <c r="T480" s="80" t="s">
        <v>1971</v>
      </c>
      <c r="U480" s="82">
        <v>42816.653715277775</v>
      </c>
      <c r="V480" s="84" t="s">
        <v>2423</v>
      </c>
      <c r="W480" s="80"/>
      <c r="X480" s="80"/>
      <c r="Y480" s="83" t="s">
        <v>3423</v>
      </c>
      <c r="Z480" s="83" t="s">
        <v>4123</v>
      </c>
    </row>
    <row r="481" spans="1:26" x14ac:dyDescent="0.25">
      <c r="A481" s="65" t="s">
        <v>426</v>
      </c>
      <c r="B481" s="65" t="s">
        <v>668</v>
      </c>
      <c r="C481" s="66"/>
      <c r="D481" s="67"/>
      <c r="E481" s="68"/>
      <c r="F481" s="69"/>
      <c r="G481" s="66"/>
      <c r="H481" s="70"/>
      <c r="I481" s="71"/>
      <c r="J481" s="71"/>
      <c r="K481" s="35"/>
      <c r="L481" s="78">
        <v>481</v>
      </c>
      <c r="M481" s="78"/>
      <c r="N481" s="73"/>
      <c r="O481" s="80" t="s">
        <v>754</v>
      </c>
      <c r="P481" s="82">
        <v>42814.807743055557</v>
      </c>
      <c r="Q481" s="80" t="s">
        <v>943</v>
      </c>
      <c r="R481" s="80"/>
      <c r="S481" s="80"/>
      <c r="T481" s="80" t="s">
        <v>1905</v>
      </c>
      <c r="U481" s="82">
        <v>42814.807743055557</v>
      </c>
      <c r="V481" s="84" t="s">
        <v>2422</v>
      </c>
      <c r="W481" s="80"/>
      <c r="X481" s="80"/>
      <c r="Y481" s="83" t="s">
        <v>3422</v>
      </c>
      <c r="Z481" s="80"/>
    </row>
    <row r="482" spans="1:26" x14ac:dyDescent="0.25">
      <c r="A482" s="65" t="s">
        <v>426</v>
      </c>
      <c r="B482" s="65" t="s">
        <v>426</v>
      </c>
      <c r="C482" s="66"/>
      <c r="D482" s="67"/>
      <c r="E482" s="68"/>
      <c r="F482" s="69"/>
      <c r="G482" s="66"/>
      <c r="H482" s="70"/>
      <c r="I482" s="71"/>
      <c r="J482" s="71"/>
      <c r="K482" s="35"/>
      <c r="L482" s="78">
        <v>482</v>
      </c>
      <c r="M482" s="78"/>
      <c r="N482" s="73"/>
      <c r="O482" s="80" t="s">
        <v>179</v>
      </c>
      <c r="P482" s="82">
        <v>42814.808599537035</v>
      </c>
      <c r="Q482" s="80" t="s">
        <v>945</v>
      </c>
      <c r="R482" s="84" t="s">
        <v>1602</v>
      </c>
      <c r="S482" s="80" t="s">
        <v>1805</v>
      </c>
      <c r="T482" s="80" t="s">
        <v>1972</v>
      </c>
      <c r="U482" s="82">
        <v>42814.808599537035</v>
      </c>
      <c r="V482" s="84" t="s">
        <v>2424</v>
      </c>
      <c r="W482" s="80"/>
      <c r="X482" s="80"/>
      <c r="Y482" s="83" t="s">
        <v>3424</v>
      </c>
      <c r="Z482" s="80"/>
    </row>
    <row r="483" spans="1:26" x14ac:dyDescent="0.25">
      <c r="A483" s="65" t="s">
        <v>427</v>
      </c>
      <c r="B483" s="65" t="s">
        <v>701</v>
      </c>
      <c r="C483" s="66"/>
      <c r="D483" s="67"/>
      <c r="E483" s="68"/>
      <c r="F483" s="69"/>
      <c r="G483" s="66"/>
      <c r="H483" s="70"/>
      <c r="I483" s="71"/>
      <c r="J483" s="71"/>
      <c r="K483" s="35"/>
      <c r="L483" s="78">
        <v>483</v>
      </c>
      <c r="M483" s="78"/>
      <c r="N483" s="73"/>
      <c r="O483" s="80" t="s">
        <v>754</v>
      </c>
      <c r="P483" s="82">
        <v>42814.670231481483</v>
      </c>
      <c r="Q483" s="80" t="s">
        <v>946</v>
      </c>
      <c r="R483" s="84" t="s">
        <v>1603</v>
      </c>
      <c r="S483" s="80" t="s">
        <v>1847</v>
      </c>
      <c r="T483" s="80" t="s">
        <v>1973</v>
      </c>
      <c r="U483" s="82">
        <v>42814.670231481483</v>
      </c>
      <c r="V483" s="84" t="s">
        <v>2425</v>
      </c>
      <c r="W483" s="80"/>
      <c r="X483" s="80"/>
      <c r="Y483" s="83" t="s">
        <v>3425</v>
      </c>
      <c r="Z483" s="80"/>
    </row>
    <row r="484" spans="1:26" x14ac:dyDescent="0.25">
      <c r="A484" s="65" t="s">
        <v>427</v>
      </c>
      <c r="B484" s="65" t="s">
        <v>702</v>
      </c>
      <c r="C484" s="66"/>
      <c r="D484" s="67"/>
      <c r="E484" s="68"/>
      <c r="F484" s="69"/>
      <c r="G484" s="66"/>
      <c r="H484" s="70"/>
      <c r="I484" s="71"/>
      <c r="J484" s="71"/>
      <c r="K484" s="35"/>
      <c r="L484" s="78">
        <v>484</v>
      </c>
      <c r="M484" s="78"/>
      <c r="N484" s="73"/>
      <c r="O484" s="80" t="s">
        <v>754</v>
      </c>
      <c r="P484" s="82">
        <v>42814.833194444444</v>
      </c>
      <c r="Q484" s="80" t="s">
        <v>947</v>
      </c>
      <c r="R484" s="80" t="s">
        <v>1604</v>
      </c>
      <c r="S484" s="80" t="s">
        <v>1848</v>
      </c>
      <c r="T484" s="80" t="s">
        <v>1974</v>
      </c>
      <c r="U484" s="82">
        <v>42814.833194444444</v>
      </c>
      <c r="V484" s="84" t="s">
        <v>2426</v>
      </c>
      <c r="W484" s="80"/>
      <c r="X484" s="80"/>
      <c r="Y484" s="83" t="s">
        <v>3426</v>
      </c>
      <c r="Z484" s="80"/>
    </row>
    <row r="485" spans="1:26" x14ac:dyDescent="0.25">
      <c r="A485" s="65" t="s">
        <v>427</v>
      </c>
      <c r="B485" s="65" t="s">
        <v>703</v>
      </c>
      <c r="C485" s="66"/>
      <c r="D485" s="67"/>
      <c r="E485" s="68"/>
      <c r="F485" s="69"/>
      <c r="G485" s="66"/>
      <c r="H485" s="70"/>
      <c r="I485" s="71"/>
      <c r="J485" s="71"/>
      <c r="K485" s="35"/>
      <c r="L485" s="78">
        <v>485</v>
      </c>
      <c r="M485" s="78"/>
      <c r="N485" s="73"/>
      <c r="O485" s="80" t="s">
        <v>754</v>
      </c>
      <c r="P485" s="82">
        <v>42814.833194444444</v>
      </c>
      <c r="Q485" s="80" t="s">
        <v>947</v>
      </c>
      <c r="R485" s="80" t="s">
        <v>1604</v>
      </c>
      <c r="S485" s="80" t="s">
        <v>1848</v>
      </c>
      <c r="T485" s="80" t="s">
        <v>1974</v>
      </c>
      <c r="U485" s="82">
        <v>42814.833194444444</v>
      </c>
      <c r="V485" s="84" t="s">
        <v>2426</v>
      </c>
      <c r="W485" s="80"/>
      <c r="X485" s="80"/>
      <c r="Y485" s="83" t="s">
        <v>3426</v>
      </c>
      <c r="Z485" s="80"/>
    </row>
    <row r="486" spans="1:26" x14ac:dyDescent="0.25">
      <c r="A486" s="65" t="s">
        <v>427</v>
      </c>
      <c r="B486" s="65" t="s">
        <v>704</v>
      </c>
      <c r="C486" s="66"/>
      <c r="D486" s="67"/>
      <c r="E486" s="68"/>
      <c r="F486" s="69"/>
      <c r="G486" s="66"/>
      <c r="H486" s="70"/>
      <c r="I486" s="71"/>
      <c r="J486" s="71"/>
      <c r="K486" s="35"/>
      <c r="L486" s="78">
        <v>486</v>
      </c>
      <c r="M486" s="78"/>
      <c r="N486" s="73"/>
      <c r="O486" s="80" t="s">
        <v>754</v>
      </c>
      <c r="P486" s="82">
        <v>42816.656030092592</v>
      </c>
      <c r="Q486" s="80" t="s">
        <v>948</v>
      </c>
      <c r="R486" s="84" t="s">
        <v>1605</v>
      </c>
      <c r="S486" s="80" t="s">
        <v>1849</v>
      </c>
      <c r="T486" s="80" t="s">
        <v>1975</v>
      </c>
      <c r="U486" s="82">
        <v>42816.656030092592</v>
      </c>
      <c r="V486" s="84" t="s">
        <v>2427</v>
      </c>
      <c r="W486" s="80"/>
      <c r="X486" s="80"/>
      <c r="Y486" s="83" t="s">
        <v>3427</v>
      </c>
      <c r="Z486" s="80"/>
    </row>
    <row r="487" spans="1:26" x14ac:dyDescent="0.25">
      <c r="A487" s="65" t="s">
        <v>427</v>
      </c>
      <c r="B487" s="65" t="s">
        <v>427</v>
      </c>
      <c r="C487" s="66"/>
      <c r="D487" s="67"/>
      <c r="E487" s="68"/>
      <c r="F487" s="69"/>
      <c r="G487" s="66"/>
      <c r="H487" s="70"/>
      <c r="I487" s="71"/>
      <c r="J487" s="71"/>
      <c r="K487" s="35"/>
      <c r="L487" s="78">
        <v>487</v>
      </c>
      <c r="M487" s="78"/>
      <c r="N487" s="73"/>
      <c r="O487" s="80" t="s">
        <v>179</v>
      </c>
      <c r="P487" s="82">
        <v>42811.790439814817</v>
      </c>
      <c r="Q487" s="80" t="s">
        <v>949</v>
      </c>
      <c r="R487" s="84" t="s">
        <v>1606</v>
      </c>
      <c r="S487" s="80" t="s">
        <v>1847</v>
      </c>
      <c r="T487" s="80" t="s">
        <v>1976</v>
      </c>
      <c r="U487" s="82">
        <v>42811.790439814817</v>
      </c>
      <c r="V487" s="84" t="s">
        <v>2428</v>
      </c>
      <c r="W487" s="80"/>
      <c r="X487" s="80"/>
      <c r="Y487" s="83" t="s">
        <v>3428</v>
      </c>
      <c r="Z487" s="80"/>
    </row>
    <row r="488" spans="1:26" x14ac:dyDescent="0.25">
      <c r="A488" s="65" t="s">
        <v>425</v>
      </c>
      <c r="B488" s="65" t="s">
        <v>452</v>
      </c>
      <c r="C488" s="66"/>
      <c r="D488" s="67"/>
      <c r="E488" s="68"/>
      <c r="F488" s="69"/>
      <c r="G488" s="66"/>
      <c r="H488" s="70"/>
      <c r="I488" s="71"/>
      <c r="J488" s="71"/>
      <c r="K488" s="35"/>
      <c r="L488" s="78">
        <v>488</v>
      </c>
      <c r="M488" s="78"/>
      <c r="N488" s="73"/>
      <c r="O488" s="80" t="s">
        <v>755</v>
      </c>
      <c r="P488" s="82">
        <v>42815.973611111112</v>
      </c>
      <c r="Q488" s="80" t="s">
        <v>950</v>
      </c>
      <c r="R488" s="84" t="s">
        <v>1607</v>
      </c>
      <c r="S488" s="80" t="s">
        <v>1804</v>
      </c>
      <c r="T488" s="80" t="s">
        <v>1970</v>
      </c>
      <c r="U488" s="82">
        <v>42815.973611111112</v>
      </c>
      <c r="V488" s="84" t="s">
        <v>2429</v>
      </c>
      <c r="W488" s="80"/>
      <c r="X488" s="80"/>
      <c r="Y488" s="83" t="s">
        <v>3429</v>
      </c>
      <c r="Z488" s="80"/>
    </row>
    <row r="489" spans="1:26" x14ac:dyDescent="0.25">
      <c r="A489" s="65" t="s">
        <v>425</v>
      </c>
      <c r="B489" s="65" t="s">
        <v>425</v>
      </c>
      <c r="C489" s="66"/>
      <c r="D489" s="67"/>
      <c r="E489" s="68"/>
      <c r="F489" s="69"/>
      <c r="G489" s="66"/>
      <c r="H489" s="70"/>
      <c r="I489" s="71"/>
      <c r="J489" s="71"/>
      <c r="K489" s="35"/>
      <c r="L489" s="78">
        <v>489</v>
      </c>
      <c r="M489" s="78"/>
      <c r="N489" s="73"/>
      <c r="O489" s="80" t="s">
        <v>179</v>
      </c>
      <c r="P489" s="82">
        <v>42816.653287037036</v>
      </c>
      <c r="Q489" s="80" t="s">
        <v>951</v>
      </c>
      <c r="R489" s="84" t="s">
        <v>1608</v>
      </c>
      <c r="S489" s="80" t="s">
        <v>1850</v>
      </c>
      <c r="T489" s="80" t="s">
        <v>1977</v>
      </c>
      <c r="U489" s="82">
        <v>42816.653287037036</v>
      </c>
      <c r="V489" s="84" t="s">
        <v>2430</v>
      </c>
      <c r="W489" s="80"/>
      <c r="X489" s="80"/>
      <c r="Y489" s="83" t="s">
        <v>3430</v>
      </c>
      <c r="Z489" s="80"/>
    </row>
    <row r="490" spans="1:26" x14ac:dyDescent="0.25">
      <c r="A490" s="65" t="s">
        <v>428</v>
      </c>
      <c r="B490" s="65" t="s">
        <v>425</v>
      </c>
      <c r="C490" s="66"/>
      <c r="D490" s="67"/>
      <c r="E490" s="68"/>
      <c r="F490" s="69"/>
      <c r="G490" s="66"/>
      <c r="H490" s="70"/>
      <c r="I490" s="71"/>
      <c r="J490" s="71"/>
      <c r="K490" s="35"/>
      <c r="L490" s="78">
        <v>490</v>
      </c>
      <c r="M490" s="78"/>
      <c r="N490" s="73"/>
      <c r="O490" s="80" t="s">
        <v>754</v>
      </c>
      <c r="P490" s="82">
        <v>42816.66302083333</v>
      </c>
      <c r="Q490" s="80" t="s">
        <v>952</v>
      </c>
      <c r="R490" s="84" t="s">
        <v>1608</v>
      </c>
      <c r="S490" s="80" t="s">
        <v>1850</v>
      </c>
      <c r="T490" s="80" t="s">
        <v>1978</v>
      </c>
      <c r="U490" s="82">
        <v>42816.66302083333</v>
      </c>
      <c r="V490" s="84" t="s">
        <v>2431</v>
      </c>
      <c r="W490" s="80"/>
      <c r="X490" s="80"/>
      <c r="Y490" s="83" t="s">
        <v>3431</v>
      </c>
      <c r="Z490" s="80"/>
    </row>
    <row r="491" spans="1:26" x14ac:dyDescent="0.25">
      <c r="A491" s="65" t="s">
        <v>429</v>
      </c>
      <c r="B491" s="65" t="s">
        <v>532</v>
      </c>
      <c r="C491" s="66"/>
      <c r="D491" s="67"/>
      <c r="E491" s="68"/>
      <c r="F491" s="69"/>
      <c r="G491" s="66"/>
      <c r="H491" s="70"/>
      <c r="I491" s="71"/>
      <c r="J491" s="71"/>
      <c r="K491" s="35"/>
      <c r="L491" s="78">
        <v>491</v>
      </c>
      <c r="M491" s="78"/>
      <c r="N491" s="73"/>
      <c r="O491" s="80" t="s">
        <v>754</v>
      </c>
      <c r="P491" s="82">
        <v>42816.671956018516</v>
      </c>
      <c r="Q491" s="80" t="s">
        <v>936</v>
      </c>
      <c r="R491" s="84" t="s">
        <v>1587</v>
      </c>
      <c r="S491" s="80" t="s">
        <v>1840</v>
      </c>
      <c r="T491" s="80" t="s">
        <v>1887</v>
      </c>
      <c r="U491" s="82">
        <v>42816.671956018516</v>
      </c>
      <c r="V491" s="84" t="s">
        <v>2432</v>
      </c>
      <c r="W491" s="80"/>
      <c r="X491" s="80"/>
      <c r="Y491" s="83" t="s">
        <v>3432</v>
      </c>
      <c r="Z491" s="80"/>
    </row>
    <row r="492" spans="1:26" x14ac:dyDescent="0.25">
      <c r="A492" s="65" t="s">
        <v>430</v>
      </c>
      <c r="B492" s="65" t="s">
        <v>544</v>
      </c>
      <c r="C492" s="66"/>
      <c r="D492" s="67"/>
      <c r="E492" s="68"/>
      <c r="F492" s="69"/>
      <c r="G492" s="66"/>
      <c r="H492" s="70"/>
      <c r="I492" s="71"/>
      <c r="J492" s="71"/>
      <c r="K492" s="35"/>
      <c r="L492" s="78">
        <v>492</v>
      </c>
      <c r="M492" s="78"/>
      <c r="N492" s="73"/>
      <c r="O492" s="80" t="s">
        <v>754</v>
      </c>
      <c r="P492" s="82">
        <v>42816.672280092593</v>
      </c>
      <c r="Q492" s="80" t="s">
        <v>926</v>
      </c>
      <c r="R492" s="80"/>
      <c r="S492" s="80"/>
      <c r="T492" s="80" t="s">
        <v>1884</v>
      </c>
      <c r="U492" s="82">
        <v>42816.672280092593</v>
      </c>
      <c r="V492" s="84" t="s">
        <v>2433</v>
      </c>
      <c r="W492" s="80"/>
      <c r="X492" s="80"/>
      <c r="Y492" s="83" t="s">
        <v>3433</v>
      </c>
      <c r="Z492" s="80"/>
    </row>
    <row r="493" spans="1:26" x14ac:dyDescent="0.25">
      <c r="A493" s="65" t="s">
        <v>431</v>
      </c>
      <c r="B493" s="65" t="s">
        <v>695</v>
      </c>
      <c r="C493" s="66"/>
      <c r="D493" s="67"/>
      <c r="E493" s="68"/>
      <c r="F493" s="69"/>
      <c r="G493" s="66"/>
      <c r="H493" s="70"/>
      <c r="I493" s="71"/>
      <c r="J493" s="71"/>
      <c r="K493" s="35"/>
      <c r="L493" s="78">
        <v>493</v>
      </c>
      <c r="M493" s="78"/>
      <c r="N493" s="73"/>
      <c r="O493" s="80" t="s">
        <v>754</v>
      </c>
      <c r="P493" s="82">
        <v>42816.685972222222</v>
      </c>
      <c r="Q493" s="80" t="s">
        <v>939</v>
      </c>
      <c r="R493" s="84" t="s">
        <v>1598</v>
      </c>
      <c r="S493" s="80" t="s">
        <v>1846</v>
      </c>
      <c r="T493" s="80" t="s">
        <v>1884</v>
      </c>
      <c r="U493" s="82">
        <v>42816.685972222222</v>
      </c>
      <c r="V493" s="84" t="s">
        <v>2434</v>
      </c>
      <c r="W493" s="80"/>
      <c r="X493" s="80"/>
      <c r="Y493" s="83" t="s">
        <v>3434</v>
      </c>
      <c r="Z493" s="80"/>
    </row>
    <row r="494" spans="1:26" x14ac:dyDescent="0.25">
      <c r="A494" s="65" t="s">
        <v>431</v>
      </c>
      <c r="B494" s="65" t="s">
        <v>528</v>
      </c>
      <c r="C494" s="66"/>
      <c r="D494" s="67"/>
      <c r="E494" s="68"/>
      <c r="F494" s="69"/>
      <c r="G494" s="66"/>
      <c r="H494" s="70"/>
      <c r="I494" s="71"/>
      <c r="J494" s="71"/>
      <c r="K494" s="35"/>
      <c r="L494" s="78">
        <v>494</v>
      </c>
      <c r="M494" s="78"/>
      <c r="N494" s="73"/>
      <c r="O494" s="80" t="s">
        <v>754</v>
      </c>
      <c r="P494" s="82">
        <v>42816.685972222222</v>
      </c>
      <c r="Q494" s="80" t="s">
        <v>939</v>
      </c>
      <c r="R494" s="84" t="s">
        <v>1598</v>
      </c>
      <c r="S494" s="80" t="s">
        <v>1846</v>
      </c>
      <c r="T494" s="80" t="s">
        <v>1884</v>
      </c>
      <c r="U494" s="82">
        <v>42816.685972222222</v>
      </c>
      <c r="V494" s="84" t="s">
        <v>2434</v>
      </c>
      <c r="W494" s="80"/>
      <c r="X494" s="80"/>
      <c r="Y494" s="83" t="s">
        <v>3434</v>
      </c>
      <c r="Z494" s="80"/>
    </row>
    <row r="495" spans="1:26" x14ac:dyDescent="0.25">
      <c r="A495" s="65" t="s">
        <v>432</v>
      </c>
      <c r="B495" s="65" t="s">
        <v>634</v>
      </c>
      <c r="C495" s="66"/>
      <c r="D495" s="67"/>
      <c r="E495" s="68"/>
      <c r="F495" s="69"/>
      <c r="G495" s="66"/>
      <c r="H495" s="70"/>
      <c r="I495" s="71"/>
      <c r="J495" s="71"/>
      <c r="K495" s="35"/>
      <c r="L495" s="78">
        <v>495</v>
      </c>
      <c r="M495" s="78"/>
      <c r="N495" s="73"/>
      <c r="O495" s="80" t="s">
        <v>754</v>
      </c>
      <c r="P495" s="82">
        <v>42815.937858796293</v>
      </c>
      <c r="Q495" s="80" t="s">
        <v>953</v>
      </c>
      <c r="R495" s="84" t="s">
        <v>1554</v>
      </c>
      <c r="S495" s="80" t="s">
        <v>1809</v>
      </c>
      <c r="T495" s="80" t="s">
        <v>1884</v>
      </c>
      <c r="U495" s="82">
        <v>42815.937858796293</v>
      </c>
      <c r="V495" s="84" t="s">
        <v>2435</v>
      </c>
      <c r="W495" s="80"/>
      <c r="X495" s="80"/>
      <c r="Y495" s="83" t="s">
        <v>3435</v>
      </c>
      <c r="Z495" s="80"/>
    </row>
    <row r="496" spans="1:26" x14ac:dyDescent="0.25">
      <c r="A496" s="65" t="s">
        <v>433</v>
      </c>
      <c r="B496" s="65" t="s">
        <v>634</v>
      </c>
      <c r="C496" s="66"/>
      <c r="D496" s="67"/>
      <c r="E496" s="68"/>
      <c r="F496" s="69"/>
      <c r="G496" s="66"/>
      <c r="H496" s="70"/>
      <c r="I496" s="71"/>
      <c r="J496" s="71"/>
      <c r="K496" s="35"/>
      <c r="L496" s="78">
        <v>496</v>
      </c>
      <c r="M496" s="78"/>
      <c r="N496" s="73"/>
      <c r="O496" s="80" t="s">
        <v>754</v>
      </c>
      <c r="P496" s="82">
        <v>42815.879479166666</v>
      </c>
      <c r="Q496" s="80" t="s">
        <v>954</v>
      </c>
      <c r="R496" s="84" t="s">
        <v>1554</v>
      </c>
      <c r="S496" s="80" t="s">
        <v>1809</v>
      </c>
      <c r="T496" s="80" t="s">
        <v>1897</v>
      </c>
      <c r="U496" s="82">
        <v>42815.879479166666</v>
      </c>
      <c r="V496" s="84" t="s">
        <v>2436</v>
      </c>
      <c r="W496" s="80"/>
      <c r="X496" s="80"/>
      <c r="Y496" s="83" t="s">
        <v>3436</v>
      </c>
      <c r="Z496" s="80"/>
    </row>
    <row r="497" spans="1:26" x14ac:dyDescent="0.25">
      <c r="A497" s="65" t="s">
        <v>433</v>
      </c>
      <c r="B497" s="65" t="s">
        <v>432</v>
      </c>
      <c r="C497" s="66"/>
      <c r="D497" s="67"/>
      <c r="E497" s="68"/>
      <c r="F497" s="69"/>
      <c r="G497" s="66"/>
      <c r="H497" s="70"/>
      <c r="I497" s="71"/>
      <c r="J497" s="71"/>
      <c r="K497" s="35"/>
      <c r="L497" s="78">
        <v>497</v>
      </c>
      <c r="M497" s="78"/>
      <c r="N497" s="73"/>
      <c r="O497" s="80" t="s">
        <v>754</v>
      </c>
      <c r="P497" s="82">
        <v>42815.879479166666</v>
      </c>
      <c r="Q497" s="80" t="s">
        <v>954</v>
      </c>
      <c r="R497" s="84" t="s">
        <v>1554</v>
      </c>
      <c r="S497" s="80" t="s">
        <v>1809</v>
      </c>
      <c r="T497" s="80" t="s">
        <v>1897</v>
      </c>
      <c r="U497" s="82">
        <v>42815.879479166666</v>
      </c>
      <c r="V497" s="84" t="s">
        <v>2436</v>
      </c>
      <c r="W497" s="80"/>
      <c r="X497" s="80"/>
      <c r="Y497" s="83" t="s">
        <v>3436</v>
      </c>
      <c r="Z497" s="80"/>
    </row>
    <row r="498" spans="1:26" x14ac:dyDescent="0.25">
      <c r="A498" s="65" t="s">
        <v>433</v>
      </c>
      <c r="B498" s="65" t="s">
        <v>433</v>
      </c>
      <c r="C498" s="66"/>
      <c r="D498" s="67"/>
      <c r="E498" s="68"/>
      <c r="F498" s="69"/>
      <c r="G498" s="66"/>
      <c r="H498" s="70"/>
      <c r="I498" s="71"/>
      <c r="J498" s="71"/>
      <c r="K498" s="35"/>
      <c r="L498" s="78">
        <v>498</v>
      </c>
      <c r="M498" s="78"/>
      <c r="N498" s="73"/>
      <c r="O498" s="80" t="s">
        <v>179</v>
      </c>
      <c r="P498" s="82">
        <v>42814.592141203706</v>
      </c>
      <c r="Q498" s="80" t="s">
        <v>955</v>
      </c>
      <c r="R498" s="84" t="s">
        <v>1609</v>
      </c>
      <c r="S498" s="80" t="s">
        <v>1805</v>
      </c>
      <c r="T498" s="80" t="s">
        <v>1884</v>
      </c>
      <c r="U498" s="82">
        <v>42814.592141203706</v>
      </c>
      <c r="V498" s="84" t="s">
        <v>2437</v>
      </c>
      <c r="W498" s="80"/>
      <c r="X498" s="80"/>
      <c r="Y498" s="83" t="s">
        <v>3437</v>
      </c>
      <c r="Z498" s="80"/>
    </row>
    <row r="499" spans="1:26" x14ac:dyDescent="0.25">
      <c r="A499" s="65" t="s">
        <v>433</v>
      </c>
      <c r="B499" s="65" t="s">
        <v>580</v>
      </c>
      <c r="C499" s="66"/>
      <c r="D499" s="67"/>
      <c r="E499" s="68"/>
      <c r="F499" s="69"/>
      <c r="G499" s="66"/>
      <c r="H499" s="70"/>
      <c r="I499" s="71"/>
      <c r="J499" s="71"/>
      <c r="K499" s="35"/>
      <c r="L499" s="78">
        <v>499</v>
      </c>
      <c r="M499" s="78"/>
      <c r="N499" s="73"/>
      <c r="O499" s="80" t="s">
        <v>754</v>
      </c>
      <c r="P499" s="82">
        <v>42816.691041666665</v>
      </c>
      <c r="Q499" s="80" t="s">
        <v>937</v>
      </c>
      <c r="R499" s="84" t="s">
        <v>1596</v>
      </c>
      <c r="S499" s="80" t="s">
        <v>1805</v>
      </c>
      <c r="T499" s="80" t="s">
        <v>1884</v>
      </c>
      <c r="U499" s="82">
        <v>42816.691041666665</v>
      </c>
      <c r="V499" s="84" t="s">
        <v>2438</v>
      </c>
      <c r="W499" s="80"/>
      <c r="X499" s="80"/>
      <c r="Y499" s="83" t="s">
        <v>3438</v>
      </c>
      <c r="Z499" s="80"/>
    </row>
    <row r="500" spans="1:26" x14ac:dyDescent="0.25">
      <c r="A500" s="65" t="s">
        <v>434</v>
      </c>
      <c r="B500" s="65" t="s">
        <v>532</v>
      </c>
      <c r="C500" s="66"/>
      <c r="D500" s="67"/>
      <c r="E500" s="68"/>
      <c r="F500" s="69"/>
      <c r="G500" s="66"/>
      <c r="H500" s="70"/>
      <c r="I500" s="71"/>
      <c r="J500" s="71"/>
      <c r="K500" s="35"/>
      <c r="L500" s="78">
        <v>500</v>
      </c>
      <c r="M500" s="78"/>
      <c r="N500" s="73"/>
      <c r="O500" s="80" t="s">
        <v>754</v>
      </c>
      <c r="P500" s="82">
        <v>42813.696157407408</v>
      </c>
      <c r="Q500" s="80" t="s">
        <v>757</v>
      </c>
      <c r="R500" s="84" t="s">
        <v>1495</v>
      </c>
      <c r="S500" s="80" t="s">
        <v>1803</v>
      </c>
      <c r="T500" s="80" t="s">
        <v>1884</v>
      </c>
      <c r="U500" s="82">
        <v>42813.696157407408</v>
      </c>
      <c r="V500" s="84" t="s">
        <v>2439</v>
      </c>
      <c r="W500" s="80"/>
      <c r="X500" s="80"/>
      <c r="Y500" s="83" t="s">
        <v>3439</v>
      </c>
      <c r="Z500" s="80"/>
    </row>
    <row r="501" spans="1:26" x14ac:dyDescent="0.25">
      <c r="A501" s="65" t="s">
        <v>434</v>
      </c>
      <c r="B501" s="65" t="s">
        <v>544</v>
      </c>
      <c r="C501" s="66"/>
      <c r="D501" s="67"/>
      <c r="E501" s="68"/>
      <c r="F501" s="69"/>
      <c r="G501" s="66"/>
      <c r="H501" s="70"/>
      <c r="I501" s="71"/>
      <c r="J501" s="71"/>
      <c r="K501" s="35"/>
      <c r="L501" s="78">
        <v>501</v>
      </c>
      <c r="M501" s="78"/>
      <c r="N501" s="73"/>
      <c r="O501" s="80" t="s">
        <v>754</v>
      </c>
      <c r="P501" s="82">
        <v>42816.705057870371</v>
      </c>
      <c r="Q501" s="80" t="s">
        <v>956</v>
      </c>
      <c r="R501" s="80"/>
      <c r="S501" s="80"/>
      <c r="T501" s="80" t="s">
        <v>1884</v>
      </c>
      <c r="U501" s="82">
        <v>42816.705057870371</v>
      </c>
      <c r="V501" s="84" t="s">
        <v>2440</v>
      </c>
      <c r="W501" s="80"/>
      <c r="X501" s="80"/>
      <c r="Y501" s="83" t="s">
        <v>3440</v>
      </c>
      <c r="Z501" s="80"/>
    </row>
    <row r="502" spans="1:26" x14ac:dyDescent="0.25">
      <c r="A502" s="65" t="s">
        <v>435</v>
      </c>
      <c r="B502" s="65" t="s">
        <v>695</v>
      </c>
      <c r="C502" s="66"/>
      <c r="D502" s="67"/>
      <c r="E502" s="68"/>
      <c r="F502" s="69"/>
      <c r="G502" s="66"/>
      <c r="H502" s="70"/>
      <c r="I502" s="71"/>
      <c r="J502" s="71"/>
      <c r="K502" s="35"/>
      <c r="L502" s="78">
        <v>502</v>
      </c>
      <c r="M502" s="78"/>
      <c r="N502" s="73"/>
      <c r="O502" s="80" t="s">
        <v>754</v>
      </c>
      <c r="P502" s="82">
        <v>42816.708807870367</v>
      </c>
      <c r="Q502" s="80" t="s">
        <v>939</v>
      </c>
      <c r="R502" s="84" t="s">
        <v>1598</v>
      </c>
      <c r="S502" s="80" t="s">
        <v>1846</v>
      </c>
      <c r="T502" s="80" t="s">
        <v>1884</v>
      </c>
      <c r="U502" s="82">
        <v>42816.708807870367</v>
      </c>
      <c r="V502" s="84" t="s">
        <v>2441</v>
      </c>
      <c r="W502" s="80"/>
      <c r="X502" s="80"/>
      <c r="Y502" s="83" t="s">
        <v>3441</v>
      </c>
      <c r="Z502" s="80"/>
    </row>
    <row r="503" spans="1:26" x14ac:dyDescent="0.25">
      <c r="A503" s="65" t="s">
        <v>435</v>
      </c>
      <c r="B503" s="65" t="s">
        <v>528</v>
      </c>
      <c r="C503" s="66"/>
      <c r="D503" s="67"/>
      <c r="E503" s="68"/>
      <c r="F503" s="69"/>
      <c r="G503" s="66"/>
      <c r="H503" s="70"/>
      <c r="I503" s="71"/>
      <c r="J503" s="71"/>
      <c r="K503" s="35"/>
      <c r="L503" s="78">
        <v>503</v>
      </c>
      <c r="M503" s="78"/>
      <c r="N503" s="73"/>
      <c r="O503" s="80" t="s">
        <v>754</v>
      </c>
      <c r="P503" s="82">
        <v>42816.708807870367</v>
      </c>
      <c r="Q503" s="80" t="s">
        <v>939</v>
      </c>
      <c r="R503" s="84" t="s">
        <v>1598</v>
      </c>
      <c r="S503" s="80" t="s">
        <v>1846</v>
      </c>
      <c r="T503" s="80" t="s">
        <v>1884</v>
      </c>
      <c r="U503" s="82">
        <v>42816.708807870367</v>
      </c>
      <c r="V503" s="84" t="s">
        <v>2441</v>
      </c>
      <c r="W503" s="80"/>
      <c r="X503" s="80"/>
      <c r="Y503" s="83" t="s">
        <v>3441</v>
      </c>
      <c r="Z503" s="80"/>
    </row>
    <row r="504" spans="1:26" x14ac:dyDescent="0.25">
      <c r="A504" s="65" t="s">
        <v>436</v>
      </c>
      <c r="B504" s="65" t="s">
        <v>436</v>
      </c>
      <c r="C504" s="66"/>
      <c r="D504" s="67"/>
      <c r="E504" s="68"/>
      <c r="F504" s="69"/>
      <c r="G504" s="66"/>
      <c r="H504" s="70"/>
      <c r="I504" s="71"/>
      <c r="J504" s="71"/>
      <c r="K504" s="35"/>
      <c r="L504" s="78">
        <v>504</v>
      </c>
      <c r="M504" s="78"/>
      <c r="N504" s="73"/>
      <c r="O504" s="80" t="s">
        <v>179</v>
      </c>
      <c r="P504" s="82">
        <v>42816.7344212963</v>
      </c>
      <c r="Q504" s="80" t="s">
        <v>957</v>
      </c>
      <c r="R504" s="84" t="s">
        <v>1610</v>
      </c>
      <c r="S504" s="80" t="s">
        <v>1805</v>
      </c>
      <c r="T504" s="80" t="s">
        <v>1979</v>
      </c>
      <c r="U504" s="82">
        <v>42816.7344212963</v>
      </c>
      <c r="V504" s="84" t="s">
        <v>2442</v>
      </c>
      <c r="W504" s="80"/>
      <c r="X504" s="80"/>
      <c r="Y504" s="83" t="s">
        <v>3442</v>
      </c>
      <c r="Z504" s="80"/>
    </row>
    <row r="505" spans="1:26" x14ac:dyDescent="0.25">
      <c r="A505" s="65" t="s">
        <v>437</v>
      </c>
      <c r="B505" s="65" t="s">
        <v>705</v>
      </c>
      <c r="C505" s="66"/>
      <c r="D505" s="67"/>
      <c r="E505" s="68"/>
      <c r="F505" s="69"/>
      <c r="G505" s="66"/>
      <c r="H505" s="70"/>
      <c r="I505" s="71"/>
      <c r="J505" s="71"/>
      <c r="K505" s="35"/>
      <c r="L505" s="78">
        <v>505</v>
      </c>
      <c r="M505" s="78"/>
      <c r="N505" s="73"/>
      <c r="O505" s="80" t="s">
        <v>754</v>
      </c>
      <c r="P505" s="82">
        <v>42816.739756944444</v>
      </c>
      <c r="Q505" s="80" t="s">
        <v>958</v>
      </c>
      <c r="R505" s="84" t="s">
        <v>1611</v>
      </c>
      <c r="S505" s="80" t="s">
        <v>1820</v>
      </c>
      <c r="T505" s="80" t="s">
        <v>1980</v>
      </c>
      <c r="U505" s="82">
        <v>42816.739756944444</v>
      </c>
      <c r="V505" s="84" t="s">
        <v>2443</v>
      </c>
      <c r="W505" s="80"/>
      <c r="X505" s="80"/>
      <c r="Y505" s="83" t="s">
        <v>3443</v>
      </c>
      <c r="Z505" s="80"/>
    </row>
    <row r="506" spans="1:26" x14ac:dyDescent="0.25">
      <c r="A506" s="65" t="s">
        <v>437</v>
      </c>
      <c r="B506" s="65" t="s">
        <v>437</v>
      </c>
      <c r="C506" s="66"/>
      <c r="D506" s="67"/>
      <c r="E506" s="68"/>
      <c r="F506" s="69"/>
      <c r="G506" s="66"/>
      <c r="H506" s="70"/>
      <c r="I506" s="71"/>
      <c r="J506" s="71"/>
      <c r="K506" s="35"/>
      <c r="L506" s="78">
        <v>506</v>
      </c>
      <c r="M506" s="78"/>
      <c r="N506" s="73"/>
      <c r="O506" s="80" t="s">
        <v>179</v>
      </c>
      <c r="P506" s="82">
        <v>42814.567939814813</v>
      </c>
      <c r="Q506" s="80" t="s">
        <v>959</v>
      </c>
      <c r="R506" s="84" t="s">
        <v>1612</v>
      </c>
      <c r="S506" s="80" t="s">
        <v>1820</v>
      </c>
      <c r="T506" s="80" t="s">
        <v>1980</v>
      </c>
      <c r="U506" s="82">
        <v>42814.567939814813</v>
      </c>
      <c r="V506" s="84" t="s">
        <v>2444</v>
      </c>
      <c r="W506" s="80"/>
      <c r="X506" s="80"/>
      <c r="Y506" s="83" t="s">
        <v>3444</v>
      </c>
      <c r="Z506" s="80"/>
    </row>
    <row r="507" spans="1:26" x14ac:dyDescent="0.25">
      <c r="A507" s="65" t="s">
        <v>438</v>
      </c>
      <c r="B507" s="65" t="s">
        <v>439</v>
      </c>
      <c r="C507" s="66"/>
      <c r="D507" s="67"/>
      <c r="E507" s="68"/>
      <c r="F507" s="69"/>
      <c r="G507" s="66"/>
      <c r="H507" s="70"/>
      <c r="I507" s="71"/>
      <c r="J507" s="71"/>
      <c r="K507" s="35"/>
      <c r="L507" s="78">
        <v>507</v>
      </c>
      <c r="M507" s="78"/>
      <c r="N507" s="73"/>
      <c r="O507" s="80" t="s">
        <v>754</v>
      </c>
      <c r="P507" s="82">
        <v>42816.727673611109</v>
      </c>
      <c r="Q507" s="80" t="s">
        <v>960</v>
      </c>
      <c r="R507" s="84" t="s">
        <v>1610</v>
      </c>
      <c r="S507" s="80" t="s">
        <v>1805</v>
      </c>
      <c r="T507" s="80" t="s">
        <v>1979</v>
      </c>
      <c r="U507" s="82">
        <v>42816.727673611109</v>
      </c>
      <c r="V507" s="84" t="s">
        <v>2445</v>
      </c>
      <c r="W507" s="80"/>
      <c r="X507" s="80"/>
      <c r="Y507" s="83" t="s">
        <v>3445</v>
      </c>
      <c r="Z507" s="80"/>
    </row>
    <row r="508" spans="1:26" x14ac:dyDescent="0.25">
      <c r="A508" s="65" t="s">
        <v>439</v>
      </c>
      <c r="B508" s="65" t="s">
        <v>438</v>
      </c>
      <c r="C508" s="66"/>
      <c r="D508" s="67"/>
      <c r="E508" s="68"/>
      <c r="F508" s="69"/>
      <c r="G508" s="66"/>
      <c r="H508" s="70"/>
      <c r="I508" s="71"/>
      <c r="J508" s="71"/>
      <c r="K508" s="35"/>
      <c r="L508" s="78">
        <v>508</v>
      </c>
      <c r="M508" s="78"/>
      <c r="N508" s="73"/>
      <c r="O508" s="80" t="s">
        <v>754</v>
      </c>
      <c r="P508" s="82">
        <v>42816.731712962966</v>
      </c>
      <c r="Q508" s="80" t="s">
        <v>961</v>
      </c>
      <c r="R508" s="84" t="s">
        <v>1610</v>
      </c>
      <c r="S508" s="80" t="s">
        <v>1805</v>
      </c>
      <c r="T508" s="80" t="s">
        <v>1979</v>
      </c>
      <c r="U508" s="82">
        <v>42816.731712962966</v>
      </c>
      <c r="V508" s="84" t="s">
        <v>2446</v>
      </c>
      <c r="W508" s="80"/>
      <c r="X508" s="80"/>
      <c r="Y508" s="83" t="s">
        <v>3446</v>
      </c>
      <c r="Z508" s="80"/>
    </row>
    <row r="509" spans="1:26" x14ac:dyDescent="0.25">
      <c r="A509" s="65" t="s">
        <v>440</v>
      </c>
      <c r="B509" s="65" t="s">
        <v>439</v>
      </c>
      <c r="C509" s="66"/>
      <c r="D509" s="67"/>
      <c r="E509" s="68"/>
      <c r="F509" s="69"/>
      <c r="G509" s="66"/>
      <c r="H509" s="70"/>
      <c r="I509" s="71"/>
      <c r="J509" s="71"/>
      <c r="K509" s="35"/>
      <c r="L509" s="78">
        <v>509</v>
      </c>
      <c r="M509" s="78"/>
      <c r="N509" s="73"/>
      <c r="O509" s="80" t="s">
        <v>754</v>
      </c>
      <c r="P509" s="82">
        <v>42816.740324074075</v>
      </c>
      <c r="Q509" s="80" t="s">
        <v>961</v>
      </c>
      <c r="R509" s="84" t="s">
        <v>1610</v>
      </c>
      <c r="S509" s="80" t="s">
        <v>1805</v>
      </c>
      <c r="T509" s="80" t="s">
        <v>1979</v>
      </c>
      <c r="U509" s="82">
        <v>42816.740324074075</v>
      </c>
      <c r="V509" s="84" t="s">
        <v>2447</v>
      </c>
      <c r="W509" s="80"/>
      <c r="X509" s="80"/>
      <c r="Y509" s="83" t="s">
        <v>3447</v>
      </c>
      <c r="Z509" s="80"/>
    </row>
    <row r="510" spans="1:26" x14ac:dyDescent="0.25">
      <c r="A510" s="65" t="s">
        <v>438</v>
      </c>
      <c r="B510" s="65" t="s">
        <v>438</v>
      </c>
      <c r="C510" s="66"/>
      <c r="D510" s="67"/>
      <c r="E510" s="68"/>
      <c r="F510" s="69"/>
      <c r="G510" s="66"/>
      <c r="H510" s="70"/>
      <c r="I510" s="71"/>
      <c r="J510" s="71"/>
      <c r="K510" s="35"/>
      <c r="L510" s="78">
        <v>510</v>
      </c>
      <c r="M510" s="78"/>
      <c r="N510" s="73"/>
      <c r="O510" s="80" t="s">
        <v>179</v>
      </c>
      <c r="P510" s="82">
        <v>42815.019490740742</v>
      </c>
      <c r="Q510" s="80" t="s">
        <v>962</v>
      </c>
      <c r="R510" s="84" t="s">
        <v>1613</v>
      </c>
      <c r="S510" s="80" t="s">
        <v>1851</v>
      </c>
      <c r="T510" s="80" t="s">
        <v>1981</v>
      </c>
      <c r="U510" s="82">
        <v>42815.019490740742</v>
      </c>
      <c r="V510" s="84" t="s">
        <v>2448</v>
      </c>
      <c r="W510" s="80"/>
      <c r="X510" s="80"/>
      <c r="Y510" s="83" t="s">
        <v>3448</v>
      </c>
      <c r="Z510" s="80"/>
    </row>
    <row r="511" spans="1:26" x14ac:dyDescent="0.25">
      <c r="A511" s="65" t="s">
        <v>438</v>
      </c>
      <c r="B511" s="65" t="s">
        <v>438</v>
      </c>
      <c r="C511" s="66"/>
      <c r="D511" s="67"/>
      <c r="E511" s="68"/>
      <c r="F511" s="69"/>
      <c r="G511" s="66"/>
      <c r="H511" s="70"/>
      <c r="I511" s="71"/>
      <c r="J511" s="71"/>
      <c r="K511" s="35"/>
      <c r="L511" s="78">
        <v>511</v>
      </c>
      <c r="M511" s="78"/>
      <c r="N511" s="73"/>
      <c r="O511" s="80" t="s">
        <v>179</v>
      </c>
      <c r="P511" s="82">
        <v>42815.433761574073</v>
      </c>
      <c r="Q511" s="80" t="s">
        <v>963</v>
      </c>
      <c r="R511" s="84" t="s">
        <v>1614</v>
      </c>
      <c r="S511" s="80" t="s">
        <v>1805</v>
      </c>
      <c r="T511" s="80" t="s">
        <v>1982</v>
      </c>
      <c r="U511" s="82">
        <v>42815.433761574073</v>
      </c>
      <c r="V511" s="84" t="s">
        <v>2449</v>
      </c>
      <c r="W511" s="80"/>
      <c r="X511" s="80"/>
      <c r="Y511" s="83" t="s">
        <v>3449</v>
      </c>
      <c r="Z511" s="80"/>
    </row>
    <row r="512" spans="1:26" x14ac:dyDescent="0.25">
      <c r="A512" s="65" t="s">
        <v>440</v>
      </c>
      <c r="B512" s="65" t="s">
        <v>438</v>
      </c>
      <c r="C512" s="66"/>
      <c r="D512" s="67"/>
      <c r="E512" s="68"/>
      <c r="F512" s="69"/>
      <c r="G512" s="66"/>
      <c r="H512" s="70"/>
      <c r="I512" s="71"/>
      <c r="J512" s="71"/>
      <c r="K512" s="35"/>
      <c r="L512" s="78">
        <v>512</v>
      </c>
      <c r="M512" s="78"/>
      <c r="N512" s="73"/>
      <c r="O512" s="80" t="s">
        <v>754</v>
      </c>
      <c r="P512" s="82">
        <v>42816.740324074075</v>
      </c>
      <c r="Q512" s="80" t="s">
        <v>961</v>
      </c>
      <c r="R512" s="84" t="s">
        <v>1610</v>
      </c>
      <c r="S512" s="80" t="s">
        <v>1805</v>
      </c>
      <c r="T512" s="80" t="s">
        <v>1979</v>
      </c>
      <c r="U512" s="82">
        <v>42816.740324074075</v>
      </c>
      <c r="V512" s="84" t="s">
        <v>2447</v>
      </c>
      <c r="W512" s="80"/>
      <c r="X512" s="80"/>
      <c r="Y512" s="83" t="s">
        <v>3447</v>
      </c>
      <c r="Z512" s="80"/>
    </row>
    <row r="513" spans="1:26" x14ac:dyDescent="0.25">
      <c r="A513" s="65" t="s">
        <v>441</v>
      </c>
      <c r="B513" s="65" t="s">
        <v>695</v>
      </c>
      <c r="C513" s="66"/>
      <c r="D513" s="67"/>
      <c r="E513" s="68"/>
      <c r="F513" s="69"/>
      <c r="G513" s="66"/>
      <c r="H513" s="70"/>
      <c r="I513" s="71"/>
      <c r="J513" s="71"/>
      <c r="K513" s="35"/>
      <c r="L513" s="78">
        <v>513</v>
      </c>
      <c r="M513" s="78"/>
      <c r="N513" s="73"/>
      <c r="O513" s="80" t="s">
        <v>754</v>
      </c>
      <c r="P513" s="82">
        <v>42816.745034722226</v>
      </c>
      <c r="Q513" s="80" t="s">
        <v>939</v>
      </c>
      <c r="R513" s="84" t="s">
        <v>1598</v>
      </c>
      <c r="S513" s="80" t="s">
        <v>1846</v>
      </c>
      <c r="T513" s="80" t="s">
        <v>1884</v>
      </c>
      <c r="U513" s="82">
        <v>42816.745034722226</v>
      </c>
      <c r="V513" s="84" t="s">
        <v>2450</v>
      </c>
      <c r="W513" s="80"/>
      <c r="X513" s="80"/>
      <c r="Y513" s="83" t="s">
        <v>3450</v>
      </c>
      <c r="Z513" s="80"/>
    </row>
    <row r="514" spans="1:26" x14ac:dyDescent="0.25">
      <c r="A514" s="65" t="s">
        <v>441</v>
      </c>
      <c r="B514" s="65" t="s">
        <v>528</v>
      </c>
      <c r="C514" s="66"/>
      <c r="D514" s="67"/>
      <c r="E514" s="68"/>
      <c r="F514" s="69"/>
      <c r="G514" s="66"/>
      <c r="H514" s="70"/>
      <c r="I514" s="71"/>
      <c r="J514" s="71"/>
      <c r="K514" s="35"/>
      <c r="L514" s="78">
        <v>514</v>
      </c>
      <c r="M514" s="78"/>
      <c r="N514" s="73"/>
      <c r="O514" s="80" t="s">
        <v>754</v>
      </c>
      <c r="P514" s="82">
        <v>42816.745034722226</v>
      </c>
      <c r="Q514" s="80" t="s">
        <v>939</v>
      </c>
      <c r="R514" s="84" t="s">
        <v>1598</v>
      </c>
      <c r="S514" s="80" t="s">
        <v>1846</v>
      </c>
      <c r="T514" s="80" t="s">
        <v>1884</v>
      </c>
      <c r="U514" s="82">
        <v>42816.745034722226</v>
      </c>
      <c r="V514" s="84" t="s">
        <v>2450</v>
      </c>
      <c r="W514" s="80"/>
      <c r="X514" s="80"/>
      <c r="Y514" s="83" t="s">
        <v>3450</v>
      </c>
      <c r="Z514" s="80"/>
    </row>
    <row r="515" spans="1:26" x14ac:dyDescent="0.25">
      <c r="A515" s="65" t="s">
        <v>442</v>
      </c>
      <c r="B515" s="65" t="s">
        <v>544</v>
      </c>
      <c r="C515" s="66"/>
      <c r="D515" s="67"/>
      <c r="E515" s="68"/>
      <c r="F515" s="69"/>
      <c r="G515" s="66"/>
      <c r="H515" s="70"/>
      <c r="I515" s="71"/>
      <c r="J515" s="71"/>
      <c r="K515" s="35"/>
      <c r="L515" s="78">
        <v>515</v>
      </c>
      <c r="M515" s="78"/>
      <c r="N515" s="73"/>
      <c r="O515" s="80" t="s">
        <v>754</v>
      </c>
      <c r="P515" s="82">
        <v>42812.584039351852</v>
      </c>
      <c r="Q515" s="80" t="s">
        <v>773</v>
      </c>
      <c r="R515" s="80"/>
      <c r="S515" s="80"/>
      <c r="T515" s="80" t="s">
        <v>1895</v>
      </c>
      <c r="U515" s="82">
        <v>42812.584039351852</v>
      </c>
      <c r="V515" s="84" t="s">
        <v>2451</v>
      </c>
      <c r="W515" s="80"/>
      <c r="X515" s="80"/>
      <c r="Y515" s="83" t="s">
        <v>3451</v>
      </c>
      <c r="Z515" s="80"/>
    </row>
    <row r="516" spans="1:26" x14ac:dyDescent="0.25">
      <c r="A516" s="65" t="s">
        <v>442</v>
      </c>
      <c r="B516" s="65" t="s">
        <v>544</v>
      </c>
      <c r="C516" s="66"/>
      <c r="D516" s="67"/>
      <c r="E516" s="68"/>
      <c r="F516" s="69"/>
      <c r="G516" s="66"/>
      <c r="H516" s="70"/>
      <c r="I516" s="71"/>
      <c r="J516" s="71"/>
      <c r="K516" s="35"/>
      <c r="L516" s="78">
        <v>516</v>
      </c>
      <c r="M516" s="78"/>
      <c r="N516" s="73"/>
      <c r="O516" s="80" t="s">
        <v>754</v>
      </c>
      <c r="P516" s="82">
        <v>42814.876597222225</v>
      </c>
      <c r="Q516" s="80" t="s">
        <v>807</v>
      </c>
      <c r="R516" s="80"/>
      <c r="S516" s="80"/>
      <c r="T516" s="80" t="s">
        <v>1884</v>
      </c>
      <c r="U516" s="82">
        <v>42814.876597222225</v>
      </c>
      <c r="V516" s="84" t="s">
        <v>2452</v>
      </c>
      <c r="W516" s="80"/>
      <c r="X516" s="80"/>
      <c r="Y516" s="83" t="s">
        <v>3452</v>
      </c>
      <c r="Z516" s="80"/>
    </row>
    <row r="517" spans="1:26" x14ac:dyDescent="0.25">
      <c r="A517" s="65" t="s">
        <v>442</v>
      </c>
      <c r="B517" s="65" t="s">
        <v>544</v>
      </c>
      <c r="C517" s="66"/>
      <c r="D517" s="67"/>
      <c r="E517" s="68"/>
      <c r="F517" s="69"/>
      <c r="G517" s="66"/>
      <c r="H517" s="70"/>
      <c r="I517" s="71"/>
      <c r="J517" s="71"/>
      <c r="K517" s="35"/>
      <c r="L517" s="78">
        <v>517</v>
      </c>
      <c r="M517" s="78"/>
      <c r="N517" s="73"/>
      <c r="O517" s="80" t="s">
        <v>754</v>
      </c>
      <c r="P517" s="82">
        <v>42815.688981481479</v>
      </c>
      <c r="Q517" s="80" t="s">
        <v>843</v>
      </c>
      <c r="R517" s="80"/>
      <c r="S517" s="80"/>
      <c r="T517" s="80" t="s">
        <v>1884</v>
      </c>
      <c r="U517" s="82">
        <v>42815.688981481479</v>
      </c>
      <c r="V517" s="84" t="s">
        <v>2453</v>
      </c>
      <c r="W517" s="80"/>
      <c r="X517" s="80"/>
      <c r="Y517" s="83" t="s">
        <v>3453</v>
      </c>
      <c r="Z517" s="80"/>
    </row>
    <row r="518" spans="1:26" x14ac:dyDescent="0.25">
      <c r="A518" s="65" t="s">
        <v>442</v>
      </c>
      <c r="B518" s="65" t="s">
        <v>544</v>
      </c>
      <c r="C518" s="66"/>
      <c r="D518" s="67"/>
      <c r="E518" s="68"/>
      <c r="F518" s="69"/>
      <c r="G518" s="66"/>
      <c r="H518" s="70"/>
      <c r="I518" s="71"/>
      <c r="J518" s="71"/>
      <c r="K518" s="35"/>
      <c r="L518" s="78">
        <v>518</v>
      </c>
      <c r="M518" s="78"/>
      <c r="N518" s="73"/>
      <c r="O518" s="80" t="s">
        <v>754</v>
      </c>
      <c r="P518" s="82">
        <v>42815.689062500001</v>
      </c>
      <c r="Q518" s="80" t="s">
        <v>838</v>
      </c>
      <c r="R518" s="80"/>
      <c r="S518" s="80"/>
      <c r="T518" s="80" t="s">
        <v>1884</v>
      </c>
      <c r="U518" s="82">
        <v>42815.689062500001</v>
      </c>
      <c r="V518" s="84" t="s">
        <v>2454</v>
      </c>
      <c r="W518" s="80"/>
      <c r="X518" s="80"/>
      <c r="Y518" s="83" t="s">
        <v>3454</v>
      </c>
      <c r="Z518" s="80"/>
    </row>
    <row r="519" spans="1:26" x14ac:dyDescent="0.25">
      <c r="A519" s="65" t="s">
        <v>442</v>
      </c>
      <c r="B519" s="65" t="s">
        <v>544</v>
      </c>
      <c r="C519" s="66"/>
      <c r="D519" s="67"/>
      <c r="E519" s="68"/>
      <c r="F519" s="69"/>
      <c r="G519" s="66"/>
      <c r="H519" s="70"/>
      <c r="I519" s="71"/>
      <c r="J519" s="71"/>
      <c r="K519" s="35"/>
      <c r="L519" s="78">
        <v>519</v>
      </c>
      <c r="M519" s="78"/>
      <c r="N519" s="73"/>
      <c r="O519" s="80" t="s">
        <v>754</v>
      </c>
      <c r="P519" s="82">
        <v>42816.747569444444</v>
      </c>
      <c r="Q519" s="80" t="s">
        <v>956</v>
      </c>
      <c r="R519" s="80"/>
      <c r="S519" s="80"/>
      <c r="T519" s="80" t="s">
        <v>1884</v>
      </c>
      <c r="U519" s="82">
        <v>42816.747569444444</v>
      </c>
      <c r="V519" s="84" t="s">
        <v>2455</v>
      </c>
      <c r="W519" s="80"/>
      <c r="X519" s="80"/>
      <c r="Y519" s="83" t="s">
        <v>3455</v>
      </c>
      <c r="Z519" s="80"/>
    </row>
    <row r="520" spans="1:26" x14ac:dyDescent="0.25">
      <c r="A520" s="65" t="s">
        <v>443</v>
      </c>
      <c r="B520" s="65" t="s">
        <v>625</v>
      </c>
      <c r="C520" s="66"/>
      <c r="D520" s="67"/>
      <c r="E520" s="68"/>
      <c r="F520" s="69"/>
      <c r="G520" s="66"/>
      <c r="H520" s="70"/>
      <c r="I520" s="71"/>
      <c r="J520" s="71"/>
      <c r="K520" s="35"/>
      <c r="L520" s="78">
        <v>520</v>
      </c>
      <c r="M520" s="78"/>
      <c r="N520" s="73"/>
      <c r="O520" s="80" t="s">
        <v>754</v>
      </c>
      <c r="P520" s="82">
        <v>42816.770162037035</v>
      </c>
      <c r="Q520" s="80" t="s">
        <v>964</v>
      </c>
      <c r="R520" s="80"/>
      <c r="S520" s="80"/>
      <c r="T520" s="80" t="s">
        <v>1886</v>
      </c>
      <c r="U520" s="82">
        <v>42816.770162037035</v>
      </c>
      <c r="V520" s="84" t="s">
        <v>2456</v>
      </c>
      <c r="W520" s="80"/>
      <c r="X520" s="80"/>
      <c r="Y520" s="83" t="s">
        <v>3456</v>
      </c>
      <c r="Z520" s="80"/>
    </row>
    <row r="521" spans="1:26" x14ac:dyDescent="0.25">
      <c r="A521" s="65" t="s">
        <v>444</v>
      </c>
      <c r="B521" s="65" t="s">
        <v>706</v>
      </c>
      <c r="C521" s="66"/>
      <c r="D521" s="67"/>
      <c r="E521" s="68"/>
      <c r="F521" s="69"/>
      <c r="G521" s="66"/>
      <c r="H521" s="70"/>
      <c r="I521" s="71"/>
      <c r="J521" s="71"/>
      <c r="K521" s="35"/>
      <c r="L521" s="78">
        <v>521</v>
      </c>
      <c r="M521" s="78"/>
      <c r="N521" s="73"/>
      <c r="O521" s="80" t="s">
        <v>754</v>
      </c>
      <c r="P521" s="82">
        <v>42814.023773148147</v>
      </c>
      <c r="Q521" s="80" t="s">
        <v>965</v>
      </c>
      <c r="R521" s="84" t="s">
        <v>1615</v>
      </c>
      <c r="S521" s="80" t="s">
        <v>1805</v>
      </c>
      <c r="T521" s="80" t="s">
        <v>1983</v>
      </c>
      <c r="U521" s="82">
        <v>42814.023773148147</v>
      </c>
      <c r="V521" s="84" t="s">
        <v>2457</v>
      </c>
      <c r="W521" s="80"/>
      <c r="X521" s="80"/>
      <c r="Y521" s="83" t="s">
        <v>3457</v>
      </c>
      <c r="Z521" s="80"/>
    </row>
    <row r="522" spans="1:26" x14ac:dyDescent="0.25">
      <c r="A522" s="65" t="s">
        <v>444</v>
      </c>
      <c r="B522" s="65" t="s">
        <v>444</v>
      </c>
      <c r="C522" s="66"/>
      <c r="D522" s="67"/>
      <c r="E522" s="68"/>
      <c r="F522" s="69"/>
      <c r="G522" s="66"/>
      <c r="H522" s="70"/>
      <c r="I522" s="71"/>
      <c r="J522" s="71"/>
      <c r="K522" s="35"/>
      <c r="L522" s="78">
        <v>522</v>
      </c>
      <c r="M522" s="78"/>
      <c r="N522" s="73"/>
      <c r="O522" s="80" t="s">
        <v>179</v>
      </c>
      <c r="P522" s="82">
        <v>42813.850347222222</v>
      </c>
      <c r="Q522" s="80" t="s">
        <v>966</v>
      </c>
      <c r="R522" s="84" t="s">
        <v>1616</v>
      </c>
      <c r="S522" s="80" t="s">
        <v>1805</v>
      </c>
      <c r="T522" s="80" t="s">
        <v>1984</v>
      </c>
      <c r="U522" s="82">
        <v>42813.850347222222</v>
      </c>
      <c r="V522" s="84" t="s">
        <v>2458</v>
      </c>
      <c r="W522" s="80"/>
      <c r="X522" s="80"/>
      <c r="Y522" s="83" t="s">
        <v>3458</v>
      </c>
      <c r="Z522" s="80"/>
    </row>
    <row r="523" spans="1:26" x14ac:dyDescent="0.25">
      <c r="A523" s="65" t="s">
        <v>444</v>
      </c>
      <c r="B523" s="65" t="s">
        <v>444</v>
      </c>
      <c r="C523" s="66"/>
      <c r="D523" s="67"/>
      <c r="E523" s="68"/>
      <c r="F523" s="69"/>
      <c r="G523" s="66"/>
      <c r="H523" s="70"/>
      <c r="I523" s="71"/>
      <c r="J523" s="71"/>
      <c r="K523" s="35"/>
      <c r="L523" s="78">
        <v>523</v>
      </c>
      <c r="M523" s="78"/>
      <c r="N523" s="73"/>
      <c r="O523" s="80" t="s">
        <v>179</v>
      </c>
      <c r="P523" s="82">
        <v>42815.62431712963</v>
      </c>
      <c r="Q523" s="80" t="s">
        <v>967</v>
      </c>
      <c r="R523" s="84" t="s">
        <v>1617</v>
      </c>
      <c r="S523" s="80" t="s">
        <v>1835</v>
      </c>
      <c r="T523" s="80" t="s">
        <v>1985</v>
      </c>
      <c r="U523" s="82">
        <v>42815.62431712963</v>
      </c>
      <c r="V523" s="84" t="s">
        <v>2459</v>
      </c>
      <c r="W523" s="80"/>
      <c r="X523" s="80"/>
      <c r="Y523" s="83" t="s">
        <v>3459</v>
      </c>
      <c r="Z523" s="80"/>
    </row>
    <row r="524" spans="1:26" x14ac:dyDescent="0.25">
      <c r="A524" s="65" t="s">
        <v>444</v>
      </c>
      <c r="B524" s="65" t="s">
        <v>668</v>
      </c>
      <c r="C524" s="66"/>
      <c r="D524" s="67"/>
      <c r="E524" s="68"/>
      <c r="F524" s="69"/>
      <c r="G524" s="66"/>
      <c r="H524" s="70"/>
      <c r="I524" s="71"/>
      <c r="J524" s="71"/>
      <c r="K524" s="35"/>
      <c r="L524" s="78">
        <v>524</v>
      </c>
      <c r="M524" s="78"/>
      <c r="N524" s="73"/>
      <c r="O524" s="80" t="s">
        <v>754</v>
      </c>
      <c r="P524" s="82">
        <v>42816.771493055552</v>
      </c>
      <c r="Q524" s="80" t="s">
        <v>968</v>
      </c>
      <c r="R524" s="84" t="s">
        <v>1618</v>
      </c>
      <c r="S524" s="80" t="s">
        <v>1852</v>
      </c>
      <c r="T524" s="80" t="s">
        <v>1884</v>
      </c>
      <c r="U524" s="82">
        <v>42816.771493055552</v>
      </c>
      <c r="V524" s="84" t="s">
        <v>2460</v>
      </c>
      <c r="W524" s="80"/>
      <c r="X524" s="80"/>
      <c r="Y524" s="83" t="s">
        <v>3460</v>
      </c>
      <c r="Z524" s="80"/>
    </row>
    <row r="525" spans="1:26" x14ac:dyDescent="0.25">
      <c r="A525" s="65" t="s">
        <v>444</v>
      </c>
      <c r="B525" s="65" t="s">
        <v>520</v>
      </c>
      <c r="C525" s="66"/>
      <c r="D525" s="67"/>
      <c r="E525" s="68"/>
      <c r="F525" s="69"/>
      <c r="G525" s="66"/>
      <c r="H525" s="70"/>
      <c r="I525" s="71"/>
      <c r="J525" s="71"/>
      <c r="K525" s="35"/>
      <c r="L525" s="78">
        <v>525</v>
      </c>
      <c r="M525" s="78"/>
      <c r="N525" s="73"/>
      <c r="O525" s="80" t="s">
        <v>754</v>
      </c>
      <c r="P525" s="82">
        <v>42816.771493055552</v>
      </c>
      <c r="Q525" s="80" t="s">
        <v>968</v>
      </c>
      <c r="R525" s="84" t="s">
        <v>1618</v>
      </c>
      <c r="S525" s="80" t="s">
        <v>1852</v>
      </c>
      <c r="T525" s="80" t="s">
        <v>1884</v>
      </c>
      <c r="U525" s="82">
        <v>42816.771493055552</v>
      </c>
      <c r="V525" s="84" t="s">
        <v>2460</v>
      </c>
      <c r="W525" s="80"/>
      <c r="X525" s="80"/>
      <c r="Y525" s="83" t="s">
        <v>3460</v>
      </c>
      <c r="Z525" s="80"/>
    </row>
    <row r="526" spans="1:26" x14ac:dyDescent="0.25">
      <c r="A526" s="65" t="s">
        <v>445</v>
      </c>
      <c r="B526" s="65" t="s">
        <v>707</v>
      </c>
      <c r="C526" s="66"/>
      <c r="D526" s="67"/>
      <c r="E526" s="68"/>
      <c r="F526" s="69"/>
      <c r="G526" s="66"/>
      <c r="H526" s="70"/>
      <c r="I526" s="71"/>
      <c r="J526" s="71"/>
      <c r="K526" s="35"/>
      <c r="L526" s="78">
        <v>526</v>
      </c>
      <c r="M526" s="78"/>
      <c r="N526" s="73"/>
      <c r="O526" s="80" t="s">
        <v>754</v>
      </c>
      <c r="P526" s="82">
        <v>42815.739745370367</v>
      </c>
      <c r="Q526" s="80" t="s">
        <v>969</v>
      </c>
      <c r="R526" s="84" t="s">
        <v>1619</v>
      </c>
      <c r="S526" s="80" t="s">
        <v>1853</v>
      </c>
      <c r="T526" s="80" t="s">
        <v>1986</v>
      </c>
      <c r="U526" s="82">
        <v>42815.739745370367</v>
      </c>
      <c r="V526" s="84" t="s">
        <v>2461</v>
      </c>
      <c r="W526" s="80"/>
      <c r="X526" s="80"/>
      <c r="Y526" s="83" t="s">
        <v>3461</v>
      </c>
      <c r="Z526" s="80"/>
    </row>
    <row r="527" spans="1:26" x14ac:dyDescent="0.25">
      <c r="A527" s="65" t="s">
        <v>445</v>
      </c>
      <c r="B527" s="65" t="s">
        <v>543</v>
      </c>
      <c r="C527" s="66"/>
      <c r="D527" s="67"/>
      <c r="E527" s="68"/>
      <c r="F527" s="69"/>
      <c r="G527" s="66"/>
      <c r="H527" s="70"/>
      <c r="I527" s="71"/>
      <c r="J527" s="71"/>
      <c r="K527" s="35"/>
      <c r="L527" s="78">
        <v>527</v>
      </c>
      <c r="M527" s="78"/>
      <c r="N527" s="73"/>
      <c r="O527" s="80" t="s">
        <v>754</v>
      </c>
      <c r="P527" s="82">
        <v>42815.739745370367</v>
      </c>
      <c r="Q527" s="80" t="s">
        <v>969</v>
      </c>
      <c r="R527" s="84" t="s">
        <v>1619</v>
      </c>
      <c r="S527" s="80" t="s">
        <v>1853</v>
      </c>
      <c r="T527" s="80" t="s">
        <v>1986</v>
      </c>
      <c r="U527" s="82">
        <v>42815.739745370367</v>
      </c>
      <c r="V527" s="84" t="s">
        <v>2461</v>
      </c>
      <c r="W527" s="80"/>
      <c r="X527" s="80"/>
      <c r="Y527" s="83" t="s">
        <v>3461</v>
      </c>
      <c r="Z527" s="80"/>
    </row>
    <row r="528" spans="1:26" x14ac:dyDescent="0.25">
      <c r="A528" s="65" t="s">
        <v>445</v>
      </c>
      <c r="B528" s="65" t="s">
        <v>708</v>
      </c>
      <c r="C528" s="66"/>
      <c r="D528" s="67"/>
      <c r="E528" s="68"/>
      <c r="F528" s="69"/>
      <c r="G528" s="66"/>
      <c r="H528" s="70"/>
      <c r="I528" s="71"/>
      <c r="J528" s="71"/>
      <c r="K528" s="35"/>
      <c r="L528" s="78">
        <v>528</v>
      </c>
      <c r="M528" s="78"/>
      <c r="N528" s="73"/>
      <c r="O528" s="80" t="s">
        <v>754</v>
      </c>
      <c r="P528" s="82">
        <v>42816.782534722224</v>
      </c>
      <c r="Q528" s="80" t="s">
        <v>970</v>
      </c>
      <c r="R528" s="84" t="s">
        <v>1620</v>
      </c>
      <c r="S528" s="80" t="s">
        <v>1853</v>
      </c>
      <c r="T528" s="80" t="s">
        <v>1987</v>
      </c>
      <c r="U528" s="82">
        <v>42816.782534722224</v>
      </c>
      <c r="V528" s="84" t="s">
        <v>2462</v>
      </c>
      <c r="W528" s="80"/>
      <c r="X528" s="80"/>
      <c r="Y528" s="83" t="s">
        <v>3462</v>
      </c>
      <c r="Z528" s="80"/>
    </row>
    <row r="529" spans="1:26" x14ac:dyDescent="0.25">
      <c r="A529" s="65" t="s">
        <v>445</v>
      </c>
      <c r="B529" s="65" t="s">
        <v>543</v>
      </c>
      <c r="C529" s="66"/>
      <c r="D529" s="67"/>
      <c r="E529" s="68"/>
      <c r="F529" s="69"/>
      <c r="G529" s="66"/>
      <c r="H529" s="70"/>
      <c r="I529" s="71"/>
      <c r="J529" s="71"/>
      <c r="K529" s="35"/>
      <c r="L529" s="78">
        <v>529</v>
      </c>
      <c r="M529" s="78"/>
      <c r="N529" s="73"/>
      <c r="O529" s="80" t="s">
        <v>754</v>
      </c>
      <c r="P529" s="82">
        <v>42816.782534722224</v>
      </c>
      <c r="Q529" s="80" t="s">
        <v>970</v>
      </c>
      <c r="R529" s="84" t="s">
        <v>1620</v>
      </c>
      <c r="S529" s="80" t="s">
        <v>1853</v>
      </c>
      <c r="T529" s="80" t="s">
        <v>1987</v>
      </c>
      <c r="U529" s="82">
        <v>42816.782534722224</v>
      </c>
      <c r="V529" s="84" t="s">
        <v>2462</v>
      </c>
      <c r="W529" s="80"/>
      <c r="X529" s="80"/>
      <c r="Y529" s="83" t="s">
        <v>3462</v>
      </c>
      <c r="Z529" s="80"/>
    </row>
    <row r="530" spans="1:26" x14ac:dyDescent="0.25">
      <c r="A530" s="65" t="s">
        <v>446</v>
      </c>
      <c r="B530" s="65" t="s">
        <v>688</v>
      </c>
      <c r="C530" s="66"/>
      <c r="D530" s="67"/>
      <c r="E530" s="68"/>
      <c r="F530" s="69"/>
      <c r="G530" s="66"/>
      <c r="H530" s="70"/>
      <c r="I530" s="71"/>
      <c r="J530" s="71"/>
      <c r="K530" s="35"/>
      <c r="L530" s="78">
        <v>530</v>
      </c>
      <c r="M530" s="78"/>
      <c r="N530" s="73"/>
      <c r="O530" s="80" t="s">
        <v>754</v>
      </c>
      <c r="P530" s="82">
        <v>42815.782546296294</v>
      </c>
      <c r="Q530" s="80" t="s">
        <v>971</v>
      </c>
      <c r="R530" s="84" t="s">
        <v>1621</v>
      </c>
      <c r="S530" s="80" t="s">
        <v>1805</v>
      </c>
      <c r="T530" s="80" t="s">
        <v>1988</v>
      </c>
      <c r="U530" s="82">
        <v>42815.782546296294</v>
      </c>
      <c r="V530" s="84" t="s">
        <v>2463</v>
      </c>
      <c r="W530" s="80"/>
      <c r="X530" s="80"/>
      <c r="Y530" s="83" t="s">
        <v>3463</v>
      </c>
      <c r="Z530" s="80"/>
    </row>
    <row r="531" spans="1:26" x14ac:dyDescent="0.25">
      <c r="A531" s="65" t="s">
        <v>446</v>
      </c>
      <c r="B531" s="65" t="s">
        <v>709</v>
      </c>
      <c r="C531" s="66"/>
      <c r="D531" s="67"/>
      <c r="E531" s="68"/>
      <c r="F531" s="69"/>
      <c r="G531" s="66"/>
      <c r="H531" s="70"/>
      <c r="I531" s="71"/>
      <c r="J531" s="71"/>
      <c r="K531" s="35"/>
      <c r="L531" s="78">
        <v>531</v>
      </c>
      <c r="M531" s="78"/>
      <c r="N531" s="73"/>
      <c r="O531" s="80" t="s">
        <v>754</v>
      </c>
      <c r="P531" s="82">
        <v>42815.782546296294</v>
      </c>
      <c r="Q531" s="80" t="s">
        <v>971</v>
      </c>
      <c r="R531" s="84" t="s">
        <v>1621</v>
      </c>
      <c r="S531" s="80" t="s">
        <v>1805</v>
      </c>
      <c r="T531" s="80" t="s">
        <v>1988</v>
      </c>
      <c r="U531" s="82">
        <v>42815.782546296294</v>
      </c>
      <c r="V531" s="84" t="s">
        <v>2463</v>
      </c>
      <c r="W531" s="80"/>
      <c r="X531" s="80"/>
      <c r="Y531" s="83" t="s">
        <v>3463</v>
      </c>
      <c r="Z531" s="80"/>
    </row>
    <row r="532" spans="1:26" x14ac:dyDescent="0.25">
      <c r="A532" s="65" t="s">
        <v>446</v>
      </c>
      <c r="B532" s="65" t="s">
        <v>648</v>
      </c>
      <c r="C532" s="66"/>
      <c r="D532" s="67"/>
      <c r="E532" s="68"/>
      <c r="F532" s="69"/>
      <c r="G532" s="66"/>
      <c r="H532" s="70"/>
      <c r="I532" s="71"/>
      <c r="J532" s="71"/>
      <c r="K532" s="35"/>
      <c r="L532" s="78">
        <v>532</v>
      </c>
      <c r="M532" s="78"/>
      <c r="N532" s="73"/>
      <c r="O532" s="80" t="s">
        <v>754</v>
      </c>
      <c r="P532" s="82">
        <v>42816.785497685189</v>
      </c>
      <c r="Q532" s="80" t="s">
        <v>972</v>
      </c>
      <c r="R532" s="80"/>
      <c r="S532" s="80"/>
      <c r="T532" s="80" t="s">
        <v>1989</v>
      </c>
      <c r="U532" s="82">
        <v>42816.785497685189</v>
      </c>
      <c r="V532" s="84" t="s">
        <v>2464</v>
      </c>
      <c r="W532" s="80"/>
      <c r="X532" s="80"/>
      <c r="Y532" s="83" t="s">
        <v>3464</v>
      </c>
      <c r="Z532" s="80"/>
    </row>
    <row r="533" spans="1:26" x14ac:dyDescent="0.25">
      <c r="A533" s="65" t="s">
        <v>446</v>
      </c>
      <c r="B533" s="65" t="s">
        <v>556</v>
      </c>
      <c r="C533" s="66"/>
      <c r="D533" s="67"/>
      <c r="E533" s="68"/>
      <c r="F533" s="69"/>
      <c r="G533" s="66"/>
      <c r="H533" s="70"/>
      <c r="I533" s="71"/>
      <c r="J533" s="71"/>
      <c r="K533" s="35"/>
      <c r="L533" s="78">
        <v>533</v>
      </c>
      <c r="M533" s="78"/>
      <c r="N533" s="73"/>
      <c r="O533" s="80" t="s">
        <v>754</v>
      </c>
      <c r="P533" s="82">
        <v>42816.785497685189</v>
      </c>
      <c r="Q533" s="80" t="s">
        <v>972</v>
      </c>
      <c r="R533" s="80"/>
      <c r="S533" s="80"/>
      <c r="T533" s="80" t="s">
        <v>1989</v>
      </c>
      <c r="U533" s="82">
        <v>42816.785497685189</v>
      </c>
      <c r="V533" s="84" t="s">
        <v>2464</v>
      </c>
      <c r="W533" s="80"/>
      <c r="X533" s="80"/>
      <c r="Y533" s="83" t="s">
        <v>3464</v>
      </c>
      <c r="Z533" s="80"/>
    </row>
    <row r="534" spans="1:26" x14ac:dyDescent="0.25">
      <c r="A534" s="65" t="s">
        <v>447</v>
      </c>
      <c r="B534" s="65" t="s">
        <v>708</v>
      </c>
      <c r="C534" s="66"/>
      <c r="D534" s="67"/>
      <c r="E534" s="68"/>
      <c r="F534" s="69"/>
      <c r="G534" s="66"/>
      <c r="H534" s="70"/>
      <c r="I534" s="71"/>
      <c r="J534" s="71"/>
      <c r="K534" s="35"/>
      <c r="L534" s="78">
        <v>534</v>
      </c>
      <c r="M534" s="78"/>
      <c r="N534" s="73"/>
      <c r="O534" s="80" t="s">
        <v>754</v>
      </c>
      <c r="P534" s="82">
        <v>42816.789594907408</v>
      </c>
      <c r="Q534" s="80" t="s">
        <v>970</v>
      </c>
      <c r="R534" s="84" t="s">
        <v>1620</v>
      </c>
      <c r="S534" s="80" t="s">
        <v>1853</v>
      </c>
      <c r="T534" s="80" t="s">
        <v>1987</v>
      </c>
      <c r="U534" s="82">
        <v>42816.789594907408</v>
      </c>
      <c r="V534" s="84" t="s">
        <v>2465</v>
      </c>
      <c r="W534" s="80"/>
      <c r="X534" s="80"/>
      <c r="Y534" s="83" t="s">
        <v>3465</v>
      </c>
      <c r="Z534" s="80"/>
    </row>
    <row r="535" spans="1:26" x14ac:dyDescent="0.25">
      <c r="A535" s="65" t="s">
        <v>447</v>
      </c>
      <c r="B535" s="65" t="s">
        <v>543</v>
      </c>
      <c r="C535" s="66"/>
      <c r="D535" s="67"/>
      <c r="E535" s="68"/>
      <c r="F535" s="69"/>
      <c r="G535" s="66"/>
      <c r="H535" s="70"/>
      <c r="I535" s="71"/>
      <c r="J535" s="71"/>
      <c r="K535" s="35"/>
      <c r="L535" s="78">
        <v>535</v>
      </c>
      <c r="M535" s="78"/>
      <c r="N535" s="73"/>
      <c r="O535" s="80" t="s">
        <v>754</v>
      </c>
      <c r="P535" s="82">
        <v>42816.789594907408</v>
      </c>
      <c r="Q535" s="80" t="s">
        <v>970</v>
      </c>
      <c r="R535" s="84" t="s">
        <v>1620</v>
      </c>
      <c r="S535" s="80" t="s">
        <v>1853</v>
      </c>
      <c r="T535" s="80" t="s">
        <v>1987</v>
      </c>
      <c r="U535" s="82">
        <v>42816.789594907408</v>
      </c>
      <c r="V535" s="84" t="s">
        <v>2465</v>
      </c>
      <c r="W535" s="80"/>
      <c r="X535" s="80"/>
      <c r="Y535" s="83" t="s">
        <v>3465</v>
      </c>
      <c r="Z535" s="80"/>
    </row>
    <row r="536" spans="1:26" x14ac:dyDescent="0.25">
      <c r="A536" s="65" t="s">
        <v>448</v>
      </c>
      <c r="B536" s="65" t="s">
        <v>710</v>
      </c>
      <c r="C536" s="66"/>
      <c r="D536" s="67"/>
      <c r="E536" s="68"/>
      <c r="F536" s="69"/>
      <c r="G536" s="66"/>
      <c r="H536" s="70"/>
      <c r="I536" s="71"/>
      <c r="J536" s="71"/>
      <c r="K536" s="35"/>
      <c r="L536" s="78">
        <v>536</v>
      </c>
      <c r="M536" s="78"/>
      <c r="N536" s="73"/>
      <c r="O536" s="80" t="s">
        <v>754</v>
      </c>
      <c r="P536" s="82">
        <v>42814.862442129626</v>
      </c>
      <c r="Q536" s="80" t="s">
        <v>973</v>
      </c>
      <c r="R536" s="84" t="s">
        <v>1622</v>
      </c>
      <c r="S536" s="80" t="s">
        <v>1828</v>
      </c>
      <c r="T536" s="80" t="s">
        <v>1894</v>
      </c>
      <c r="U536" s="82">
        <v>42814.862442129626</v>
      </c>
      <c r="V536" s="84" t="s">
        <v>2466</v>
      </c>
      <c r="W536" s="80"/>
      <c r="X536" s="80"/>
      <c r="Y536" s="83" t="s">
        <v>3466</v>
      </c>
      <c r="Z536" s="80"/>
    </row>
    <row r="537" spans="1:26" x14ac:dyDescent="0.25">
      <c r="A537" s="65" t="s">
        <v>449</v>
      </c>
      <c r="B537" s="65" t="s">
        <v>710</v>
      </c>
      <c r="C537" s="66"/>
      <c r="D537" s="67"/>
      <c r="E537" s="68"/>
      <c r="F537" s="69"/>
      <c r="G537" s="66"/>
      <c r="H537" s="70"/>
      <c r="I537" s="71"/>
      <c r="J537" s="71"/>
      <c r="K537" s="35"/>
      <c r="L537" s="78">
        <v>537</v>
      </c>
      <c r="M537" s="78"/>
      <c r="N537" s="73"/>
      <c r="O537" s="80" t="s">
        <v>754</v>
      </c>
      <c r="P537" s="82">
        <v>42814.74690972222</v>
      </c>
      <c r="Q537" s="80" t="s">
        <v>973</v>
      </c>
      <c r="R537" s="84" t="s">
        <v>1622</v>
      </c>
      <c r="S537" s="80" t="s">
        <v>1828</v>
      </c>
      <c r="T537" s="80" t="s">
        <v>1894</v>
      </c>
      <c r="U537" s="82">
        <v>42814.74690972222</v>
      </c>
      <c r="V537" s="84" t="s">
        <v>2467</v>
      </c>
      <c r="W537" s="80"/>
      <c r="X537" s="80"/>
      <c r="Y537" s="83" t="s">
        <v>3467</v>
      </c>
      <c r="Z537" s="80"/>
    </row>
    <row r="538" spans="1:26" x14ac:dyDescent="0.25">
      <c r="A538" s="65" t="s">
        <v>449</v>
      </c>
      <c r="B538" s="65" t="s">
        <v>598</v>
      </c>
      <c r="C538" s="66"/>
      <c r="D538" s="67"/>
      <c r="E538" s="68"/>
      <c r="F538" s="69"/>
      <c r="G538" s="66"/>
      <c r="H538" s="70"/>
      <c r="I538" s="71"/>
      <c r="J538" s="71"/>
      <c r="K538" s="35"/>
      <c r="L538" s="78">
        <v>538</v>
      </c>
      <c r="M538" s="78"/>
      <c r="N538" s="73"/>
      <c r="O538" s="80" t="s">
        <v>754</v>
      </c>
      <c r="P538" s="82">
        <v>42814.74690972222</v>
      </c>
      <c r="Q538" s="80" t="s">
        <v>973</v>
      </c>
      <c r="R538" s="84" t="s">
        <v>1622</v>
      </c>
      <c r="S538" s="80" t="s">
        <v>1828</v>
      </c>
      <c r="T538" s="80" t="s">
        <v>1894</v>
      </c>
      <c r="U538" s="82">
        <v>42814.74690972222</v>
      </c>
      <c r="V538" s="84" t="s">
        <v>2467</v>
      </c>
      <c r="W538" s="80"/>
      <c r="X538" s="80"/>
      <c r="Y538" s="83" t="s">
        <v>3467</v>
      </c>
      <c r="Z538" s="80"/>
    </row>
    <row r="539" spans="1:26" x14ac:dyDescent="0.25">
      <c r="A539" s="65" t="s">
        <v>449</v>
      </c>
      <c r="B539" s="65" t="s">
        <v>596</v>
      </c>
      <c r="C539" s="66"/>
      <c r="D539" s="67"/>
      <c r="E539" s="68"/>
      <c r="F539" s="69"/>
      <c r="G539" s="66"/>
      <c r="H539" s="70"/>
      <c r="I539" s="71"/>
      <c r="J539" s="71"/>
      <c r="K539" s="35"/>
      <c r="L539" s="78">
        <v>539</v>
      </c>
      <c r="M539" s="78"/>
      <c r="N539" s="73"/>
      <c r="O539" s="80" t="s">
        <v>754</v>
      </c>
      <c r="P539" s="82">
        <v>42814.74690972222</v>
      </c>
      <c r="Q539" s="80" t="s">
        <v>973</v>
      </c>
      <c r="R539" s="84" t="s">
        <v>1622</v>
      </c>
      <c r="S539" s="80" t="s">
        <v>1828</v>
      </c>
      <c r="T539" s="80" t="s">
        <v>1894</v>
      </c>
      <c r="U539" s="82">
        <v>42814.74690972222</v>
      </c>
      <c r="V539" s="84" t="s">
        <v>2467</v>
      </c>
      <c r="W539" s="80"/>
      <c r="X539" s="80"/>
      <c r="Y539" s="83" t="s">
        <v>3467</v>
      </c>
      <c r="Z539" s="80"/>
    </row>
    <row r="540" spans="1:26" x14ac:dyDescent="0.25">
      <c r="A540" s="65" t="s">
        <v>449</v>
      </c>
      <c r="B540" s="65" t="s">
        <v>711</v>
      </c>
      <c r="C540" s="66"/>
      <c r="D540" s="67"/>
      <c r="E540" s="68"/>
      <c r="F540" s="69"/>
      <c r="G540" s="66"/>
      <c r="H540" s="70"/>
      <c r="I540" s="71"/>
      <c r="J540" s="71"/>
      <c r="K540" s="35"/>
      <c r="L540" s="78">
        <v>540</v>
      </c>
      <c r="M540" s="78"/>
      <c r="N540" s="73"/>
      <c r="O540" s="80" t="s">
        <v>754</v>
      </c>
      <c r="P540" s="82">
        <v>42816.795173611114</v>
      </c>
      <c r="Q540" s="80" t="s">
        <v>974</v>
      </c>
      <c r="R540" s="84" t="s">
        <v>1623</v>
      </c>
      <c r="S540" s="80" t="s">
        <v>1854</v>
      </c>
      <c r="T540" s="80" t="s">
        <v>1884</v>
      </c>
      <c r="U540" s="82">
        <v>42816.795173611114</v>
      </c>
      <c r="V540" s="84" t="s">
        <v>2468</v>
      </c>
      <c r="W540" s="80"/>
      <c r="X540" s="80"/>
      <c r="Y540" s="83" t="s">
        <v>3468</v>
      </c>
      <c r="Z540" s="80"/>
    </row>
    <row r="541" spans="1:26" x14ac:dyDescent="0.25">
      <c r="A541" s="65" t="s">
        <v>449</v>
      </c>
      <c r="B541" s="65" t="s">
        <v>538</v>
      </c>
      <c r="C541" s="66"/>
      <c r="D541" s="67"/>
      <c r="E541" s="68"/>
      <c r="F541" s="69"/>
      <c r="G541" s="66"/>
      <c r="H541" s="70"/>
      <c r="I541" s="71"/>
      <c r="J541" s="71"/>
      <c r="K541" s="35"/>
      <c r="L541" s="78">
        <v>541</v>
      </c>
      <c r="M541" s="78"/>
      <c r="N541" s="73"/>
      <c r="O541" s="80" t="s">
        <v>754</v>
      </c>
      <c r="P541" s="82">
        <v>42816.795173611114</v>
      </c>
      <c r="Q541" s="80" t="s">
        <v>974</v>
      </c>
      <c r="R541" s="84" t="s">
        <v>1623</v>
      </c>
      <c r="S541" s="80" t="s">
        <v>1854</v>
      </c>
      <c r="T541" s="80" t="s">
        <v>1884</v>
      </c>
      <c r="U541" s="82">
        <v>42816.795173611114</v>
      </c>
      <c r="V541" s="84" t="s">
        <v>2468</v>
      </c>
      <c r="W541" s="80"/>
      <c r="X541" s="80"/>
      <c r="Y541" s="83" t="s">
        <v>3468</v>
      </c>
      <c r="Z541" s="80"/>
    </row>
    <row r="542" spans="1:26" x14ac:dyDescent="0.25">
      <c r="A542" s="65" t="s">
        <v>450</v>
      </c>
      <c r="B542" s="65" t="s">
        <v>625</v>
      </c>
      <c r="C542" s="66"/>
      <c r="D542" s="67"/>
      <c r="E542" s="68"/>
      <c r="F542" s="69"/>
      <c r="G542" s="66"/>
      <c r="H542" s="70"/>
      <c r="I542" s="71"/>
      <c r="J542" s="71"/>
      <c r="K542" s="35"/>
      <c r="L542" s="78">
        <v>542</v>
      </c>
      <c r="M542" s="78"/>
      <c r="N542" s="73"/>
      <c r="O542" s="80" t="s">
        <v>754</v>
      </c>
      <c r="P542" s="82">
        <v>42816.796041666668</v>
      </c>
      <c r="Q542" s="80" t="s">
        <v>975</v>
      </c>
      <c r="R542" s="80"/>
      <c r="S542" s="80"/>
      <c r="T542" s="80" t="s">
        <v>1990</v>
      </c>
      <c r="U542" s="82">
        <v>42816.796041666668</v>
      </c>
      <c r="V542" s="84" t="s">
        <v>2469</v>
      </c>
      <c r="W542" s="80"/>
      <c r="X542" s="80"/>
      <c r="Y542" s="83" t="s">
        <v>3469</v>
      </c>
      <c r="Z542" s="80"/>
    </row>
    <row r="543" spans="1:26" x14ac:dyDescent="0.25">
      <c r="A543" s="65" t="s">
        <v>451</v>
      </c>
      <c r="B543" s="65" t="s">
        <v>451</v>
      </c>
      <c r="C543" s="66"/>
      <c r="D543" s="67"/>
      <c r="E543" s="68"/>
      <c r="F543" s="69"/>
      <c r="G543" s="66"/>
      <c r="H543" s="70"/>
      <c r="I543" s="71"/>
      <c r="J543" s="71"/>
      <c r="K543" s="35"/>
      <c r="L543" s="78">
        <v>543</v>
      </c>
      <c r="M543" s="78"/>
      <c r="N543" s="73"/>
      <c r="O543" s="80" t="s">
        <v>179</v>
      </c>
      <c r="P543" s="82">
        <v>42816.799537037034</v>
      </c>
      <c r="Q543" s="80" t="s">
        <v>976</v>
      </c>
      <c r="R543" s="80"/>
      <c r="S543" s="80"/>
      <c r="T543" s="80" t="s">
        <v>1991</v>
      </c>
      <c r="U543" s="82">
        <v>42816.799537037034</v>
      </c>
      <c r="V543" s="84" t="s">
        <v>2470</v>
      </c>
      <c r="W543" s="80"/>
      <c r="X543" s="80"/>
      <c r="Y543" s="83" t="s">
        <v>3470</v>
      </c>
      <c r="Z543" s="80"/>
    </row>
    <row r="544" spans="1:26" x14ac:dyDescent="0.25">
      <c r="A544" s="65" t="s">
        <v>452</v>
      </c>
      <c r="B544" s="65" t="s">
        <v>336</v>
      </c>
      <c r="C544" s="66"/>
      <c r="D544" s="67"/>
      <c r="E544" s="68"/>
      <c r="F544" s="69"/>
      <c r="G544" s="66"/>
      <c r="H544" s="70"/>
      <c r="I544" s="71"/>
      <c r="J544" s="71"/>
      <c r="K544" s="35"/>
      <c r="L544" s="78">
        <v>544</v>
      </c>
      <c r="M544" s="78"/>
      <c r="N544" s="73"/>
      <c r="O544" s="80" t="s">
        <v>754</v>
      </c>
      <c r="P544" s="82">
        <v>42816.814652777779</v>
      </c>
      <c r="Q544" s="80" t="s">
        <v>861</v>
      </c>
      <c r="R544" s="84" t="s">
        <v>1553</v>
      </c>
      <c r="S544" s="80" t="s">
        <v>1834</v>
      </c>
      <c r="T544" s="80" t="s">
        <v>1939</v>
      </c>
      <c r="U544" s="82">
        <v>42816.814652777779</v>
      </c>
      <c r="V544" s="84" t="s">
        <v>2471</v>
      </c>
      <c r="W544" s="80"/>
      <c r="X544" s="80"/>
      <c r="Y544" s="83" t="s">
        <v>3471</v>
      </c>
      <c r="Z544" s="80"/>
    </row>
    <row r="545" spans="1:26" x14ac:dyDescent="0.25">
      <c r="A545" s="65" t="s">
        <v>200</v>
      </c>
      <c r="B545" s="65" t="s">
        <v>712</v>
      </c>
      <c r="C545" s="66"/>
      <c r="D545" s="67"/>
      <c r="E545" s="68"/>
      <c r="F545" s="69"/>
      <c r="G545" s="66"/>
      <c r="H545" s="70"/>
      <c r="I545" s="71"/>
      <c r="J545" s="71"/>
      <c r="K545" s="35"/>
      <c r="L545" s="78">
        <v>545</v>
      </c>
      <c r="M545" s="78"/>
      <c r="N545" s="73"/>
      <c r="O545" s="80" t="s">
        <v>754</v>
      </c>
      <c r="P545" s="82">
        <v>42811.850069444445</v>
      </c>
      <c r="Q545" s="80" t="s">
        <v>765</v>
      </c>
      <c r="R545" s="80"/>
      <c r="S545" s="80"/>
      <c r="T545" s="80" t="s">
        <v>1890</v>
      </c>
      <c r="U545" s="82">
        <v>42811.850069444445</v>
      </c>
      <c r="V545" s="84" t="s">
        <v>2132</v>
      </c>
      <c r="W545" s="80"/>
      <c r="X545" s="80"/>
      <c r="Y545" s="83" t="s">
        <v>3132</v>
      </c>
      <c r="Z545" s="80"/>
    </row>
    <row r="546" spans="1:26" x14ac:dyDescent="0.25">
      <c r="A546" s="65" t="s">
        <v>200</v>
      </c>
      <c r="B546" s="65" t="s">
        <v>713</v>
      </c>
      <c r="C546" s="66"/>
      <c r="D546" s="67"/>
      <c r="E546" s="68"/>
      <c r="F546" s="69"/>
      <c r="G546" s="66"/>
      <c r="H546" s="70"/>
      <c r="I546" s="71"/>
      <c r="J546" s="71"/>
      <c r="K546" s="35"/>
      <c r="L546" s="78">
        <v>546</v>
      </c>
      <c r="M546" s="78"/>
      <c r="N546" s="73"/>
      <c r="O546" s="80" t="s">
        <v>754</v>
      </c>
      <c r="P546" s="82">
        <v>42811.850069444445</v>
      </c>
      <c r="Q546" s="80" t="s">
        <v>765</v>
      </c>
      <c r="R546" s="80"/>
      <c r="S546" s="80"/>
      <c r="T546" s="80" t="s">
        <v>1890</v>
      </c>
      <c r="U546" s="82">
        <v>42811.850069444445</v>
      </c>
      <c r="V546" s="84" t="s">
        <v>2132</v>
      </c>
      <c r="W546" s="80"/>
      <c r="X546" s="80"/>
      <c r="Y546" s="83" t="s">
        <v>3132</v>
      </c>
      <c r="Z546" s="80"/>
    </row>
    <row r="547" spans="1:26" x14ac:dyDescent="0.25">
      <c r="A547" s="65" t="s">
        <v>200</v>
      </c>
      <c r="B547" s="65" t="s">
        <v>453</v>
      </c>
      <c r="C547" s="66"/>
      <c r="D547" s="67"/>
      <c r="E547" s="68"/>
      <c r="F547" s="69"/>
      <c r="G547" s="66"/>
      <c r="H547" s="70"/>
      <c r="I547" s="71"/>
      <c r="J547" s="71"/>
      <c r="K547" s="35"/>
      <c r="L547" s="78">
        <v>547</v>
      </c>
      <c r="M547" s="78"/>
      <c r="N547" s="73"/>
      <c r="O547" s="80" t="s">
        <v>754</v>
      </c>
      <c r="P547" s="82">
        <v>42811.850069444445</v>
      </c>
      <c r="Q547" s="80" t="s">
        <v>765</v>
      </c>
      <c r="R547" s="80"/>
      <c r="S547" s="80"/>
      <c r="T547" s="80" t="s">
        <v>1890</v>
      </c>
      <c r="U547" s="82">
        <v>42811.850069444445</v>
      </c>
      <c r="V547" s="84" t="s">
        <v>2132</v>
      </c>
      <c r="W547" s="80"/>
      <c r="X547" s="80"/>
      <c r="Y547" s="83" t="s">
        <v>3132</v>
      </c>
      <c r="Z547" s="80"/>
    </row>
    <row r="548" spans="1:26" x14ac:dyDescent="0.25">
      <c r="A548" s="65" t="s">
        <v>200</v>
      </c>
      <c r="B548" s="65" t="s">
        <v>712</v>
      </c>
      <c r="C548" s="66"/>
      <c r="D548" s="67"/>
      <c r="E548" s="68"/>
      <c r="F548" s="69"/>
      <c r="G548" s="66"/>
      <c r="H548" s="70"/>
      <c r="I548" s="71"/>
      <c r="J548" s="71"/>
      <c r="K548" s="35"/>
      <c r="L548" s="78">
        <v>548</v>
      </c>
      <c r="M548" s="78"/>
      <c r="N548" s="73"/>
      <c r="O548" s="80" t="s">
        <v>754</v>
      </c>
      <c r="P548" s="82">
        <v>42811.851099537038</v>
      </c>
      <c r="Q548" s="80" t="s">
        <v>977</v>
      </c>
      <c r="R548" s="80"/>
      <c r="S548" s="80"/>
      <c r="T548" s="80" t="s">
        <v>1992</v>
      </c>
      <c r="U548" s="82">
        <v>42811.851099537038</v>
      </c>
      <c r="V548" s="84" t="s">
        <v>2472</v>
      </c>
      <c r="W548" s="80"/>
      <c r="X548" s="80"/>
      <c r="Y548" s="83" t="s">
        <v>3472</v>
      </c>
      <c r="Z548" s="83" t="s">
        <v>3473</v>
      </c>
    </row>
    <row r="549" spans="1:26" x14ac:dyDescent="0.25">
      <c r="A549" s="65" t="s">
        <v>200</v>
      </c>
      <c r="B549" s="65" t="s">
        <v>713</v>
      </c>
      <c r="C549" s="66"/>
      <c r="D549" s="67"/>
      <c r="E549" s="68"/>
      <c r="F549" s="69"/>
      <c r="G549" s="66"/>
      <c r="H549" s="70"/>
      <c r="I549" s="71"/>
      <c r="J549" s="71"/>
      <c r="K549" s="35"/>
      <c r="L549" s="78">
        <v>549</v>
      </c>
      <c r="M549" s="78"/>
      <c r="N549" s="73"/>
      <c r="O549" s="80" t="s">
        <v>754</v>
      </c>
      <c r="P549" s="82">
        <v>42811.851099537038</v>
      </c>
      <c r="Q549" s="80" t="s">
        <v>977</v>
      </c>
      <c r="R549" s="80"/>
      <c r="S549" s="80"/>
      <c r="T549" s="80" t="s">
        <v>1992</v>
      </c>
      <c r="U549" s="82">
        <v>42811.851099537038</v>
      </c>
      <c r="V549" s="84" t="s">
        <v>2472</v>
      </c>
      <c r="W549" s="80"/>
      <c r="X549" s="80"/>
      <c r="Y549" s="83" t="s">
        <v>3472</v>
      </c>
      <c r="Z549" s="83" t="s">
        <v>3473</v>
      </c>
    </row>
    <row r="550" spans="1:26" x14ac:dyDescent="0.25">
      <c r="A550" s="65" t="s">
        <v>200</v>
      </c>
      <c r="B550" s="65" t="s">
        <v>453</v>
      </c>
      <c r="C550" s="66"/>
      <c r="D550" s="67"/>
      <c r="E550" s="68"/>
      <c r="F550" s="69"/>
      <c r="G550" s="66"/>
      <c r="H550" s="70"/>
      <c r="I550" s="71"/>
      <c r="J550" s="71"/>
      <c r="K550" s="35"/>
      <c r="L550" s="78">
        <v>550</v>
      </c>
      <c r="M550" s="78"/>
      <c r="N550" s="73"/>
      <c r="O550" s="80" t="s">
        <v>755</v>
      </c>
      <c r="P550" s="82">
        <v>42811.851099537038</v>
      </c>
      <c r="Q550" s="80" t="s">
        <v>977</v>
      </c>
      <c r="R550" s="80"/>
      <c r="S550" s="80"/>
      <c r="T550" s="80" t="s">
        <v>1992</v>
      </c>
      <c r="U550" s="82">
        <v>42811.851099537038</v>
      </c>
      <c r="V550" s="84" t="s">
        <v>2472</v>
      </c>
      <c r="W550" s="80"/>
      <c r="X550" s="80"/>
      <c r="Y550" s="83" t="s">
        <v>3472</v>
      </c>
      <c r="Z550" s="83" t="s">
        <v>3473</v>
      </c>
    </row>
    <row r="551" spans="1:26" x14ac:dyDescent="0.25">
      <c r="A551" s="65" t="s">
        <v>453</v>
      </c>
      <c r="B551" s="65" t="s">
        <v>200</v>
      </c>
      <c r="C551" s="66"/>
      <c r="D551" s="67"/>
      <c r="E551" s="68"/>
      <c r="F551" s="69"/>
      <c r="G551" s="66"/>
      <c r="H551" s="70"/>
      <c r="I551" s="71"/>
      <c r="J551" s="71"/>
      <c r="K551" s="35"/>
      <c r="L551" s="78">
        <v>551</v>
      </c>
      <c r="M551" s="78"/>
      <c r="N551" s="73"/>
      <c r="O551" s="80" t="s">
        <v>754</v>
      </c>
      <c r="P551" s="82">
        <v>42811.849918981483</v>
      </c>
      <c r="Q551" s="80" t="s">
        <v>978</v>
      </c>
      <c r="R551" s="80"/>
      <c r="S551" s="80"/>
      <c r="T551" s="80" t="s">
        <v>1890</v>
      </c>
      <c r="U551" s="82">
        <v>42811.849918981483</v>
      </c>
      <c r="V551" s="84" t="s">
        <v>2473</v>
      </c>
      <c r="W551" s="80"/>
      <c r="X551" s="80"/>
      <c r="Y551" s="83" t="s">
        <v>3473</v>
      </c>
      <c r="Z551" s="80"/>
    </row>
    <row r="552" spans="1:26" x14ac:dyDescent="0.25">
      <c r="A552" s="65" t="s">
        <v>453</v>
      </c>
      <c r="B552" s="65" t="s">
        <v>712</v>
      </c>
      <c r="C552" s="66"/>
      <c r="D552" s="67"/>
      <c r="E552" s="68"/>
      <c r="F552" s="69"/>
      <c r="G552" s="66"/>
      <c r="H552" s="70"/>
      <c r="I552" s="71"/>
      <c r="J552" s="71"/>
      <c r="K552" s="35"/>
      <c r="L552" s="78">
        <v>552</v>
      </c>
      <c r="M552" s="78"/>
      <c r="N552" s="73"/>
      <c r="O552" s="80" t="s">
        <v>754</v>
      </c>
      <c r="P552" s="82">
        <v>42811.849918981483</v>
      </c>
      <c r="Q552" s="80" t="s">
        <v>978</v>
      </c>
      <c r="R552" s="80"/>
      <c r="S552" s="80"/>
      <c r="T552" s="80" t="s">
        <v>1890</v>
      </c>
      <c r="U552" s="82">
        <v>42811.849918981483</v>
      </c>
      <c r="V552" s="84" t="s">
        <v>2473</v>
      </c>
      <c r="W552" s="80"/>
      <c r="X552" s="80"/>
      <c r="Y552" s="83" t="s">
        <v>3473</v>
      </c>
      <c r="Z552" s="80"/>
    </row>
    <row r="553" spans="1:26" x14ac:dyDescent="0.25">
      <c r="A553" s="65" t="s">
        <v>453</v>
      </c>
      <c r="B553" s="65" t="s">
        <v>713</v>
      </c>
      <c r="C553" s="66"/>
      <c r="D553" s="67"/>
      <c r="E553" s="68"/>
      <c r="F553" s="69"/>
      <c r="G553" s="66"/>
      <c r="H553" s="70"/>
      <c r="I553" s="71"/>
      <c r="J553" s="71"/>
      <c r="K553" s="35"/>
      <c r="L553" s="78">
        <v>553</v>
      </c>
      <c r="M553" s="78"/>
      <c r="N553" s="73"/>
      <c r="O553" s="80" t="s">
        <v>754</v>
      </c>
      <c r="P553" s="82">
        <v>42811.849918981483</v>
      </c>
      <c r="Q553" s="80" t="s">
        <v>978</v>
      </c>
      <c r="R553" s="80"/>
      <c r="S553" s="80"/>
      <c r="T553" s="80" t="s">
        <v>1890</v>
      </c>
      <c r="U553" s="82">
        <v>42811.849918981483</v>
      </c>
      <c r="V553" s="84" t="s">
        <v>2473</v>
      </c>
      <c r="W553" s="80"/>
      <c r="X553" s="80"/>
      <c r="Y553" s="83" t="s">
        <v>3473</v>
      </c>
      <c r="Z553" s="80"/>
    </row>
    <row r="554" spans="1:26" x14ac:dyDescent="0.25">
      <c r="A554" s="65" t="s">
        <v>453</v>
      </c>
      <c r="B554" s="65" t="s">
        <v>714</v>
      </c>
      <c r="C554" s="66"/>
      <c r="D554" s="67"/>
      <c r="E554" s="68"/>
      <c r="F554" s="69"/>
      <c r="G554" s="66"/>
      <c r="H554" s="70"/>
      <c r="I554" s="71"/>
      <c r="J554" s="71"/>
      <c r="K554" s="35"/>
      <c r="L554" s="78">
        <v>554</v>
      </c>
      <c r="M554" s="78"/>
      <c r="N554" s="73"/>
      <c r="O554" s="80" t="s">
        <v>754</v>
      </c>
      <c r="P554" s="82">
        <v>42812.55976851852</v>
      </c>
      <c r="Q554" s="80" t="s">
        <v>979</v>
      </c>
      <c r="R554" s="80"/>
      <c r="S554" s="80"/>
      <c r="T554" s="80" t="s">
        <v>1993</v>
      </c>
      <c r="U554" s="82">
        <v>42812.55976851852</v>
      </c>
      <c r="V554" s="84" t="s">
        <v>2474</v>
      </c>
      <c r="W554" s="80"/>
      <c r="X554" s="80"/>
      <c r="Y554" s="83" t="s">
        <v>3474</v>
      </c>
      <c r="Z554" s="80"/>
    </row>
    <row r="555" spans="1:26" x14ac:dyDescent="0.25">
      <c r="A555" s="65" t="s">
        <v>453</v>
      </c>
      <c r="B555" s="65" t="s">
        <v>715</v>
      </c>
      <c r="C555" s="66"/>
      <c r="D555" s="67"/>
      <c r="E555" s="68"/>
      <c r="F555" s="69"/>
      <c r="G555" s="66"/>
      <c r="H555" s="70"/>
      <c r="I555" s="71"/>
      <c r="J555" s="71"/>
      <c r="K555" s="35"/>
      <c r="L555" s="78">
        <v>555</v>
      </c>
      <c r="M555" s="78"/>
      <c r="N555" s="73"/>
      <c r="O555" s="80" t="s">
        <v>755</v>
      </c>
      <c r="P555" s="82">
        <v>42812.570335648146</v>
      </c>
      <c r="Q555" s="80" t="s">
        <v>980</v>
      </c>
      <c r="R555" s="80"/>
      <c r="S555" s="80"/>
      <c r="T555" s="80" t="s">
        <v>1994</v>
      </c>
      <c r="U555" s="82">
        <v>42812.570335648146</v>
      </c>
      <c r="V555" s="84" t="s">
        <v>2475</v>
      </c>
      <c r="W555" s="80"/>
      <c r="X555" s="80"/>
      <c r="Y555" s="83" t="s">
        <v>3475</v>
      </c>
      <c r="Z555" s="83" t="s">
        <v>4124</v>
      </c>
    </row>
    <row r="556" spans="1:26" x14ac:dyDescent="0.25">
      <c r="A556" s="65" t="s">
        <v>454</v>
      </c>
      <c r="B556" s="65" t="s">
        <v>591</v>
      </c>
      <c r="C556" s="66"/>
      <c r="D556" s="67"/>
      <c r="E556" s="68"/>
      <c r="F556" s="69"/>
      <c r="G556" s="66"/>
      <c r="H556" s="70"/>
      <c r="I556" s="71"/>
      <c r="J556" s="71"/>
      <c r="K556" s="35"/>
      <c r="L556" s="78">
        <v>556</v>
      </c>
      <c r="M556" s="78"/>
      <c r="N556" s="73"/>
      <c r="O556" s="80" t="s">
        <v>754</v>
      </c>
      <c r="P556" s="82">
        <v>42816.826111111113</v>
      </c>
      <c r="Q556" s="80" t="s">
        <v>981</v>
      </c>
      <c r="R556" s="80"/>
      <c r="S556" s="80"/>
      <c r="T556" s="80" t="s">
        <v>1995</v>
      </c>
      <c r="U556" s="82">
        <v>42816.826111111113</v>
      </c>
      <c r="V556" s="84" t="s">
        <v>2476</v>
      </c>
      <c r="W556" s="80"/>
      <c r="X556" s="80"/>
      <c r="Y556" s="83" t="s">
        <v>3476</v>
      </c>
      <c r="Z556" s="80"/>
    </row>
    <row r="557" spans="1:26" x14ac:dyDescent="0.25">
      <c r="A557" s="65" t="s">
        <v>454</v>
      </c>
      <c r="B557" s="65" t="s">
        <v>453</v>
      </c>
      <c r="C557" s="66"/>
      <c r="D557" s="67"/>
      <c r="E557" s="68"/>
      <c r="F557" s="69"/>
      <c r="G557" s="66"/>
      <c r="H557" s="70"/>
      <c r="I557" s="71"/>
      <c r="J557" s="71"/>
      <c r="K557" s="35"/>
      <c r="L557" s="78">
        <v>557</v>
      </c>
      <c r="M557" s="78"/>
      <c r="N557" s="73"/>
      <c r="O557" s="80" t="s">
        <v>754</v>
      </c>
      <c r="P557" s="82">
        <v>42816.826111111113</v>
      </c>
      <c r="Q557" s="80" t="s">
        <v>981</v>
      </c>
      <c r="R557" s="80"/>
      <c r="S557" s="80"/>
      <c r="T557" s="80" t="s">
        <v>1995</v>
      </c>
      <c r="U557" s="82">
        <v>42816.826111111113</v>
      </c>
      <c r="V557" s="84" t="s">
        <v>2476</v>
      </c>
      <c r="W557" s="80"/>
      <c r="X557" s="80"/>
      <c r="Y557" s="83" t="s">
        <v>3476</v>
      </c>
      <c r="Z557" s="80"/>
    </row>
    <row r="558" spans="1:26" x14ac:dyDescent="0.25">
      <c r="A558" s="65" t="s">
        <v>415</v>
      </c>
      <c r="B558" s="65" t="s">
        <v>455</v>
      </c>
      <c r="C558" s="66"/>
      <c r="D558" s="67"/>
      <c r="E558" s="68"/>
      <c r="F558" s="69"/>
      <c r="G558" s="66"/>
      <c r="H558" s="70"/>
      <c r="I558" s="71"/>
      <c r="J558" s="71"/>
      <c r="K558" s="35"/>
      <c r="L558" s="78">
        <v>558</v>
      </c>
      <c r="M558" s="78"/>
      <c r="N558" s="73"/>
      <c r="O558" s="80" t="s">
        <v>755</v>
      </c>
      <c r="P558" s="82">
        <v>42815.886134259257</v>
      </c>
      <c r="Q558" s="80" t="s">
        <v>982</v>
      </c>
      <c r="R558" s="84" t="s">
        <v>1624</v>
      </c>
      <c r="S558" s="80" t="s">
        <v>1805</v>
      </c>
      <c r="T558" s="80" t="s">
        <v>1996</v>
      </c>
      <c r="U558" s="82">
        <v>42815.886134259257</v>
      </c>
      <c r="V558" s="84" t="s">
        <v>2477</v>
      </c>
      <c r="W558" s="80"/>
      <c r="X558" s="80"/>
      <c r="Y558" s="83" t="s">
        <v>3477</v>
      </c>
      <c r="Z558" s="80"/>
    </row>
    <row r="559" spans="1:26" x14ac:dyDescent="0.25">
      <c r="A559" s="65" t="s">
        <v>455</v>
      </c>
      <c r="B559" s="65" t="s">
        <v>415</v>
      </c>
      <c r="C559" s="66"/>
      <c r="D559" s="67"/>
      <c r="E559" s="68"/>
      <c r="F559" s="69"/>
      <c r="G559" s="66"/>
      <c r="H559" s="70"/>
      <c r="I559" s="71"/>
      <c r="J559" s="71"/>
      <c r="K559" s="35"/>
      <c r="L559" s="78">
        <v>559</v>
      </c>
      <c r="M559" s="78"/>
      <c r="N559" s="73"/>
      <c r="O559" s="80" t="s">
        <v>754</v>
      </c>
      <c r="P559" s="82">
        <v>42816.8278125</v>
      </c>
      <c r="Q559" s="80" t="s">
        <v>983</v>
      </c>
      <c r="R559" s="84" t="s">
        <v>1625</v>
      </c>
      <c r="S559" s="80" t="s">
        <v>1805</v>
      </c>
      <c r="T559" s="80" t="s">
        <v>1997</v>
      </c>
      <c r="U559" s="82">
        <v>42816.8278125</v>
      </c>
      <c r="V559" s="84" t="s">
        <v>2478</v>
      </c>
      <c r="W559" s="80"/>
      <c r="X559" s="80"/>
      <c r="Y559" s="83" t="s">
        <v>3478</v>
      </c>
      <c r="Z559" s="80"/>
    </row>
    <row r="560" spans="1:26" x14ac:dyDescent="0.25">
      <c r="A560" s="65" t="s">
        <v>456</v>
      </c>
      <c r="B560" s="65" t="s">
        <v>625</v>
      </c>
      <c r="C560" s="66"/>
      <c r="D560" s="67"/>
      <c r="E560" s="68"/>
      <c r="F560" s="69"/>
      <c r="G560" s="66"/>
      <c r="H560" s="70"/>
      <c r="I560" s="71"/>
      <c r="J560" s="71"/>
      <c r="K560" s="35"/>
      <c r="L560" s="78">
        <v>560</v>
      </c>
      <c r="M560" s="78"/>
      <c r="N560" s="73"/>
      <c r="O560" s="80" t="s">
        <v>754</v>
      </c>
      <c r="P560" s="82">
        <v>42815.622881944444</v>
      </c>
      <c r="Q560" s="80" t="s">
        <v>842</v>
      </c>
      <c r="R560" s="84" t="s">
        <v>1541</v>
      </c>
      <c r="S560" s="80" t="s">
        <v>1807</v>
      </c>
      <c r="T560" s="80" t="s">
        <v>1908</v>
      </c>
      <c r="U560" s="82">
        <v>42815.622881944444</v>
      </c>
      <c r="V560" s="84" t="s">
        <v>2479</v>
      </c>
      <c r="W560" s="80"/>
      <c r="X560" s="80"/>
      <c r="Y560" s="83" t="s">
        <v>3479</v>
      </c>
      <c r="Z560" s="80"/>
    </row>
    <row r="561" spans="1:26" x14ac:dyDescent="0.25">
      <c r="A561" s="65" t="s">
        <v>456</v>
      </c>
      <c r="B561" s="65" t="s">
        <v>544</v>
      </c>
      <c r="C561" s="66"/>
      <c r="D561" s="67"/>
      <c r="E561" s="68"/>
      <c r="F561" s="69"/>
      <c r="G561" s="66"/>
      <c r="H561" s="70"/>
      <c r="I561" s="71"/>
      <c r="J561" s="71"/>
      <c r="K561" s="35"/>
      <c r="L561" s="78">
        <v>561</v>
      </c>
      <c r="M561" s="78"/>
      <c r="N561" s="73"/>
      <c r="O561" s="80" t="s">
        <v>754</v>
      </c>
      <c r="P561" s="82">
        <v>42816.566527777781</v>
      </c>
      <c r="Q561" s="80" t="s">
        <v>926</v>
      </c>
      <c r="R561" s="80"/>
      <c r="S561" s="80"/>
      <c r="T561" s="80" t="s">
        <v>1884</v>
      </c>
      <c r="U561" s="82">
        <v>42816.566527777781</v>
      </c>
      <c r="V561" s="84" t="s">
        <v>2480</v>
      </c>
      <c r="W561" s="80"/>
      <c r="X561" s="80"/>
      <c r="Y561" s="83" t="s">
        <v>3480</v>
      </c>
      <c r="Z561" s="80"/>
    </row>
    <row r="562" spans="1:26" x14ac:dyDescent="0.25">
      <c r="A562" s="65" t="s">
        <v>456</v>
      </c>
      <c r="B562" s="65" t="s">
        <v>544</v>
      </c>
      <c r="C562" s="66"/>
      <c r="D562" s="67"/>
      <c r="E562" s="68"/>
      <c r="F562" s="69"/>
      <c r="G562" s="66"/>
      <c r="H562" s="70"/>
      <c r="I562" s="71"/>
      <c r="J562" s="71"/>
      <c r="K562" s="35"/>
      <c r="L562" s="78">
        <v>562</v>
      </c>
      <c r="M562" s="78"/>
      <c r="N562" s="73"/>
      <c r="O562" s="80" t="s">
        <v>754</v>
      </c>
      <c r="P562" s="82">
        <v>42816.832384259258</v>
      </c>
      <c r="Q562" s="80" t="s">
        <v>908</v>
      </c>
      <c r="R562" s="80"/>
      <c r="S562" s="80"/>
      <c r="T562" s="80" t="s">
        <v>1884</v>
      </c>
      <c r="U562" s="82">
        <v>42816.832384259258</v>
      </c>
      <c r="V562" s="84" t="s">
        <v>2481</v>
      </c>
      <c r="W562" s="80"/>
      <c r="X562" s="80"/>
      <c r="Y562" s="83" t="s">
        <v>3481</v>
      </c>
      <c r="Z562" s="80"/>
    </row>
    <row r="563" spans="1:26" x14ac:dyDescent="0.25">
      <c r="A563" s="65" t="s">
        <v>457</v>
      </c>
      <c r="B563" s="65" t="s">
        <v>708</v>
      </c>
      <c r="C563" s="66"/>
      <c r="D563" s="67"/>
      <c r="E563" s="68"/>
      <c r="F563" s="69"/>
      <c r="G563" s="66"/>
      <c r="H563" s="70"/>
      <c r="I563" s="71"/>
      <c r="J563" s="71"/>
      <c r="K563" s="35"/>
      <c r="L563" s="78">
        <v>563</v>
      </c>
      <c r="M563" s="78"/>
      <c r="N563" s="73"/>
      <c r="O563" s="80" t="s">
        <v>754</v>
      </c>
      <c r="P563" s="82">
        <v>42816.846250000002</v>
      </c>
      <c r="Q563" s="80" t="s">
        <v>970</v>
      </c>
      <c r="R563" s="84" t="s">
        <v>1620</v>
      </c>
      <c r="S563" s="80" t="s">
        <v>1853</v>
      </c>
      <c r="T563" s="80" t="s">
        <v>1987</v>
      </c>
      <c r="U563" s="82">
        <v>42816.846250000002</v>
      </c>
      <c r="V563" s="84" t="s">
        <v>2482</v>
      </c>
      <c r="W563" s="80"/>
      <c r="X563" s="80"/>
      <c r="Y563" s="83" t="s">
        <v>3482</v>
      </c>
      <c r="Z563" s="80"/>
    </row>
    <row r="564" spans="1:26" x14ac:dyDescent="0.25">
      <c r="A564" s="65" t="s">
        <v>457</v>
      </c>
      <c r="B564" s="65" t="s">
        <v>543</v>
      </c>
      <c r="C564" s="66"/>
      <c r="D564" s="67"/>
      <c r="E564" s="68"/>
      <c r="F564" s="69"/>
      <c r="G564" s="66"/>
      <c r="H564" s="70"/>
      <c r="I564" s="71"/>
      <c r="J564" s="71"/>
      <c r="K564" s="35"/>
      <c r="L564" s="78">
        <v>564</v>
      </c>
      <c r="M564" s="78"/>
      <c r="N564" s="73"/>
      <c r="O564" s="80" t="s">
        <v>754</v>
      </c>
      <c r="P564" s="82">
        <v>42816.846250000002</v>
      </c>
      <c r="Q564" s="80" t="s">
        <v>970</v>
      </c>
      <c r="R564" s="84" t="s">
        <v>1620</v>
      </c>
      <c r="S564" s="80" t="s">
        <v>1853</v>
      </c>
      <c r="T564" s="80" t="s">
        <v>1987</v>
      </c>
      <c r="U564" s="82">
        <v>42816.846250000002</v>
      </c>
      <c r="V564" s="84" t="s">
        <v>2482</v>
      </c>
      <c r="W564" s="80"/>
      <c r="X564" s="80"/>
      <c r="Y564" s="83" t="s">
        <v>3482</v>
      </c>
      <c r="Z564" s="80"/>
    </row>
    <row r="565" spans="1:26" x14ac:dyDescent="0.25">
      <c r="A565" s="65" t="s">
        <v>458</v>
      </c>
      <c r="B565" s="65" t="s">
        <v>591</v>
      </c>
      <c r="C565" s="66"/>
      <c r="D565" s="67"/>
      <c r="E565" s="68"/>
      <c r="F565" s="69"/>
      <c r="G565" s="66"/>
      <c r="H565" s="70"/>
      <c r="I565" s="71"/>
      <c r="J565" s="71"/>
      <c r="K565" s="35"/>
      <c r="L565" s="78">
        <v>565</v>
      </c>
      <c r="M565" s="78"/>
      <c r="N565" s="73"/>
      <c r="O565" s="80" t="s">
        <v>754</v>
      </c>
      <c r="P565" s="82">
        <v>42816.852210648147</v>
      </c>
      <c r="Q565" s="80" t="s">
        <v>981</v>
      </c>
      <c r="R565" s="80"/>
      <c r="S565" s="80"/>
      <c r="T565" s="80" t="s">
        <v>1995</v>
      </c>
      <c r="U565" s="82">
        <v>42816.852210648147</v>
      </c>
      <c r="V565" s="84" t="s">
        <v>2483</v>
      </c>
      <c r="W565" s="80"/>
      <c r="X565" s="80"/>
      <c r="Y565" s="83" t="s">
        <v>3483</v>
      </c>
      <c r="Z565" s="80"/>
    </row>
    <row r="566" spans="1:26" x14ac:dyDescent="0.25">
      <c r="A566" s="65" t="s">
        <v>458</v>
      </c>
      <c r="B566" s="65" t="s">
        <v>453</v>
      </c>
      <c r="C566" s="66"/>
      <c r="D566" s="67"/>
      <c r="E566" s="68"/>
      <c r="F566" s="69"/>
      <c r="G566" s="66"/>
      <c r="H566" s="70"/>
      <c r="I566" s="71"/>
      <c r="J566" s="71"/>
      <c r="K566" s="35"/>
      <c r="L566" s="78">
        <v>566</v>
      </c>
      <c r="M566" s="78"/>
      <c r="N566" s="73"/>
      <c r="O566" s="80" t="s">
        <v>754</v>
      </c>
      <c r="P566" s="82">
        <v>42816.852210648147</v>
      </c>
      <c r="Q566" s="80" t="s">
        <v>981</v>
      </c>
      <c r="R566" s="80"/>
      <c r="S566" s="80"/>
      <c r="T566" s="80" t="s">
        <v>1995</v>
      </c>
      <c r="U566" s="82">
        <v>42816.852210648147</v>
      </c>
      <c r="V566" s="84" t="s">
        <v>2483</v>
      </c>
      <c r="W566" s="80"/>
      <c r="X566" s="80"/>
      <c r="Y566" s="83" t="s">
        <v>3483</v>
      </c>
      <c r="Z566" s="80"/>
    </row>
    <row r="567" spans="1:26" x14ac:dyDescent="0.25">
      <c r="A567" s="65" t="s">
        <v>459</v>
      </c>
      <c r="B567" s="65" t="s">
        <v>711</v>
      </c>
      <c r="C567" s="66"/>
      <c r="D567" s="67"/>
      <c r="E567" s="68"/>
      <c r="F567" s="69"/>
      <c r="G567" s="66"/>
      <c r="H567" s="70"/>
      <c r="I567" s="71"/>
      <c r="J567" s="71"/>
      <c r="K567" s="35"/>
      <c r="L567" s="78">
        <v>567</v>
      </c>
      <c r="M567" s="78"/>
      <c r="N567" s="73"/>
      <c r="O567" s="80" t="s">
        <v>754</v>
      </c>
      <c r="P567" s="82">
        <v>42816.853703703702</v>
      </c>
      <c r="Q567" s="80" t="s">
        <v>974</v>
      </c>
      <c r="R567" s="84" t="s">
        <v>1623</v>
      </c>
      <c r="S567" s="80" t="s">
        <v>1854</v>
      </c>
      <c r="T567" s="80" t="s">
        <v>1884</v>
      </c>
      <c r="U567" s="82">
        <v>42816.853703703702</v>
      </c>
      <c r="V567" s="84" t="s">
        <v>2484</v>
      </c>
      <c r="W567" s="80"/>
      <c r="X567" s="80"/>
      <c r="Y567" s="83" t="s">
        <v>3484</v>
      </c>
      <c r="Z567" s="80"/>
    </row>
    <row r="568" spans="1:26" x14ac:dyDescent="0.25">
      <c r="A568" s="65" t="s">
        <v>459</v>
      </c>
      <c r="B568" s="65" t="s">
        <v>538</v>
      </c>
      <c r="C568" s="66"/>
      <c r="D568" s="67"/>
      <c r="E568" s="68"/>
      <c r="F568" s="69"/>
      <c r="G568" s="66"/>
      <c r="H568" s="70"/>
      <c r="I568" s="71"/>
      <c r="J568" s="71"/>
      <c r="K568" s="35"/>
      <c r="L568" s="78">
        <v>568</v>
      </c>
      <c r="M568" s="78"/>
      <c r="N568" s="73"/>
      <c r="O568" s="80" t="s">
        <v>754</v>
      </c>
      <c r="P568" s="82">
        <v>42816.853703703702</v>
      </c>
      <c r="Q568" s="80" t="s">
        <v>974</v>
      </c>
      <c r="R568" s="84" t="s">
        <v>1623</v>
      </c>
      <c r="S568" s="80" t="s">
        <v>1854</v>
      </c>
      <c r="T568" s="80" t="s">
        <v>1884</v>
      </c>
      <c r="U568" s="82">
        <v>42816.853703703702</v>
      </c>
      <c r="V568" s="84" t="s">
        <v>2484</v>
      </c>
      <c r="W568" s="80"/>
      <c r="X568" s="80"/>
      <c r="Y568" s="83" t="s">
        <v>3484</v>
      </c>
      <c r="Z568" s="80"/>
    </row>
    <row r="569" spans="1:26" x14ac:dyDescent="0.25">
      <c r="A569" s="65" t="s">
        <v>460</v>
      </c>
      <c r="B569" s="65" t="s">
        <v>711</v>
      </c>
      <c r="C569" s="66"/>
      <c r="D569" s="67"/>
      <c r="E569" s="68"/>
      <c r="F569" s="69"/>
      <c r="G569" s="66"/>
      <c r="H569" s="70"/>
      <c r="I569" s="71"/>
      <c r="J569" s="71"/>
      <c r="K569" s="35"/>
      <c r="L569" s="78">
        <v>569</v>
      </c>
      <c r="M569" s="78"/>
      <c r="N569" s="73"/>
      <c r="O569" s="80" t="s">
        <v>754</v>
      </c>
      <c r="P569" s="82">
        <v>42816.863715277781</v>
      </c>
      <c r="Q569" s="80" t="s">
        <v>974</v>
      </c>
      <c r="R569" s="84" t="s">
        <v>1623</v>
      </c>
      <c r="S569" s="80" t="s">
        <v>1854</v>
      </c>
      <c r="T569" s="80" t="s">
        <v>1884</v>
      </c>
      <c r="U569" s="82">
        <v>42816.863715277781</v>
      </c>
      <c r="V569" s="84" t="s">
        <v>2485</v>
      </c>
      <c r="W569" s="80"/>
      <c r="X569" s="80"/>
      <c r="Y569" s="83" t="s">
        <v>3485</v>
      </c>
      <c r="Z569" s="80"/>
    </row>
    <row r="570" spans="1:26" x14ac:dyDescent="0.25">
      <c r="A570" s="65" t="s">
        <v>460</v>
      </c>
      <c r="B570" s="65" t="s">
        <v>538</v>
      </c>
      <c r="C570" s="66"/>
      <c r="D570" s="67"/>
      <c r="E570" s="68"/>
      <c r="F570" s="69"/>
      <c r="G570" s="66"/>
      <c r="H570" s="70"/>
      <c r="I570" s="71"/>
      <c r="J570" s="71"/>
      <c r="K570" s="35"/>
      <c r="L570" s="78">
        <v>570</v>
      </c>
      <c r="M570" s="78"/>
      <c r="N570" s="73"/>
      <c r="O570" s="80" t="s">
        <v>754</v>
      </c>
      <c r="P570" s="82">
        <v>42816.863715277781</v>
      </c>
      <c r="Q570" s="80" t="s">
        <v>974</v>
      </c>
      <c r="R570" s="84" t="s">
        <v>1623</v>
      </c>
      <c r="S570" s="80" t="s">
        <v>1854</v>
      </c>
      <c r="T570" s="80" t="s">
        <v>1884</v>
      </c>
      <c r="U570" s="82">
        <v>42816.863715277781</v>
      </c>
      <c r="V570" s="84" t="s">
        <v>2485</v>
      </c>
      <c r="W570" s="80"/>
      <c r="X570" s="80"/>
      <c r="Y570" s="83" t="s">
        <v>3485</v>
      </c>
      <c r="Z570" s="80"/>
    </row>
    <row r="571" spans="1:26" x14ac:dyDescent="0.25">
      <c r="A571" s="65" t="s">
        <v>461</v>
      </c>
      <c r="B571" s="65" t="s">
        <v>565</v>
      </c>
      <c r="C571" s="66"/>
      <c r="D571" s="67"/>
      <c r="E571" s="68"/>
      <c r="F571" s="69"/>
      <c r="G571" s="66"/>
      <c r="H571" s="70"/>
      <c r="I571" s="71"/>
      <c r="J571" s="71"/>
      <c r="K571" s="35"/>
      <c r="L571" s="78">
        <v>571</v>
      </c>
      <c r="M571" s="78"/>
      <c r="N571" s="73"/>
      <c r="O571" s="80" t="s">
        <v>754</v>
      </c>
      <c r="P571" s="82">
        <v>42816.882905092592</v>
      </c>
      <c r="Q571" s="80" t="s">
        <v>984</v>
      </c>
      <c r="R571" s="84" t="s">
        <v>1511</v>
      </c>
      <c r="S571" s="80" t="s">
        <v>1804</v>
      </c>
      <c r="T571" s="80" t="s">
        <v>1906</v>
      </c>
      <c r="U571" s="82">
        <v>42816.882905092592</v>
      </c>
      <c r="V571" s="84" t="s">
        <v>2486</v>
      </c>
      <c r="W571" s="80"/>
      <c r="X571" s="80"/>
      <c r="Y571" s="83" t="s">
        <v>3486</v>
      </c>
      <c r="Z571" s="80"/>
    </row>
    <row r="572" spans="1:26" x14ac:dyDescent="0.25">
      <c r="A572" s="65" t="s">
        <v>462</v>
      </c>
      <c r="B572" s="65" t="s">
        <v>544</v>
      </c>
      <c r="C572" s="66"/>
      <c r="D572" s="67"/>
      <c r="E572" s="68"/>
      <c r="F572" s="69"/>
      <c r="G572" s="66"/>
      <c r="H572" s="70"/>
      <c r="I572" s="71"/>
      <c r="J572" s="71"/>
      <c r="K572" s="35"/>
      <c r="L572" s="78">
        <v>572</v>
      </c>
      <c r="M572" s="78"/>
      <c r="N572" s="73"/>
      <c r="O572" s="80" t="s">
        <v>754</v>
      </c>
      <c r="P572" s="82">
        <v>42816.501608796294</v>
      </c>
      <c r="Q572" s="80" t="s">
        <v>908</v>
      </c>
      <c r="R572" s="80"/>
      <c r="S572" s="80"/>
      <c r="T572" s="80" t="s">
        <v>1884</v>
      </c>
      <c r="U572" s="82">
        <v>42816.501608796294</v>
      </c>
      <c r="V572" s="84" t="s">
        <v>2487</v>
      </c>
      <c r="W572" s="80"/>
      <c r="X572" s="80"/>
      <c r="Y572" s="83" t="s">
        <v>3487</v>
      </c>
      <c r="Z572" s="80"/>
    </row>
    <row r="573" spans="1:26" x14ac:dyDescent="0.25">
      <c r="A573" s="65" t="s">
        <v>462</v>
      </c>
      <c r="B573" s="65" t="s">
        <v>544</v>
      </c>
      <c r="C573" s="66"/>
      <c r="D573" s="67"/>
      <c r="E573" s="68"/>
      <c r="F573" s="69"/>
      <c r="G573" s="66"/>
      <c r="H573" s="70"/>
      <c r="I573" s="71"/>
      <c r="J573" s="71"/>
      <c r="K573" s="35"/>
      <c r="L573" s="78">
        <v>573</v>
      </c>
      <c r="M573" s="78"/>
      <c r="N573" s="73"/>
      <c r="O573" s="80" t="s">
        <v>754</v>
      </c>
      <c r="P573" s="82">
        <v>42816.883692129632</v>
      </c>
      <c r="Q573" s="80" t="s">
        <v>956</v>
      </c>
      <c r="R573" s="80"/>
      <c r="S573" s="80"/>
      <c r="T573" s="80" t="s">
        <v>1884</v>
      </c>
      <c r="U573" s="82">
        <v>42816.883692129632</v>
      </c>
      <c r="V573" s="84" t="s">
        <v>2488</v>
      </c>
      <c r="W573" s="80"/>
      <c r="X573" s="80"/>
      <c r="Y573" s="83" t="s">
        <v>3488</v>
      </c>
      <c r="Z573" s="80"/>
    </row>
    <row r="574" spans="1:26" x14ac:dyDescent="0.25">
      <c r="A574" s="65" t="s">
        <v>463</v>
      </c>
      <c r="B574" s="65" t="s">
        <v>645</v>
      </c>
      <c r="C574" s="66"/>
      <c r="D574" s="67"/>
      <c r="E574" s="68"/>
      <c r="F574" s="69"/>
      <c r="G574" s="66"/>
      <c r="H574" s="70"/>
      <c r="I574" s="71"/>
      <c r="J574" s="71"/>
      <c r="K574" s="35"/>
      <c r="L574" s="78">
        <v>574</v>
      </c>
      <c r="M574" s="78"/>
      <c r="N574" s="73"/>
      <c r="O574" s="80" t="s">
        <v>754</v>
      </c>
      <c r="P574" s="82">
        <v>42814.945277777777</v>
      </c>
      <c r="Q574" s="80" t="s">
        <v>821</v>
      </c>
      <c r="R574" s="84" t="s">
        <v>1533</v>
      </c>
      <c r="S574" s="80" t="s">
        <v>1805</v>
      </c>
      <c r="T574" s="80" t="s">
        <v>1884</v>
      </c>
      <c r="U574" s="82">
        <v>42814.945277777777</v>
      </c>
      <c r="V574" s="84" t="s">
        <v>2489</v>
      </c>
      <c r="W574" s="80"/>
      <c r="X574" s="80"/>
      <c r="Y574" s="83" t="s">
        <v>3489</v>
      </c>
      <c r="Z574" s="80"/>
    </row>
    <row r="575" spans="1:26" x14ac:dyDescent="0.25">
      <c r="A575" s="65" t="s">
        <v>463</v>
      </c>
      <c r="B575" s="65" t="s">
        <v>580</v>
      </c>
      <c r="C575" s="66"/>
      <c r="D575" s="67"/>
      <c r="E575" s="68"/>
      <c r="F575" s="69"/>
      <c r="G575" s="66"/>
      <c r="H575" s="70"/>
      <c r="I575" s="71"/>
      <c r="J575" s="71"/>
      <c r="K575" s="35"/>
      <c r="L575" s="78">
        <v>575</v>
      </c>
      <c r="M575" s="78"/>
      <c r="N575" s="73"/>
      <c r="O575" s="80" t="s">
        <v>754</v>
      </c>
      <c r="P575" s="82">
        <v>42814.945277777777</v>
      </c>
      <c r="Q575" s="80" t="s">
        <v>821</v>
      </c>
      <c r="R575" s="84" t="s">
        <v>1533</v>
      </c>
      <c r="S575" s="80" t="s">
        <v>1805</v>
      </c>
      <c r="T575" s="80" t="s">
        <v>1884</v>
      </c>
      <c r="U575" s="82">
        <v>42814.945277777777</v>
      </c>
      <c r="V575" s="84" t="s">
        <v>2489</v>
      </c>
      <c r="W575" s="80"/>
      <c r="X575" s="80"/>
      <c r="Y575" s="83" t="s">
        <v>3489</v>
      </c>
      <c r="Z575" s="80"/>
    </row>
    <row r="576" spans="1:26" x14ac:dyDescent="0.25">
      <c r="A576" s="65" t="s">
        <v>463</v>
      </c>
      <c r="B576" s="65" t="s">
        <v>621</v>
      </c>
      <c r="C576" s="66"/>
      <c r="D576" s="67"/>
      <c r="E576" s="68"/>
      <c r="F576" s="69"/>
      <c r="G576" s="66"/>
      <c r="H576" s="70"/>
      <c r="I576" s="71"/>
      <c r="J576" s="71"/>
      <c r="K576" s="35"/>
      <c r="L576" s="78">
        <v>576</v>
      </c>
      <c r="M576" s="78"/>
      <c r="N576" s="73"/>
      <c r="O576" s="80" t="s">
        <v>754</v>
      </c>
      <c r="P576" s="82">
        <v>42816.893009259256</v>
      </c>
      <c r="Q576" s="80" t="s">
        <v>985</v>
      </c>
      <c r="R576" s="84" t="s">
        <v>1626</v>
      </c>
      <c r="S576" s="80" t="s">
        <v>1855</v>
      </c>
      <c r="T576" s="80" t="s">
        <v>1998</v>
      </c>
      <c r="U576" s="82">
        <v>42816.893009259256</v>
      </c>
      <c r="V576" s="84" t="s">
        <v>2490</v>
      </c>
      <c r="W576" s="80"/>
      <c r="X576" s="80"/>
      <c r="Y576" s="83" t="s">
        <v>3490</v>
      </c>
      <c r="Z576" s="80"/>
    </row>
    <row r="577" spans="1:26" x14ac:dyDescent="0.25">
      <c r="A577" s="65" t="s">
        <v>464</v>
      </c>
      <c r="B577" s="65" t="s">
        <v>621</v>
      </c>
      <c r="C577" s="66"/>
      <c r="D577" s="67"/>
      <c r="E577" s="68"/>
      <c r="F577" s="69"/>
      <c r="G577" s="66"/>
      <c r="H577" s="70"/>
      <c r="I577" s="71"/>
      <c r="J577" s="71"/>
      <c r="K577" s="35"/>
      <c r="L577" s="78">
        <v>577</v>
      </c>
      <c r="M577" s="78"/>
      <c r="N577" s="73"/>
      <c r="O577" s="80" t="s">
        <v>754</v>
      </c>
      <c r="P577" s="82">
        <v>42816.893599537034</v>
      </c>
      <c r="Q577" s="80" t="s">
        <v>985</v>
      </c>
      <c r="R577" s="84" t="s">
        <v>1626</v>
      </c>
      <c r="S577" s="80" t="s">
        <v>1855</v>
      </c>
      <c r="T577" s="80" t="s">
        <v>1998</v>
      </c>
      <c r="U577" s="82">
        <v>42816.893599537034</v>
      </c>
      <c r="V577" s="84" t="s">
        <v>2491</v>
      </c>
      <c r="W577" s="80"/>
      <c r="X577" s="80"/>
      <c r="Y577" s="83" t="s">
        <v>3491</v>
      </c>
      <c r="Z577" s="80"/>
    </row>
    <row r="578" spans="1:26" x14ac:dyDescent="0.25">
      <c r="A578" s="65" t="s">
        <v>465</v>
      </c>
      <c r="B578" s="65" t="s">
        <v>621</v>
      </c>
      <c r="C578" s="66"/>
      <c r="D578" s="67"/>
      <c r="E578" s="68"/>
      <c r="F578" s="69"/>
      <c r="G578" s="66"/>
      <c r="H578" s="70"/>
      <c r="I578" s="71"/>
      <c r="J578" s="71"/>
      <c r="K578" s="35"/>
      <c r="L578" s="78">
        <v>578</v>
      </c>
      <c r="M578" s="78"/>
      <c r="N578" s="73"/>
      <c r="O578" s="80" t="s">
        <v>754</v>
      </c>
      <c r="P578" s="82">
        <v>42816.897453703707</v>
      </c>
      <c r="Q578" s="80" t="s">
        <v>985</v>
      </c>
      <c r="R578" s="84" t="s">
        <v>1626</v>
      </c>
      <c r="S578" s="80" t="s">
        <v>1855</v>
      </c>
      <c r="T578" s="80" t="s">
        <v>1998</v>
      </c>
      <c r="U578" s="82">
        <v>42816.897453703707</v>
      </c>
      <c r="V578" s="84" t="s">
        <v>2492</v>
      </c>
      <c r="W578" s="80"/>
      <c r="X578" s="80"/>
      <c r="Y578" s="83" t="s">
        <v>3492</v>
      </c>
      <c r="Z578" s="80"/>
    </row>
    <row r="579" spans="1:26" x14ac:dyDescent="0.25">
      <c r="A579" s="65" t="s">
        <v>466</v>
      </c>
      <c r="B579" s="65" t="s">
        <v>621</v>
      </c>
      <c r="C579" s="66"/>
      <c r="D579" s="67"/>
      <c r="E579" s="68"/>
      <c r="F579" s="69"/>
      <c r="G579" s="66"/>
      <c r="H579" s="70"/>
      <c r="I579" s="71"/>
      <c r="J579" s="71"/>
      <c r="K579" s="35"/>
      <c r="L579" s="78">
        <v>579</v>
      </c>
      <c r="M579" s="78"/>
      <c r="N579" s="73"/>
      <c r="O579" s="80" t="s">
        <v>754</v>
      </c>
      <c r="P579" s="82">
        <v>42816.899675925924</v>
      </c>
      <c r="Q579" s="80" t="s">
        <v>985</v>
      </c>
      <c r="R579" s="84" t="s">
        <v>1626</v>
      </c>
      <c r="S579" s="80" t="s">
        <v>1855</v>
      </c>
      <c r="T579" s="80" t="s">
        <v>1998</v>
      </c>
      <c r="U579" s="82">
        <v>42816.899675925924</v>
      </c>
      <c r="V579" s="84" t="s">
        <v>2493</v>
      </c>
      <c r="W579" s="80"/>
      <c r="X579" s="80"/>
      <c r="Y579" s="83" t="s">
        <v>3493</v>
      </c>
      <c r="Z579" s="80"/>
    </row>
    <row r="580" spans="1:26" x14ac:dyDescent="0.25">
      <c r="A580" s="65" t="s">
        <v>467</v>
      </c>
      <c r="B580" s="65" t="s">
        <v>598</v>
      </c>
      <c r="C580" s="66"/>
      <c r="D580" s="67"/>
      <c r="E580" s="68"/>
      <c r="F580" s="69"/>
      <c r="G580" s="66"/>
      <c r="H580" s="70"/>
      <c r="I580" s="71"/>
      <c r="J580" s="71"/>
      <c r="K580" s="35"/>
      <c r="L580" s="78">
        <v>580</v>
      </c>
      <c r="M580" s="78"/>
      <c r="N580" s="73"/>
      <c r="O580" s="80" t="s">
        <v>754</v>
      </c>
      <c r="P580" s="82">
        <v>42816.909456018519</v>
      </c>
      <c r="Q580" s="80" t="s">
        <v>986</v>
      </c>
      <c r="R580" s="84" t="s">
        <v>1587</v>
      </c>
      <c r="S580" s="80" t="s">
        <v>1840</v>
      </c>
      <c r="T580" s="80" t="s">
        <v>1969</v>
      </c>
      <c r="U580" s="82">
        <v>42816.909456018519</v>
      </c>
      <c r="V580" s="84" t="s">
        <v>2494</v>
      </c>
      <c r="W580" s="80"/>
      <c r="X580" s="80"/>
      <c r="Y580" s="83" t="s">
        <v>3494</v>
      </c>
      <c r="Z580" s="80"/>
    </row>
    <row r="581" spans="1:26" x14ac:dyDescent="0.25">
      <c r="A581" s="65" t="s">
        <v>468</v>
      </c>
      <c r="B581" s="65" t="s">
        <v>528</v>
      </c>
      <c r="C581" s="66"/>
      <c r="D581" s="67"/>
      <c r="E581" s="68"/>
      <c r="F581" s="69"/>
      <c r="G581" s="66"/>
      <c r="H581" s="70"/>
      <c r="I581" s="71"/>
      <c r="J581" s="71"/>
      <c r="K581" s="35"/>
      <c r="L581" s="78">
        <v>581</v>
      </c>
      <c r="M581" s="78"/>
      <c r="N581" s="73"/>
      <c r="O581" s="80" t="s">
        <v>754</v>
      </c>
      <c r="P581" s="82">
        <v>42816.911504629628</v>
      </c>
      <c r="Q581" s="80" t="s">
        <v>987</v>
      </c>
      <c r="R581" s="84" t="s">
        <v>1627</v>
      </c>
      <c r="S581" s="80" t="s">
        <v>1818</v>
      </c>
      <c r="T581" s="80" t="s">
        <v>1884</v>
      </c>
      <c r="U581" s="82">
        <v>42816.911504629628</v>
      </c>
      <c r="V581" s="84" t="s">
        <v>2495</v>
      </c>
      <c r="W581" s="80"/>
      <c r="X581" s="80"/>
      <c r="Y581" s="83" t="s">
        <v>3495</v>
      </c>
      <c r="Z581" s="80"/>
    </row>
    <row r="582" spans="1:26" x14ac:dyDescent="0.25">
      <c r="A582" s="65" t="s">
        <v>469</v>
      </c>
      <c r="B582" s="65" t="s">
        <v>528</v>
      </c>
      <c r="C582" s="66"/>
      <c r="D582" s="67"/>
      <c r="E582" s="68"/>
      <c r="F582" s="69"/>
      <c r="G582" s="66"/>
      <c r="H582" s="70"/>
      <c r="I582" s="71"/>
      <c r="J582" s="71"/>
      <c r="K582" s="35"/>
      <c r="L582" s="78">
        <v>582</v>
      </c>
      <c r="M582" s="78"/>
      <c r="N582" s="73"/>
      <c r="O582" s="80" t="s">
        <v>754</v>
      </c>
      <c r="P582" s="82">
        <v>42816.913888888892</v>
      </c>
      <c r="Q582" s="80" t="s">
        <v>987</v>
      </c>
      <c r="R582" s="84" t="s">
        <v>1627</v>
      </c>
      <c r="S582" s="80" t="s">
        <v>1818</v>
      </c>
      <c r="T582" s="80" t="s">
        <v>1884</v>
      </c>
      <c r="U582" s="82">
        <v>42816.913888888892</v>
      </c>
      <c r="V582" s="84" t="s">
        <v>2496</v>
      </c>
      <c r="W582" s="80"/>
      <c r="X582" s="80"/>
      <c r="Y582" s="83" t="s">
        <v>3496</v>
      </c>
      <c r="Z582" s="80"/>
    </row>
    <row r="583" spans="1:26" x14ac:dyDescent="0.25">
      <c r="A583" s="65" t="s">
        <v>470</v>
      </c>
      <c r="B583" s="65" t="s">
        <v>528</v>
      </c>
      <c r="C583" s="66"/>
      <c r="D583" s="67"/>
      <c r="E583" s="68"/>
      <c r="F583" s="69"/>
      <c r="G583" s="66"/>
      <c r="H583" s="70"/>
      <c r="I583" s="71"/>
      <c r="J583" s="71"/>
      <c r="K583" s="35"/>
      <c r="L583" s="78">
        <v>583</v>
      </c>
      <c r="M583" s="78"/>
      <c r="N583" s="73"/>
      <c r="O583" s="80" t="s">
        <v>754</v>
      </c>
      <c r="P583" s="82">
        <v>42816.947951388887</v>
      </c>
      <c r="Q583" s="80" t="s">
        <v>987</v>
      </c>
      <c r="R583" s="84" t="s">
        <v>1627</v>
      </c>
      <c r="S583" s="80" t="s">
        <v>1818</v>
      </c>
      <c r="T583" s="80" t="s">
        <v>1884</v>
      </c>
      <c r="U583" s="82">
        <v>42816.947951388887</v>
      </c>
      <c r="V583" s="84" t="s">
        <v>2497</v>
      </c>
      <c r="W583" s="80"/>
      <c r="X583" s="80"/>
      <c r="Y583" s="83" t="s">
        <v>3497</v>
      </c>
      <c r="Z583" s="80"/>
    </row>
    <row r="584" spans="1:26" x14ac:dyDescent="0.25">
      <c r="A584" s="65" t="s">
        <v>471</v>
      </c>
      <c r="B584" s="65" t="s">
        <v>525</v>
      </c>
      <c r="C584" s="66"/>
      <c r="D584" s="67"/>
      <c r="E584" s="68"/>
      <c r="F584" s="69"/>
      <c r="G584" s="66"/>
      <c r="H584" s="70"/>
      <c r="I584" s="71"/>
      <c r="J584" s="71"/>
      <c r="K584" s="35"/>
      <c r="L584" s="78">
        <v>584</v>
      </c>
      <c r="M584" s="78"/>
      <c r="N584" s="73"/>
      <c r="O584" s="80" t="s">
        <v>754</v>
      </c>
      <c r="P584" s="82">
        <v>42816.948969907404</v>
      </c>
      <c r="Q584" s="80" t="s">
        <v>988</v>
      </c>
      <c r="R584" s="80"/>
      <c r="S584" s="80"/>
      <c r="T584" s="80" t="s">
        <v>1884</v>
      </c>
      <c r="U584" s="82">
        <v>42816.948969907404</v>
      </c>
      <c r="V584" s="84" t="s">
        <v>2498</v>
      </c>
      <c r="W584" s="80"/>
      <c r="X584" s="80"/>
      <c r="Y584" s="83" t="s">
        <v>3498</v>
      </c>
      <c r="Z584" s="80"/>
    </row>
    <row r="585" spans="1:26" x14ac:dyDescent="0.25">
      <c r="A585" s="65" t="s">
        <v>471</v>
      </c>
      <c r="B585" s="65" t="s">
        <v>524</v>
      </c>
      <c r="C585" s="66"/>
      <c r="D585" s="67"/>
      <c r="E585" s="68"/>
      <c r="F585" s="69"/>
      <c r="G585" s="66"/>
      <c r="H585" s="70"/>
      <c r="I585" s="71"/>
      <c r="J585" s="71"/>
      <c r="K585" s="35"/>
      <c r="L585" s="78">
        <v>585</v>
      </c>
      <c r="M585" s="78"/>
      <c r="N585" s="73"/>
      <c r="O585" s="80" t="s">
        <v>754</v>
      </c>
      <c r="P585" s="82">
        <v>42816.948969907404</v>
      </c>
      <c r="Q585" s="80" t="s">
        <v>988</v>
      </c>
      <c r="R585" s="80"/>
      <c r="S585" s="80"/>
      <c r="T585" s="80" t="s">
        <v>1884</v>
      </c>
      <c r="U585" s="82">
        <v>42816.948969907404</v>
      </c>
      <c r="V585" s="84" t="s">
        <v>2498</v>
      </c>
      <c r="W585" s="80"/>
      <c r="X585" s="80"/>
      <c r="Y585" s="83" t="s">
        <v>3498</v>
      </c>
      <c r="Z585" s="80"/>
    </row>
    <row r="586" spans="1:26" x14ac:dyDescent="0.25">
      <c r="A586" s="65" t="s">
        <v>472</v>
      </c>
      <c r="B586" s="65" t="s">
        <v>598</v>
      </c>
      <c r="C586" s="66"/>
      <c r="D586" s="67"/>
      <c r="E586" s="68"/>
      <c r="F586" s="69"/>
      <c r="G586" s="66"/>
      <c r="H586" s="70"/>
      <c r="I586" s="71"/>
      <c r="J586" s="71"/>
      <c r="K586" s="35"/>
      <c r="L586" s="78">
        <v>586</v>
      </c>
      <c r="M586" s="78"/>
      <c r="N586" s="73"/>
      <c r="O586" s="80" t="s">
        <v>754</v>
      </c>
      <c r="P586" s="82">
        <v>42816.950266203705</v>
      </c>
      <c r="Q586" s="80" t="s">
        <v>986</v>
      </c>
      <c r="R586" s="84" t="s">
        <v>1587</v>
      </c>
      <c r="S586" s="80" t="s">
        <v>1840</v>
      </c>
      <c r="T586" s="80" t="s">
        <v>1969</v>
      </c>
      <c r="U586" s="82">
        <v>42816.950266203705</v>
      </c>
      <c r="V586" s="84" t="s">
        <v>2499</v>
      </c>
      <c r="W586" s="80"/>
      <c r="X586" s="80"/>
      <c r="Y586" s="83" t="s">
        <v>3499</v>
      </c>
      <c r="Z586" s="80"/>
    </row>
    <row r="587" spans="1:26" x14ac:dyDescent="0.25">
      <c r="A587" s="65" t="s">
        <v>473</v>
      </c>
      <c r="B587" s="65" t="s">
        <v>707</v>
      </c>
      <c r="C587" s="66"/>
      <c r="D587" s="67"/>
      <c r="E587" s="68"/>
      <c r="F587" s="69"/>
      <c r="G587" s="66"/>
      <c r="H587" s="70"/>
      <c r="I587" s="71"/>
      <c r="J587" s="71"/>
      <c r="K587" s="35"/>
      <c r="L587" s="78">
        <v>587</v>
      </c>
      <c r="M587" s="78"/>
      <c r="N587" s="73"/>
      <c r="O587" s="80" t="s">
        <v>754</v>
      </c>
      <c r="P587" s="82">
        <v>42816.950972222221</v>
      </c>
      <c r="Q587" s="80" t="s">
        <v>989</v>
      </c>
      <c r="R587" s="84" t="s">
        <v>1620</v>
      </c>
      <c r="S587" s="80" t="s">
        <v>1853</v>
      </c>
      <c r="T587" s="80" t="s">
        <v>1999</v>
      </c>
      <c r="U587" s="82">
        <v>42816.950972222221</v>
      </c>
      <c r="V587" s="84" t="s">
        <v>2500</v>
      </c>
      <c r="W587" s="80"/>
      <c r="X587" s="80"/>
      <c r="Y587" s="83" t="s">
        <v>3500</v>
      </c>
      <c r="Z587" s="80"/>
    </row>
    <row r="588" spans="1:26" x14ac:dyDescent="0.25">
      <c r="A588" s="65" t="s">
        <v>473</v>
      </c>
      <c r="B588" s="65" t="s">
        <v>543</v>
      </c>
      <c r="C588" s="66"/>
      <c r="D588" s="67"/>
      <c r="E588" s="68"/>
      <c r="F588" s="69"/>
      <c r="G588" s="66"/>
      <c r="H588" s="70"/>
      <c r="I588" s="71"/>
      <c r="J588" s="71"/>
      <c r="K588" s="35"/>
      <c r="L588" s="78">
        <v>588</v>
      </c>
      <c r="M588" s="78"/>
      <c r="N588" s="73"/>
      <c r="O588" s="80" t="s">
        <v>754</v>
      </c>
      <c r="P588" s="82">
        <v>42816.950972222221</v>
      </c>
      <c r="Q588" s="80" t="s">
        <v>989</v>
      </c>
      <c r="R588" s="84" t="s">
        <v>1620</v>
      </c>
      <c r="S588" s="80" t="s">
        <v>1853</v>
      </c>
      <c r="T588" s="80" t="s">
        <v>1999</v>
      </c>
      <c r="U588" s="82">
        <v>42816.950972222221</v>
      </c>
      <c r="V588" s="84" t="s">
        <v>2500</v>
      </c>
      <c r="W588" s="80"/>
      <c r="X588" s="80"/>
      <c r="Y588" s="83" t="s">
        <v>3500</v>
      </c>
      <c r="Z588" s="80"/>
    </row>
    <row r="589" spans="1:26" x14ac:dyDescent="0.25">
      <c r="A589" s="65" t="s">
        <v>474</v>
      </c>
      <c r="B589" s="65" t="s">
        <v>528</v>
      </c>
      <c r="C589" s="66"/>
      <c r="D589" s="67"/>
      <c r="E589" s="68"/>
      <c r="F589" s="69"/>
      <c r="G589" s="66"/>
      <c r="H589" s="70"/>
      <c r="I589" s="71"/>
      <c r="J589" s="71"/>
      <c r="K589" s="35"/>
      <c r="L589" s="78">
        <v>589</v>
      </c>
      <c r="M589" s="78"/>
      <c r="N589" s="73"/>
      <c r="O589" s="80" t="s">
        <v>754</v>
      </c>
      <c r="P589" s="82">
        <v>42816.955555555556</v>
      </c>
      <c r="Q589" s="80" t="s">
        <v>987</v>
      </c>
      <c r="R589" s="84" t="s">
        <v>1627</v>
      </c>
      <c r="S589" s="80" t="s">
        <v>1818</v>
      </c>
      <c r="T589" s="80" t="s">
        <v>1884</v>
      </c>
      <c r="U589" s="82">
        <v>42816.955555555556</v>
      </c>
      <c r="V589" s="84" t="s">
        <v>2501</v>
      </c>
      <c r="W589" s="80"/>
      <c r="X589" s="80"/>
      <c r="Y589" s="83" t="s">
        <v>3501</v>
      </c>
      <c r="Z589" s="80"/>
    </row>
    <row r="590" spans="1:26" x14ac:dyDescent="0.25">
      <c r="A590" s="65" t="s">
        <v>475</v>
      </c>
      <c r="B590" s="65" t="s">
        <v>528</v>
      </c>
      <c r="C590" s="66"/>
      <c r="D590" s="67"/>
      <c r="E590" s="68"/>
      <c r="F590" s="69"/>
      <c r="G590" s="66"/>
      <c r="H590" s="70"/>
      <c r="I590" s="71"/>
      <c r="J590" s="71"/>
      <c r="K590" s="35"/>
      <c r="L590" s="78">
        <v>590</v>
      </c>
      <c r="M590" s="78"/>
      <c r="N590" s="73"/>
      <c r="O590" s="80" t="s">
        <v>754</v>
      </c>
      <c r="P590" s="82">
        <v>42816.9684375</v>
      </c>
      <c r="Q590" s="80" t="s">
        <v>987</v>
      </c>
      <c r="R590" s="84" t="s">
        <v>1627</v>
      </c>
      <c r="S590" s="80" t="s">
        <v>1818</v>
      </c>
      <c r="T590" s="80" t="s">
        <v>1884</v>
      </c>
      <c r="U590" s="82">
        <v>42816.9684375</v>
      </c>
      <c r="V590" s="84" t="s">
        <v>2502</v>
      </c>
      <c r="W590" s="80"/>
      <c r="X590" s="80"/>
      <c r="Y590" s="83" t="s">
        <v>3502</v>
      </c>
      <c r="Z590" s="80"/>
    </row>
    <row r="591" spans="1:26" x14ac:dyDescent="0.25">
      <c r="A591" s="65" t="s">
        <v>476</v>
      </c>
      <c r="B591" s="65" t="s">
        <v>476</v>
      </c>
      <c r="C591" s="66"/>
      <c r="D591" s="67"/>
      <c r="E591" s="68"/>
      <c r="F591" s="69"/>
      <c r="G591" s="66"/>
      <c r="H591" s="70"/>
      <c r="I591" s="71"/>
      <c r="J591" s="71"/>
      <c r="K591" s="35"/>
      <c r="L591" s="78">
        <v>591</v>
      </c>
      <c r="M591" s="78"/>
      <c r="N591" s="73"/>
      <c r="O591" s="80" t="s">
        <v>179</v>
      </c>
      <c r="P591" s="82">
        <v>42816.04378472222</v>
      </c>
      <c r="Q591" s="80" t="s">
        <v>990</v>
      </c>
      <c r="R591" s="80"/>
      <c r="S591" s="80"/>
      <c r="T591" s="80" t="s">
        <v>1884</v>
      </c>
      <c r="U591" s="82">
        <v>42816.04378472222</v>
      </c>
      <c r="V591" s="84" t="s">
        <v>2503</v>
      </c>
      <c r="W591" s="80"/>
      <c r="X591" s="80"/>
      <c r="Y591" s="83" t="s">
        <v>3503</v>
      </c>
      <c r="Z591" s="80"/>
    </row>
    <row r="592" spans="1:26" x14ac:dyDescent="0.25">
      <c r="A592" s="65" t="s">
        <v>476</v>
      </c>
      <c r="B592" s="65" t="s">
        <v>549</v>
      </c>
      <c r="C592" s="66"/>
      <c r="D592" s="67"/>
      <c r="E592" s="68"/>
      <c r="F592" s="69"/>
      <c r="G592" s="66"/>
      <c r="H592" s="70"/>
      <c r="I592" s="71"/>
      <c r="J592" s="71"/>
      <c r="K592" s="35"/>
      <c r="L592" s="78">
        <v>592</v>
      </c>
      <c r="M592" s="78"/>
      <c r="N592" s="73"/>
      <c r="O592" s="80" t="s">
        <v>755</v>
      </c>
      <c r="P592" s="82">
        <v>42816.044930555552</v>
      </c>
      <c r="Q592" s="80" t="s">
        <v>991</v>
      </c>
      <c r="R592" s="80"/>
      <c r="S592" s="80"/>
      <c r="T592" s="80" t="s">
        <v>1884</v>
      </c>
      <c r="U592" s="82">
        <v>42816.044930555552</v>
      </c>
      <c r="V592" s="84" t="s">
        <v>2504</v>
      </c>
      <c r="W592" s="80"/>
      <c r="X592" s="80"/>
      <c r="Y592" s="83" t="s">
        <v>3504</v>
      </c>
      <c r="Z592" s="83" t="s">
        <v>3804</v>
      </c>
    </row>
    <row r="593" spans="1:26" x14ac:dyDescent="0.25">
      <c r="A593" s="65" t="s">
        <v>476</v>
      </c>
      <c r="B593" s="65" t="s">
        <v>549</v>
      </c>
      <c r="C593" s="66"/>
      <c r="D593" s="67"/>
      <c r="E593" s="68"/>
      <c r="F593" s="69"/>
      <c r="G593" s="66"/>
      <c r="H593" s="70"/>
      <c r="I593" s="71"/>
      <c r="J593" s="71"/>
      <c r="K593" s="35"/>
      <c r="L593" s="78">
        <v>593</v>
      </c>
      <c r="M593" s="78"/>
      <c r="N593" s="73"/>
      <c r="O593" s="80" t="s">
        <v>755</v>
      </c>
      <c r="P593" s="82">
        <v>42816.046817129631</v>
      </c>
      <c r="Q593" s="80" t="s">
        <v>992</v>
      </c>
      <c r="R593" s="80"/>
      <c r="S593" s="80"/>
      <c r="T593" s="80" t="s">
        <v>1884</v>
      </c>
      <c r="U593" s="82">
        <v>42816.046817129631</v>
      </c>
      <c r="V593" s="84" t="s">
        <v>2505</v>
      </c>
      <c r="W593" s="80"/>
      <c r="X593" s="80"/>
      <c r="Y593" s="83" t="s">
        <v>3505</v>
      </c>
      <c r="Z593" s="83" t="s">
        <v>3804</v>
      </c>
    </row>
    <row r="594" spans="1:26" x14ac:dyDescent="0.25">
      <c r="A594" s="65" t="s">
        <v>476</v>
      </c>
      <c r="B594" s="65" t="s">
        <v>591</v>
      </c>
      <c r="C594" s="66"/>
      <c r="D594" s="67"/>
      <c r="E594" s="68"/>
      <c r="F594" s="69"/>
      <c r="G594" s="66"/>
      <c r="H594" s="70"/>
      <c r="I594" s="71"/>
      <c r="J594" s="71"/>
      <c r="K594" s="35"/>
      <c r="L594" s="78">
        <v>594</v>
      </c>
      <c r="M594" s="78"/>
      <c r="N594" s="73"/>
      <c r="O594" s="80" t="s">
        <v>754</v>
      </c>
      <c r="P594" s="82">
        <v>42816.973958333336</v>
      </c>
      <c r="Q594" s="80" t="s">
        <v>981</v>
      </c>
      <c r="R594" s="80"/>
      <c r="S594" s="80"/>
      <c r="T594" s="80" t="s">
        <v>1995</v>
      </c>
      <c r="U594" s="82">
        <v>42816.973958333336</v>
      </c>
      <c r="V594" s="84" t="s">
        <v>2506</v>
      </c>
      <c r="W594" s="80"/>
      <c r="X594" s="80"/>
      <c r="Y594" s="83" t="s">
        <v>3506</v>
      </c>
      <c r="Z594" s="80"/>
    </row>
    <row r="595" spans="1:26" x14ac:dyDescent="0.25">
      <c r="A595" s="65" t="s">
        <v>476</v>
      </c>
      <c r="B595" s="65" t="s">
        <v>453</v>
      </c>
      <c r="C595" s="66"/>
      <c r="D595" s="67"/>
      <c r="E595" s="68"/>
      <c r="F595" s="69"/>
      <c r="G595" s="66"/>
      <c r="H595" s="70"/>
      <c r="I595" s="71"/>
      <c r="J595" s="71"/>
      <c r="K595" s="35"/>
      <c r="L595" s="78">
        <v>595</v>
      </c>
      <c r="M595" s="78"/>
      <c r="N595" s="73"/>
      <c r="O595" s="80" t="s">
        <v>754</v>
      </c>
      <c r="P595" s="82">
        <v>42816.973958333336</v>
      </c>
      <c r="Q595" s="80" t="s">
        <v>981</v>
      </c>
      <c r="R595" s="80"/>
      <c r="S595" s="80"/>
      <c r="T595" s="80" t="s">
        <v>1995</v>
      </c>
      <c r="U595" s="82">
        <v>42816.973958333336</v>
      </c>
      <c r="V595" s="84" t="s">
        <v>2506</v>
      </c>
      <c r="W595" s="80"/>
      <c r="X595" s="80"/>
      <c r="Y595" s="83" t="s">
        <v>3506</v>
      </c>
      <c r="Z595" s="80"/>
    </row>
    <row r="596" spans="1:26" x14ac:dyDescent="0.25">
      <c r="A596" s="65" t="s">
        <v>477</v>
      </c>
      <c r="B596" s="65" t="s">
        <v>368</v>
      </c>
      <c r="C596" s="66"/>
      <c r="D596" s="67"/>
      <c r="E596" s="68"/>
      <c r="F596" s="69"/>
      <c r="G596" s="66"/>
      <c r="H596" s="70"/>
      <c r="I596" s="71"/>
      <c r="J596" s="71"/>
      <c r="K596" s="35"/>
      <c r="L596" s="78">
        <v>596</v>
      </c>
      <c r="M596" s="78"/>
      <c r="N596" s="73"/>
      <c r="O596" s="80" t="s">
        <v>754</v>
      </c>
      <c r="P596" s="82">
        <v>42816.09952546296</v>
      </c>
      <c r="Q596" s="80" t="s">
        <v>993</v>
      </c>
      <c r="R596" s="84" t="s">
        <v>1591</v>
      </c>
      <c r="S596" s="80" t="s">
        <v>1842</v>
      </c>
      <c r="T596" s="80" t="s">
        <v>1967</v>
      </c>
      <c r="U596" s="82">
        <v>42816.09952546296</v>
      </c>
      <c r="V596" s="84" t="s">
        <v>2507</v>
      </c>
      <c r="W596" s="80"/>
      <c r="X596" s="80"/>
      <c r="Y596" s="83" t="s">
        <v>3507</v>
      </c>
      <c r="Z596" s="80"/>
    </row>
    <row r="597" spans="1:26" x14ac:dyDescent="0.25">
      <c r="A597" s="65" t="s">
        <v>477</v>
      </c>
      <c r="B597" s="65" t="s">
        <v>525</v>
      </c>
      <c r="C597" s="66"/>
      <c r="D597" s="67"/>
      <c r="E597" s="68"/>
      <c r="F597" s="69"/>
      <c r="G597" s="66"/>
      <c r="H597" s="70"/>
      <c r="I597" s="71"/>
      <c r="J597" s="71"/>
      <c r="K597" s="35"/>
      <c r="L597" s="78">
        <v>597</v>
      </c>
      <c r="M597" s="78"/>
      <c r="N597" s="73"/>
      <c r="O597" s="80" t="s">
        <v>754</v>
      </c>
      <c r="P597" s="82">
        <v>42816.975682870368</v>
      </c>
      <c r="Q597" s="80" t="s">
        <v>988</v>
      </c>
      <c r="R597" s="80"/>
      <c r="S597" s="80"/>
      <c r="T597" s="80" t="s">
        <v>1884</v>
      </c>
      <c r="U597" s="82">
        <v>42816.975682870368</v>
      </c>
      <c r="V597" s="84" t="s">
        <v>2508</v>
      </c>
      <c r="W597" s="80"/>
      <c r="X597" s="80"/>
      <c r="Y597" s="83" t="s">
        <v>3508</v>
      </c>
      <c r="Z597" s="80"/>
    </row>
    <row r="598" spans="1:26" x14ac:dyDescent="0.25">
      <c r="A598" s="65" t="s">
        <v>477</v>
      </c>
      <c r="B598" s="65" t="s">
        <v>524</v>
      </c>
      <c r="C598" s="66"/>
      <c r="D598" s="67"/>
      <c r="E598" s="68"/>
      <c r="F598" s="69"/>
      <c r="G598" s="66"/>
      <c r="H598" s="70"/>
      <c r="I598" s="71"/>
      <c r="J598" s="71"/>
      <c r="K598" s="35"/>
      <c r="L598" s="78">
        <v>598</v>
      </c>
      <c r="M598" s="78"/>
      <c r="N598" s="73"/>
      <c r="O598" s="80" t="s">
        <v>754</v>
      </c>
      <c r="P598" s="82">
        <v>42816.975682870368</v>
      </c>
      <c r="Q598" s="80" t="s">
        <v>988</v>
      </c>
      <c r="R598" s="80"/>
      <c r="S598" s="80"/>
      <c r="T598" s="80" t="s">
        <v>1884</v>
      </c>
      <c r="U598" s="82">
        <v>42816.975682870368</v>
      </c>
      <c r="V598" s="84" t="s">
        <v>2508</v>
      </c>
      <c r="W598" s="80"/>
      <c r="X598" s="80"/>
      <c r="Y598" s="83" t="s">
        <v>3508</v>
      </c>
      <c r="Z598" s="80"/>
    </row>
    <row r="599" spans="1:26" x14ac:dyDescent="0.25">
      <c r="A599" s="65" t="s">
        <v>478</v>
      </c>
      <c r="B599" s="65" t="s">
        <v>525</v>
      </c>
      <c r="C599" s="66"/>
      <c r="D599" s="67"/>
      <c r="E599" s="68"/>
      <c r="F599" s="69"/>
      <c r="G599" s="66"/>
      <c r="H599" s="70"/>
      <c r="I599" s="71"/>
      <c r="J599" s="71"/>
      <c r="K599" s="35"/>
      <c r="L599" s="78">
        <v>599</v>
      </c>
      <c r="M599" s="78"/>
      <c r="N599" s="73"/>
      <c r="O599" s="80" t="s">
        <v>754</v>
      </c>
      <c r="P599" s="82">
        <v>42816.978333333333</v>
      </c>
      <c r="Q599" s="80" t="s">
        <v>988</v>
      </c>
      <c r="R599" s="80"/>
      <c r="S599" s="80"/>
      <c r="T599" s="80" t="s">
        <v>1884</v>
      </c>
      <c r="U599" s="82">
        <v>42816.978333333333</v>
      </c>
      <c r="V599" s="84" t="s">
        <v>2509</v>
      </c>
      <c r="W599" s="80"/>
      <c r="X599" s="80"/>
      <c r="Y599" s="83" t="s">
        <v>3509</v>
      </c>
      <c r="Z599" s="80"/>
    </row>
    <row r="600" spans="1:26" x14ac:dyDescent="0.25">
      <c r="A600" s="65" t="s">
        <v>478</v>
      </c>
      <c r="B600" s="65" t="s">
        <v>524</v>
      </c>
      <c r="C600" s="66"/>
      <c r="D600" s="67"/>
      <c r="E600" s="68"/>
      <c r="F600" s="69"/>
      <c r="G600" s="66"/>
      <c r="H600" s="70"/>
      <c r="I600" s="71"/>
      <c r="J600" s="71"/>
      <c r="K600" s="35"/>
      <c r="L600" s="78">
        <v>600</v>
      </c>
      <c r="M600" s="78"/>
      <c r="N600" s="73"/>
      <c r="O600" s="80" t="s">
        <v>754</v>
      </c>
      <c r="P600" s="82">
        <v>42816.978333333333</v>
      </c>
      <c r="Q600" s="80" t="s">
        <v>988</v>
      </c>
      <c r="R600" s="80"/>
      <c r="S600" s="80"/>
      <c r="T600" s="80" t="s">
        <v>1884</v>
      </c>
      <c r="U600" s="82">
        <v>42816.978333333333</v>
      </c>
      <c r="V600" s="84" t="s">
        <v>2509</v>
      </c>
      <c r="W600" s="80"/>
      <c r="X600" s="80"/>
      <c r="Y600" s="83" t="s">
        <v>3509</v>
      </c>
      <c r="Z600" s="80"/>
    </row>
    <row r="601" spans="1:26" x14ac:dyDescent="0.25">
      <c r="A601" s="65" t="s">
        <v>479</v>
      </c>
      <c r="B601" s="65" t="s">
        <v>591</v>
      </c>
      <c r="C601" s="66"/>
      <c r="D601" s="67"/>
      <c r="E601" s="68"/>
      <c r="F601" s="69"/>
      <c r="G601" s="66"/>
      <c r="H601" s="70"/>
      <c r="I601" s="71"/>
      <c r="J601" s="71"/>
      <c r="K601" s="35"/>
      <c r="L601" s="78">
        <v>601</v>
      </c>
      <c r="M601" s="78"/>
      <c r="N601" s="73"/>
      <c r="O601" s="80" t="s">
        <v>754</v>
      </c>
      <c r="P601" s="82">
        <v>42816.979050925926</v>
      </c>
      <c r="Q601" s="80" t="s">
        <v>981</v>
      </c>
      <c r="R601" s="80"/>
      <c r="S601" s="80"/>
      <c r="T601" s="80" t="s">
        <v>1995</v>
      </c>
      <c r="U601" s="82">
        <v>42816.979050925926</v>
      </c>
      <c r="V601" s="84" t="s">
        <v>2510</v>
      </c>
      <c r="W601" s="80"/>
      <c r="X601" s="80"/>
      <c r="Y601" s="83" t="s">
        <v>3510</v>
      </c>
      <c r="Z601" s="80"/>
    </row>
    <row r="602" spans="1:26" x14ac:dyDescent="0.25">
      <c r="A602" s="65" t="s">
        <v>479</v>
      </c>
      <c r="B602" s="65" t="s">
        <v>453</v>
      </c>
      <c r="C602" s="66"/>
      <c r="D602" s="67"/>
      <c r="E602" s="68"/>
      <c r="F602" s="69"/>
      <c r="G602" s="66"/>
      <c r="H602" s="70"/>
      <c r="I602" s="71"/>
      <c r="J602" s="71"/>
      <c r="K602" s="35"/>
      <c r="L602" s="78">
        <v>602</v>
      </c>
      <c r="M602" s="78"/>
      <c r="N602" s="73"/>
      <c r="O602" s="80" t="s">
        <v>754</v>
      </c>
      <c r="P602" s="82">
        <v>42816.979050925926</v>
      </c>
      <c r="Q602" s="80" t="s">
        <v>981</v>
      </c>
      <c r="R602" s="80"/>
      <c r="S602" s="80"/>
      <c r="T602" s="80" t="s">
        <v>1995</v>
      </c>
      <c r="U602" s="82">
        <v>42816.979050925926</v>
      </c>
      <c r="V602" s="84" t="s">
        <v>2510</v>
      </c>
      <c r="W602" s="80"/>
      <c r="X602" s="80"/>
      <c r="Y602" s="83" t="s">
        <v>3510</v>
      </c>
      <c r="Z602" s="80"/>
    </row>
    <row r="603" spans="1:26" x14ac:dyDescent="0.25">
      <c r="A603" s="65" t="s">
        <v>480</v>
      </c>
      <c r="B603" s="65" t="s">
        <v>480</v>
      </c>
      <c r="C603" s="66"/>
      <c r="D603" s="67"/>
      <c r="E603" s="68"/>
      <c r="F603" s="69"/>
      <c r="G603" s="66"/>
      <c r="H603" s="70"/>
      <c r="I603" s="71"/>
      <c r="J603" s="71"/>
      <c r="K603" s="35"/>
      <c r="L603" s="78">
        <v>603</v>
      </c>
      <c r="M603" s="78"/>
      <c r="N603" s="73"/>
      <c r="O603" s="80" t="s">
        <v>179</v>
      </c>
      <c r="P603" s="82">
        <v>42816.988240740742</v>
      </c>
      <c r="Q603" s="80" t="s">
        <v>994</v>
      </c>
      <c r="R603" s="84" t="s">
        <v>1628</v>
      </c>
      <c r="S603" s="80" t="s">
        <v>1805</v>
      </c>
      <c r="T603" s="80" t="s">
        <v>1888</v>
      </c>
      <c r="U603" s="82">
        <v>42816.988240740742</v>
      </c>
      <c r="V603" s="84" t="s">
        <v>2511</v>
      </c>
      <c r="W603" s="80"/>
      <c r="X603" s="80"/>
      <c r="Y603" s="83" t="s">
        <v>3511</v>
      </c>
      <c r="Z603" s="80"/>
    </row>
    <row r="604" spans="1:26" x14ac:dyDescent="0.25">
      <c r="A604" s="65" t="s">
        <v>481</v>
      </c>
      <c r="B604" s="65" t="s">
        <v>597</v>
      </c>
      <c r="C604" s="66"/>
      <c r="D604" s="67"/>
      <c r="E604" s="68"/>
      <c r="F604" s="69"/>
      <c r="G604" s="66"/>
      <c r="H604" s="70"/>
      <c r="I604" s="71"/>
      <c r="J604" s="71"/>
      <c r="K604" s="35"/>
      <c r="L604" s="78">
        <v>604</v>
      </c>
      <c r="M604" s="78"/>
      <c r="N604" s="73"/>
      <c r="O604" s="80" t="s">
        <v>754</v>
      </c>
      <c r="P604" s="82">
        <v>42817.00136574074</v>
      </c>
      <c r="Q604" s="80" t="s">
        <v>995</v>
      </c>
      <c r="R604" s="80"/>
      <c r="S604" s="80"/>
      <c r="T604" s="80" t="s">
        <v>1933</v>
      </c>
      <c r="U604" s="82">
        <v>42817.00136574074</v>
      </c>
      <c r="V604" s="84" t="s">
        <v>2512</v>
      </c>
      <c r="W604" s="80"/>
      <c r="X604" s="80"/>
      <c r="Y604" s="83" t="s">
        <v>3512</v>
      </c>
      <c r="Z604" s="80"/>
    </row>
    <row r="605" spans="1:26" x14ac:dyDescent="0.25">
      <c r="A605" s="65" t="s">
        <v>482</v>
      </c>
      <c r="B605" s="65" t="s">
        <v>528</v>
      </c>
      <c r="C605" s="66"/>
      <c r="D605" s="67"/>
      <c r="E605" s="68"/>
      <c r="F605" s="69"/>
      <c r="G605" s="66"/>
      <c r="H605" s="70"/>
      <c r="I605" s="71"/>
      <c r="J605" s="71"/>
      <c r="K605" s="35"/>
      <c r="L605" s="78">
        <v>605</v>
      </c>
      <c r="M605" s="78"/>
      <c r="N605" s="73"/>
      <c r="O605" s="80" t="s">
        <v>754</v>
      </c>
      <c r="P605" s="82">
        <v>42817.003657407404</v>
      </c>
      <c r="Q605" s="80" t="s">
        <v>987</v>
      </c>
      <c r="R605" s="84" t="s">
        <v>1627</v>
      </c>
      <c r="S605" s="80" t="s">
        <v>1818</v>
      </c>
      <c r="T605" s="80" t="s">
        <v>1884</v>
      </c>
      <c r="U605" s="82">
        <v>42817.003657407404</v>
      </c>
      <c r="V605" s="84" t="s">
        <v>2513</v>
      </c>
      <c r="W605" s="80"/>
      <c r="X605" s="80"/>
      <c r="Y605" s="83" t="s">
        <v>3513</v>
      </c>
      <c r="Z605" s="80"/>
    </row>
    <row r="606" spans="1:26" x14ac:dyDescent="0.25">
      <c r="A606" s="65" t="s">
        <v>483</v>
      </c>
      <c r="B606" s="65" t="s">
        <v>621</v>
      </c>
      <c r="C606" s="66"/>
      <c r="D606" s="67"/>
      <c r="E606" s="68"/>
      <c r="F606" s="69"/>
      <c r="G606" s="66"/>
      <c r="H606" s="70"/>
      <c r="I606" s="71"/>
      <c r="J606" s="71"/>
      <c r="K606" s="35"/>
      <c r="L606" s="78">
        <v>606</v>
      </c>
      <c r="M606" s="78"/>
      <c r="N606" s="73"/>
      <c r="O606" s="80" t="s">
        <v>754</v>
      </c>
      <c r="P606" s="82">
        <v>42817.004004629627</v>
      </c>
      <c r="Q606" s="80" t="s">
        <v>985</v>
      </c>
      <c r="R606" s="84" t="s">
        <v>1626</v>
      </c>
      <c r="S606" s="80" t="s">
        <v>1855</v>
      </c>
      <c r="T606" s="80" t="s">
        <v>1998</v>
      </c>
      <c r="U606" s="82">
        <v>42817.004004629627</v>
      </c>
      <c r="V606" s="84" t="s">
        <v>2514</v>
      </c>
      <c r="W606" s="80"/>
      <c r="X606" s="80"/>
      <c r="Y606" s="83" t="s">
        <v>3514</v>
      </c>
      <c r="Z606" s="80"/>
    </row>
    <row r="607" spans="1:26" x14ac:dyDescent="0.25">
      <c r="A607" s="65" t="s">
        <v>484</v>
      </c>
      <c r="B607" s="65" t="s">
        <v>708</v>
      </c>
      <c r="C607" s="66"/>
      <c r="D607" s="67"/>
      <c r="E607" s="68"/>
      <c r="F607" s="69"/>
      <c r="G607" s="66"/>
      <c r="H607" s="70"/>
      <c r="I607" s="71"/>
      <c r="J607" s="71"/>
      <c r="K607" s="35"/>
      <c r="L607" s="78">
        <v>607</v>
      </c>
      <c r="M607" s="78"/>
      <c r="N607" s="73"/>
      <c r="O607" s="80" t="s">
        <v>754</v>
      </c>
      <c r="P607" s="82">
        <v>42816.837939814817</v>
      </c>
      <c r="Q607" s="80" t="s">
        <v>970</v>
      </c>
      <c r="R607" s="84" t="s">
        <v>1620</v>
      </c>
      <c r="S607" s="80" t="s">
        <v>1853</v>
      </c>
      <c r="T607" s="80" t="s">
        <v>1987</v>
      </c>
      <c r="U607" s="82">
        <v>42816.837939814817</v>
      </c>
      <c r="V607" s="84" t="s">
        <v>2515</v>
      </c>
      <c r="W607" s="80"/>
      <c r="X607" s="80"/>
      <c r="Y607" s="83" t="s">
        <v>3515</v>
      </c>
      <c r="Z607" s="80"/>
    </row>
    <row r="608" spans="1:26" x14ac:dyDescent="0.25">
      <c r="A608" s="65" t="s">
        <v>484</v>
      </c>
      <c r="B608" s="65" t="s">
        <v>543</v>
      </c>
      <c r="C608" s="66"/>
      <c r="D608" s="67"/>
      <c r="E608" s="68"/>
      <c r="F608" s="69"/>
      <c r="G608" s="66"/>
      <c r="H608" s="70"/>
      <c r="I608" s="71"/>
      <c r="J608" s="71"/>
      <c r="K608" s="35"/>
      <c r="L608" s="78">
        <v>608</v>
      </c>
      <c r="M608" s="78"/>
      <c r="N608" s="73"/>
      <c r="O608" s="80" t="s">
        <v>754</v>
      </c>
      <c r="P608" s="82">
        <v>42816.837939814817</v>
      </c>
      <c r="Q608" s="80" t="s">
        <v>970</v>
      </c>
      <c r="R608" s="84" t="s">
        <v>1620</v>
      </c>
      <c r="S608" s="80" t="s">
        <v>1853</v>
      </c>
      <c r="T608" s="80" t="s">
        <v>1987</v>
      </c>
      <c r="U608" s="82">
        <v>42816.837939814817</v>
      </c>
      <c r="V608" s="84" t="s">
        <v>2515</v>
      </c>
      <c r="W608" s="80"/>
      <c r="X608" s="80"/>
      <c r="Y608" s="83" t="s">
        <v>3515</v>
      </c>
      <c r="Z608" s="80"/>
    </row>
    <row r="609" spans="1:26" x14ac:dyDescent="0.25">
      <c r="A609" s="65" t="s">
        <v>484</v>
      </c>
      <c r="B609" s="65" t="s">
        <v>543</v>
      </c>
      <c r="C609" s="66"/>
      <c r="D609" s="67"/>
      <c r="E609" s="68"/>
      <c r="F609" s="69"/>
      <c r="G609" s="66"/>
      <c r="H609" s="70"/>
      <c r="I609" s="71"/>
      <c r="J609" s="71"/>
      <c r="K609" s="35"/>
      <c r="L609" s="78">
        <v>609</v>
      </c>
      <c r="M609" s="78"/>
      <c r="N609" s="73"/>
      <c r="O609" s="80" t="s">
        <v>754</v>
      </c>
      <c r="P609" s="82">
        <v>42817.007615740738</v>
      </c>
      <c r="Q609" s="80" t="s">
        <v>996</v>
      </c>
      <c r="R609" s="84" t="s">
        <v>1620</v>
      </c>
      <c r="S609" s="80" t="s">
        <v>1853</v>
      </c>
      <c r="T609" s="80" t="s">
        <v>1987</v>
      </c>
      <c r="U609" s="82">
        <v>42817.007615740738</v>
      </c>
      <c r="V609" s="84" t="s">
        <v>2516</v>
      </c>
      <c r="W609" s="80"/>
      <c r="X609" s="80"/>
      <c r="Y609" s="83" t="s">
        <v>3516</v>
      </c>
      <c r="Z609" s="80"/>
    </row>
    <row r="610" spans="1:26" x14ac:dyDescent="0.25">
      <c r="A610" s="65" t="s">
        <v>485</v>
      </c>
      <c r="B610" s="65" t="s">
        <v>485</v>
      </c>
      <c r="C610" s="66"/>
      <c r="D610" s="67"/>
      <c r="E610" s="68"/>
      <c r="F610" s="69"/>
      <c r="G610" s="66"/>
      <c r="H610" s="70"/>
      <c r="I610" s="71"/>
      <c r="J610" s="71"/>
      <c r="K610" s="35"/>
      <c r="L610" s="78">
        <v>610</v>
      </c>
      <c r="M610" s="78"/>
      <c r="N610" s="73"/>
      <c r="O610" s="80" t="s">
        <v>179</v>
      </c>
      <c r="P610" s="82">
        <v>42817.007800925923</v>
      </c>
      <c r="Q610" s="80" t="s">
        <v>997</v>
      </c>
      <c r="R610" s="84" t="s">
        <v>1629</v>
      </c>
      <c r="S610" s="80" t="s">
        <v>1805</v>
      </c>
      <c r="T610" s="80" t="s">
        <v>2000</v>
      </c>
      <c r="U610" s="82">
        <v>42817.007800925923</v>
      </c>
      <c r="V610" s="84" t="s">
        <v>2517</v>
      </c>
      <c r="W610" s="80"/>
      <c r="X610" s="80"/>
      <c r="Y610" s="83" t="s">
        <v>3517</v>
      </c>
      <c r="Z610" s="80"/>
    </row>
    <row r="611" spans="1:26" x14ac:dyDescent="0.25">
      <c r="A611" s="65" t="s">
        <v>486</v>
      </c>
      <c r="B611" s="65" t="s">
        <v>486</v>
      </c>
      <c r="C611" s="66"/>
      <c r="D611" s="67"/>
      <c r="E611" s="68"/>
      <c r="F611" s="69"/>
      <c r="G611" s="66"/>
      <c r="H611" s="70"/>
      <c r="I611" s="71"/>
      <c r="J611" s="71"/>
      <c r="K611" s="35"/>
      <c r="L611" s="78">
        <v>611</v>
      </c>
      <c r="M611" s="78"/>
      <c r="N611" s="73"/>
      <c r="O611" s="80" t="s">
        <v>179</v>
      </c>
      <c r="P611" s="82">
        <v>42817.009525462963</v>
      </c>
      <c r="Q611" s="80" t="s">
        <v>998</v>
      </c>
      <c r="R611" s="84" t="s">
        <v>1630</v>
      </c>
      <c r="S611" s="80" t="s">
        <v>1805</v>
      </c>
      <c r="T611" s="80" t="s">
        <v>2001</v>
      </c>
      <c r="U611" s="82">
        <v>42817.009525462963</v>
      </c>
      <c r="V611" s="84" t="s">
        <v>2518</v>
      </c>
      <c r="W611" s="80"/>
      <c r="X611" s="80"/>
      <c r="Y611" s="83" t="s">
        <v>3518</v>
      </c>
      <c r="Z611" s="80"/>
    </row>
    <row r="612" spans="1:26" x14ac:dyDescent="0.25">
      <c r="A612" s="65" t="s">
        <v>487</v>
      </c>
      <c r="B612" s="65" t="s">
        <v>543</v>
      </c>
      <c r="C612" s="66"/>
      <c r="D612" s="67"/>
      <c r="E612" s="68"/>
      <c r="F612" s="69"/>
      <c r="G612" s="66"/>
      <c r="H612" s="70"/>
      <c r="I612" s="71"/>
      <c r="J612" s="71"/>
      <c r="K612" s="35"/>
      <c r="L612" s="78">
        <v>612</v>
      </c>
      <c r="M612" s="78"/>
      <c r="N612" s="73"/>
      <c r="O612" s="80" t="s">
        <v>754</v>
      </c>
      <c r="P612" s="82">
        <v>42817.014421296299</v>
      </c>
      <c r="Q612" s="80" t="s">
        <v>996</v>
      </c>
      <c r="R612" s="84" t="s">
        <v>1620</v>
      </c>
      <c r="S612" s="80" t="s">
        <v>1853</v>
      </c>
      <c r="T612" s="80" t="s">
        <v>1987</v>
      </c>
      <c r="U612" s="82">
        <v>42817.014421296299</v>
      </c>
      <c r="V612" s="84" t="s">
        <v>2519</v>
      </c>
      <c r="W612" s="80"/>
      <c r="X612" s="80"/>
      <c r="Y612" s="83" t="s">
        <v>3519</v>
      </c>
      <c r="Z612" s="80"/>
    </row>
    <row r="613" spans="1:26" x14ac:dyDescent="0.25">
      <c r="A613" s="65" t="s">
        <v>488</v>
      </c>
      <c r="B613" s="65" t="s">
        <v>489</v>
      </c>
      <c r="C613" s="66"/>
      <c r="D613" s="67"/>
      <c r="E613" s="68"/>
      <c r="F613" s="69"/>
      <c r="G613" s="66"/>
      <c r="H613" s="70"/>
      <c r="I613" s="71"/>
      <c r="J613" s="71"/>
      <c r="K613" s="35"/>
      <c r="L613" s="78">
        <v>613</v>
      </c>
      <c r="M613" s="78"/>
      <c r="N613" s="73"/>
      <c r="O613" s="80" t="s">
        <v>754</v>
      </c>
      <c r="P613" s="82">
        <v>42811.887048611112</v>
      </c>
      <c r="Q613" s="80" t="s">
        <v>999</v>
      </c>
      <c r="R613" s="84" t="s">
        <v>1631</v>
      </c>
      <c r="S613" s="80" t="s">
        <v>1805</v>
      </c>
      <c r="T613" s="80"/>
      <c r="U613" s="82">
        <v>42811.887048611112</v>
      </c>
      <c r="V613" s="84" t="s">
        <v>2520</v>
      </c>
      <c r="W613" s="80"/>
      <c r="X613" s="80"/>
      <c r="Y613" s="83" t="s">
        <v>3520</v>
      </c>
      <c r="Z613" s="80"/>
    </row>
    <row r="614" spans="1:26" x14ac:dyDescent="0.25">
      <c r="A614" s="65" t="s">
        <v>488</v>
      </c>
      <c r="B614" s="65" t="s">
        <v>491</v>
      </c>
      <c r="C614" s="66"/>
      <c r="D614" s="67"/>
      <c r="E614" s="68"/>
      <c r="F614" s="69"/>
      <c r="G614" s="66"/>
      <c r="H614" s="70"/>
      <c r="I614" s="71"/>
      <c r="J614" s="71"/>
      <c r="K614" s="35"/>
      <c r="L614" s="78">
        <v>614</v>
      </c>
      <c r="M614" s="78"/>
      <c r="N614" s="73"/>
      <c r="O614" s="80" t="s">
        <v>754</v>
      </c>
      <c r="P614" s="82">
        <v>42811.887048611112</v>
      </c>
      <c r="Q614" s="80" t="s">
        <v>999</v>
      </c>
      <c r="R614" s="84" t="s">
        <v>1631</v>
      </c>
      <c r="S614" s="80" t="s">
        <v>1805</v>
      </c>
      <c r="T614" s="80"/>
      <c r="U614" s="82">
        <v>42811.887048611112</v>
      </c>
      <c r="V614" s="84" t="s">
        <v>2520</v>
      </c>
      <c r="W614" s="80"/>
      <c r="X614" s="80"/>
      <c r="Y614" s="83" t="s">
        <v>3520</v>
      </c>
      <c r="Z614" s="80"/>
    </row>
    <row r="615" spans="1:26" x14ac:dyDescent="0.25">
      <c r="A615" s="65" t="s">
        <v>488</v>
      </c>
      <c r="B615" s="65" t="s">
        <v>631</v>
      </c>
      <c r="C615" s="66"/>
      <c r="D615" s="67"/>
      <c r="E615" s="68"/>
      <c r="F615" s="69"/>
      <c r="G615" s="66"/>
      <c r="H615" s="70"/>
      <c r="I615" s="71"/>
      <c r="J615" s="71"/>
      <c r="K615" s="35"/>
      <c r="L615" s="78">
        <v>615</v>
      </c>
      <c r="M615" s="78"/>
      <c r="N615" s="73"/>
      <c r="O615" s="80" t="s">
        <v>754</v>
      </c>
      <c r="P615" s="82">
        <v>42811.887048611112</v>
      </c>
      <c r="Q615" s="80" t="s">
        <v>999</v>
      </c>
      <c r="R615" s="84" t="s">
        <v>1631</v>
      </c>
      <c r="S615" s="80" t="s">
        <v>1805</v>
      </c>
      <c r="T615" s="80"/>
      <c r="U615" s="82">
        <v>42811.887048611112</v>
      </c>
      <c r="V615" s="84" t="s">
        <v>2520</v>
      </c>
      <c r="W615" s="80"/>
      <c r="X615" s="80"/>
      <c r="Y615" s="83" t="s">
        <v>3520</v>
      </c>
      <c r="Z615" s="80"/>
    </row>
    <row r="616" spans="1:26" x14ac:dyDescent="0.25">
      <c r="A616" s="65" t="s">
        <v>488</v>
      </c>
      <c r="B616" s="65" t="s">
        <v>489</v>
      </c>
      <c r="C616" s="66"/>
      <c r="D616" s="67"/>
      <c r="E616" s="68"/>
      <c r="F616" s="69"/>
      <c r="G616" s="66"/>
      <c r="H616" s="70"/>
      <c r="I616" s="71"/>
      <c r="J616" s="71"/>
      <c r="K616" s="35"/>
      <c r="L616" s="78">
        <v>616</v>
      </c>
      <c r="M616" s="78"/>
      <c r="N616" s="73"/>
      <c r="O616" s="80" t="s">
        <v>754</v>
      </c>
      <c r="P616" s="82">
        <v>42812.075740740744</v>
      </c>
      <c r="Q616" s="80" t="s">
        <v>1000</v>
      </c>
      <c r="R616" s="80"/>
      <c r="S616" s="80"/>
      <c r="T616" s="80" t="s">
        <v>1888</v>
      </c>
      <c r="U616" s="82">
        <v>42812.075740740744</v>
      </c>
      <c r="V616" s="84" t="s">
        <v>2521</v>
      </c>
      <c r="W616" s="80"/>
      <c r="X616" s="80"/>
      <c r="Y616" s="83" t="s">
        <v>3521</v>
      </c>
      <c r="Z616" s="80"/>
    </row>
    <row r="617" spans="1:26" x14ac:dyDescent="0.25">
      <c r="A617" s="65" t="s">
        <v>488</v>
      </c>
      <c r="B617" s="65" t="s">
        <v>491</v>
      </c>
      <c r="C617" s="66"/>
      <c r="D617" s="67"/>
      <c r="E617" s="68"/>
      <c r="F617" s="69"/>
      <c r="G617" s="66"/>
      <c r="H617" s="70"/>
      <c r="I617" s="71"/>
      <c r="J617" s="71"/>
      <c r="K617" s="35"/>
      <c r="L617" s="78">
        <v>617</v>
      </c>
      <c r="M617" s="78"/>
      <c r="N617" s="73"/>
      <c r="O617" s="80" t="s">
        <v>754</v>
      </c>
      <c r="P617" s="82">
        <v>42815.648379629631</v>
      </c>
      <c r="Q617" s="80" t="s">
        <v>848</v>
      </c>
      <c r="R617" s="80"/>
      <c r="S617" s="80"/>
      <c r="T617" s="80" t="s">
        <v>1887</v>
      </c>
      <c r="U617" s="82">
        <v>42815.648379629631</v>
      </c>
      <c r="V617" s="84" t="s">
        <v>2522</v>
      </c>
      <c r="W617" s="80"/>
      <c r="X617" s="80"/>
      <c r="Y617" s="83" t="s">
        <v>3522</v>
      </c>
      <c r="Z617" s="80"/>
    </row>
    <row r="618" spans="1:26" x14ac:dyDescent="0.25">
      <c r="A618" s="65" t="s">
        <v>489</v>
      </c>
      <c r="B618" s="65" t="s">
        <v>488</v>
      </c>
      <c r="C618" s="66"/>
      <c r="D618" s="67"/>
      <c r="E618" s="68"/>
      <c r="F618" s="69"/>
      <c r="G618" s="66"/>
      <c r="H618" s="70"/>
      <c r="I618" s="71"/>
      <c r="J618" s="71"/>
      <c r="K618" s="35"/>
      <c r="L618" s="78">
        <v>618</v>
      </c>
      <c r="M618" s="78"/>
      <c r="N618" s="73"/>
      <c r="O618" s="80" t="s">
        <v>754</v>
      </c>
      <c r="P618" s="82">
        <v>42812.169293981482</v>
      </c>
      <c r="Q618" s="80" t="s">
        <v>829</v>
      </c>
      <c r="R618" s="80"/>
      <c r="S618" s="80"/>
      <c r="T618" s="80" t="s">
        <v>1888</v>
      </c>
      <c r="U618" s="82">
        <v>42812.169293981482</v>
      </c>
      <c r="V618" s="84" t="s">
        <v>2523</v>
      </c>
      <c r="W618" s="80"/>
      <c r="X618" s="80"/>
      <c r="Y618" s="83" t="s">
        <v>3523</v>
      </c>
      <c r="Z618" s="80"/>
    </row>
    <row r="619" spans="1:26" x14ac:dyDescent="0.25">
      <c r="A619" s="65" t="s">
        <v>490</v>
      </c>
      <c r="B619" s="65" t="s">
        <v>528</v>
      </c>
      <c r="C619" s="66"/>
      <c r="D619" s="67"/>
      <c r="E619" s="68"/>
      <c r="F619" s="69"/>
      <c r="G619" s="66"/>
      <c r="H619" s="70"/>
      <c r="I619" s="71"/>
      <c r="J619" s="71"/>
      <c r="K619" s="35"/>
      <c r="L619" s="78">
        <v>619</v>
      </c>
      <c r="M619" s="78"/>
      <c r="N619" s="73"/>
      <c r="O619" s="80" t="s">
        <v>754</v>
      </c>
      <c r="P619" s="82">
        <v>42817.021689814814</v>
      </c>
      <c r="Q619" s="80" t="s">
        <v>987</v>
      </c>
      <c r="R619" s="84" t="s">
        <v>1627</v>
      </c>
      <c r="S619" s="80" t="s">
        <v>1818</v>
      </c>
      <c r="T619" s="80" t="s">
        <v>1884</v>
      </c>
      <c r="U619" s="82">
        <v>42817.021689814814</v>
      </c>
      <c r="V619" s="84" t="s">
        <v>2524</v>
      </c>
      <c r="W619" s="80"/>
      <c r="X619" s="80"/>
      <c r="Y619" s="83" t="s">
        <v>3524</v>
      </c>
      <c r="Z619" s="80"/>
    </row>
    <row r="620" spans="1:26" x14ac:dyDescent="0.25">
      <c r="A620" s="65" t="s">
        <v>491</v>
      </c>
      <c r="B620" s="65" t="s">
        <v>631</v>
      </c>
      <c r="C620" s="66"/>
      <c r="D620" s="67"/>
      <c r="E620" s="68"/>
      <c r="F620" s="69"/>
      <c r="G620" s="66"/>
      <c r="H620" s="70"/>
      <c r="I620" s="71"/>
      <c r="J620" s="71"/>
      <c r="K620" s="35"/>
      <c r="L620" s="78">
        <v>620</v>
      </c>
      <c r="M620" s="78"/>
      <c r="N620" s="73"/>
      <c r="O620" s="80" t="s">
        <v>754</v>
      </c>
      <c r="P620" s="82">
        <v>42811.86378472222</v>
      </c>
      <c r="Q620" s="80" t="s">
        <v>1001</v>
      </c>
      <c r="R620" s="80"/>
      <c r="S620" s="80"/>
      <c r="T620" s="80" t="s">
        <v>1891</v>
      </c>
      <c r="U620" s="82">
        <v>42811.86378472222</v>
      </c>
      <c r="V620" s="84" t="s">
        <v>2525</v>
      </c>
      <c r="W620" s="80"/>
      <c r="X620" s="80"/>
      <c r="Y620" s="83" t="s">
        <v>3525</v>
      </c>
      <c r="Z620" s="80"/>
    </row>
    <row r="621" spans="1:26" x14ac:dyDescent="0.25">
      <c r="A621" s="65" t="s">
        <v>489</v>
      </c>
      <c r="B621" s="65" t="s">
        <v>631</v>
      </c>
      <c r="C621" s="66"/>
      <c r="D621" s="67"/>
      <c r="E621" s="68"/>
      <c r="F621" s="69"/>
      <c r="G621" s="66"/>
      <c r="H621" s="70"/>
      <c r="I621" s="71"/>
      <c r="J621" s="71"/>
      <c r="K621" s="35"/>
      <c r="L621" s="78">
        <v>621</v>
      </c>
      <c r="M621" s="78"/>
      <c r="N621" s="73"/>
      <c r="O621" s="80" t="s">
        <v>754</v>
      </c>
      <c r="P621" s="82">
        <v>42811.898287037038</v>
      </c>
      <c r="Q621" s="80" t="s">
        <v>766</v>
      </c>
      <c r="R621" s="80"/>
      <c r="S621" s="80"/>
      <c r="T621" s="80" t="s">
        <v>1891</v>
      </c>
      <c r="U621" s="82">
        <v>42811.898287037038</v>
      </c>
      <c r="V621" s="84" t="s">
        <v>2526</v>
      </c>
      <c r="W621" s="80"/>
      <c r="X621" s="80"/>
      <c r="Y621" s="83" t="s">
        <v>3526</v>
      </c>
      <c r="Z621" s="80"/>
    </row>
    <row r="622" spans="1:26" x14ac:dyDescent="0.25">
      <c r="A622" s="65" t="s">
        <v>492</v>
      </c>
      <c r="B622" s="65" t="s">
        <v>631</v>
      </c>
      <c r="C622" s="66"/>
      <c r="D622" s="67"/>
      <c r="E622" s="68"/>
      <c r="F622" s="69"/>
      <c r="G622" s="66"/>
      <c r="H622" s="70"/>
      <c r="I622" s="71"/>
      <c r="J622" s="71"/>
      <c r="K622" s="35"/>
      <c r="L622" s="78">
        <v>622</v>
      </c>
      <c r="M622" s="78"/>
      <c r="N622" s="73"/>
      <c r="O622" s="80" t="s">
        <v>754</v>
      </c>
      <c r="P622" s="82">
        <v>42811.900300925925</v>
      </c>
      <c r="Q622" s="80" t="s">
        <v>766</v>
      </c>
      <c r="R622" s="80"/>
      <c r="S622" s="80"/>
      <c r="T622" s="80" t="s">
        <v>1891</v>
      </c>
      <c r="U622" s="82">
        <v>42811.900300925925</v>
      </c>
      <c r="V622" s="84" t="s">
        <v>2527</v>
      </c>
      <c r="W622" s="80"/>
      <c r="X622" s="80"/>
      <c r="Y622" s="83" t="s">
        <v>3527</v>
      </c>
      <c r="Z622" s="80"/>
    </row>
    <row r="623" spans="1:26" x14ac:dyDescent="0.25">
      <c r="A623" s="65" t="s">
        <v>492</v>
      </c>
      <c r="B623" s="65" t="s">
        <v>489</v>
      </c>
      <c r="C623" s="66"/>
      <c r="D623" s="67"/>
      <c r="E623" s="68"/>
      <c r="F623" s="69"/>
      <c r="G623" s="66"/>
      <c r="H623" s="70"/>
      <c r="I623" s="71"/>
      <c r="J623" s="71"/>
      <c r="K623" s="35"/>
      <c r="L623" s="78">
        <v>623</v>
      </c>
      <c r="M623" s="78"/>
      <c r="N623" s="73"/>
      <c r="O623" s="80" t="s">
        <v>754</v>
      </c>
      <c r="P623" s="82">
        <v>42811.900300925925</v>
      </c>
      <c r="Q623" s="80" t="s">
        <v>766</v>
      </c>
      <c r="R623" s="80"/>
      <c r="S623" s="80"/>
      <c r="T623" s="80" t="s">
        <v>1891</v>
      </c>
      <c r="U623" s="82">
        <v>42811.900300925925</v>
      </c>
      <c r="V623" s="84" t="s">
        <v>2527</v>
      </c>
      <c r="W623" s="80"/>
      <c r="X623" s="80"/>
      <c r="Y623" s="83" t="s">
        <v>3527</v>
      </c>
      <c r="Z623" s="80"/>
    </row>
    <row r="624" spans="1:26" x14ac:dyDescent="0.25">
      <c r="A624" s="65" t="s">
        <v>492</v>
      </c>
      <c r="B624" s="65" t="s">
        <v>491</v>
      </c>
      <c r="C624" s="66"/>
      <c r="D624" s="67"/>
      <c r="E624" s="68"/>
      <c r="F624" s="69"/>
      <c r="G624" s="66"/>
      <c r="H624" s="70"/>
      <c r="I624" s="71"/>
      <c r="J624" s="71"/>
      <c r="K624" s="35"/>
      <c r="L624" s="78">
        <v>624</v>
      </c>
      <c r="M624" s="78"/>
      <c r="N624" s="73"/>
      <c r="O624" s="80" t="s">
        <v>754</v>
      </c>
      <c r="P624" s="82">
        <v>42811.900300925925</v>
      </c>
      <c r="Q624" s="80" t="s">
        <v>766</v>
      </c>
      <c r="R624" s="80"/>
      <c r="S624" s="80"/>
      <c r="T624" s="80" t="s">
        <v>1891</v>
      </c>
      <c r="U624" s="82">
        <v>42811.900300925925</v>
      </c>
      <c r="V624" s="84" t="s">
        <v>2527</v>
      </c>
      <c r="W624" s="80"/>
      <c r="X624" s="80"/>
      <c r="Y624" s="83" t="s">
        <v>3527</v>
      </c>
      <c r="Z624" s="80"/>
    </row>
    <row r="625" spans="1:26" x14ac:dyDescent="0.25">
      <c r="A625" s="65" t="s">
        <v>492</v>
      </c>
      <c r="B625" s="65" t="s">
        <v>621</v>
      </c>
      <c r="C625" s="66"/>
      <c r="D625" s="67"/>
      <c r="E625" s="68"/>
      <c r="F625" s="69"/>
      <c r="G625" s="66"/>
      <c r="H625" s="70"/>
      <c r="I625" s="71"/>
      <c r="J625" s="71"/>
      <c r="K625" s="35"/>
      <c r="L625" s="78">
        <v>625</v>
      </c>
      <c r="M625" s="78"/>
      <c r="N625" s="73"/>
      <c r="O625" s="80" t="s">
        <v>754</v>
      </c>
      <c r="P625" s="82">
        <v>42817.024814814817</v>
      </c>
      <c r="Q625" s="80" t="s">
        <v>985</v>
      </c>
      <c r="R625" s="84" t="s">
        <v>1626</v>
      </c>
      <c r="S625" s="80" t="s">
        <v>1855</v>
      </c>
      <c r="T625" s="80" t="s">
        <v>1998</v>
      </c>
      <c r="U625" s="82">
        <v>42817.024814814817</v>
      </c>
      <c r="V625" s="84" t="s">
        <v>2528</v>
      </c>
      <c r="W625" s="80"/>
      <c r="X625" s="80"/>
      <c r="Y625" s="83" t="s">
        <v>3528</v>
      </c>
      <c r="Z625" s="80"/>
    </row>
    <row r="626" spans="1:26" x14ac:dyDescent="0.25">
      <c r="A626" s="65" t="s">
        <v>493</v>
      </c>
      <c r="B626" s="65" t="s">
        <v>543</v>
      </c>
      <c r="C626" s="66"/>
      <c r="D626" s="67"/>
      <c r="E626" s="68"/>
      <c r="F626" s="69"/>
      <c r="G626" s="66"/>
      <c r="H626" s="70"/>
      <c r="I626" s="71"/>
      <c r="J626" s="71"/>
      <c r="K626" s="35"/>
      <c r="L626" s="78">
        <v>626</v>
      </c>
      <c r="M626" s="78"/>
      <c r="N626" s="73"/>
      <c r="O626" s="80" t="s">
        <v>754</v>
      </c>
      <c r="P626" s="82">
        <v>42817.027199074073</v>
      </c>
      <c r="Q626" s="80" t="s">
        <v>996</v>
      </c>
      <c r="R626" s="84" t="s">
        <v>1620</v>
      </c>
      <c r="S626" s="80" t="s">
        <v>1853</v>
      </c>
      <c r="T626" s="80" t="s">
        <v>1987</v>
      </c>
      <c r="U626" s="82">
        <v>42817.027199074073</v>
      </c>
      <c r="V626" s="84" t="s">
        <v>2529</v>
      </c>
      <c r="W626" s="80"/>
      <c r="X626" s="80"/>
      <c r="Y626" s="83" t="s">
        <v>3529</v>
      </c>
      <c r="Z626" s="80"/>
    </row>
    <row r="627" spans="1:26" x14ac:dyDescent="0.25">
      <c r="A627" s="65" t="s">
        <v>494</v>
      </c>
      <c r="B627" s="65" t="s">
        <v>621</v>
      </c>
      <c r="C627" s="66"/>
      <c r="D627" s="67"/>
      <c r="E627" s="68"/>
      <c r="F627" s="69"/>
      <c r="G627" s="66"/>
      <c r="H627" s="70"/>
      <c r="I627" s="71"/>
      <c r="J627" s="71"/>
      <c r="K627" s="35"/>
      <c r="L627" s="78">
        <v>627</v>
      </c>
      <c r="M627" s="78"/>
      <c r="N627" s="73"/>
      <c r="O627" s="80" t="s">
        <v>754</v>
      </c>
      <c r="P627" s="82">
        <v>42817.027708333335</v>
      </c>
      <c r="Q627" s="80" t="s">
        <v>985</v>
      </c>
      <c r="R627" s="84" t="s">
        <v>1626</v>
      </c>
      <c r="S627" s="80" t="s">
        <v>1855</v>
      </c>
      <c r="T627" s="80" t="s">
        <v>1998</v>
      </c>
      <c r="U627" s="82">
        <v>42817.027708333335</v>
      </c>
      <c r="V627" s="84" t="s">
        <v>2530</v>
      </c>
      <c r="W627" s="80"/>
      <c r="X627" s="80"/>
      <c r="Y627" s="83" t="s">
        <v>3530</v>
      </c>
      <c r="Z627" s="80"/>
    </row>
    <row r="628" spans="1:26" x14ac:dyDescent="0.25">
      <c r="A628" s="65" t="s">
        <v>495</v>
      </c>
      <c r="B628" s="65" t="s">
        <v>543</v>
      </c>
      <c r="C628" s="66"/>
      <c r="D628" s="67"/>
      <c r="E628" s="68"/>
      <c r="F628" s="69"/>
      <c r="G628" s="66"/>
      <c r="H628" s="70"/>
      <c r="I628" s="71"/>
      <c r="J628" s="71"/>
      <c r="K628" s="35"/>
      <c r="L628" s="78">
        <v>628</v>
      </c>
      <c r="M628" s="78"/>
      <c r="N628" s="73"/>
      <c r="O628" s="80" t="s">
        <v>754</v>
      </c>
      <c r="P628" s="82">
        <v>42817.028599537036</v>
      </c>
      <c r="Q628" s="80" t="s">
        <v>996</v>
      </c>
      <c r="R628" s="84" t="s">
        <v>1620</v>
      </c>
      <c r="S628" s="80" t="s">
        <v>1853</v>
      </c>
      <c r="T628" s="80" t="s">
        <v>1987</v>
      </c>
      <c r="U628" s="82">
        <v>42817.028599537036</v>
      </c>
      <c r="V628" s="84" t="s">
        <v>2531</v>
      </c>
      <c r="W628" s="80"/>
      <c r="X628" s="80"/>
      <c r="Y628" s="83" t="s">
        <v>3531</v>
      </c>
      <c r="Z628" s="80"/>
    </row>
    <row r="629" spans="1:26" x14ac:dyDescent="0.25">
      <c r="A629" s="65" t="s">
        <v>415</v>
      </c>
      <c r="B629" s="65" t="s">
        <v>415</v>
      </c>
      <c r="C629" s="66"/>
      <c r="D629" s="67"/>
      <c r="E629" s="68"/>
      <c r="F629" s="69"/>
      <c r="G629" s="66"/>
      <c r="H629" s="70"/>
      <c r="I629" s="71"/>
      <c r="J629" s="71"/>
      <c r="K629" s="35"/>
      <c r="L629" s="78">
        <v>629</v>
      </c>
      <c r="M629" s="78"/>
      <c r="N629" s="73"/>
      <c r="O629" s="80" t="s">
        <v>179</v>
      </c>
      <c r="P629" s="82">
        <v>42814.706261574072</v>
      </c>
      <c r="Q629" s="80" t="s">
        <v>1002</v>
      </c>
      <c r="R629" s="84" t="s">
        <v>1632</v>
      </c>
      <c r="S629" s="80" t="s">
        <v>1805</v>
      </c>
      <c r="T629" s="80" t="s">
        <v>2002</v>
      </c>
      <c r="U629" s="82">
        <v>42814.706261574072</v>
      </c>
      <c r="V629" s="84" t="s">
        <v>2532</v>
      </c>
      <c r="W629" s="80"/>
      <c r="X629" s="80"/>
      <c r="Y629" s="83" t="s">
        <v>3532</v>
      </c>
      <c r="Z629" s="80"/>
    </row>
    <row r="630" spans="1:26" x14ac:dyDescent="0.25">
      <c r="A630" s="65" t="s">
        <v>415</v>
      </c>
      <c r="B630" s="65" t="s">
        <v>415</v>
      </c>
      <c r="C630" s="66"/>
      <c r="D630" s="67"/>
      <c r="E630" s="68"/>
      <c r="F630" s="69"/>
      <c r="G630" s="66"/>
      <c r="H630" s="70"/>
      <c r="I630" s="71"/>
      <c r="J630" s="71"/>
      <c r="K630" s="35"/>
      <c r="L630" s="78">
        <v>630</v>
      </c>
      <c r="M630" s="78"/>
      <c r="N630" s="73"/>
      <c r="O630" s="80" t="s">
        <v>179</v>
      </c>
      <c r="P630" s="82">
        <v>42814.706458333334</v>
      </c>
      <c r="Q630" s="80" t="s">
        <v>1003</v>
      </c>
      <c r="R630" s="84" t="s">
        <v>1633</v>
      </c>
      <c r="S630" s="80" t="s">
        <v>1805</v>
      </c>
      <c r="T630" s="80" t="s">
        <v>2003</v>
      </c>
      <c r="U630" s="82">
        <v>42814.706458333334</v>
      </c>
      <c r="V630" s="84" t="s">
        <v>2533</v>
      </c>
      <c r="W630" s="80"/>
      <c r="X630" s="80"/>
      <c r="Y630" s="83" t="s">
        <v>3533</v>
      </c>
      <c r="Z630" s="80"/>
    </row>
    <row r="631" spans="1:26" x14ac:dyDescent="0.25">
      <c r="A631" s="65" t="s">
        <v>415</v>
      </c>
      <c r="B631" s="65" t="s">
        <v>415</v>
      </c>
      <c r="C631" s="66"/>
      <c r="D631" s="67"/>
      <c r="E631" s="68"/>
      <c r="F631" s="69"/>
      <c r="G631" s="66"/>
      <c r="H631" s="70"/>
      <c r="I631" s="71"/>
      <c r="J631" s="71"/>
      <c r="K631" s="35"/>
      <c r="L631" s="78">
        <v>631</v>
      </c>
      <c r="M631" s="78"/>
      <c r="N631" s="73"/>
      <c r="O631" s="80" t="s">
        <v>179</v>
      </c>
      <c r="P631" s="82">
        <v>42814.706666666665</v>
      </c>
      <c r="Q631" s="80" t="s">
        <v>1004</v>
      </c>
      <c r="R631" s="84" t="s">
        <v>1634</v>
      </c>
      <c r="S631" s="80" t="s">
        <v>1805</v>
      </c>
      <c r="T631" s="80" t="s">
        <v>2004</v>
      </c>
      <c r="U631" s="82">
        <v>42814.706666666665</v>
      </c>
      <c r="V631" s="84" t="s">
        <v>2534</v>
      </c>
      <c r="W631" s="80"/>
      <c r="X631" s="80"/>
      <c r="Y631" s="83" t="s">
        <v>3534</v>
      </c>
      <c r="Z631" s="80"/>
    </row>
    <row r="632" spans="1:26" x14ac:dyDescent="0.25">
      <c r="A632" s="65" t="s">
        <v>415</v>
      </c>
      <c r="B632" s="65" t="s">
        <v>608</v>
      </c>
      <c r="C632" s="66"/>
      <c r="D632" s="67"/>
      <c r="E632" s="68"/>
      <c r="F632" s="69"/>
      <c r="G632" s="66"/>
      <c r="H632" s="70"/>
      <c r="I632" s="71"/>
      <c r="J632" s="71"/>
      <c r="K632" s="35"/>
      <c r="L632" s="78">
        <v>632</v>
      </c>
      <c r="M632" s="78"/>
      <c r="N632" s="73"/>
      <c r="O632" s="80" t="s">
        <v>754</v>
      </c>
      <c r="P632" s="82">
        <v>42815.886134259257</v>
      </c>
      <c r="Q632" s="80" t="s">
        <v>982</v>
      </c>
      <c r="R632" s="84" t="s">
        <v>1624</v>
      </c>
      <c r="S632" s="80" t="s">
        <v>1805</v>
      </c>
      <c r="T632" s="80" t="s">
        <v>1996</v>
      </c>
      <c r="U632" s="82">
        <v>42815.886134259257</v>
      </c>
      <c r="V632" s="84" t="s">
        <v>2477</v>
      </c>
      <c r="W632" s="80"/>
      <c r="X632" s="80"/>
      <c r="Y632" s="83" t="s">
        <v>3477</v>
      </c>
      <c r="Z632" s="80"/>
    </row>
    <row r="633" spans="1:26" x14ac:dyDescent="0.25">
      <c r="A633" s="65" t="s">
        <v>415</v>
      </c>
      <c r="B633" s="65" t="s">
        <v>415</v>
      </c>
      <c r="C633" s="66"/>
      <c r="D633" s="67"/>
      <c r="E633" s="68"/>
      <c r="F633" s="69"/>
      <c r="G633" s="66"/>
      <c r="H633" s="70"/>
      <c r="I633" s="71"/>
      <c r="J633" s="71"/>
      <c r="K633" s="35"/>
      <c r="L633" s="78">
        <v>633</v>
      </c>
      <c r="M633" s="78"/>
      <c r="N633" s="73"/>
      <c r="O633" s="80" t="s">
        <v>179</v>
      </c>
      <c r="P633" s="82">
        <v>42816.578125</v>
      </c>
      <c r="Q633" s="80" t="s">
        <v>1005</v>
      </c>
      <c r="R633" s="84" t="s">
        <v>1635</v>
      </c>
      <c r="S633" s="80" t="s">
        <v>1856</v>
      </c>
      <c r="T633" s="80" t="s">
        <v>2005</v>
      </c>
      <c r="U633" s="82">
        <v>42816.578125</v>
      </c>
      <c r="V633" s="84" t="s">
        <v>2535</v>
      </c>
      <c r="W633" s="80"/>
      <c r="X633" s="80"/>
      <c r="Y633" s="83" t="s">
        <v>3535</v>
      </c>
      <c r="Z633" s="80"/>
    </row>
    <row r="634" spans="1:26" x14ac:dyDescent="0.25">
      <c r="A634" s="65" t="s">
        <v>496</v>
      </c>
      <c r="B634" s="65" t="s">
        <v>415</v>
      </c>
      <c r="C634" s="66"/>
      <c r="D634" s="67"/>
      <c r="E634" s="68"/>
      <c r="F634" s="69"/>
      <c r="G634" s="66"/>
      <c r="H634" s="70"/>
      <c r="I634" s="71"/>
      <c r="J634" s="71"/>
      <c r="K634" s="35"/>
      <c r="L634" s="78">
        <v>634</v>
      </c>
      <c r="M634" s="78"/>
      <c r="N634" s="73"/>
      <c r="O634" s="80" t="s">
        <v>754</v>
      </c>
      <c r="P634" s="82">
        <v>42814.945821759262</v>
      </c>
      <c r="Q634" s="80" t="s">
        <v>1006</v>
      </c>
      <c r="R634" s="80"/>
      <c r="S634" s="80"/>
      <c r="T634" s="80" t="s">
        <v>2006</v>
      </c>
      <c r="U634" s="82">
        <v>42814.945821759262</v>
      </c>
      <c r="V634" s="84" t="s">
        <v>2536</v>
      </c>
      <c r="W634" s="80"/>
      <c r="X634" s="80"/>
      <c r="Y634" s="83" t="s">
        <v>3536</v>
      </c>
      <c r="Z634" s="80"/>
    </row>
    <row r="635" spans="1:26" x14ac:dyDescent="0.25">
      <c r="A635" s="65" t="s">
        <v>496</v>
      </c>
      <c r="B635" s="65" t="s">
        <v>415</v>
      </c>
      <c r="C635" s="66"/>
      <c r="D635" s="67"/>
      <c r="E635" s="68"/>
      <c r="F635" s="69"/>
      <c r="G635" s="66"/>
      <c r="H635" s="70"/>
      <c r="I635" s="71"/>
      <c r="J635" s="71"/>
      <c r="K635" s="35"/>
      <c r="L635" s="78">
        <v>635</v>
      </c>
      <c r="M635" s="78"/>
      <c r="N635" s="73"/>
      <c r="O635" s="80" t="s">
        <v>754</v>
      </c>
      <c r="P635" s="82">
        <v>42817.029895833337</v>
      </c>
      <c r="Q635" s="80" t="s">
        <v>1007</v>
      </c>
      <c r="R635" s="84" t="s">
        <v>1636</v>
      </c>
      <c r="S635" s="80" t="s">
        <v>1805</v>
      </c>
      <c r="T635" s="80" t="s">
        <v>1910</v>
      </c>
      <c r="U635" s="82">
        <v>42817.029895833337</v>
      </c>
      <c r="V635" s="84" t="s">
        <v>2537</v>
      </c>
      <c r="W635" s="80"/>
      <c r="X635" s="80"/>
      <c r="Y635" s="83" t="s">
        <v>3537</v>
      </c>
      <c r="Z635" s="80"/>
    </row>
    <row r="636" spans="1:26" x14ac:dyDescent="0.25">
      <c r="A636" s="65" t="s">
        <v>496</v>
      </c>
      <c r="B636" s="65" t="s">
        <v>496</v>
      </c>
      <c r="C636" s="66"/>
      <c r="D636" s="67"/>
      <c r="E636" s="68"/>
      <c r="F636" s="69"/>
      <c r="G636" s="66"/>
      <c r="H636" s="70"/>
      <c r="I636" s="71"/>
      <c r="J636" s="71"/>
      <c r="K636" s="35"/>
      <c r="L636" s="78">
        <v>636</v>
      </c>
      <c r="M636" s="78"/>
      <c r="N636" s="73"/>
      <c r="O636" s="80" t="s">
        <v>179</v>
      </c>
      <c r="P636" s="82">
        <v>42816.434837962966</v>
      </c>
      <c r="Q636" s="80" t="s">
        <v>1008</v>
      </c>
      <c r="R636" s="84" t="s">
        <v>1637</v>
      </c>
      <c r="S636" s="80" t="s">
        <v>1805</v>
      </c>
      <c r="T636" s="80" t="s">
        <v>2007</v>
      </c>
      <c r="U636" s="82">
        <v>42816.434837962966</v>
      </c>
      <c r="V636" s="84" t="s">
        <v>2538</v>
      </c>
      <c r="W636" s="80"/>
      <c r="X636" s="80"/>
      <c r="Y636" s="83" t="s">
        <v>3538</v>
      </c>
      <c r="Z636" s="80"/>
    </row>
    <row r="637" spans="1:26" x14ac:dyDescent="0.25">
      <c r="A637" s="65" t="s">
        <v>497</v>
      </c>
      <c r="B637" s="65" t="s">
        <v>497</v>
      </c>
      <c r="C637" s="66"/>
      <c r="D637" s="67"/>
      <c r="E637" s="68"/>
      <c r="F637" s="69"/>
      <c r="G637" s="66"/>
      <c r="H637" s="70"/>
      <c r="I637" s="71"/>
      <c r="J637" s="71"/>
      <c r="K637" s="35"/>
      <c r="L637" s="78">
        <v>637</v>
      </c>
      <c r="M637" s="78"/>
      <c r="N637" s="73"/>
      <c r="O637" s="80" t="s">
        <v>179</v>
      </c>
      <c r="P637" s="82">
        <v>42816.737500000003</v>
      </c>
      <c r="Q637" s="80" t="s">
        <v>1009</v>
      </c>
      <c r="R637" s="84" t="s">
        <v>1638</v>
      </c>
      <c r="S637" s="80" t="s">
        <v>1857</v>
      </c>
      <c r="T637" s="80" t="s">
        <v>2008</v>
      </c>
      <c r="U637" s="82">
        <v>42816.737500000003</v>
      </c>
      <c r="V637" s="84" t="s">
        <v>2539</v>
      </c>
      <c r="W637" s="80"/>
      <c r="X637" s="80"/>
      <c r="Y637" s="83" t="s">
        <v>3539</v>
      </c>
      <c r="Z637" s="80"/>
    </row>
    <row r="638" spans="1:26" x14ac:dyDescent="0.25">
      <c r="A638" s="65" t="s">
        <v>497</v>
      </c>
      <c r="B638" s="65" t="s">
        <v>497</v>
      </c>
      <c r="C638" s="66"/>
      <c r="D638" s="67"/>
      <c r="E638" s="68"/>
      <c r="F638" s="69"/>
      <c r="G638" s="66"/>
      <c r="H638" s="70"/>
      <c r="I638" s="71"/>
      <c r="J638" s="71"/>
      <c r="K638" s="35"/>
      <c r="L638" s="78">
        <v>638</v>
      </c>
      <c r="M638" s="78"/>
      <c r="N638" s="73"/>
      <c r="O638" s="80" t="s">
        <v>179</v>
      </c>
      <c r="P638" s="82">
        <v>42817.031388888892</v>
      </c>
      <c r="Q638" s="80" t="s">
        <v>1010</v>
      </c>
      <c r="R638" s="80"/>
      <c r="S638" s="80"/>
      <c r="T638" s="80" t="s">
        <v>2009</v>
      </c>
      <c r="U638" s="82">
        <v>42817.031388888892</v>
      </c>
      <c r="V638" s="84" t="s">
        <v>2540</v>
      </c>
      <c r="W638" s="80"/>
      <c r="X638" s="80"/>
      <c r="Y638" s="83" t="s">
        <v>3540</v>
      </c>
      <c r="Z638" s="80"/>
    </row>
    <row r="639" spans="1:26" x14ac:dyDescent="0.25">
      <c r="A639" s="65" t="s">
        <v>498</v>
      </c>
      <c r="B639" s="65" t="s">
        <v>525</v>
      </c>
      <c r="C639" s="66"/>
      <c r="D639" s="67"/>
      <c r="E639" s="68"/>
      <c r="F639" s="69"/>
      <c r="G639" s="66"/>
      <c r="H639" s="70"/>
      <c r="I639" s="71"/>
      <c r="J639" s="71"/>
      <c r="K639" s="35"/>
      <c r="L639" s="78">
        <v>639</v>
      </c>
      <c r="M639" s="78"/>
      <c r="N639" s="73"/>
      <c r="O639" s="80" t="s">
        <v>754</v>
      </c>
      <c r="P639" s="82">
        <v>42815.185902777775</v>
      </c>
      <c r="Q639" s="80" t="s">
        <v>1011</v>
      </c>
      <c r="R639" s="80"/>
      <c r="S639" s="80"/>
      <c r="T639" s="80" t="s">
        <v>1884</v>
      </c>
      <c r="U639" s="82">
        <v>42815.185902777775</v>
      </c>
      <c r="V639" s="84" t="s">
        <v>2541</v>
      </c>
      <c r="W639" s="80"/>
      <c r="X639" s="80"/>
      <c r="Y639" s="83" t="s">
        <v>3541</v>
      </c>
      <c r="Z639" s="80"/>
    </row>
    <row r="640" spans="1:26" x14ac:dyDescent="0.25">
      <c r="A640" s="65" t="s">
        <v>498</v>
      </c>
      <c r="B640" s="65" t="s">
        <v>524</v>
      </c>
      <c r="C640" s="66"/>
      <c r="D640" s="67"/>
      <c r="E640" s="68"/>
      <c r="F640" s="69"/>
      <c r="G640" s="66"/>
      <c r="H640" s="70"/>
      <c r="I640" s="71"/>
      <c r="J640" s="71"/>
      <c r="K640" s="35"/>
      <c r="L640" s="78">
        <v>640</v>
      </c>
      <c r="M640" s="78"/>
      <c r="N640" s="73"/>
      <c r="O640" s="80" t="s">
        <v>754</v>
      </c>
      <c r="P640" s="82">
        <v>42815.185902777775</v>
      </c>
      <c r="Q640" s="80" t="s">
        <v>1011</v>
      </c>
      <c r="R640" s="80"/>
      <c r="S640" s="80"/>
      <c r="T640" s="80" t="s">
        <v>1884</v>
      </c>
      <c r="U640" s="82">
        <v>42815.185902777775</v>
      </c>
      <c r="V640" s="84" t="s">
        <v>2541</v>
      </c>
      <c r="W640" s="80"/>
      <c r="X640" s="80"/>
      <c r="Y640" s="83" t="s">
        <v>3541</v>
      </c>
      <c r="Z640" s="80"/>
    </row>
    <row r="641" spans="1:26" x14ac:dyDescent="0.25">
      <c r="A641" s="65" t="s">
        <v>498</v>
      </c>
      <c r="B641" s="65" t="s">
        <v>525</v>
      </c>
      <c r="C641" s="66"/>
      <c r="D641" s="67"/>
      <c r="E641" s="68"/>
      <c r="F641" s="69"/>
      <c r="G641" s="66"/>
      <c r="H641" s="70"/>
      <c r="I641" s="71"/>
      <c r="J641" s="71"/>
      <c r="K641" s="35"/>
      <c r="L641" s="78">
        <v>641</v>
      </c>
      <c r="M641" s="78"/>
      <c r="N641" s="73"/>
      <c r="O641" s="80" t="s">
        <v>754</v>
      </c>
      <c r="P641" s="82">
        <v>42817.031655092593</v>
      </c>
      <c r="Q641" s="80" t="s">
        <v>988</v>
      </c>
      <c r="R641" s="80"/>
      <c r="S641" s="80"/>
      <c r="T641" s="80" t="s">
        <v>1884</v>
      </c>
      <c r="U641" s="82">
        <v>42817.031655092593</v>
      </c>
      <c r="V641" s="84" t="s">
        <v>2542</v>
      </c>
      <c r="W641" s="80"/>
      <c r="X641" s="80"/>
      <c r="Y641" s="83" t="s">
        <v>3542</v>
      </c>
      <c r="Z641" s="80"/>
    </row>
    <row r="642" spans="1:26" x14ac:dyDescent="0.25">
      <c r="A642" s="65" t="s">
        <v>498</v>
      </c>
      <c r="B642" s="65" t="s">
        <v>524</v>
      </c>
      <c r="C642" s="66"/>
      <c r="D642" s="67"/>
      <c r="E642" s="68"/>
      <c r="F642" s="69"/>
      <c r="G642" s="66"/>
      <c r="H642" s="70"/>
      <c r="I642" s="71"/>
      <c r="J642" s="71"/>
      <c r="K642" s="35"/>
      <c r="L642" s="78">
        <v>642</v>
      </c>
      <c r="M642" s="78"/>
      <c r="N642" s="73"/>
      <c r="O642" s="80" t="s">
        <v>754</v>
      </c>
      <c r="P642" s="82">
        <v>42817.031655092593</v>
      </c>
      <c r="Q642" s="80" t="s">
        <v>988</v>
      </c>
      <c r="R642" s="80"/>
      <c r="S642" s="80"/>
      <c r="T642" s="80" t="s">
        <v>1884</v>
      </c>
      <c r="U642" s="82">
        <v>42817.031655092593</v>
      </c>
      <c r="V642" s="84" t="s">
        <v>2542</v>
      </c>
      <c r="W642" s="80"/>
      <c r="X642" s="80"/>
      <c r="Y642" s="83" t="s">
        <v>3542</v>
      </c>
      <c r="Z642" s="80"/>
    </row>
    <row r="643" spans="1:26" x14ac:dyDescent="0.25">
      <c r="A643" s="65" t="s">
        <v>499</v>
      </c>
      <c r="B643" s="65" t="s">
        <v>525</v>
      </c>
      <c r="C643" s="66"/>
      <c r="D643" s="67"/>
      <c r="E643" s="68"/>
      <c r="F643" s="69"/>
      <c r="G643" s="66"/>
      <c r="H643" s="70"/>
      <c r="I643" s="71"/>
      <c r="J643" s="71"/>
      <c r="K643" s="35"/>
      <c r="L643" s="78">
        <v>643</v>
      </c>
      <c r="M643" s="78"/>
      <c r="N643" s="73"/>
      <c r="O643" s="80" t="s">
        <v>754</v>
      </c>
      <c r="P643" s="82">
        <v>42817.036296296297</v>
      </c>
      <c r="Q643" s="80" t="s">
        <v>988</v>
      </c>
      <c r="R643" s="80"/>
      <c r="S643" s="80"/>
      <c r="T643" s="80" t="s">
        <v>1884</v>
      </c>
      <c r="U643" s="82">
        <v>42817.036296296297</v>
      </c>
      <c r="V643" s="84" t="s">
        <v>2543</v>
      </c>
      <c r="W643" s="80"/>
      <c r="X643" s="80"/>
      <c r="Y643" s="83" t="s">
        <v>3543</v>
      </c>
      <c r="Z643" s="80"/>
    </row>
    <row r="644" spans="1:26" x14ac:dyDescent="0.25">
      <c r="A644" s="65" t="s">
        <v>499</v>
      </c>
      <c r="B644" s="65" t="s">
        <v>524</v>
      </c>
      <c r="C644" s="66"/>
      <c r="D644" s="67"/>
      <c r="E644" s="68"/>
      <c r="F644" s="69"/>
      <c r="G644" s="66"/>
      <c r="H644" s="70"/>
      <c r="I644" s="71"/>
      <c r="J644" s="71"/>
      <c r="K644" s="35"/>
      <c r="L644" s="78">
        <v>644</v>
      </c>
      <c r="M644" s="78"/>
      <c r="N644" s="73"/>
      <c r="O644" s="80" t="s">
        <v>754</v>
      </c>
      <c r="P644" s="82">
        <v>42817.036296296297</v>
      </c>
      <c r="Q644" s="80" t="s">
        <v>988</v>
      </c>
      <c r="R644" s="80"/>
      <c r="S644" s="80"/>
      <c r="T644" s="80" t="s">
        <v>1884</v>
      </c>
      <c r="U644" s="82">
        <v>42817.036296296297</v>
      </c>
      <c r="V644" s="84" t="s">
        <v>2543</v>
      </c>
      <c r="W644" s="80"/>
      <c r="X644" s="80"/>
      <c r="Y644" s="83" t="s">
        <v>3543</v>
      </c>
      <c r="Z644" s="80"/>
    </row>
    <row r="645" spans="1:26" x14ac:dyDescent="0.25">
      <c r="A645" s="65" t="s">
        <v>500</v>
      </c>
      <c r="B645" s="65" t="s">
        <v>716</v>
      </c>
      <c r="C645" s="66"/>
      <c r="D645" s="67"/>
      <c r="E645" s="68"/>
      <c r="F645" s="69"/>
      <c r="G645" s="66"/>
      <c r="H645" s="70"/>
      <c r="I645" s="71"/>
      <c r="J645" s="71"/>
      <c r="K645" s="35"/>
      <c r="L645" s="78">
        <v>645</v>
      </c>
      <c r="M645" s="78"/>
      <c r="N645" s="73"/>
      <c r="O645" s="80" t="s">
        <v>754</v>
      </c>
      <c r="P645" s="82">
        <v>42817.045300925929</v>
      </c>
      <c r="Q645" s="80" t="s">
        <v>1012</v>
      </c>
      <c r="R645" s="84" t="s">
        <v>1639</v>
      </c>
      <c r="S645" s="80" t="s">
        <v>1850</v>
      </c>
      <c r="T645" s="80" t="s">
        <v>2010</v>
      </c>
      <c r="U645" s="82">
        <v>42817.045300925929</v>
      </c>
      <c r="V645" s="84" t="s">
        <v>2544</v>
      </c>
      <c r="W645" s="80"/>
      <c r="X645" s="80"/>
      <c r="Y645" s="83" t="s">
        <v>3544</v>
      </c>
      <c r="Z645" s="80"/>
    </row>
    <row r="646" spans="1:26" x14ac:dyDescent="0.25">
      <c r="A646" s="65" t="s">
        <v>500</v>
      </c>
      <c r="B646" s="65" t="s">
        <v>717</v>
      </c>
      <c r="C646" s="66"/>
      <c r="D646" s="67"/>
      <c r="E646" s="68"/>
      <c r="F646" s="69"/>
      <c r="G646" s="66"/>
      <c r="H646" s="70"/>
      <c r="I646" s="71"/>
      <c r="J646" s="71"/>
      <c r="K646" s="35"/>
      <c r="L646" s="78">
        <v>646</v>
      </c>
      <c r="M646" s="78"/>
      <c r="N646" s="73"/>
      <c r="O646" s="80" t="s">
        <v>754</v>
      </c>
      <c r="P646" s="82">
        <v>42817.045300925929</v>
      </c>
      <c r="Q646" s="80" t="s">
        <v>1012</v>
      </c>
      <c r="R646" s="84" t="s">
        <v>1639</v>
      </c>
      <c r="S646" s="80" t="s">
        <v>1850</v>
      </c>
      <c r="T646" s="80" t="s">
        <v>2010</v>
      </c>
      <c r="U646" s="82">
        <v>42817.045300925929</v>
      </c>
      <c r="V646" s="84" t="s">
        <v>2544</v>
      </c>
      <c r="W646" s="80"/>
      <c r="X646" s="80"/>
      <c r="Y646" s="83" t="s">
        <v>3544</v>
      </c>
      <c r="Z646" s="80"/>
    </row>
    <row r="647" spans="1:26" x14ac:dyDescent="0.25">
      <c r="A647" s="65" t="s">
        <v>500</v>
      </c>
      <c r="B647" s="65" t="s">
        <v>579</v>
      </c>
      <c r="C647" s="66"/>
      <c r="D647" s="67"/>
      <c r="E647" s="68"/>
      <c r="F647" s="69"/>
      <c r="G647" s="66"/>
      <c r="H647" s="70"/>
      <c r="I647" s="71"/>
      <c r="J647" s="71"/>
      <c r="K647" s="35"/>
      <c r="L647" s="78">
        <v>647</v>
      </c>
      <c r="M647" s="78"/>
      <c r="N647" s="73"/>
      <c r="O647" s="80" t="s">
        <v>754</v>
      </c>
      <c r="P647" s="82">
        <v>42817.045300925929</v>
      </c>
      <c r="Q647" s="80" t="s">
        <v>1012</v>
      </c>
      <c r="R647" s="84" t="s">
        <v>1639</v>
      </c>
      <c r="S647" s="80" t="s">
        <v>1850</v>
      </c>
      <c r="T647" s="80" t="s">
        <v>2010</v>
      </c>
      <c r="U647" s="82">
        <v>42817.045300925929</v>
      </c>
      <c r="V647" s="84" t="s">
        <v>2544</v>
      </c>
      <c r="W647" s="80"/>
      <c r="X647" s="80"/>
      <c r="Y647" s="83" t="s">
        <v>3544</v>
      </c>
      <c r="Z647" s="80"/>
    </row>
    <row r="648" spans="1:26" x14ac:dyDescent="0.25">
      <c r="A648" s="65" t="s">
        <v>501</v>
      </c>
      <c r="B648" s="65" t="s">
        <v>621</v>
      </c>
      <c r="C648" s="66"/>
      <c r="D648" s="67"/>
      <c r="E648" s="68"/>
      <c r="F648" s="69"/>
      <c r="G648" s="66"/>
      <c r="H648" s="70"/>
      <c r="I648" s="71"/>
      <c r="J648" s="71"/>
      <c r="K648" s="35"/>
      <c r="L648" s="78">
        <v>648</v>
      </c>
      <c r="M648" s="78"/>
      <c r="N648" s="73"/>
      <c r="O648" s="80" t="s">
        <v>754</v>
      </c>
      <c r="P648" s="82">
        <v>42817.051944444444</v>
      </c>
      <c r="Q648" s="80" t="s">
        <v>985</v>
      </c>
      <c r="R648" s="84" t="s">
        <v>1626</v>
      </c>
      <c r="S648" s="80" t="s">
        <v>1855</v>
      </c>
      <c r="T648" s="80" t="s">
        <v>1998</v>
      </c>
      <c r="U648" s="82">
        <v>42817.051944444444</v>
      </c>
      <c r="V648" s="84" t="s">
        <v>2545</v>
      </c>
      <c r="W648" s="80"/>
      <c r="X648" s="80"/>
      <c r="Y648" s="83" t="s">
        <v>3545</v>
      </c>
      <c r="Z648" s="80"/>
    </row>
    <row r="649" spans="1:26" x14ac:dyDescent="0.25">
      <c r="A649" s="65" t="s">
        <v>502</v>
      </c>
      <c r="B649" s="65" t="s">
        <v>598</v>
      </c>
      <c r="C649" s="66"/>
      <c r="D649" s="67"/>
      <c r="E649" s="68"/>
      <c r="F649" s="69"/>
      <c r="G649" s="66"/>
      <c r="H649" s="70"/>
      <c r="I649" s="71"/>
      <c r="J649" s="71"/>
      <c r="K649" s="35"/>
      <c r="L649" s="78">
        <v>649</v>
      </c>
      <c r="M649" s="78"/>
      <c r="N649" s="73"/>
      <c r="O649" s="80" t="s">
        <v>754</v>
      </c>
      <c r="P649" s="82">
        <v>42817.057569444441</v>
      </c>
      <c r="Q649" s="80" t="s">
        <v>986</v>
      </c>
      <c r="R649" s="84" t="s">
        <v>1587</v>
      </c>
      <c r="S649" s="80" t="s">
        <v>1840</v>
      </c>
      <c r="T649" s="80" t="s">
        <v>1969</v>
      </c>
      <c r="U649" s="82">
        <v>42817.057569444441</v>
      </c>
      <c r="V649" s="84" t="s">
        <v>2546</v>
      </c>
      <c r="W649" s="80"/>
      <c r="X649" s="80"/>
      <c r="Y649" s="83" t="s">
        <v>3546</v>
      </c>
      <c r="Z649" s="80"/>
    </row>
    <row r="650" spans="1:26" x14ac:dyDescent="0.25">
      <c r="A650" s="65" t="s">
        <v>503</v>
      </c>
      <c r="B650" s="65" t="s">
        <v>288</v>
      </c>
      <c r="C650" s="66"/>
      <c r="D650" s="67"/>
      <c r="E650" s="68"/>
      <c r="F650" s="69"/>
      <c r="G650" s="66"/>
      <c r="H650" s="70"/>
      <c r="I650" s="71"/>
      <c r="J650" s="71"/>
      <c r="K650" s="35"/>
      <c r="L650" s="78">
        <v>650</v>
      </c>
      <c r="M650" s="78"/>
      <c r="N650" s="73"/>
      <c r="O650" s="80" t="s">
        <v>754</v>
      </c>
      <c r="P650" s="82">
        <v>42817.090752314813</v>
      </c>
      <c r="Q650" s="80" t="s">
        <v>1013</v>
      </c>
      <c r="R650" s="84" t="s">
        <v>1640</v>
      </c>
      <c r="S650" s="80" t="s">
        <v>1804</v>
      </c>
      <c r="T650" s="80" t="s">
        <v>2011</v>
      </c>
      <c r="U650" s="82">
        <v>42817.090752314813</v>
      </c>
      <c r="V650" s="84" t="s">
        <v>2547</v>
      </c>
      <c r="W650" s="80"/>
      <c r="X650" s="80"/>
      <c r="Y650" s="83" t="s">
        <v>3547</v>
      </c>
      <c r="Z650" s="80"/>
    </row>
    <row r="651" spans="1:26" x14ac:dyDescent="0.25">
      <c r="A651" s="65" t="s">
        <v>503</v>
      </c>
      <c r="B651" s="65" t="s">
        <v>718</v>
      </c>
      <c r="C651" s="66"/>
      <c r="D651" s="67"/>
      <c r="E651" s="68"/>
      <c r="F651" s="69"/>
      <c r="G651" s="66"/>
      <c r="H651" s="70"/>
      <c r="I651" s="71"/>
      <c r="J651" s="71"/>
      <c r="K651" s="35"/>
      <c r="L651" s="78">
        <v>651</v>
      </c>
      <c r="M651" s="78"/>
      <c r="N651" s="73"/>
      <c r="O651" s="80" t="s">
        <v>754</v>
      </c>
      <c r="P651" s="82">
        <v>42817.090752314813</v>
      </c>
      <c r="Q651" s="80" t="s">
        <v>1013</v>
      </c>
      <c r="R651" s="84" t="s">
        <v>1640</v>
      </c>
      <c r="S651" s="80" t="s">
        <v>1804</v>
      </c>
      <c r="T651" s="80" t="s">
        <v>2011</v>
      </c>
      <c r="U651" s="82">
        <v>42817.090752314813</v>
      </c>
      <c r="V651" s="84" t="s">
        <v>2547</v>
      </c>
      <c r="W651" s="80"/>
      <c r="X651" s="80"/>
      <c r="Y651" s="83" t="s">
        <v>3547</v>
      </c>
      <c r="Z651" s="80"/>
    </row>
    <row r="652" spans="1:26" x14ac:dyDescent="0.25">
      <c r="A652" s="65" t="s">
        <v>504</v>
      </c>
      <c r="B652" s="65" t="s">
        <v>525</v>
      </c>
      <c r="C652" s="66"/>
      <c r="D652" s="67"/>
      <c r="E652" s="68"/>
      <c r="F652" s="69"/>
      <c r="G652" s="66"/>
      <c r="H652" s="70"/>
      <c r="I652" s="71"/>
      <c r="J652" s="71"/>
      <c r="K652" s="35"/>
      <c r="L652" s="78">
        <v>652</v>
      </c>
      <c r="M652" s="78"/>
      <c r="N652" s="73"/>
      <c r="O652" s="80" t="s">
        <v>754</v>
      </c>
      <c r="P652" s="82">
        <v>42817.094456018516</v>
      </c>
      <c r="Q652" s="80" t="s">
        <v>988</v>
      </c>
      <c r="R652" s="80"/>
      <c r="S652" s="80"/>
      <c r="T652" s="80" t="s">
        <v>1884</v>
      </c>
      <c r="U652" s="82">
        <v>42817.094456018516</v>
      </c>
      <c r="V652" s="84" t="s">
        <v>2548</v>
      </c>
      <c r="W652" s="80"/>
      <c r="X652" s="80"/>
      <c r="Y652" s="83" t="s">
        <v>3548</v>
      </c>
      <c r="Z652" s="80"/>
    </row>
    <row r="653" spans="1:26" x14ac:dyDescent="0.25">
      <c r="A653" s="65" t="s">
        <v>504</v>
      </c>
      <c r="B653" s="65" t="s">
        <v>524</v>
      </c>
      <c r="C653" s="66"/>
      <c r="D653" s="67"/>
      <c r="E653" s="68"/>
      <c r="F653" s="69"/>
      <c r="G653" s="66"/>
      <c r="H653" s="70"/>
      <c r="I653" s="71"/>
      <c r="J653" s="71"/>
      <c r="K653" s="35"/>
      <c r="L653" s="78">
        <v>653</v>
      </c>
      <c r="M653" s="78"/>
      <c r="N653" s="73"/>
      <c r="O653" s="80" t="s">
        <v>754</v>
      </c>
      <c r="P653" s="82">
        <v>42817.094456018516</v>
      </c>
      <c r="Q653" s="80" t="s">
        <v>988</v>
      </c>
      <c r="R653" s="80"/>
      <c r="S653" s="80"/>
      <c r="T653" s="80" t="s">
        <v>1884</v>
      </c>
      <c r="U653" s="82">
        <v>42817.094456018516</v>
      </c>
      <c r="V653" s="84" t="s">
        <v>2548</v>
      </c>
      <c r="W653" s="80"/>
      <c r="X653" s="80"/>
      <c r="Y653" s="83" t="s">
        <v>3548</v>
      </c>
      <c r="Z653" s="80"/>
    </row>
    <row r="654" spans="1:26" x14ac:dyDescent="0.25">
      <c r="A654" s="65" t="s">
        <v>505</v>
      </c>
      <c r="B654" s="65" t="s">
        <v>621</v>
      </c>
      <c r="C654" s="66"/>
      <c r="D654" s="67"/>
      <c r="E654" s="68"/>
      <c r="F654" s="69"/>
      <c r="G654" s="66"/>
      <c r="H654" s="70"/>
      <c r="I654" s="71"/>
      <c r="J654" s="71"/>
      <c r="K654" s="35"/>
      <c r="L654" s="78">
        <v>654</v>
      </c>
      <c r="M654" s="78"/>
      <c r="N654" s="73"/>
      <c r="O654" s="80" t="s">
        <v>754</v>
      </c>
      <c r="P654" s="82">
        <v>42817.151875000003</v>
      </c>
      <c r="Q654" s="80" t="s">
        <v>985</v>
      </c>
      <c r="R654" s="84" t="s">
        <v>1626</v>
      </c>
      <c r="S654" s="80" t="s">
        <v>1855</v>
      </c>
      <c r="T654" s="80" t="s">
        <v>1998</v>
      </c>
      <c r="U654" s="82">
        <v>42817.151875000003</v>
      </c>
      <c r="V654" s="84" t="s">
        <v>2549</v>
      </c>
      <c r="W654" s="80"/>
      <c r="X654" s="80"/>
      <c r="Y654" s="83" t="s">
        <v>3549</v>
      </c>
      <c r="Z654" s="80"/>
    </row>
    <row r="655" spans="1:26" x14ac:dyDescent="0.25">
      <c r="A655" s="65" t="s">
        <v>506</v>
      </c>
      <c r="B655" s="65" t="s">
        <v>719</v>
      </c>
      <c r="C655" s="66"/>
      <c r="D655" s="67"/>
      <c r="E655" s="68"/>
      <c r="F655" s="69"/>
      <c r="G655" s="66"/>
      <c r="H655" s="70"/>
      <c r="I655" s="71"/>
      <c r="J655" s="71"/>
      <c r="K655" s="35"/>
      <c r="L655" s="78">
        <v>655</v>
      </c>
      <c r="M655" s="78"/>
      <c r="N655" s="73"/>
      <c r="O655" s="80" t="s">
        <v>754</v>
      </c>
      <c r="P655" s="82">
        <v>42817.203715277778</v>
      </c>
      <c r="Q655" s="80" t="s">
        <v>1014</v>
      </c>
      <c r="R655" s="80"/>
      <c r="S655" s="80"/>
      <c r="T655" s="80" t="s">
        <v>2012</v>
      </c>
      <c r="U655" s="82">
        <v>42817.203715277778</v>
      </c>
      <c r="V655" s="84" t="s">
        <v>2550</v>
      </c>
      <c r="W655" s="80"/>
      <c r="X655" s="80"/>
      <c r="Y655" s="83" t="s">
        <v>3550</v>
      </c>
      <c r="Z655" s="80"/>
    </row>
    <row r="656" spans="1:26" x14ac:dyDescent="0.25">
      <c r="A656" s="65" t="s">
        <v>506</v>
      </c>
      <c r="B656" s="65" t="s">
        <v>510</v>
      </c>
      <c r="C656" s="66"/>
      <c r="D656" s="67"/>
      <c r="E656" s="68"/>
      <c r="F656" s="69"/>
      <c r="G656" s="66"/>
      <c r="H656" s="70"/>
      <c r="I656" s="71"/>
      <c r="J656" s="71"/>
      <c r="K656" s="35"/>
      <c r="L656" s="78">
        <v>656</v>
      </c>
      <c r="M656" s="78"/>
      <c r="N656" s="73"/>
      <c r="O656" s="80" t="s">
        <v>754</v>
      </c>
      <c r="P656" s="82">
        <v>42817.203715277778</v>
      </c>
      <c r="Q656" s="80" t="s">
        <v>1014</v>
      </c>
      <c r="R656" s="80"/>
      <c r="S656" s="80"/>
      <c r="T656" s="80" t="s">
        <v>2012</v>
      </c>
      <c r="U656" s="82">
        <v>42817.203715277778</v>
      </c>
      <c r="V656" s="84" t="s">
        <v>2550</v>
      </c>
      <c r="W656" s="80"/>
      <c r="X656" s="80"/>
      <c r="Y656" s="83" t="s">
        <v>3550</v>
      </c>
      <c r="Z656" s="80"/>
    </row>
    <row r="657" spans="1:26" x14ac:dyDescent="0.25">
      <c r="A657" s="65" t="s">
        <v>507</v>
      </c>
      <c r="B657" s="65" t="s">
        <v>719</v>
      </c>
      <c r="C657" s="66"/>
      <c r="D657" s="67"/>
      <c r="E657" s="68"/>
      <c r="F657" s="69"/>
      <c r="G657" s="66"/>
      <c r="H657" s="70"/>
      <c r="I657" s="71"/>
      <c r="J657" s="71"/>
      <c r="K657" s="35"/>
      <c r="L657" s="78">
        <v>657</v>
      </c>
      <c r="M657" s="78"/>
      <c r="N657" s="73"/>
      <c r="O657" s="80" t="s">
        <v>754</v>
      </c>
      <c r="P657" s="82">
        <v>42817.207754629628</v>
      </c>
      <c r="Q657" s="80" t="s">
        <v>1014</v>
      </c>
      <c r="R657" s="80"/>
      <c r="S657" s="80"/>
      <c r="T657" s="80" t="s">
        <v>2012</v>
      </c>
      <c r="U657" s="82">
        <v>42817.207754629628</v>
      </c>
      <c r="V657" s="84" t="s">
        <v>2551</v>
      </c>
      <c r="W657" s="80"/>
      <c r="X657" s="80"/>
      <c r="Y657" s="83" t="s">
        <v>3551</v>
      </c>
      <c r="Z657" s="80"/>
    </row>
    <row r="658" spans="1:26" x14ac:dyDescent="0.25">
      <c r="A658" s="65" t="s">
        <v>507</v>
      </c>
      <c r="B658" s="65" t="s">
        <v>510</v>
      </c>
      <c r="C658" s="66"/>
      <c r="D658" s="67"/>
      <c r="E658" s="68"/>
      <c r="F658" s="69"/>
      <c r="G658" s="66"/>
      <c r="H658" s="70"/>
      <c r="I658" s="71"/>
      <c r="J658" s="71"/>
      <c r="K658" s="35"/>
      <c r="L658" s="78">
        <v>658</v>
      </c>
      <c r="M658" s="78"/>
      <c r="N658" s="73"/>
      <c r="O658" s="80" t="s">
        <v>754</v>
      </c>
      <c r="P658" s="82">
        <v>42817.207754629628</v>
      </c>
      <c r="Q658" s="80" t="s">
        <v>1014</v>
      </c>
      <c r="R658" s="80"/>
      <c r="S658" s="80"/>
      <c r="T658" s="80" t="s">
        <v>2012</v>
      </c>
      <c r="U658" s="82">
        <v>42817.207754629628</v>
      </c>
      <c r="V658" s="84" t="s">
        <v>2551</v>
      </c>
      <c r="W658" s="80"/>
      <c r="X658" s="80"/>
      <c r="Y658" s="83" t="s">
        <v>3551</v>
      </c>
      <c r="Z658" s="80"/>
    </row>
    <row r="659" spans="1:26" x14ac:dyDescent="0.25">
      <c r="A659" s="65" t="s">
        <v>508</v>
      </c>
      <c r="B659" s="65" t="s">
        <v>719</v>
      </c>
      <c r="C659" s="66"/>
      <c r="D659" s="67"/>
      <c r="E659" s="68"/>
      <c r="F659" s="69"/>
      <c r="G659" s="66"/>
      <c r="H659" s="70"/>
      <c r="I659" s="71"/>
      <c r="J659" s="71"/>
      <c r="K659" s="35"/>
      <c r="L659" s="78">
        <v>659</v>
      </c>
      <c r="M659" s="78"/>
      <c r="N659" s="73"/>
      <c r="O659" s="80" t="s">
        <v>754</v>
      </c>
      <c r="P659" s="82">
        <v>42817.215300925927</v>
      </c>
      <c r="Q659" s="80" t="s">
        <v>1014</v>
      </c>
      <c r="R659" s="80"/>
      <c r="S659" s="80"/>
      <c r="T659" s="80" t="s">
        <v>2012</v>
      </c>
      <c r="U659" s="82">
        <v>42817.215300925927</v>
      </c>
      <c r="V659" s="84" t="s">
        <v>2552</v>
      </c>
      <c r="W659" s="80"/>
      <c r="X659" s="80"/>
      <c r="Y659" s="83" t="s">
        <v>3552</v>
      </c>
      <c r="Z659" s="80"/>
    </row>
    <row r="660" spans="1:26" x14ac:dyDescent="0.25">
      <c r="A660" s="65" t="s">
        <v>508</v>
      </c>
      <c r="B660" s="65" t="s">
        <v>510</v>
      </c>
      <c r="C660" s="66"/>
      <c r="D660" s="67"/>
      <c r="E660" s="68"/>
      <c r="F660" s="69"/>
      <c r="G660" s="66"/>
      <c r="H660" s="70"/>
      <c r="I660" s="71"/>
      <c r="J660" s="71"/>
      <c r="K660" s="35"/>
      <c r="L660" s="78">
        <v>660</v>
      </c>
      <c r="M660" s="78"/>
      <c r="N660" s="73"/>
      <c r="O660" s="80" t="s">
        <v>754</v>
      </c>
      <c r="P660" s="82">
        <v>42817.215300925927</v>
      </c>
      <c r="Q660" s="80" t="s">
        <v>1014</v>
      </c>
      <c r="R660" s="80"/>
      <c r="S660" s="80"/>
      <c r="T660" s="80" t="s">
        <v>2012</v>
      </c>
      <c r="U660" s="82">
        <v>42817.215300925927</v>
      </c>
      <c r="V660" s="84" t="s">
        <v>2552</v>
      </c>
      <c r="W660" s="80"/>
      <c r="X660" s="80"/>
      <c r="Y660" s="83" t="s">
        <v>3552</v>
      </c>
      <c r="Z660" s="80"/>
    </row>
    <row r="661" spans="1:26" x14ac:dyDescent="0.25">
      <c r="A661" s="65" t="s">
        <v>509</v>
      </c>
      <c r="B661" s="65" t="s">
        <v>719</v>
      </c>
      <c r="C661" s="66"/>
      <c r="D661" s="67"/>
      <c r="E661" s="68"/>
      <c r="F661" s="69"/>
      <c r="G661" s="66"/>
      <c r="H661" s="70"/>
      <c r="I661" s="71"/>
      <c r="J661" s="71"/>
      <c r="K661" s="35"/>
      <c r="L661" s="78">
        <v>661</v>
      </c>
      <c r="M661" s="78"/>
      <c r="N661" s="73"/>
      <c r="O661" s="80" t="s">
        <v>754</v>
      </c>
      <c r="P661" s="82">
        <v>42817.217766203707</v>
      </c>
      <c r="Q661" s="80" t="s">
        <v>1014</v>
      </c>
      <c r="R661" s="80"/>
      <c r="S661" s="80"/>
      <c r="T661" s="80" t="s">
        <v>2012</v>
      </c>
      <c r="U661" s="82">
        <v>42817.217766203707</v>
      </c>
      <c r="V661" s="84" t="s">
        <v>2553</v>
      </c>
      <c r="W661" s="80"/>
      <c r="X661" s="80"/>
      <c r="Y661" s="83" t="s">
        <v>3553</v>
      </c>
      <c r="Z661" s="80"/>
    </row>
    <row r="662" spans="1:26" x14ac:dyDescent="0.25">
      <c r="A662" s="65" t="s">
        <v>509</v>
      </c>
      <c r="B662" s="65" t="s">
        <v>510</v>
      </c>
      <c r="C662" s="66"/>
      <c r="D662" s="67"/>
      <c r="E662" s="68"/>
      <c r="F662" s="69"/>
      <c r="G662" s="66"/>
      <c r="H662" s="70"/>
      <c r="I662" s="71"/>
      <c r="J662" s="71"/>
      <c r="K662" s="35"/>
      <c r="L662" s="78">
        <v>662</v>
      </c>
      <c r="M662" s="78"/>
      <c r="N662" s="73"/>
      <c r="O662" s="80" t="s">
        <v>754</v>
      </c>
      <c r="P662" s="82">
        <v>42817.217766203707</v>
      </c>
      <c r="Q662" s="80" t="s">
        <v>1014</v>
      </c>
      <c r="R662" s="80"/>
      <c r="S662" s="80"/>
      <c r="T662" s="80" t="s">
        <v>2012</v>
      </c>
      <c r="U662" s="82">
        <v>42817.217766203707</v>
      </c>
      <c r="V662" s="84" t="s">
        <v>2553</v>
      </c>
      <c r="W662" s="80"/>
      <c r="X662" s="80"/>
      <c r="Y662" s="83" t="s">
        <v>3553</v>
      </c>
      <c r="Z662" s="80"/>
    </row>
    <row r="663" spans="1:26" x14ac:dyDescent="0.25">
      <c r="A663" s="65" t="s">
        <v>510</v>
      </c>
      <c r="B663" s="65" t="s">
        <v>719</v>
      </c>
      <c r="C663" s="66"/>
      <c r="D663" s="67"/>
      <c r="E663" s="68"/>
      <c r="F663" s="69"/>
      <c r="G663" s="66"/>
      <c r="H663" s="70"/>
      <c r="I663" s="71"/>
      <c r="J663" s="71"/>
      <c r="K663" s="35"/>
      <c r="L663" s="78">
        <v>663</v>
      </c>
      <c r="M663" s="78"/>
      <c r="N663" s="73"/>
      <c r="O663" s="80" t="s">
        <v>754</v>
      </c>
      <c r="P663" s="82">
        <v>42817.203414351854</v>
      </c>
      <c r="Q663" s="80" t="s">
        <v>1015</v>
      </c>
      <c r="R663" s="84" t="s">
        <v>1641</v>
      </c>
      <c r="S663" s="80" t="s">
        <v>1818</v>
      </c>
      <c r="T663" s="80" t="s">
        <v>2012</v>
      </c>
      <c r="U663" s="82">
        <v>42817.203414351854</v>
      </c>
      <c r="V663" s="84" t="s">
        <v>2554</v>
      </c>
      <c r="W663" s="80"/>
      <c r="X663" s="80"/>
      <c r="Y663" s="83" t="s">
        <v>3554</v>
      </c>
      <c r="Z663" s="80"/>
    </row>
    <row r="664" spans="1:26" x14ac:dyDescent="0.25">
      <c r="A664" s="65" t="s">
        <v>511</v>
      </c>
      <c r="B664" s="65" t="s">
        <v>719</v>
      </c>
      <c r="C664" s="66"/>
      <c r="D664" s="67"/>
      <c r="E664" s="68"/>
      <c r="F664" s="69"/>
      <c r="G664" s="66"/>
      <c r="H664" s="70"/>
      <c r="I664" s="71"/>
      <c r="J664" s="71"/>
      <c r="K664" s="35"/>
      <c r="L664" s="78">
        <v>664</v>
      </c>
      <c r="M664" s="78"/>
      <c r="N664" s="73"/>
      <c r="O664" s="80" t="s">
        <v>754</v>
      </c>
      <c r="P664" s="82">
        <v>42817.3049537037</v>
      </c>
      <c r="Q664" s="80" t="s">
        <v>1014</v>
      </c>
      <c r="R664" s="80"/>
      <c r="S664" s="80"/>
      <c r="T664" s="80" t="s">
        <v>2012</v>
      </c>
      <c r="U664" s="82">
        <v>42817.3049537037</v>
      </c>
      <c r="V664" s="84" t="s">
        <v>2555</v>
      </c>
      <c r="W664" s="80"/>
      <c r="X664" s="80"/>
      <c r="Y664" s="83" t="s">
        <v>3555</v>
      </c>
      <c r="Z664" s="80"/>
    </row>
    <row r="665" spans="1:26" x14ac:dyDescent="0.25">
      <c r="A665" s="65" t="s">
        <v>510</v>
      </c>
      <c r="B665" s="65" t="s">
        <v>510</v>
      </c>
      <c r="C665" s="66"/>
      <c r="D665" s="67"/>
      <c r="E665" s="68"/>
      <c r="F665" s="69"/>
      <c r="G665" s="66"/>
      <c r="H665" s="70"/>
      <c r="I665" s="71"/>
      <c r="J665" s="71"/>
      <c r="K665" s="35"/>
      <c r="L665" s="78">
        <v>665</v>
      </c>
      <c r="M665" s="78"/>
      <c r="N665" s="73"/>
      <c r="O665" s="80" t="s">
        <v>179</v>
      </c>
      <c r="P665" s="82">
        <v>42815.577268518522</v>
      </c>
      <c r="Q665" s="80" t="s">
        <v>1016</v>
      </c>
      <c r="R665" s="84" t="s">
        <v>1642</v>
      </c>
      <c r="S665" s="80" t="s">
        <v>1858</v>
      </c>
      <c r="T665" s="80" t="s">
        <v>2013</v>
      </c>
      <c r="U665" s="82">
        <v>42815.577268518522</v>
      </c>
      <c r="V665" s="84" t="s">
        <v>2556</v>
      </c>
      <c r="W665" s="80"/>
      <c r="X665" s="80"/>
      <c r="Y665" s="83" t="s">
        <v>3556</v>
      </c>
      <c r="Z665" s="80"/>
    </row>
    <row r="666" spans="1:26" x14ac:dyDescent="0.25">
      <c r="A666" s="65" t="s">
        <v>511</v>
      </c>
      <c r="B666" s="65" t="s">
        <v>510</v>
      </c>
      <c r="C666" s="66"/>
      <c r="D666" s="67"/>
      <c r="E666" s="68"/>
      <c r="F666" s="69"/>
      <c r="G666" s="66"/>
      <c r="H666" s="70"/>
      <c r="I666" s="71"/>
      <c r="J666" s="71"/>
      <c r="K666" s="35"/>
      <c r="L666" s="78">
        <v>666</v>
      </c>
      <c r="M666" s="78"/>
      <c r="N666" s="73"/>
      <c r="O666" s="80" t="s">
        <v>754</v>
      </c>
      <c r="P666" s="82">
        <v>42817.3049537037</v>
      </c>
      <c r="Q666" s="80" t="s">
        <v>1014</v>
      </c>
      <c r="R666" s="80"/>
      <c r="S666" s="80"/>
      <c r="T666" s="80" t="s">
        <v>2012</v>
      </c>
      <c r="U666" s="82">
        <v>42817.3049537037</v>
      </c>
      <c r="V666" s="84" t="s">
        <v>2555</v>
      </c>
      <c r="W666" s="80"/>
      <c r="X666" s="80"/>
      <c r="Y666" s="83" t="s">
        <v>3555</v>
      </c>
      <c r="Z666" s="80"/>
    </row>
    <row r="667" spans="1:26" x14ac:dyDescent="0.25">
      <c r="A667" s="65" t="s">
        <v>512</v>
      </c>
      <c r="B667" s="65" t="s">
        <v>621</v>
      </c>
      <c r="C667" s="66"/>
      <c r="D667" s="67"/>
      <c r="E667" s="68"/>
      <c r="F667" s="69"/>
      <c r="G667" s="66"/>
      <c r="H667" s="70"/>
      <c r="I667" s="71"/>
      <c r="J667" s="71"/>
      <c r="K667" s="35"/>
      <c r="L667" s="78">
        <v>667</v>
      </c>
      <c r="M667" s="78"/>
      <c r="N667" s="73"/>
      <c r="O667" s="80" t="s">
        <v>754</v>
      </c>
      <c r="P667" s="82">
        <v>42817.314814814818</v>
      </c>
      <c r="Q667" s="80" t="s">
        <v>985</v>
      </c>
      <c r="R667" s="84" t="s">
        <v>1626</v>
      </c>
      <c r="S667" s="80" t="s">
        <v>1855</v>
      </c>
      <c r="T667" s="80" t="s">
        <v>1998</v>
      </c>
      <c r="U667" s="82">
        <v>42817.314814814818</v>
      </c>
      <c r="V667" s="84" t="s">
        <v>2557</v>
      </c>
      <c r="W667" s="80"/>
      <c r="X667" s="80"/>
      <c r="Y667" s="83" t="s">
        <v>3557</v>
      </c>
      <c r="Z667" s="80"/>
    </row>
    <row r="668" spans="1:26" x14ac:dyDescent="0.25">
      <c r="A668" s="65" t="s">
        <v>513</v>
      </c>
      <c r="B668" s="65" t="s">
        <v>513</v>
      </c>
      <c r="C668" s="66"/>
      <c r="D668" s="67"/>
      <c r="E668" s="68"/>
      <c r="F668" s="69"/>
      <c r="G668" s="66"/>
      <c r="H668" s="70"/>
      <c r="I668" s="71"/>
      <c r="J668" s="71"/>
      <c r="K668" s="35"/>
      <c r="L668" s="78">
        <v>668</v>
      </c>
      <c r="M668" s="78"/>
      <c r="N668" s="73"/>
      <c r="O668" s="80" t="s">
        <v>179</v>
      </c>
      <c r="P668" s="82">
        <v>42817.378668981481</v>
      </c>
      <c r="Q668" s="80" t="s">
        <v>1017</v>
      </c>
      <c r="R668" s="84" t="s">
        <v>1643</v>
      </c>
      <c r="S668" s="80" t="s">
        <v>1805</v>
      </c>
      <c r="T668" s="80" t="s">
        <v>2014</v>
      </c>
      <c r="U668" s="82">
        <v>42817.378668981481</v>
      </c>
      <c r="V668" s="84" t="s">
        <v>2558</v>
      </c>
      <c r="W668" s="80"/>
      <c r="X668" s="80"/>
      <c r="Y668" s="83" t="s">
        <v>3558</v>
      </c>
      <c r="Z668" s="80"/>
    </row>
    <row r="669" spans="1:26" x14ac:dyDescent="0.25">
      <c r="A669" s="65" t="s">
        <v>514</v>
      </c>
      <c r="B669" s="65" t="s">
        <v>513</v>
      </c>
      <c r="C669" s="66"/>
      <c r="D669" s="67"/>
      <c r="E669" s="68"/>
      <c r="F669" s="69"/>
      <c r="G669" s="66"/>
      <c r="H669" s="70"/>
      <c r="I669" s="71"/>
      <c r="J669" s="71"/>
      <c r="K669" s="35"/>
      <c r="L669" s="78">
        <v>669</v>
      </c>
      <c r="M669" s="78"/>
      <c r="N669" s="73"/>
      <c r="O669" s="80" t="s">
        <v>754</v>
      </c>
      <c r="P669" s="82">
        <v>42817.445532407408</v>
      </c>
      <c r="Q669" s="80" t="s">
        <v>1018</v>
      </c>
      <c r="R669" s="84" t="s">
        <v>1644</v>
      </c>
      <c r="S669" s="80" t="s">
        <v>1804</v>
      </c>
      <c r="T669" s="80" t="s">
        <v>2015</v>
      </c>
      <c r="U669" s="82">
        <v>42817.445532407408</v>
      </c>
      <c r="V669" s="84" t="s">
        <v>2559</v>
      </c>
      <c r="W669" s="80"/>
      <c r="X669" s="80"/>
      <c r="Y669" s="83" t="s">
        <v>3559</v>
      </c>
      <c r="Z669" s="80"/>
    </row>
    <row r="670" spans="1:26" x14ac:dyDescent="0.25">
      <c r="A670" s="65" t="s">
        <v>515</v>
      </c>
      <c r="B670" s="65" t="s">
        <v>621</v>
      </c>
      <c r="C670" s="66"/>
      <c r="D670" s="67"/>
      <c r="E670" s="68"/>
      <c r="F670" s="69"/>
      <c r="G670" s="66"/>
      <c r="H670" s="70"/>
      <c r="I670" s="71"/>
      <c r="J670" s="71"/>
      <c r="K670" s="35"/>
      <c r="L670" s="78">
        <v>670</v>
      </c>
      <c r="M670" s="78"/>
      <c r="N670" s="73"/>
      <c r="O670" s="80" t="s">
        <v>754</v>
      </c>
      <c r="P670" s="82">
        <v>42817.456493055557</v>
      </c>
      <c r="Q670" s="80" t="s">
        <v>985</v>
      </c>
      <c r="R670" s="84" t="s">
        <v>1626</v>
      </c>
      <c r="S670" s="80" t="s">
        <v>1855</v>
      </c>
      <c r="T670" s="80" t="s">
        <v>1998</v>
      </c>
      <c r="U670" s="82">
        <v>42817.456493055557</v>
      </c>
      <c r="V670" s="84" t="s">
        <v>2560</v>
      </c>
      <c r="W670" s="80"/>
      <c r="X670" s="80"/>
      <c r="Y670" s="83" t="s">
        <v>3560</v>
      </c>
      <c r="Z670" s="80"/>
    </row>
    <row r="671" spans="1:26" x14ac:dyDescent="0.25">
      <c r="A671" s="65" t="s">
        <v>516</v>
      </c>
      <c r="B671" s="65" t="s">
        <v>587</v>
      </c>
      <c r="C671" s="66"/>
      <c r="D671" s="67"/>
      <c r="E671" s="68"/>
      <c r="F671" s="69"/>
      <c r="G671" s="66"/>
      <c r="H671" s="70"/>
      <c r="I671" s="71"/>
      <c r="J671" s="71"/>
      <c r="K671" s="35"/>
      <c r="L671" s="78">
        <v>671</v>
      </c>
      <c r="M671" s="78"/>
      <c r="N671" s="73"/>
      <c r="O671" s="80" t="s">
        <v>754</v>
      </c>
      <c r="P671" s="82">
        <v>42817.460150462961</v>
      </c>
      <c r="Q671" s="80" t="s">
        <v>1019</v>
      </c>
      <c r="R671" s="80"/>
      <c r="S671" s="80"/>
      <c r="T671" s="80" t="s">
        <v>2016</v>
      </c>
      <c r="U671" s="82">
        <v>42817.460150462961</v>
      </c>
      <c r="V671" s="84" t="s">
        <v>2561</v>
      </c>
      <c r="W671" s="80"/>
      <c r="X671" s="80"/>
      <c r="Y671" s="83" t="s">
        <v>3561</v>
      </c>
      <c r="Z671" s="80"/>
    </row>
    <row r="672" spans="1:26" x14ac:dyDescent="0.25">
      <c r="A672" s="65" t="s">
        <v>517</v>
      </c>
      <c r="B672" s="65" t="s">
        <v>519</v>
      </c>
      <c r="C672" s="66"/>
      <c r="D672" s="67"/>
      <c r="E672" s="68"/>
      <c r="F672" s="69"/>
      <c r="G672" s="66"/>
      <c r="H672" s="70"/>
      <c r="I672" s="71"/>
      <c r="J672" s="71"/>
      <c r="K672" s="35"/>
      <c r="L672" s="78">
        <v>672</v>
      </c>
      <c r="M672" s="78"/>
      <c r="N672" s="73"/>
      <c r="O672" s="80" t="s">
        <v>754</v>
      </c>
      <c r="P672" s="82">
        <v>42813.748043981483</v>
      </c>
      <c r="Q672" s="80" t="s">
        <v>1020</v>
      </c>
      <c r="R672" s="84" t="s">
        <v>1586</v>
      </c>
      <c r="S672" s="80" t="s">
        <v>1829</v>
      </c>
      <c r="T672" s="80" t="s">
        <v>1916</v>
      </c>
      <c r="U672" s="82">
        <v>42813.748043981483</v>
      </c>
      <c r="V672" s="84" t="s">
        <v>2562</v>
      </c>
      <c r="W672" s="80"/>
      <c r="X672" s="80"/>
      <c r="Y672" s="83" t="s">
        <v>3562</v>
      </c>
      <c r="Z672" s="80"/>
    </row>
    <row r="673" spans="1:26" x14ac:dyDescent="0.25">
      <c r="A673" s="65" t="s">
        <v>517</v>
      </c>
      <c r="B673" s="65" t="s">
        <v>518</v>
      </c>
      <c r="C673" s="66"/>
      <c r="D673" s="67"/>
      <c r="E673" s="68"/>
      <c r="F673" s="69"/>
      <c r="G673" s="66"/>
      <c r="H673" s="70"/>
      <c r="I673" s="71"/>
      <c r="J673" s="71"/>
      <c r="K673" s="35"/>
      <c r="L673" s="78">
        <v>673</v>
      </c>
      <c r="M673" s="78"/>
      <c r="N673" s="73"/>
      <c r="O673" s="80" t="s">
        <v>754</v>
      </c>
      <c r="P673" s="82">
        <v>42813.748043981483</v>
      </c>
      <c r="Q673" s="80" t="s">
        <v>1020</v>
      </c>
      <c r="R673" s="84" t="s">
        <v>1586</v>
      </c>
      <c r="S673" s="80" t="s">
        <v>1829</v>
      </c>
      <c r="T673" s="80" t="s">
        <v>1916</v>
      </c>
      <c r="U673" s="82">
        <v>42813.748043981483</v>
      </c>
      <c r="V673" s="84" t="s">
        <v>2562</v>
      </c>
      <c r="W673" s="80"/>
      <c r="X673" s="80"/>
      <c r="Y673" s="83" t="s">
        <v>3562</v>
      </c>
      <c r="Z673" s="80"/>
    </row>
    <row r="674" spans="1:26" x14ac:dyDescent="0.25">
      <c r="A674" s="65" t="s">
        <v>518</v>
      </c>
      <c r="B674" s="65" t="s">
        <v>517</v>
      </c>
      <c r="C674" s="66"/>
      <c r="D674" s="67"/>
      <c r="E674" s="68"/>
      <c r="F674" s="69"/>
      <c r="G674" s="66"/>
      <c r="H674" s="70"/>
      <c r="I674" s="71"/>
      <c r="J674" s="71"/>
      <c r="K674" s="35"/>
      <c r="L674" s="78">
        <v>674</v>
      </c>
      <c r="M674" s="78"/>
      <c r="N674" s="73"/>
      <c r="O674" s="80" t="s">
        <v>754</v>
      </c>
      <c r="P674" s="82">
        <v>42813.911203703705</v>
      </c>
      <c r="Q674" s="80" t="s">
        <v>802</v>
      </c>
      <c r="R674" s="80"/>
      <c r="S674" s="80"/>
      <c r="T674" s="80" t="s">
        <v>1916</v>
      </c>
      <c r="U674" s="82">
        <v>42813.911203703705</v>
      </c>
      <c r="V674" s="84" t="s">
        <v>2563</v>
      </c>
      <c r="W674" s="80"/>
      <c r="X674" s="80"/>
      <c r="Y674" s="83" t="s">
        <v>3563</v>
      </c>
      <c r="Z674" s="80"/>
    </row>
    <row r="675" spans="1:26" x14ac:dyDescent="0.25">
      <c r="A675" s="65" t="s">
        <v>519</v>
      </c>
      <c r="B675" s="65" t="s">
        <v>517</v>
      </c>
      <c r="C675" s="66"/>
      <c r="D675" s="67"/>
      <c r="E675" s="68"/>
      <c r="F675" s="69"/>
      <c r="G675" s="66"/>
      <c r="H675" s="70"/>
      <c r="I675" s="71"/>
      <c r="J675" s="71"/>
      <c r="K675" s="35"/>
      <c r="L675" s="78">
        <v>675</v>
      </c>
      <c r="M675" s="78"/>
      <c r="N675" s="73"/>
      <c r="O675" s="80" t="s">
        <v>754</v>
      </c>
      <c r="P675" s="82">
        <v>42813.926817129628</v>
      </c>
      <c r="Q675" s="80" t="s">
        <v>802</v>
      </c>
      <c r="R675" s="80"/>
      <c r="S675" s="80"/>
      <c r="T675" s="80" t="s">
        <v>1916</v>
      </c>
      <c r="U675" s="82">
        <v>42813.926817129628</v>
      </c>
      <c r="V675" s="84" t="s">
        <v>2564</v>
      </c>
      <c r="W675" s="80"/>
      <c r="X675" s="80"/>
      <c r="Y675" s="83" t="s">
        <v>3564</v>
      </c>
      <c r="Z675" s="80"/>
    </row>
    <row r="676" spans="1:26" x14ac:dyDescent="0.25">
      <c r="A676" s="65" t="s">
        <v>519</v>
      </c>
      <c r="B676" s="65" t="s">
        <v>720</v>
      </c>
      <c r="C676" s="66"/>
      <c r="D676" s="67"/>
      <c r="E676" s="68"/>
      <c r="F676" s="69"/>
      <c r="G676" s="66"/>
      <c r="H676" s="70"/>
      <c r="I676" s="71"/>
      <c r="J676" s="71"/>
      <c r="K676" s="35"/>
      <c r="L676" s="78">
        <v>676</v>
      </c>
      <c r="M676" s="78"/>
      <c r="N676" s="73"/>
      <c r="O676" s="80" t="s">
        <v>754</v>
      </c>
      <c r="P676" s="82">
        <v>42817.464120370372</v>
      </c>
      <c r="Q676" s="80" t="s">
        <v>1021</v>
      </c>
      <c r="R676" s="84" t="s">
        <v>1645</v>
      </c>
      <c r="S676" s="80" t="s">
        <v>1805</v>
      </c>
      <c r="T676" s="80"/>
      <c r="U676" s="82">
        <v>42817.464120370372</v>
      </c>
      <c r="V676" s="84" t="s">
        <v>2565</v>
      </c>
      <c r="W676" s="80"/>
      <c r="X676" s="80"/>
      <c r="Y676" s="83" t="s">
        <v>3565</v>
      </c>
      <c r="Z676" s="80"/>
    </row>
    <row r="677" spans="1:26" x14ac:dyDescent="0.25">
      <c r="A677" s="65" t="s">
        <v>520</v>
      </c>
      <c r="B677" s="65" t="s">
        <v>721</v>
      </c>
      <c r="C677" s="66"/>
      <c r="D677" s="67"/>
      <c r="E677" s="68"/>
      <c r="F677" s="69"/>
      <c r="G677" s="66"/>
      <c r="H677" s="70"/>
      <c r="I677" s="71"/>
      <c r="J677" s="71"/>
      <c r="K677" s="35"/>
      <c r="L677" s="78">
        <v>677</v>
      </c>
      <c r="M677" s="78"/>
      <c r="N677" s="73"/>
      <c r="O677" s="80" t="s">
        <v>755</v>
      </c>
      <c r="P677" s="82">
        <v>42814.038113425922</v>
      </c>
      <c r="Q677" s="80" t="s">
        <v>1022</v>
      </c>
      <c r="R677" s="80" t="s">
        <v>1646</v>
      </c>
      <c r="S677" s="80" t="s">
        <v>1859</v>
      </c>
      <c r="T677" s="80" t="s">
        <v>1884</v>
      </c>
      <c r="U677" s="82">
        <v>42814.038113425922</v>
      </c>
      <c r="V677" s="84" t="s">
        <v>2566</v>
      </c>
      <c r="W677" s="80"/>
      <c r="X677" s="80"/>
      <c r="Y677" s="83" t="s">
        <v>3566</v>
      </c>
      <c r="Z677" s="83" t="s">
        <v>4125</v>
      </c>
    </row>
    <row r="678" spans="1:26" x14ac:dyDescent="0.25">
      <c r="A678" s="65" t="s">
        <v>520</v>
      </c>
      <c r="B678" s="65" t="s">
        <v>668</v>
      </c>
      <c r="C678" s="66"/>
      <c r="D678" s="67"/>
      <c r="E678" s="68"/>
      <c r="F678" s="69"/>
      <c r="G678" s="66"/>
      <c r="H678" s="70"/>
      <c r="I678" s="71"/>
      <c r="J678" s="71"/>
      <c r="K678" s="35"/>
      <c r="L678" s="78">
        <v>678</v>
      </c>
      <c r="M678" s="78"/>
      <c r="N678" s="73"/>
      <c r="O678" s="80" t="s">
        <v>754</v>
      </c>
      <c r="P678" s="82">
        <v>42815.989594907405</v>
      </c>
      <c r="Q678" s="80" t="s">
        <v>1023</v>
      </c>
      <c r="R678" s="80" t="s">
        <v>1647</v>
      </c>
      <c r="S678" s="80" t="s">
        <v>1859</v>
      </c>
      <c r="T678" s="80" t="s">
        <v>1884</v>
      </c>
      <c r="U678" s="82">
        <v>42815.989594907405</v>
      </c>
      <c r="V678" s="84" t="s">
        <v>2567</v>
      </c>
      <c r="W678" s="80"/>
      <c r="X678" s="80"/>
      <c r="Y678" s="83" t="s">
        <v>3567</v>
      </c>
      <c r="Z678" s="80"/>
    </row>
    <row r="679" spans="1:26" x14ac:dyDescent="0.25">
      <c r="A679" s="65" t="s">
        <v>520</v>
      </c>
      <c r="B679" s="65" t="s">
        <v>668</v>
      </c>
      <c r="C679" s="66"/>
      <c r="D679" s="67"/>
      <c r="E679" s="68"/>
      <c r="F679" s="69"/>
      <c r="G679" s="66"/>
      <c r="H679" s="70"/>
      <c r="I679" s="71"/>
      <c r="J679" s="71"/>
      <c r="K679" s="35"/>
      <c r="L679" s="78">
        <v>679</v>
      </c>
      <c r="M679" s="78"/>
      <c r="N679" s="73"/>
      <c r="O679" s="80" t="s">
        <v>754</v>
      </c>
      <c r="P679" s="82">
        <v>42817.475706018522</v>
      </c>
      <c r="Q679" s="80" t="s">
        <v>1024</v>
      </c>
      <c r="R679" s="80" t="s">
        <v>1648</v>
      </c>
      <c r="S679" s="80" t="s">
        <v>1859</v>
      </c>
      <c r="T679" s="80" t="s">
        <v>1884</v>
      </c>
      <c r="U679" s="82">
        <v>42817.475706018522</v>
      </c>
      <c r="V679" s="84" t="s">
        <v>2568</v>
      </c>
      <c r="W679" s="80"/>
      <c r="X679" s="80"/>
      <c r="Y679" s="83" t="s">
        <v>3568</v>
      </c>
      <c r="Z679" s="80"/>
    </row>
    <row r="680" spans="1:26" x14ac:dyDescent="0.25">
      <c r="A680" s="65" t="s">
        <v>453</v>
      </c>
      <c r="B680" s="65" t="s">
        <v>521</v>
      </c>
      <c r="C680" s="66"/>
      <c r="D680" s="67"/>
      <c r="E680" s="68"/>
      <c r="F680" s="69"/>
      <c r="G680" s="66"/>
      <c r="H680" s="70"/>
      <c r="I680" s="71"/>
      <c r="J680" s="71"/>
      <c r="K680" s="35"/>
      <c r="L680" s="78">
        <v>680</v>
      </c>
      <c r="M680" s="78"/>
      <c r="N680" s="73"/>
      <c r="O680" s="80" t="s">
        <v>754</v>
      </c>
      <c r="P680" s="82">
        <v>42812.731863425928</v>
      </c>
      <c r="Q680" s="80" t="s">
        <v>1025</v>
      </c>
      <c r="R680" s="80"/>
      <c r="S680" s="80"/>
      <c r="T680" s="80" t="s">
        <v>1900</v>
      </c>
      <c r="U680" s="82">
        <v>42812.731863425928</v>
      </c>
      <c r="V680" s="84" t="s">
        <v>2569</v>
      </c>
      <c r="W680" s="80"/>
      <c r="X680" s="80"/>
      <c r="Y680" s="83" t="s">
        <v>3569</v>
      </c>
      <c r="Z680" s="80"/>
    </row>
    <row r="681" spans="1:26" x14ac:dyDescent="0.25">
      <c r="A681" s="65" t="s">
        <v>521</v>
      </c>
      <c r="B681" s="65" t="s">
        <v>453</v>
      </c>
      <c r="C681" s="66"/>
      <c r="D681" s="67"/>
      <c r="E681" s="68"/>
      <c r="F681" s="69"/>
      <c r="G681" s="66"/>
      <c r="H681" s="70"/>
      <c r="I681" s="71"/>
      <c r="J681" s="71"/>
      <c r="K681" s="35"/>
      <c r="L681" s="78">
        <v>681</v>
      </c>
      <c r="M681" s="78"/>
      <c r="N681" s="73"/>
      <c r="O681" s="80" t="s">
        <v>754</v>
      </c>
      <c r="P681" s="82">
        <v>42812.835277777776</v>
      </c>
      <c r="Q681" s="80" t="s">
        <v>787</v>
      </c>
      <c r="R681" s="80"/>
      <c r="S681" s="80"/>
      <c r="T681" s="80" t="s">
        <v>1900</v>
      </c>
      <c r="U681" s="82">
        <v>42812.835277777776</v>
      </c>
      <c r="V681" s="84" t="s">
        <v>2570</v>
      </c>
      <c r="W681" s="80"/>
      <c r="X681" s="80"/>
      <c r="Y681" s="83" t="s">
        <v>3570</v>
      </c>
      <c r="Z681" s="80"/>
    </row>
    <row r="682" spans="1:26" x14ac:dyDescent="0.25">
      <c r="A682" s="65" t="s">
        <v>521</v>
      </c>
      <c r="B682" s="65" t="s">
        <v>521</v>
      </c>
      <c r="C682" s="66"/>
      <c r="D682" s="67"/>
      <c r="E682" s="68"/>
      <c r="F682" s="69"/>
      <c r="G682" s="66"/>
      <c r="H682" s="70"/>
      <c r="I682" s="71"/>
      <c r="J682" s="71"/>
      <c r="K682" s="35"/>
      <c r="L682" s="78">
        <v>682</v>
      </c>
      <c r="M682" s="78"/>
      <c r="N682" s="73"/>
      <c r="O682" s="80" t="s">
        <v>179</v>
      </c>
      <c r="P682" s="82">
        <v>42815.067615740743</v>
      </c>
      <c r="Q682" s="80" t="s">
        <v>1026</v>
      </c>
      <c r="R682" s="84" t="s">
        <v>1649</v>
      </c>
      <c r="S682" s="80" t="s">
        <v>1860</v>
      </c>
      <c r="T682" s="80" t="s">
        <v>1934</v>
      </c>
      <c r="U682" s="82">
        <v>42815.067615740743</v>
      </c>
      <c r="V682" s="84" t="s">
        <v>2571</v>
      </c>
      <c r="W682" s="80"/>
      <c r="X682" s="80"/>
      <c r="Y682" s="83" t="s">
        <v>3571</v>
      </c>
      <c r="Z682" s="80"/>
    </row>
    <row r="683" spans="1:26" x14ac:dyDescent="0.25">
      <c r="A683" s="65" t="s">
        <v>521</v>
      </c>
      <c r="B683" s="65" t="s">
        <v>521</v>
      </c>
      <c r="C683" s="66"/>
      <c r="D683" s="67"/>
      <c r="E683" s="68"/>
      <c r="F683" s="69"/>
      <c r="G683" s="66"/>
      <c r="H683" s="70"/>
      <c r="I683" s="71"/>
      <c r="J683" s="71"/>
      <c r="K683" s="35"/>
      <c r="L683" s="78">
        <v>683</v>
      </c>
      <c r="M683" s="78"/>
      <c r="N683" s="73"/>
      <c r="O683" s="80" t="s">
        <v>179</v>
      </c>
      <c r="P683" s="82">
        <v>42816.512766203705</v>
      </c>
      <c r="Q683" s="80" t="s">
        <v>1027</v>
      </c>
      <c r="R683" s="80"/>
      <c r="S683" s="80"/>
      <c r="T683" s="80" t="s">
        <v>2017</v>
      </c>
      <c r="U683" s="82">
        <v>42816.512766203705</v>
      </c>
      <c r="V683" s="84" t="s">
        <v>2572</v>
      </c>
      <c r="W683" s="80"/>
      <c r="X683" s="80"/>
      <c r="Y683" s="83" t="s">
        <v>3572</v>
      </c>
      <c r="Z683" s="80"/>
    </row>
    <row r="684" spans="1:26" x14ac:dyDescent="0.25">
      <c r="A684" s="65" t="s">
        <v>521</v>
      </c>
      <c r="B684" s="65" t="s">
        <v>521</v>
      </c>
      <c r="C684" s="66"/>
      <c r="D684" s="67"/>
      <c r="E684" s="68"/>
      <c r="F684" s="69"/>
      <c r="G684" s="66"/>
      <c r="H684" s="70"/>
      <c r="I684" s="71"/>
      <c r="J684" s="71"/>
      <c r="K684" s="35"/>
      <c r="L684" s="78">
        <v>684</v>
      </c>
      <c r="M684" s="78"/>
      <c r="N684" s="73"/>
      <c r="O684" s="80" t="s">
        <v>179</v>
      </c>
      <c r="P684" s="82">
        <v>42817.489386574074</v>
      </c>
      <c r="Q684" s="80" t="s">
        <v>1028</v>
      </c>
      <c r="R684" s="80"/>
      <c r="S684" s="80"/>
      <c r="T684" s="80" t="s">
        <v>2018</v>
      </c>
      <c r="U684" s="82">
        <v>42817.489386574074</v>
      </c>
      <c r="V684" s="84" t="s">
        <v>2573</v>
      </c>
      <c r="W684" s="80"/>
      <c r="X684" s="80"/>
      <c r="Y684" s="83" t="s">
        <v>3573</v>
      </c>
      <c r="Z684" s="80"/>
    </row>
    <row r="685" spans="1:26" x14ac:dyDescent="0.25">
      <c r="A685" s="65" t="s">
        <v>522</v>
      </c>
      <c r="B685" s="65" t="s">
        <v>522</v>
      </c>
      <c r="C685" s="66"/>
      <c r="D685" s="67"/>
      <c r="E685" s="68"/>
      <c r="F685" s="69"/>
      <c r="G685" s="66"/>
      <c r="H685" s="70"/>
      <c r="I685" s="71"/>
      <c r="J685" s="71"/>
      <c r="K685" s="35"/>
      <c r="L685" s="78">
        <v>685</v>
      </c>
      <c r="M685" s="78"/>
      <c r="N685" s="73"/>
      <c r="O685" s="80" t="s">
        <v>179</v>
      </c>
      <c r="P685" s="82">
        <v>42817.489768518521</v>
      </c>
      <c r="Q685" s="80" t="s">
        <v>1029</v>
      </c>
      <c r="R685" s="84" t="s">
        <v>1650</v>
      </c>
      <c r="S685" s="80" t="s">
        <v>1804</v>
      </c>
      <c r="T685" s="80" t="s">
        <v>2019</v>
      </c>
      <c r="U685" s="82">
        <v>42817.489768518521</v>
      </c>
      <c r="V685" s="84" t="s">
        <v>2574</v>
      </c>
      <c r="W685" s="80"/>
      <c r="X685" s="80"/>
      <c r="Y685" s="83" t="s">
        <v>3574</v>
      </c>
      <c r="Z685" s="80"/>
    </row>
    <row r="686" spans="1:26" x14ac:dyDescent="0.25">
      <c r="A686" s="65" t="s">
        <v>523</v>
      </c>
      <c r="B686" s="65" t="s">
        <v>544</v>
      </c>
      <c r="C686" s="66"/>
      <c r="D686" s="67"/>
      <c r="E686" s="68"/>
      <c r="F686" s="69"/>
      <c r="G686" s="66"/>
      <c r="H686" s="70"/>
      <c r="I686" s="71"/>
      <c r="J686" s="71"/>
      <c r="K686" s="35"/>
      <c r="L686" s="78">
        <v>686</v>
      </c>
      <c r="M686" s="78"/>
      <c r="N686" s="73"/>
      <c r="O686" s="80" t="s">
        <v>754</v>
      </c>
      <c r="P686" s="82">
        <v>42817.501712962963</v>
      </c>
      <c r="Q686" s="80" t="s">
        <v>908</v>
      </c>
      <c r="R686" s="80"/>
      <c r="S686" s="80"/>
      <c r="T686" s="80" t="s">
        <v>1884</v>
      </c>
      <c r="U686" s="82">
        <v>42817.501712962963</v>
      </c>
      <c r="V686" s="84" t="s">
        <v>2575</v>
      </c>
      <c r="W686" s="80"/>
      <c r="X686" s="80"/>
      <c r="Y686" s="83" t="s">
        <v>3575</v>
      </c>
      <c r="Z686" s="80"/>
    </row>
    <row r="687" spans="1:26" x14ac:dyDescent="0.25">
      <c r="A687" s="65" t="s">
        <v>524</v>
      </c>
      <c r="B687" s="65" t="s">
        <v>525</v>
      </c>
      <c r="C687" s="66"/>
      <c r="D687" s="67"/>
      <c r="E687" s="68"/>
      <c r="F687" s="69"/>
      <c r="G687" s="66"/>
      <c r="H687" s="70"/>
      <c r="I687" s="71"/>
      <c r="J687" s="71"/>
      <c r="K687" s="35"/>
      <c r="L687" s="78">
        <v>687</v>
      </c>
      <c r="M687" s="78"/>
      <c r="N687" s="73"/>
      <c r="O687" s="80" t="s">
        <v>754</v>
      </c>
      <c r="P687" s="82">
        <v>42812.506944444445</v>
      </c>
      <c r="Q687" s="80" t="s">
        <v>1030</v>
      </c>
      <c r="R687" s="84" t="s">
        <v>1651</v>
      </c>
      <c r="S687" s="80" t="s">
        <v>1805</v>
      </c>
      <c r="T687" s="80" t="s">
        <v>228</v>
      </c>
      <c r="U687" s="82">
        <v>42812.506944444445</v>
      </c>
      <c r="V687" s="84" t="s">
        <v>2576</v>
      </c>
      <c r="W687" s="80"/>
      <c r="X687" s="80"/>
      <c r="Y687" s="83" t="s">
        <v>3576</v>
      </c>
      <c r="Z687" s="80"/>
    </row>
    <row r="688" spans="1:26" x14ac:dyDescent="0.25">
      <c r="A688" s="65" t="s">
        <v>524</v>
      </c>
      <c r="B688" s="65" t="s">
        <v>525</v>
      </c>
      <c r="C688" s="66"/>
      <c r="D688" s="67"/>
      <c r="E688" s="68"/>
      <c r="F688" s="69"/>
      <c r="G688" s="66"/>
      <c r="H688" s="70"/>
      <c r="I688" s="71"/>
      <c r="J688" s="71"/>
      <c r="K688" s="35"/>
      <c r="L688" s="78">
        <v>688</v>
      </c>
      <c r="M688" s="78"/>
      <c r="N688" s="73"/>
      <c r="O688" s="80" t="s">
        <v>754</v>
      </c>
      <c r="P688" s="82">
        <v>42813</v>
      </c>
      <c r="Q688" s="80" t="s">
        <v>1031</v>
      </c>
      <c r="R688" s="84" t="s">
        <v>1652</v>
      </c>
      <c r="S688" s="80" t="s">
        <v>1805</v>
      </c>
      <c r="T688" s="80" t="s">
        <v>228</v>
      </c>
      <c r="U688" s="82">
        <v>42813</v>
      </c>
      <c r="V688" s="84" t="s">
        <v>2577</v>
      </c>
      <c r="W688" s="80"/>
      <c r="X688" s="80"/>
      <c r="Y688" s="83" t="s">
        <v>3577</v>
      </c>
      <c r="Z688" s="80"/>
    </row>
    <row r="689" spans="1:26" x14ac:dyDescent="0.25">
      <c r="A689" s="65" t="s">
        <v>524</v>
      </c>
      <c r="B689" s="65" t="s">
        <v>525</v>
      </c>
      <c r="C689" s="66"/>
      <c r="D689" s="67"/>
      <c r="E689" s="68"/>
      <c r="F689" s="69"/>
      <c r="G689" s="66"/>
      <c r="H689" s="70"/>
      <c r="I689" s="71"/>
      <c r="J689" s="71"/>
      <c r="K689" s="35"/>
      <c r="L689" s="78">
        <v>689</v>
      </c>
      <c r="M689" s="78"/>
      <c r="N689" s="73"/>
      <c r="O689" s="80" t="s">
        <v>754</v>
      </c>
      <c r="P689" s="82">
        <v>42813.990289351852</v>
      </c>
      <c r="Q689" s="80" t="s">
        <v>1032</v>
      </c>
      <c r="R689" s="84" t="s">
        <v>1653</v>
      </c>
      <c r="S689" s="80" t="s">
        <v>1805</v>
      </c>
      <c r="T689" s="80" t="s">
        <v>1884</v>
      </c>
      <c r="U689" s="82">
        <v>42813.990289351852</v>
      </c>
      <c r="V689" s="84" t="s">
        <v>2578</v>
      </c>
      <c r="W689" s="80"/>
      <c r="X689" s="80"/>
      <c r="Y689" s="83" t="s">
        <v>3578</v>
      </c>
      <c r="Z689" s="80"/>
    </row>
    <row r="690" spans="1:26" x14ac:dyDescent="0.25">
      <c r="A690" s="65" t="s">
        <v>524</v>
      </c>
      <c r="B690" s="65" t="s">
        <v>525</v>
      </c>
      <c r="C690" s="66"/>
      <c r="D690" s="67"/>
      <c r="E690" s="68"/>
      <c r="F690" s="69"/>
      <c r="G690" s="66"/>
      <c r="H690" s="70"/>
      <c r="I690" s="71"/>
      <c r="J690" s="71"/>
      <c r="K690" s="35"/>
      <c r="L690" s="78">
        <v>690</v>
      </c>
      <c r="M690" s="78"/>
      <c r="N690" s="73"/>
      <c r="O690" s="80" t="s">
        <v>754</v>
      </c>
      <c r="P690" s="82">
        <v>42815.005555555559</v>
      </c>
      <c r="Q690" s="80" t="s">
        <v>1033</v>
      </c>
      <c r="R690" s="84" t="s">
        <v>1654</v>
      </c>
      <c r="S690" s="80" t="s">
        <v>1805</v>
      </c>
      <c r="T690" s="80" t="s">
        <v>1884</v>
      </c>
      <c r="U690" s="82">
        <v>42815.005555555559</v>
      </c>
      <c r="V690" s="84" t="s">
        <v>2579</v>
      </c>
      <c r="W690" s="80"/>
      <c r="X690" s="80"/>
      <c r="Y690" s="83" t="s">
        <v>3579</v>
      </c>
      <c r="Z690" s="80"/>
    </row>
    <row r="691" spans="1:26" x14ac:dyDescent="0.25">
      <c r="A691" s="65" t="s">
        <v>524</v>
      </c>
      <c r="B691" s="65" t="s">
        <v>525</v>
      </c>
      <c r="C691" s="66"/>
      <c r="D691" s="67"/>
      <c r="E691" s="68"/>
      <c r="F691" s="69"/>
      <c r="G691" s="66"/>
      <c r="H691" s="70"/>
      <c r="I691" s="71"/>
      <c r="J691" s="71"/>
      <c r="K691" s="35"/>
      <c r="L691" s="78">
        <v>691</v>
      </c>
      <c r="M691" s="78"/>
      <c r="N691" s="73"/>
      <c r="O691" s="80" t="s">
        <v>754</v>
      </c>
      <c r="P691" s="82">
        <v>42816.925520833334</v>
      </c>
      <c r="Q691" s="80" t="s">
        <v>1034</v>
      </c>
      <c r="R691" s="84" t="s">
        <v>1655</v>
      </c>
      <c r="S691" s="80" t="s">
        <v>1805</v>
      </c>
      <c r="T691" s="80" t="s">
        <v>1884</v>
      </c>
      <c r="U691" s="82">
        <v>42816.925520833334</v>
      </c>
      <c r="V691" s="84" t="s">
        <v>2580</v>
      </c>
      <c r="W691" s="80"/>
      <c r="X691" s="80"/>
      <c r="Y691" s="83" t="s">
        <v>3580</v>
      </c>
      <c r="Z691" s="80"/>
    </row>
    <row r="692" spans="1:26" x14ac:dyDescent="0.25">
      <c r="A692" s="65" t="s">
        <v>518</v>
      </c>
      <c r="B692" s="65" t="s">
        <v>525</v>
      </c>
      <c r="C692" s="66"/>
      <c r="D692" s="67"/>
      <c r="E692" s="68"/>
      <c r="F692" s="69"/>
      <c r="G692" s="66"/>
      <c r="H692" s="70"/>
      <c r="I692" s="71"/>
      <c r="J692" s="71"/>
      <c r="K692" s="35"/>
      <c r="L692" s="78">
        <v>692</v>
      </c>
      <c r="M692" s="78"/>
      <c r="N692" s="73"/>
      <c r="O692" s="80" t="s">
        <v>754</v>
      </c>
      <c r="P692" s="82">
        <v>42816.942928240744</v>
      </c>
      <c r="Q692" s="80" t="s">
        <v>988</v>
      </c>
      <c r="R692" s="80"/>
      <c r="S692" s="80"/>
      <c r="T692" s="80" t="s">
        <v>1884</v>
      </c>
      <c r="U692" s="82">
        <v>42816.942928240744</v>
      </c>
      <c r="V692" s="84" t="s">
        <v>2581</v>
      </c>
      <c r="W692" s="80"/>
      <c r="X692" s="80"/>
      <c r="Y692" s="83" t="s">
        <v>3581</v>
      </c>
      <c r="Z692" s="80"/>
    </row>
    <row r="693" spans="1:26" x14ac:dyDescent="0.25">
      <c r="A693" s="65" t="s">
        <v>525</v>
      </c>
      <c r="B693" s="65" t="s">
        <v>524</v>
      </c>
      <c r="C693" s="66"/>
      <c r="D693" s="67"/>
      <c r="E693" s="68"/>
      <c r="F693" s="69"/>
      <c r="G693" s="66"/>
      <c r="H693" s="70"/>
      <c r="I693" s="71"/>
      <c r="J693" s="71"/>
      <c r="K693" s="35"/>
      <c r="L693" s="78">
        <v>693</v>
      </c>
      <c r="M693" s="78"/>
      <c r="N693" s="73"/>
      <c r="O693" s="80" t="s">
        <v>754</v>
      </c>
      <c r="P693" s="82">
        <v>42814.17827546296</v>
      </c>
      <c r="Q693" s="80" t="s">
        <v>1035</v>
      </c>
      <c r="R693" s="80"/>
      <c r="S693" s="80"/>
      <c r="T693" s="80" t="s">
        <v>1884</v>
      </c>
      <c r="U693" s="82">
        <v>42814.17827546296</v>
      </c>
      <c r="V693" s="84" t="s">
        <v>2582</v>
      </c>
      <c r="W693" s="80"/>
      <c r="X693" s="80"/>
      <c r="Y693" s="83" t="s">
        <v>3582</v>
      </c>
      <c r="Z693" s="80"/>
    </row>
    <row r="694" spans="1:26" x14ac:dyDescent="0.25">
      <c r="A694" s="65" t="s">
        <v>525</v>
      </c>
      <c r="B694" s="65" t="s">
        <v>524</v>
      </c>
      <c r="C694" s="66"/>
      <c r="D694" s="67"/>
      <c r="E694" s="68"/>
      <c r="F694" s="69"/>
      <c r="G694" s="66"/>
      <c r="H694" s="70"/>
      <c r="I694" s="71"/>
      <c r="J694" s="71"/>
      <c r="K694" s="35"/>
      <c r="L694" s="78">
        <v>694</v>
      </c>
      <c r="M694" s="78"/>
      <c r="N694" s="73"/>
      <c r="O694" s="80" t="s">
        <v>754</v>
      </c>
      <c r="P694" s="82">
        <v>42815.006793981483</v>
      </c>
      <c r="Q694" s="80" t="s">
        <v>1011</v>
      </c>
      <c r="R694" s="80"/>
      <c r="S694" s="80"/>
      <c r="T694" s="80" t="s">
        <v>1884</v>
      </c>
      <c r="U694" s="82">
        <v>42815.006793981483</v>
      </c>
      <c r="V694" s="84" t="s">
        <v>2583</v>
      </c>
      <c r="W694" s="80"/>
      <c r="X694" s="80"/>
      <c r="Y694" s="83" t="s">
        <v>3583</v>
      </c>
      <c r="Z694" s="80"/>
    </row>
    <row r="695" spans="1:26" x14ac:dyDescent="0.25">
      <c r="A695" s="65" t="s">
        <v>525</v>
      </c>
      <c r="B695" s="65" t="s">
        <v>524</v>
      </c>
      <c r="C695" s="66"/>
      <c r="D695" s="67"/>
      <c r="E695" s="68"/>
      <c r="F695" s="69"/>
      <c r="G695" s="66"/>
      <c r="H695" s="70"/>
      <c r="I695" s="71"/>
      <c r="J695" s="71"/>
      <c r="K695" s="35"/>
      <c r="L695" s="78">
        <v>695</v>
      </c>
      <c r="M695" s="78"/>
      <c r="N695" s="73"/>
      <c r="O695" s="80" t="s">
        <v>754</v>
      </c>
      <c r="P695" s="82">
        <v>42816.945428240739</v>
      </c>
      <c r="Q695" s="80" t="s">
        <v>988</v>
      </c>
      <c r="R695" s="80"/>
      <c r="S695" s="80"/>
      <c r="T695" s="80" t="s">
        <v>1884</v>
      </c>
      <c r="U695" s="82">
        <v>42816.945428240739</v>
      </c>
      <c r="V695" s="84" t="s">
        <v>2584</v>
      </c>
      <c r="W695" s="80"/>
      <c r="X695" s="80"/>
      <c r="Y695" s="83" t="s">
        <v>3584</v>
      </c>
      <c r="Z695" s="80"/>
    </row>
    <row r="696" spans="1:26" x14ac:dyDescent="0.25">
      <c r="A696" s="65" t="s">
        <v>526</v>
      </c>
      <c r="B696" s="65" t="s">
        <v>525</v>
      </c>
      <c r="C696" s="66"/>
      <c r="D696" s="67"/>
      <c r="E696" s="68"/>
      <c r="F696" s="69"/>
      <c r="G696" s="66"/>
      <c r="H696" s="70"/>
      <c r="I696" s="71"/>
      <c r="J696" s="71"/>
      <c r="K696" s="35"/>
      <c r="L696" s="78">
        <v>696</v>
      </c>
      <c r="M696" s="78"/>
      <c r="N696" s="73"/>
      <c r="O696" s="80" t="s">
        <v>754</v>
      </c>
      <c r="P696" s="82">
        <v>42817.523009259261</v>
      </c>
      <c r="Q696" s="80" t="s">
        <v>988</v>
      </c>
      <c r="R696" s="80"/>
      <c r="S696" s="80"/>
      <c r="T696" s="80" t="s">
        <v>1884</v>
      </c>
      <c r="U696" s="82">
        <v>42817.523009259261</v>
      </c>
      <c r="V696" s="84" t="s">
        <v>2585</v>
      </c>
      <c r="W696" s="80"/>
      <c r="X696" s="80"/>
      <c r="Y696" s="83" t="s">
        <v>3585</v>
      </c>
      <c r="Z696" s="80"/>
    </row>
    <row r="697" spans="1:26" x14ac:dyDescent="0.25">
      <c r="A697" s="65" t="s">
        <v>518</v>
      </c>
      <c r="B697" s="65" t="s">
        <v>524</v>
      </c>
      <c r="C697" s="66"/>
      <c r="D697" s="67"/>
      <c r="E697" s="68"/>
      <c r="F697" s="69"/>
      <c r="G697" s="66"/>
      <c r="H697" s="70"/>
      <c r="I697" s="71"/>
      <c r="J697" s="71"/>
      <c r="K697" s="35"/>
      <c r="L697" s="78">
        <v>697</v>
      </c>
      <c r="M697" s="78"/>
      <c r="N697" s="73"/>
      <c r="O697" s="80" t="s">
        <v>754</v>
      </c>
      <c r="P697" s="82">
        <v>42816.942928240744</v>
      </c>
      <c r="Q697" s="80" t="s">
        <v>988</v>
      </c>
      <c r="R697" s="80"/>
      <c r="S697" s="80"/>
      <c r="T697" s="80" t="s">
        <v>1884</v>
      </c>
      <c r="U697" s="82">
        <v>42816.942928240744</v>
      </c>
      <c r="V697" s="84" t="s">
        <v>2581</v>
      </c>
      <c r="W697" s="80"/>
      <c r="X697" s="80"/>
      <c r="Y697" s="83" t="s">
        <v>3581</v>
      </c>
      <c r="Z697" s="80"/>
    </row>
    <row r="698" spans="1:26" x14ac:dyDescent="0.25">
      <c r="A698" s="65" t="s">
        <v>526</v>
      </c>
      <c r="B698" s="65" t="s">
        <v>524</v>
      </c>
      <c r="C698" s="66"/>
      <c r="D698" s="67"/>
      <c r="E698" s="68"/>
      <c r="F698" s="69"/>
      <c r="G698" s="66"/>
      <c r="H698" s="70"/>
      <c r="I698" s="71"/>
      <c r="J698" s="71"/>
      <c r="K698" s="35"/>
      <c r="L698" s="78">
        <v>698</v>
      </c>
      <c r="M698" s="78"/>
      <c r="N698" s="73"/>
      <c r="O698" s="80" t="s">
        <v>754</v>
      </c>
      <c r="P698" s="82">
        <v>42817.523009259261</v>
      </c>
      <c r="Q698" s="80" t="s">
        <v>988</v>
      </c>
      <c r="R698" s="80"/>
      <c r="S698" s="80"/>
      <c r="T698" s="80" t="s">
        <v>1884</v>
      </c>
      <c r="U698" s="82">
        <v>42817.523009259261</v>
      </c>
      <c r="V698" s="84" t="s">
        <v>2585</v>
      </c>
      <c r="W698" s="80"/>
      <c r="X698" s="80"/>
      <c r="Y698" s="83" t="s">
        <v>3585</v>
      </c>
      <c r="Z698" s="80"/>
    </row>
    <row r="699" spans="1:26" x14ac:dyDescent="0.25">
      <c r="A699" s="65" t="s">
        <v>527</v>
      </c>
      <c r="B699" s="65" t="s">
        <v>527</v>
      </c>
      <c r="C699" s="66"/>
      <c r="D699" s="67"/>
      <c r="E699" s="68"/>
      <c r="F699" s="69"/>
      <c r="G699" s="66"/>
      <c r="H699" s="70"/>
      <c r="I699" s="71"/>
      <c r="J699" s="71"/>
      <c r="K699" s="35"/>
      <c r="L699" s="78">
        <v>699</v>
      </c>
      <c r="M699" s="78"/>
      <c r="N699" s="73"/>
      <c r="O699" s="80" t="s">
        <v>179</v>
      </c>
      <c r="P699" s="82">
        <v>42816.538321759261</v>
      </c>
      <c r="Q699" s="80" t="s">
        <v>1036</v>
      </c>
      <c r="R699" s="84" t="s">
        <v>1656</v>
      </c>
      <c r="S699" s="80" t="s">
        <v>1826</v>
      </c>
      <c r="T699" s="80" t="s">
        <v>1887</v>
      </c>
      <c r="U699" s="82">
        <v>42816.538321759261</v>
      </c>
      <c r="V699" s="84" t="s">
        <v>2586</v>
      </c>
      <c r="W699" s="80"/>
      <c r="X699" s="80"/>
      <c r="Y699" s="83" t="s">
        <v>3586</v>
      </c>
      <c r="Z699" s="80"/>
    </row>
    <row r="700" spans="1:26" x14ac:dyDescent="0.25">
      <c r="A700" s="65" t="s">
        <v>527</v>
      </c>
      <c r="B700" s="65" t="s">
        <v>527</v>
      </c>
      <c r="C700" s="66"/>
      <c r="D700" s="67"/>
      <c r="E700" s="68"/>
      <c r="F700" s="69"/>
      <c r="G700" s="66"/>
      <c r="H700" s="70"/>
      <c r="I700" s="71"/>
      <c r="J700" s="71"/>
      <c r="K700" s="35"/>
      <c r="L700" s="78">
        <v>700</v>
      </c>
      <c r="M700" s="78"/>
      <c r="N700" s="73"/>
      <c r="O700" s="80" t="s">
        <v>179</v>
      </c>
      <c r="P700" s="82">
        <v>42816.821539351855</v>
      </c>
      <c r="Q700" s="80" t="s">
        <v>1037</v>
      </c>
      <c r="R700" s="84" t="s">
        <v>1657</v>
      </c>
      <c r="S700" s="80" t="s">
        <v>1826</v>
      </c>
      <c r="T700" s="80" t="s">
        <v>1897</v>
      </c>
      <c r="U700" s="82">
        <v>42816.821539351855</v>
      </c>
      <c r="V700" s="84" t="s">
        <v>2587</v>
      </c>
      <c r="W700" s="80"/>
      <c r="X700" s="80"/>
      <c r="Y700" s="83" t="s">
        <v>3587</v>
      </c>
      <c r="Z700" s="80"/>
    </row>
    <row r="701" spans="1:26" x14ac:dyDescent="0.25">
      <c r="A701" s="65" t="s">
        <v>527</v>
      </c>
      <c r="B701" s="65" t="s">
        <v>527</v>
      </c>
      <c r="C701" s="66"/>
      <c r="D701" s="67"/>
      <c r="E701" s="68"/>
      <c r="F701" s="69"/>
      <c r="G701" s="66"/>
      <c r="H701" s="70"/>
      <c r="I701" s="71"/>
      <c r="J701" s="71"/>
      <c r="K701" s="35"/>
      <c r="L701" s="78">
        <v>701</v>
      </c>
      <c r="M701" s="78"/>
      <c r="N701" s="73"/>
      <c r="O701" s="80" t="s">
        <v>179</v>
      </c>
      <c r="P701" s="82">
        <v>42817.543078703704</v>
      </c>
      <c r="Q701" s="80" t="s">
        <v>1038</v>
      </c>
      <c r="R701" s="84" t="s">
        <v>1658</v>
      </c>
      <c r="S701" s="80" t="s">
        <v>1826</v>
      </c>
      <c r="T701" s="80" t="s">
        <v>1887</v>
      </c>
      <c r="U701" s="82">
        <v>42817.543078703704</v>
      </c>
      <c r="V701" s="84" t="s">
        <v>2588</v>
      </c>
      <c r="W701" s="80"/>
      <c r="X701" s="80"/>
      <c r="Y701" s="83" t="s">
        <v>3588</v>
      </c>
      <c r="Z701" s="80"/>
    </row>
    <row r="702" spans="1:26" x14ac:dyDescent="0.25">
      <c r="A702" s="65" t="s">
        <v>518</v>
      </c>
      <c r="B702" s="65" t="s">
        <v>519</v>
      </c>
      <c r="C702" s="66"/>
      <c r="D702" s="67"/>
      <c r="E702" s="68"/>
      <c r="F702" s="69"/>
      <c r="G702" s="66"/>
      <c r="H702" s="70"/>
      <c r="I702" s="71"/>
      <c r="J702" s="71"/>
      <c r="K702" s="35"/>
      <c r="L702" s="78">
        <v>702</v>
      </c>
      <c r="M702" s="78"/>
      <c r="N702" s="73"/>
      <c r="O702" s="80" t="s">
        <v>754</v>
      </c>
      <c r="P702" s="82">
        <v>42813.911203703705</v>
      </c>
      <c r="Q702" s="80" t="s">
        <v>802</v>
      </c>
      <c r="R702" s="80"/>
      <c r="S702" s="80"/>
      <c r="T702" s="80" t="s">
        <v>1916</v>
      </c>
      <c r="U702" s="82">
        <v>42813.911203703705</v>
      </c>
      <c r="V702" s="84" t="s">
        <v>2563</v>
      </c>
      <c r="W702" s="80"/>
      <c r="X702" s="80"/>
      <c r="Y702" s="83" t="s">
        <v>3563</v>
      </c>
      <c r="Z702" s="80"/>
    </row>
    <row r="703" spans="1:26" x14ac:dyDescent="0.25">
      <c r="A703" s="65" t="s">
        <v>518</v>
      </c>
      <c r="B703" s="65" t="s">
        <v>668</v>
      </c>
      <c r="C703" s="66"/>
      <c r="D703" s="67"/>
      <c r="E703" s="68"/>
      <c r="F703" s="69"/>
      <c r="G703" s="66"/>
      <c r="H703" s="70"/>
      <c r="I703" s="71"/>
      <c r="J703" s="71"/>
      <c r="K703" s="35"/>
      <c r="L703" s="78">
        <v>703</v>
      </c>
      <c r="M703" s="78"/>
      <c r="N703" s="73"/>
      <c r="O703" s="80" t="s">
        <v>754</v>
      </c>
      <c r="P703" s="82">
        <v>42816.514745370368</v>
      </c>
      <c r="Q703" s="80" t="s">
        <v>922</v>
      </c>
      <c r="R703" s="84" t="s">
        <v>1586</v>
      </c>
      <c r="S703" s="80" t="s">
        <v>1829</v>
      </c>
      <c r="T703" s="80" t="s">
        <v>1884</v>
      </c>
      <c r="U703" s="82">
        <v>42816.514745370368</v>
      </c>
      <c r="V703" s="84" t="s">
        <v>2589</v>
      </c>
      <c r="W703" s="80"/>
      <c r="X703" s="80"/>
      <c r="Y703" s="83" t="s">
        <v>3589</v>
      </c>
      <c r="Z703" s="80"/>
    </row>
    <row r="704" spans="1:26" x14ac:dyDescent="0.25">
      <c r="A704" s="65" t="s">
        <v>518</v>
      </c>
      <c r="B704" s="65" t="s">
        <v>690</v>
      </c>
      <c r="C704" s="66"/>
      <c r="D704" s="67"/>
      <c r="E704" s="68"/>
      <c r="F704" s="69"/>
      <c r="G704" s="66"/>
      <c r="H704" s="70"/>
      <c r="I704" s="71"/>
      <c r="J704" s="71"/>
      <c r="K704" s="35"/>
      <c r="L704" s="78">
        <v>704</v>
      </c>
      <c r="M704" s="78"/>
      <c r="N704" s="73"/>
      <c r="O704" s="80" t="s">
        <v>754</v>
      </c>
      <c r="P704" s="82">
        <v>42816.514745370368</v>
      </c>
      <c r="Q704" s="80" t="s">
        <v>922</v>
      </c>
      <c r="R704" s="84" t="s">
        <v>1586</v>
      </c>
      <c r="S704" s="80" t="s">
        <v>1829</v>
      </c>
      <c r="T704" s="80" t="s">
        <v>1884</v>
      </c>
      <c r="U704" s="82">
        <v>42816.514745370368</v>
      </c>
      <c r="V704" s="84" t="s">
        <v>2589</v>
      </c>
      <c r="W704" s="80"/>
      <c r="X704" s="80"/>
      <c r="Y704" s="83" t="s">
        <v>3589</v>
      </c>
      <c r="Z704" s="80"/>
    </row>
    <row r="705" spans="1:26" x14ac:dyDescent="0.25">
      <c r="A705" s="65" t="s">
        <v>518</v>
      </c>
      <c r="B705" s="65" t="s">
        <v>519</v>
      </c>
      <c r="C705" s="66"/>
      <c r="D705" s="67"/>
      <c r="E705" s="68"/>
      <c r="F705" s="69"/>
      <c r="G705" s="66"/>
      <c r="H705" s="70"/>
      <c r="I705" s="71"/>
      <c r="J705" s="71"/>
      <c r="K705" s="35"/>
      <c r="L705" s="78">
        <v>705</v>
      </c>
      <c r="M705" s="78"/>
      <c r="N705" s="73"/>
      <c r="O705" s="80" t="s">
        <v>754</v>
      </c>
      <c r="P705" s="82">
        <v>42816.514745370368</v>
      </c>
      <c r="Q705" s="80" t="s">
        <v>922</v>
      </c>
      <c r="R705" s="84" t="s">
        <v>1586</v>
      </c>
      <c r="S705" s="80" t="s">
        <v>1829</v>
      </c>
      <c r="T705" s="80" t="s">
        <v>1884</v>
      </c>
      <c r="U705" s="82">
        <v>42816.514745370368</v>
      </c>
      <c r="V705" s="84" t="s">
        <v>2589</v>
      </c>
      <c r="W705" s="80"/>
      <c r="X705" s="80"/>
      <c r="Y705" s="83" t="s">
        <v>3589</v>
      </c>
      <c r="Z705" s="80"/>
    </row>
    <row r="706" spans="1:26" x14ac:dyDescent="0.25">
      <c r="A706" s="65" t="s">
        <v>519</v>
      </c>
      <c r="B706" s="65" t="s">
        <v>518</v>
      </c>
      <c r="C706" s="66"/>
      <c r="D706" s="67"/>
      <c r="E706" s="68"/>
      <c r="F706" s="69"/>
      <c r="G706" s="66"/>
      <c r="H706" s="70"/>
      <c r="I706" s="71"/>
      <c r="J706" s="71"/>
      <c r="K706" s="35"/>
      <c r="L706" s="78">
        <v>706</v>
      </c>
      <c r="M706" s="78"/>
      <c r="N706" s="73"/>
      <c r="O706" s="80" t="s">
        <v>754</v>
      </c>
      <c r="P706" s="82">
        <v>42813.926817129628</v>
      </c>
      <c r="Q706" s="80" t="s">
        <v>802</v>
      </c>
      <c r="R706" s="80"/>
      <c r="S706" s="80"/>
      <c r="T706" s="80" t="s">
        <v>1916</v>
      </c>
      <c r="U706" s="82">
        <v>42813.926817129628</v>
      </c>
      <c r="V706" s="84" t="s">
        <v>2564</v>
      </c>
      <c r="W706" s="80"/>
      <c r="X706" s="80"/>
      <c r="Y706" s="83" t="s">
        <v>3564</v>
      </c>
      <c r="Z706" s="80"/>
    </row>
    <row r="707" spans="1:26" x14ac:dyDescent="0.25">
      <c r="A707" s="65" t="s">
        <v>519</v>
      </c>
      <c r="B707" s="65" t="s">
        <v>518</v>
      </c>
      <c r="C707" s="66"/>
      <c r="D707" s="67"/>
      <c r="E707" s="68"/>
      <c r="F707" s="69"/>
      <c r="G707" s="66"/>
      <c r="H707" s="70"/>
      <c r="I707" s="71"/>
      <c r="J707" s="71"/>
      <c r="K707" s="35"/>
      <c r="L707" s="78">
        <v>707</v>
      </c>
      <c r="M707" s="78"/>
      <c r="N707" s="73"/>
      <c r="O707" s="80" t="s">
        <v>754</v>
      </c>
      <c r="P707" s="82">
        <v>42816.437557870369</v>
      </c>
      <c r="Q707" s="80" t="s">
        <v>1039</v>
      </c>
      <c r="R707" s="84" t="s">
        <v>1586</v>
      </c>
      <c r="S707" s="80" t="s">
        <v>1829</v>
      </c>
      <c r="T707" s="80" t="s">
        <v>2020</v>
      </c>
      <c r="U707" s="82">
        <v>42816.437557870369</v>
      </c>
      <c r="V707" s="84" t="s">
        <v>2590</v>
      </c>
      <c r="W707" s="80"/>
      <c r="X707" s="80"/>
      <c r="Y707" s="83" t="s">
        <v>3590</v>
      </c>
      <c r="Z707" s="80"/>
    </row>
    <row r="708" spans="1:26" x14ac:dyDescent="0.25">
      <c r="A708" s="65" t="s">
        <v>528</v>
      </c>
      <c r="B708" s="65" t="s">
        <v>518</v>
      </c>
      <c r="C708" s="66"/>
      <c r="D708" s="67"/>
      <c r="E708" s="68"/>
      <c r="F708" s="69"/>
      <c r="G708" s="66"/>
      <c r="H708" s="70"/>
      <c r="I708" s="71"/>
      <c r="J708" s="71"/>
      <c r="K708" s="35"/>
      <c r="L708" s="78">
        <v>708</v>
      </c>
      <c r="M708" s="78"/>
      <c r="N708" s="73"/>
      <c r="O708" s="80" t="s">
        <v>754</v>
      </c>
      <c r="P708" s="82">
        <v>42816.437974537039</v>
      </c>
      <c r="Q708" s="80" t="s">
        <v>1040</v>
      </c>
      <c r="R708" s="84" t="s">
        <v>1586</v>
      </c>
      <c r="S708" s="80" t="s">
        <v>1829</v>
      </c>
      <c r="T708" s="80" t="s">
        <v>1884</v>
      </c>
      <c r="U708" s="82">
        <v>42816.437974537039</v>
      </c>
      <c r="V708" s="84" t="s">
        <v>2591</v>
      </c>
      <c r="W708" s="80"/>
      <c r="X708" s="80"/>
      <c r="Y708" s="83" t="s">
        <v>3591</v>
      </c>
      <c r="Z708" s="80"/>
    </row>
    <row r="709" spans="1:26" x14ac:dyDescent="0.25">
      <c r="A709" s="65" t="s">
        <v>519</v>
      </c>
      <c r="B709" s="65" t="s">
        <v>690</v>
      </c>
      <c r="C709" s="66"/>
      <c r="D709" s="67"/>
      <c r="E709" s="68"/>
      <c r="F709" s="69"/>
      <c r="G709" s="66"/>
      <c r="H709" s="70"/>
      <c r="I709" s="71"/>
      <c r="J709" s="71"/>
      <c r="K709" s="35"/>
      <c r="L709" s="78">
        <v>709</v>
      </c>
      <c r="M709" s="78"/>
      <c r="N709" s="73"/>
      <c r="O709" s="80" t="s">
        <v>754</v>
      </c>
      <c r="P709" s="82">
        <v>42816.437557870369</v>
      </c>
      <c r="Q709" s="80" t="s">
        <v>1039</v>
      </c>
      <c r="R709" s="84" t="s">
        <v>1586</v>
      </c>
      <c r="S709" s="80" t="s">
        <v>1829</v>
      </c>
      <c r="T709" s="80" t="s">
        <v>2020</v>
      </c>
      <c r="U709" s="82">
        <v>42816.437557870369</v>
      </c>
      <c r="V709" s="84" t="s">
        <v>2590</v>
      </c>
      <c r="W709" s="80"/>
      <c r="X709" s="80"/>
      <c r="Y709" s="83" t="s">
        <v>3590</v>
      </c>
      <c r="Z709" s="80"/>
    </row>
    <row r="710" spans="1:26" x14ac:dyDescent="0.25">
      <c r="A710" s="65" t="s">
        <v>528</v>
      </c>
      <c r="B710" s="65" t="s">
        <v>690</v>
      </c>
      <c r="C710" s="66"/>
      <c r="D710" s="67"/>
      <c r="E710" s="68"/>
      <c r="F710" s="69"/>
      <c r="G710" s="66"/>
      <c r="H710" s="70"/>
      <c r="I710" s="71"/>
      <c r="J710" s="71"/>
      <c r="K710" s="35"/>
      <c r="L710" s="78">
        <v>710</v>
      </c>
      <c r="M710" s="78"/>
      <c r="N710" s="73"/>
      <c r="O710" s="80" t="s">
        <v>754</v>
      </c>
      <c r="P710" s="82">
        <v>42816.437974537039</v>
      </c>
      <c r="Q710" s="80" t="s">
        <v>1040</v>
      </c>
      <c r="R710" s="84" t="s">
        <v>1586</v>
      </c>
      <c r="S710" s="80" t="s">
        <v>1829</v>
      </c>
      <c r="T710" s="80" t="s">
        <v>1884</v>
      </c>
      <c r="U710" s="82">
        <v>42816.437974537039</v>
      </c>
      <c r="V710" s="84" t="s">
        <v>2591</v>
      </c>
      <c r="W710" s="80"/>
      <c r="X710" s="80"/>
      <c r="Y710" s="83" t="s">
        <v>3591</v>
      </c>
      <c r="Z710" s="80"/>
    </row>
    <row r="711" spans="1:26" x14ac:dyDescent="0.25">
      <c r="A711" s="65" t="s">
        <v>519</v>
      </c>
      <c r="B711" s="65" t="s">
        <v>519</v>
      </c>
      <c r="C711" s="66"/>
      <c r="D711" s="67"/>
      <c r="E711" s="68"/>
      <c r="F711" s="69"/>
      <c r="G711" s="66"/>
      <c r="H711" s="70"/>
      <c r="I711" s="71"/>
      <c r="J711" s="71"/>
      <c r="K711" s="35"/>
      <c r="L711" s="78">
        <v>711</v>
      </c>
      <c r="M711" s="78"/>
      <c r="N711" s="73"/>
      <c r="O711" s="80" t="s">
        <v>179</v>
      </c>
      <c r="P711" s="82">
        <v>42811.957314814812</v>
      </c>
      <c r="Q711" s="80" t="s">
        <v>1041</v>
      </c>
      <c r="R711" s="84" t="s">
        <v>1659</v>
      </c>
      <c r="S711" s="80" t="s">
        <v>1805</v>
      </c>
      <c r="T711" s="80"/>
      <c r="U711" s="82">
        <v>42811.957314814812</v>
      </c>
      <c r="V711" s="84" t="s">
        <v>2592</v>
      </c>
      <c r="W711" s="80"/>
      <c r="X711" s="80"/>
      <c r="Y711" s="83" t="s">
        <v>3592</v>
      </c>
      <c r="Z711" s="80"/>
    </row>
    <row r="712" spans="1:26" x14ac:dyDescent="0.25">
      <c r="A712" s="65" t="s">
        <v>519</v>
      </c>
      <c r="B712" s="65" t="s">
        <v>519</v>
      </c>
      <c r="C712" s="66"/>
      <c r="D712" s="67"/>
      <c r="E712" s="68"/>
      <c r="F712" s="69"/>
      <c r="G712" s="66"/>
      <c r="H712" s="70"/>
      <c r="I712" s="71"/>
      <c r="J712" s="71"/>
      <c r="K712" s="35"/>
      <c r="L712" s="78">
        <v>712</v>
      </c>
      <c r="M712" s="78"/>
      <c r="N712" s="73"/>
      <c r="O712" s="80" t="s">
        <v>179</v>
      </c>
      <c r="P712" s="82">
        <v>42811.98578703704</v>
      </c>
      <c r="Q712" s="80" t="s">
        <v>1042</v>
      </c>
      <c r="R712" s="84" t="s">
        <v>1660</v>
      </c>
      <c r="S712" s="80" t="s">
        <v>1805</v>
      </c>
      <c r="T712" s="80"/>
      <c r="U712" s="82">
        <v>42811.98578703704</v>
      </c>
      <c r="V712" s="84" t="s">
        <v>2593</v>
      </c>
      <c r="W712" s="80"/>
      <c r="X712" s="80"/>
      <c r="Y712" s="83" t="s">
        <v>3593</v>
      </c>
      <c r="Z712" s="80"/>
    </row>
    <row r="713" spans="1:26" x14ac:dyDescent="0.25">
      <c r="A713" s="65" t="s">
        <v>519</v>
      </c>
      <c r="B713" s="65" t="s">
        <v>519</v>
      </c>
      <c r="C713" s="66"/>
      <c r="D713" s="67"/>
      <c r="E713" s="68"/>
      <c r="F713" s="69"/>
      <c r="G713" s="66"/>
      <c r="H713" s="70"/>
      <c r="I713" s="71"/>
      <c r="J713" s="71"/>
      <c r="K713" s="35"/>
      <c r="L713" s="78">
        <v>713</v>
      </c>
      <c r="M713" s="78"/>
      <c r="N713" s="73"/>
      <c r="O713" s="80" t="s">
        <v>179</v>
      </c>
      <c r="P713" s="82">
        <v>42813.490381944444</v>
      </c>
      <c r="Q713" s="80" t="s">
        <v>1043</v>
      </c>
      <c r="R713" s="84" t="s">
        <v>1661</v>
      </c>
      <c r="S713" s="80" t="s">
        <v>1805</v>
      </c>
      <c r="T713" s="80"/>
      <c r="U713" s="82">
        <v>42813.490381944444</v>
      </c>
      <c r="V713" s="84" t="s">
        <v>2594</v>
      </c>
      <c r="W713" s="80"/>
      <c r="X713" s="80"/>
      <c r="Y713" s="83" t="s">
        <v>3594</v>
      </c>
      <c r="Z713" s="80"/>
    </row>
    <row r="714" spans="1:26" x14ac:dyDescent="0.25">
      <c r="A714" s="65" t="s">
        <v>519</v>
      </c>
      <c r="B714" s="65" t="s">
        <v>668</v>
      </c>
      <c r="C714" s="66"/>
      <c r="D714" s="67"/>
      <c r="E714" s="68"/>
      <c r="F714" s="69"/>
      <c r="G714" s="66"/>
      <c r="H714" s="70"/>
      <c r="I714" s="71"/>
      <c r="J714" s="71"/>
      <c r="K714" s="35"/>
      <c r="L714" s="78">
        <v>714</v>
      </c>
      <c r="M714" s="78"/>
      <c r="N714" s="73"/>
      <c r="O714" s="80" t="s">
        <v>754</v>
      </c>
      <c r="P714" s="82">
        <v>42816.437557870369</v>
      </c>
      <c r="Q714" s="80" t="s">
        <v>1039</v>
      </c>
      <c r="R714" s="84" t="s">
        <v>1586</v>
      </c>
      <c r="S714" s="80" t="s">
        <v>1829</v>
      </c>
      <c r="T714" s="80" t="s">
        <v>2020</v>
      </c>
      <c r="U714" s="82">
        <v>42816.437557870369</v>
      </c>
      <c r="V714" s="84" t="s">
        <v>2590</v>
      </c>
      <c r="W714" s="80"/>
      <c r="X714" s="80"/>
      <c r="Y714" s="83" t="s">
        <v>3590</v>
      </c>
      <c r="Z714" s="80"/>
    </row>
    <row r="715" spans="1:26" x14ac:dyDescent="0.25">
      <c r="A715" s="65" t="s">
        <v>519</v>
      </c>
      <c r="B715" s="65" t="s">
        <v>695</v>
      </c>
      <c r="C715" s="66"/>
      <c r="D715" s="67"/>
      <c r="E715" s="68"/>
      <c r="F715" s="69"/>
      <c r="G715" s="66"/>
      <c r="H715" s="70"/>
      <c r="I715" s="71"/>
      <c r="J715" s="71"/>
      <c r="K715" s="35"/>
      <c r="L715" s="78">
        <v>715</v>
      </c>
      <c r="M715" s="78"/>
      <c r="N715" s="73"/>
      <c r="O715" s="80" t="s">
        <v>754</v>
      </c>
      <c r="P715" s="82">
        <v>42816.649884259263</v>
      </c>
      <c r="Q715" s="80" t="s">
        <v>939</v>
      </c>
      <c r="R715" s="84" t="s">
        <v>1598</v>
      </c>
      <c r="S715" s="80" t="s">
        <v>1846</v>
      </c>
      <c r="T715" s="80" t="s">
        <v>1884</v>
      </c>
      <c r="U715" s="82">
        <v>42816.649884259263</v>
      </c>
      <c r="V715" s="84" t="s">
        <v>2595</v>
      </c>
      <c r="W715" s="80"/>
      <c r="X715" s="80"/>
      <c r="Y715" s="83" t="s">
        <v>3595</v>
      </c>
      <c r="Z715" s="80"/>
    </row>
    <row r="716" spans="1:26" x14ac:dyDescent="0.25">
      <c r="A716" s="65" t="s">
        <v>519</v>
      </c>
      <c r="B716" s="65" t="s">
        <v>528</v>
      </c>
      <c r="C716" s="66"/>
      <c r="D716" s="67"/>
      <c r="E716" s="68"/>
      <c r="F716" s="69"/>
      <c r="G716" s="66"/>
      <c r="H716" s="70"/>
      <c r="I716" s="71"/>
      <c r="J716" s="71"/>
      <c r="K716" s="35"/>
      <c r="L716" s="78">
        <v>716</v>
      </c>
      <c r="M716" s="78"/>
      <c r="N716" s="73"/>
      <c r="O716" s="80" t="s">
        <v>754</v>
      </c>
      <c r="P716" s="82">
        <v>42816.649884259263</v>
      </c>
      <c r="Q716" s="80" t="s">
        <v>939</v>
      </c>
      <c r="R716" s="84" t="s">
        <v>1598</v>
      </c>
      <c r="S716" s="80" t="s">
        <v>1846</v>
      </c>
      <c r="T716" s="80" t="s">
        <v>1884</v>
      </c>
      <c r="U716" s="82">
        <v>42816.649884259263</v>
      </c>
      <c r="V716" s="84" t="s">
        <v>2595</v>
      </c>
      <c r="W716" s="80"/>
      <c r="X716" s="80"/>
      <c r="Y716" s="83" t="s">
        <v>3595</v>
      </c>
      <c r="Z716" s="80"/>
    </row>
    <row r="717" spans="1:26" x14ac:dyDescent="0.25">
      <c r="A717" s="65" t="s">
        <v>519</v>
      </c>
      <c r="B717" s="65" t="s">
        <v>519</v>
      </c>
      <c r="C717" s="66"/>
      <c r="D717" s="67"/>
      <c r="E717" s="68"/>
      <c r="F717" s="69"/>
      <c r="G717" s="66"/>
      <c r="H717" s="70"/>
      <c r="I717" s="71"/>
      <c r="J717" s="71"/>
      <c r="K717" s="35"/>
      <c r="L717" s="78">
        <v>717</v>
      </c>
      <c r="M717" s="78"/>
      <c r="N717" s="73"/>
      <c r="O717" s="80" t="s">
        <v>179</v>
      </c>
      <c r="P717" s="82">
        <v>42816.70685185185</v>
      </c>
      <c r="Q717" s="80" t="s">
        <v>1044</v>
      </c>
      <c r="R717" s="84" t="s">
        <v>1662</v>
      </c>
      <c r="S717" s="80" t="s">
        <v>1805</v>
      </c>
      <c r="T717" s="80"/>
      <c r="U717" s="82">
        <v>42816.70685185185</v>
      </c>
      <c r="V717" s="84" t="s">
        <v>2596</v>
      </c>
      <c r="W717" s="80"/>
      <c r="X717" s="80"/>
      <c r="Y717" s="83" t="s">
        <v>3596</v>
      </c>
      <c r="Z717" s="80"/>
    </row>
    <row r="718" spans="1:26" x14ac:dyDescent="0.25">
      <c r="A718" s="65" t="s">
        <v>528</v>
      </c>
      <c r="B718" s="65" t="s">
        <v>519</v>
      </c>
      <c r="C718" s="66"/>
      <c r="D718" s="67"/>
      <c r="E718" s="68"/>
      <c r="F718" s="69"/>
      <c r="G718" s="66"/>
      <c r="H718" s="70"/>
      <c r="I718" s="71"/>
      <c r="J718" s="71"/>
      <c r="K718" s="35"/>
      <c r="L718" s="78">
        <v>718</v>
      </c>
      <c r="M718" s="78"/>
      <c r="N718" s="73"/>
      <c r="O718" s="80" t="s">
        <v>754</v>
      </c>
      <c r="P718" s="82">
        <v>42817.465590277781</v>
      </c>
      <c r="Q718" s="80" t="s">
        <v>1045</v>
      </c>
      <c r="R718" s="84" t="s">
        <v>1663</v>
      </c>
      <c r="S718" s="80" t="s">
        <v>1805</v>
      </c>
      <c r="T718" s="80"/>
      <c r="U718" s="82">
        <v>42817.465590277781</v>
      </c>
      <c r="V718" s="84" t="s">
        <v>2597</v>
      </c>
      <c r="W718" s="80"/>
      <c r="X718" s="80"/>
      <c r="Y718" s="83" t="s">
        <v>3597</v>
      </c>
      <c r="Z718" s="80"/>
    </row>
    <row r="719" spans="1:26" x14ac:dyDescent="0.25">
      <c r="A719" s="65" t="s">
        <v>529</v>
      </c>
      <c r="B719" s="65" t="s">
        <v>565</v>
      </c>
      <c r="C719" s="66"/>
      <c r="D719" s="67"/>
      <c r="E719" s="68"/>
      <c r="F719" s="69"/>
      <c r="G719" s="66"/>
      <c r="H719" s="70"/>
      <c r="I719" s="71"/>
      <c r="J719" s="71"/>
      <c r="K719" s="35"/>
      <c r="L719" s="78">
        <v>719</v>
      </c>
      <c r="M719" s="78"/>
      <c r="N719" s="73"/>
      <c r="O719" s="80" t="s">
        <v>754</v>
      </c>
      <c r="P719" s="82">
        <v>42817.550532407404</v>
      </c>
      <c r="Q719" s="80" t="s">
        <v>1046</v>
      </c>
      <c r="R719" s="84" t="s">
        <v>1511</v>
      </c>
      <c r="S719" s="80" t="s">
        <v>1804</v>
      </c>
      <c r="T719" s="80" t="s">
        <v>2021</v>
      </c>
      <c r="U719" s="82">
        <v>42817.550532407404</v>
      </c>
      <c r="V719" s="84" t="s">
        <v>2598</v>
      </c>
      <c r="W719" s="80"/>
      <c r="X719" s="80"/>
      <c r="Y719" s="83" t="s">
        <v>3598</v>
      </c>
      <c r="Z719" s="80"/>
    </row>
    <row r="720" spans="1:26" x14ac:dyDescent="0.25">
      <c r="A720" s="65" t="s">
        <v>530</v>
      </c>
      <c r="B720" s="65" t="s">
        <v>531</v>
      </c>
      <c r="C720" s="66"/>
      <c r="D720" s="67"/>
      <c r="E720" s="68"/>
      <c r="F720" s="69"/>
      <c r="G720" s="66"/>
      <c r="H720" s="70"/>
      <c r="I720" s="71"/>
      <c r="J720" s="71"/>
      <c r="K720" s="35"/>
      <c r="L720" s="78">
        <v>720</v>
      </c>
      <c r="M720" s="78"/>
      <c r="N720" s="73"/>
      <c r="O720" s="80" t="s">
        <v>754</v>
      </c>
      <c r="P720" s="82">
        <v>42815.564976851849</v>
      </c>
      <c r="Q720" s="80" t="s">
        <v>841</v>
      </c>
      <c r="R720" s="84" t="s">
        <v>1540</v>
      </c>
      <c r="S720" s="80" t="s">
        <v>1828</v>
      </c>
      <c r="T720" s="80" t="s">
        <v>1884</v>
      </c>
      <c r="U720" s="82">
        <v>42815.564976851849</v>
      </c>
      <c r="V720" s="84" t="s">
        <v>2599</v>
      </c>
      <c r="W720" s="80"/>
      <c r="X720" s="80"/>
      <c r="Y720" s="83" t="s">
        <v>3599</v>
      </c>
      <c r="Z720" s="80"/>
    </row>
    <row r="721" spans="1:26" x14ac:dyDescent="0.25">
      <c r="A721" s="65" t="s">
        <v>531</v>
      </c>
      <c r="B721" s="65" t="s">
        <v>531</v>
      </c>
      <c r="C721" s="66"/>
      <c r="D721" s="67"/>
      <c r="E721" s="68"/>
      <c r="F721" s="69"/>
      <c r="G721" s="66"/>
      <c r="H721" s="70"/>
      <c r="I721" s="71"/>
      <c r="J721" s="71"/>
      <c r="K721" s="35"/>
      <c r="L721" s="78">
        <v>721</v>
      </c>
      <c r="M721" s="78"/>
      <c r="N721" s="73"/>
      <c r="O721" s="80" t="s">
        <v>179</v>
      </c>
      <c r="P721" s="82">
        <v>42814.750775462962</v>
      </c>
      <c r="Q721" s="80" t="s">
        <v>1047</v>
      </c>
      <c r="R721" s="84" t="s">
        <v>1664</v>
      </c>
      <c r="S721" s="80" t="s">
        <v>1828</v>
      </c>
      <c r="T721" s="80" t="s">
        <v>2022</v>
      </c>
      <c r="U721" s="82">
        <v>42814.750775462962</v>
      </c>
      <c r="V721" s="84" t="s">
        <v>2600</v>
      </c>
      <c r="W721" s="80"/>
      <c r="X721" s="80"/>
      <c r="Y721" s="83" t="s">
        <v>3600</v>
      </c>
      <c r="Z721" s="80"/>
    </row>
    <row r="722" spans="1:26" x14ac:dyDescent="0.25">
      <c r="A722" s="65" t="s">
        <v>531</v>
      </c>
      <c r="B722" s="65" t="s">
        <v>531</v>
      </c>
      <c r="C722" s="66"/>
      <c r="D722" s="67"/>
      <c r="E722" s="68"/>
      <c r="F722" s="69"/>
      <c r="G722" s="66"/>
      <c r="H722" s="70"/>
      <c r="I722" s="71"/>
      <c r="J722" s="71"/>
      <c r="K722" s="35"/>
      <c r="L722" s="78">
        <v>722</v>
      </c>
      <c r="M722" s="78"/>
      <c r="N722" s="73"/>
      <c r="O722" s="80" t="s">
        <v>179</v>
      </c>
      <c r="P722" s="82">
        <v>42815.520995370367</v>
      </c>
      <c r="Q722" s="80" t="s">
        <v>1048</v>
      </c>
      <c r="R722" s="84" t="s">
        <v>1540</v>
      </c>
      <c r="S722" s="80" t="s">
        <v>1828</v>
      </c>
      <c r="T722" s="80" t="s">
        <v>1947</v>
      </c>
      <c r="U722" s="82">
        <v>42815.520995370367</v>
      </c>
      <c r="V722" s="84" t="s">
        <v>2601</v>
      </c>
      <c r="W722" s="80"/>
      <c r="X722" s="80"/>
      <c r="Y722" s="83" t="s">
        <v>3601</v>
      </c>
      <c r="Z722" s="80"/>
    </row>
    <row r="723" spans="1:26" x14ac:dyDescent="0.25">
      <c r="A723" s="65" t="s">
        <v>531</v>
      </c>
      <c r="B723" s="65" t="s">
        <v>531</v>
      </c>
      <c r="C723" s="66"/>
      <c r="D723" s="67"/>
      <c r="E723" s="68"/>
      <c r="F723" s="69"/>
      <c r="G723" s="66"/>
      <c r="H723" s="70"/>
      <c r="I723" s="71"/>
      <c r="J723" s="71"/>
      <c r="K723" s="35"/>
      <c r="L723" s="78">
        <v>723</v>
      </c>
      <c r="M723" s="78"/>
      <c r="N723" s="73"/>
      <c r="O723" s="80" t="s">
        <v>179</v>
      </c>
      <c r="P723" s="82">
        <v>42815.816527777781</v>
      </c>
      <c r="Q723" s="80" t="s">
        <v>1049</v>
      </c>
      <c r="R723" s="84" t="s">
        <v>1665</v>
      </c>
      <c r="S723" s="80" t="s">
        <v>1828</v>
      </c>
      <c r="T723" s="80" t="s">
        <v>2023</v>
      </c>
      <c r="U723" s="82">
        <v>42815.816527777781</v>
      </c>
      <c r="V723" s="84" t="s">
        <v>2602</v>
      </c>
      <c r="W723" s="80"/>
      <c r="X723" s="80"/>
      <c r="Y723" s="83" t="s">
        <v>3602</v>
      </c>
      <c r="Z723" s="80"/>
    </row>
    <row r="724" spans="1:26" x14ac:dyDescent="0.25">
      <c r="A724" s="65" t="s">
        <v>531</v>
      </c>
      <c r="B724" s="65" t="s">
        <v>531</v>
      </c>
      <c r="C724" s="66"/>
      <c r="D724" s="67"/>
      <c r="E724" s="68"/>
      <c r="F724" s="69"/>
      <c r="G724" s="66"/>
      <c r="H724" s="70"/>
      <c r="I724" s="71"/>
      <c r="J724" s="71"/>
      <c r="K724" s="35"/>
      <c r="L724" s="78">
        <v>724</v>
      </c>
      <c r="M724" s="78"/>
      <c r="N724" s="73"/>
      <c r="O724" s="80" t="s">
        <v>179</v>
      </c>
      <c r="P724" s="82">
        <v>42816.75439814815</v>
      </c>
      <c r="Q724" s="80" t="s">
        <v>1050</v>
      </c>
      <c r="R724" s="84" t="s">
        <v>1666</v>
      </c>
      <c r="S724" s="80" t="s">
        <v>1828</v>
      </c>
      <c r="T724" s="80" t="s">
        <v>2024</v>
      </c>
      <c r="U724" s="82">
        <v>42816.75439814815</v>
      </c>
      <c r="V724" s="84" t="s">
        <v>2603</v>
      </c>
      <c r="W724" s="80"/>
      <c r="X724" s="80"/>
      <c r="Y724" s="83" t="s">
        <v>3603</v>
      </c>
      <c r="Z724" s="80"/>
    </row>
    <row r="725" spans="1:26" x14ac:dyDescent="0.25">
      <c r="A725" s="65" t="s">
        <v>531</v>
      </c>
      <c r="B725" s="65" t="s">
        <v>531</v>
      </c>
      <c r="C725" s="66"/>
      <c r="D725" s="67"/>
      <c r="E725" s="68"/>
      <c r="F725" s="69"/>
      <c r="G725" s="66"/>
      <c r="H725" s="70"/>
      <c r="I725" s="71"/>
      <c r="J725" s="71"/>
      <c r="K725" s="35"/>
      <c r="L725" s="78">
        <v>725</v>
      </c>
      <c r="M725" s="78"/>
      <c r="N725" s="73"/>
      <c r="O725" s="80" t="s">
        <v>179</v>
      </c>
      <c r="P725" s="82">
        <v>42817.497337962966</v>
      </c>
      <c r="Q725" s="80" t="s">
        <v>1051</v>
      </c>
      <c r="R725" s="84" t="s">
        <v>1667</v>
      </c>
      <c r="S725" s="80" t="s">
        <v>1828</v>
      </c>
      <c r="T725" s="80" t="s">
        <v>2025</v>
      </c>
      <c r="U725" s="82">
        <v>42817.497337962966</v>
      </c>
      <c r="V725" s="84" t="s">
        <v>2604</v>
      </c>
      <c r="W725" s="80"/>
      <c r="X725" s="80"/>
      <c r="Y725" s="83" t="s">
        <v>3604</v>
      </c>
      <c r="Z725" s="80"/>
    </row>
    <row r="726" spans="1:26" x14ac:dyDescent="0.25">
      <c r="A726" s="65" t="s">
        <v>532</v>
      </c>
      <c r="B726" s="65" t="s">
        <v>531</v>
      </c>
      <c r="C726" s="66"/>
      <c r="D726" s="67"/>
      <c r="E726" s="68"/>
      <c r="F726" s="69"/>
      <c r="G726" s="66"/>
      <c r="H726" s="70"/>
      <c r="I726" s="71"/>
      <c r="J726" s="71"/>
      <c r="K726" s="35"/>
      <c r="L726" s="78">
        <v>726</v>
      </c>
      <c r="M726" s="78"/>
      <c r="N726" s="73"/>
      <c r="O726" s="80" t="s">
        <v>754</v>
      </c>
      <c r="P726" s="82">
        <v>42815.606423611112</v>
      </c>
      <c r="Q726" s="80" t="s">
        <v>841</v>
      </c>
      <c r="R726" s="84" t="s">
        <v>1540</v>
      </c>
      <c r="S726" s="80" t="s">
        <v>1828</v>
      </c>
      <c r="T726" s="80" t="s">
        <v>1884</v>
      </c>
      <c r="U726" s="82">
        <v>42815.606423611112</v>
      </c>
      <c r="V726" s="84" t="s">
        <v>2605</v>
      </c>
      <c r="W726" s="80"/>
      <c r="X726" s="80"/>
      <c r="Y726" s="83" t="s">
        <v>3605</v>
      </c>
      <c r="Z726" s="80"/>
    </row>
    <row r="727" spans="1:26" x14ac:dyDescent="0.25">
      <c r="A727" s="65" t="s">
        <v>532</v>
      </c>
      <c r="B727" s="65" t="s">
        <v>722</v>
      </c>
      <c r="C727" s="66"/>
      <c r="D727" s="67"/>
      <c r="E727" s="68"/>
      <c r="F727" s="69"/>
      <c r="G727" s="66"/>
      <c r="H727" s="70"/>
      <c r="I727" s="71"/>
      <c r="J727" s="71"/>
      <c r="K727" s="35"/>
      <c r="L727" s="78">
        <v>727</v>
      </c>
      <c r="M727" s="78"/>
      <c r="N727" s="73"/>
      <c r="O727" s="80" t="s">
        <v>754</v>
      </c>
      <c r="P727" s="82">
        <v>42817.590891203705</v>
      </c>
      <c r="Q727" s="80" t="s">
        <v>1052</v>
      </c>
      <c r="R727" s="84" t="s">
        <v>1668</v>
      </c>
      <c r="S727" s="80" t="s">
        <v>1861</v>
      </c>
      <c r="T727" s="80" t="s">
        <v>1884</v>
      </c>
      <c r="U727" s="82">
        <v>42817.590891203705</v>
      </c>
      <c r="V727" s="84" t="s">
        <v>2606</v>
      </c>
      <c r="W727" s="80"/>
      <c r="X727" s="80"/>
      <c r="Y727" s="83" t="s">
        <v>3606</v>
      </c>
      <c r="Z727" s="80"/>
    </row>
    <row r="728" spans="1:26" x14ac:dyDescent="0.25">
      <c r="A728" s="65" t="s">
        <v>533</v>
      </c>
      <c r="B728" s="65" t="s">
        <v>723</v>
      </c>
      <c r="C728" s="66"/>
      <c r="D728" s="67"/>
      <c r="E728" s="68"/>
      <c r="F728" s="69"/>
      <c r="G728" s="66"/>
      <c r="H728" s="70"/>
      <c r="I728" s="71"/>
      <c r="J728" s="71"/>
      <c r="K728" s="35"/>
      <c r="L728" s="78">
        <v>728</v>
      </c>
      <c r="M728" s="78"/>
      <c r="N728" s="73"/>
      <c r="O728" s="80" t="s">
        <v>754</v>
      </c>
      <c r="P728" s="82">
        <v>42811.740358796298</v>
      </c>
      <c r="Q728" s="80" t="s">
        <v>1053</v>
      </c>
      <c r="R728" s="80"/>
      <c r="S728" s="80"/>
      <c r="T728" s="80" t="s">
        <v>2026</v>
      </c>
      <c r="U728" s="82">
        <v>42811.740358796298</v>
      </c>
      <c r="V728" s="84" t="s">
        <v>2607</v>
      </c>
      <c r="W728" s="80"/>
      <c r="X728" s="80"/>
      <c r="Y728" s="83" t="s">
        <v>3607</v>
      </c>
      <c r="Z728" s="80"/>
    </row>
    <row r="729" spans="1:26" x14ac:dyDescent="0.25">
      <c r="A729" s="65" t="s">
        <v>534</v>
      </c>
      <c r="B729" s="65" t="s">
        <v>723</v>
      </c>
      <c r="C729" s="66"/>
      <c r="D729" s="67"/>
      <c r="E729" s="68"/>
      <c r="F729" s="69"/>
      <c r="G729" s="66"/>
      <c r="H729" s="70"/>
      <c r="I729" s="71"/>
      <c r="J729" s="71"/>
      <c r="K729" s="35"/>
      <c r="L729" s="78">
        <v>729</v>
      </c>
      <c r="M729" s="78"/>
      <c r="N729" s="73"/>
      <c r="O729" s="80" t="s">
        <v>754</v>
      </c>
      <c r="P729" s="82">
        <v>42811.72252314815</v>
      </c>
      <c r="Q729" s="80" t="s">
        <v>1053</v>
      </c>
      <c r="R729" s="80"/>
      <c r="S729" s="80"/>
      <c r="T729" s="80" t="s">
        <v>2026</v>
      </c>
      <c r="U729" s="82">
        <v>42811.72252314815</v>
      </c>
      <c r="V729" s="84" t="s">
        <v>2608</v>
      </c>
      <c r="W729" s="80"/>
      <c r="X729" s="80"/>
      <c r="Y729" s="83" t="s">
        <v>3608</v>
      </c>
      <c r="Z729" s="80"/>
    </row>
    <row r="730" spans="1:26" x14ac:dyDescent="0.25">
      <c r="A730" s="65" t="s">
        <v>535</v>
      </c>
      <c r="B730" s="65" t="s">
        <v>723</v>
      </c>
      <c r="C730" s="66"/>
      <c r="D730" s="67"/>
      <c r="E730" s="68"/>
      <c r="F730" s="69"/>
      <c r="G730" s="66"/>
      <c r="H730" s="70"/>
      <c r="I730" s="71"/>
      <c r="J730" s="71"/>
      <c r="K730" s="35"/>
      <c r="L730" s="78">
        <v>730</v>
      </c>
      <c r="M730" s="78"/>
      <c r="N730" s="73"/>
      <c r="O730" s="80" t="s">
        <v>754</v>
      </c>
      <c r="P730" s="82">
        <v>42811.722291666665</v>
      </c>
      <c r="Q730" s="80" t="s">
        <v>1054</v>
      </c>
      <c r="R730" s="84" t="s">
        <v>1669</v>
      </c>
      <c r="S730" s="80" t="s">
        <v>1805</v>
      </c>
      <c r="T730" s="80" t="s">
        <v>2027</v>
      </c>
      <c r="U730" s="82">
        <v>42811.722291666665</v>
      </c>
      <c r="V730" s="84" t="s">
        <v>2609</v>
      </c>
      <c r="W730" s="80"/>
      <c r="X730" s="80"/>
      <c r="Y730" s="83" t="s">
        <v>3609</v>
      </c>
      <c r="Z730" s="80"/>
    </row>
    <row r="731" spans="1:26" x14ac:dyDescent="0.25">
      <c r="A731" s="65" t="s">
        <v>533</v>
      </c>
      <c r="B731" s="65" t="s">
        <v>724</v>
      </c>
      <c r="C731" s="66"/>
      <c r="D731" s="67"/>
      <c r="E731" s="68"/>
      <c r="F731" s="69"/>
      <c r="G731" s="66"/>
      <c r="H731" s="70"/>
      <c r="I731" s="71"/>
      <c r="J731" s="71"/>
      <c r="K731" s="35"/>
      <c r="L731" s="78">
        <v>731</v>
      </c>
      <c r="M731" s="78"/>
      <c r="N731" s="73"/>
      <c r="O731" s="80" t="s">
        <v>754</v>
      </c>
      <c r="P731" s="82">
        <v>42811.740358796298</v>
      </c>
      <c r="Q731" s="80" t="s">
        <v>1053</v>
      </c>
      <c r="R731" s="80"/>
      <c r="S731" s="80"/>
      <c r="T731" s="80" t="s">
        <v>2026</v>
      </c>
      <c r="U731" s="82">
        <v>42811.740358796298</v>
      </c>
      <c r="V731" s="84" t="s">
        <v>2607</v>
      </c>
      <c r="W731" s="80"/>
      <c r="X731" s="80"/>
      <c r="Y731" s="83" t="s">
        <v>3607</v>
      </c>
      <c r="Z731" s="80"/>
    </row>
    <row r="732" spans="1:26" x14ac:dyDescent="0.25">
      <c r="A732" s="65" t="s">
        <v>534</v>
      </c>
      <c r="B732" s="65" t="s">
        <v>724</v>
      </c>
      <c r="C732" s="66"/>
      <c r="D732" s="67"/>
      <c r="E732" s="68"/>
      <c r="F732" s="69"/>
      <c r="G732" s="66"/>
      <c r="H732" s="70"/>
      <c r="I732" s="71"/>
      <c r="J732" s="71"/>
      <c r="K732" s="35"/>
      <c r="L732" s="78">
        <v>732</v>
      </c>
      <c r="M732" s="78"/>
      <c r="N732" s="73"/>
      <c r="O732" s="80" t="s">
        <v>754</v>
      </c>
      <c r="P732" s="82">
        <v>42811.72252314815</v>
      </c>
      <c r="Q732" s="80" t="s">
        <v>1053</v>
      </c>
      <c r="R732" s="80"/>
      <c r="S732" s="80"/>
      <c r="T732" s="80" t="s">
        <v>2026</v>
      </c>
      <c r="U732" s="82">
        <v>42811.72252314815</v>
      </c>
      <c r="V732" s="84" t="s">
        <v>2608</v>
      </c>
      <c r="W732" s="80"/>
      <c r="X732" s="80"/>
      <c r="Y732" s="83" t="s">
        <v>3608</v>
      </c>
      <c r="Z732" s="80"/>
    </row>
    <row r="733" spans="1:26" x14ac:dyDescent="0.25">
      <c r="A733" s="65" t="s">
        <v>535</v>
      </c>
      <c r="B733" s="65" t="s">
        <v>724</v>
      </c>
      <c r="C733" s="66"/>
      <c r="D733" s="67"/>
      <c r="E733" s="68"/>
      <c r="F733" s="69"/>
      <c r="G733" s="66"/>
      <c r="H733" s="70"/>
      <c r="I733" s="71"/>
      <c r="J733" s="71"/>
      <c r="K733" s="35"/>
      <c r="L733" s="78">
        <v>733</v>
      </c>
      <c r="M733" s="78"/>
      <c r="N733" s="73"/>
      <c r="O733" s="80" t="s">
        <v>754</v>
      </c>
      <c r="P733" s="82">
        <v>42811.722291666665</v>
      </c>
      <c r="Q733" s="80" t="s">
        <v>1054</v>
      </c>
      <c r="R733" s="84" t="s">
        <v>1669</v>
      </c>
      <c r="S733" s="80" t="s">
        <v>1805</v>
      </c>
      <c r="T733" s="80" t="s">
        <v>2027</v>
      </c>
      <c r="U733" s="82">
        <v>42811.722291666665</v>
      </c>
      <c r="V733" s="84" t="s">
        <v>2609</v>
      </c>
      <c r="W733" s="80"/>
      <c r="X733" s="80"/>
      <c r="Y733" s="83" t="s">
        <v>3609</v>
      </c>
      <c r="Z733" s="80"/>
    </row>
    <row r="734" spans="1:26" x14ac:dyDescent="0.25">
      <c r="A734" s="65" t="s">
        <v>533</v>
      </c>
      <c r="B734" s="65" t="s">
        <v>535</v>
      </c>
      <c r="C734" s="66"/>
      <c r="D734" s="67"/>
      <c r="E734" s="68"/>
      <c r="F734" s="69"/>
      <c r="G734" s="66"/>
      <c r="H734" s="70"/>
      <c r="I734" s="71"/>
      <c r="J734" s="71"/>
      <c r="K734" s="35"/>
      <c r="L734" s="78">
        <v>734</v>
      </c>
      <c r="M734" s="78"/>
      <c r="N734" s="73"/>
      <c r="O734" s="80" t="s">
        <v>754</v>
      </c>
      <c r="P734" s="82">
        <v>42811.740358796298</v>
      </c>
      <c r="Q734" s="80" t="s">
        <v>1053</v>
      </c>
      <c r="R734" s="80"/>
      <c r="S734" s="80"/>
      <c r="T734" s="80" t="s">
        <v>2026</v>
      </c>
      <c r="U734" s="82">
        <v>42811.740358796298</v>
      </c>
      <c r="V734" s="84" t="s">
        <v>2607</v>
      </c>
      <c r="W734" s="80"/>
      <c r="X734" s="80"/>
      <c r="Y734" s="83" t="s">
        <v>3607</v>
      </c>
      <c r="Z734" s="80"/>
    </row>
    <row r="735" spans="1:26" x14ac:dyDescent="0.25">
      <c r="A735" s="65" t="s">
        <v>534</v>
      </c>
      <c r="B735" s="65" t="s">
        <v>533</v>
      </c>
      <c r="C735" s="66"/>
      <c r="D735" s="67"/>
      <c r="E735" s="68"/>
      <c r="F735" s="69"/>
      <c r="G735" s="66"/>
      <c r="H735" s="70"/>
      <c r="I735" s="71"/>
      <c r="J735" s="71"/>
      <c r="K735" s="35"/>
      <c r="L735" s="78">
        <v>735</v>
      </c>
      <c r="M735" s="78"/>
      <c r="N735" s="73"/>
      <c r="O735" s="80" t="s">
        <v>754</v>
      </c>
      <c r="P735" s="82">
        <v>42811.72252314815</v>
      </c>
      <c r="Q735" s="80" t="s">
        <v>1053</v>
      </c>
      <c r="R735" s="80"/>
      <c r="S735" s="80"/>
      <c r="T735" s="80" t="s">
        <v>2026</v>
      </c>
      <c r="U735" s="82">
        <v>42811.72252314815</v>
      </c>
      <c r="V735" s="84" t="s">
        <v>2608</v>
      </c>
      <c r="W735" s="80"/>
      <c r="X735" s="80"/>
      <c r="Y735" s="83" t="s">
        <v>3608</v>
      </c>
      <c r="Z735" s="80"/>
    </row>
    <row r="736" spans="1:26" x14ac:dyDescent="0.25">
      <c r="A736" s="65" t="s">
        <v>535</v>
      </c>
      <c r="B736" s="65" t="s">
        <v>533</v>
      </c>
      <c r="C736" s="66"/>
      <c r="D736" s="67"/>
      <c r="E736" s="68"/>
      <c r="F736" s="69"/>
      <c r="G736" s="66"/>
      <c r="H736" s="70"/>
      <c r="I736" s="71"/>
      <c r="J736" s="71"/>
      <c r="K736" s="35"/>
      <c r="L736" s="78">
        <v>736</v>
      </c>
      <c r="M736" s="78"/>
      <c r="N736" s="73"/>
      <c r="O736" s="80" t="s">
        <v>754</v>
      </c>
      <c r="P736" s="82">
        <v>42811.722291666665</v>
      </c>
      <c r="Q736" s="80" t="s">
        <v>1054</v>
      </c>
      <c r="R736" s="84" t="s">
        <v>1669</v>
      </c>
      <c r="S736" s="80" t="s">
        <v>1805</v>
      </c>
      <c r="T736" s="80" t="s">
        <v>2027</v>
      </c>
      <c r="U736" s="82">
        <v>42811.722291666665</v>
      </c>
      <c r="V736" s="84" t="s">
        <v>2609</v>
      </c>
      <c r="W736" s="80"/>
      <c r="X736" s="80"/>
      <c r="Y736" s="83" t="s">
        <v>3609</v>
      </c>
      <c r="Z736" s="80"/>
    </row>
    <row r="737" spans="1:26" x14ac:dyDescent="0.25">
      <c r="A737" s="65" t="s">
        <v>534</v>
      </c>
      <c r="B737" s="65" t="s">
        <v>535</v>
      </c>
      <c r="C737" s="66"/>
      <c r="D737" s="67"/>
      <c r="E737" s="68"/>
      <c r="F737" s="69"/>
      <c r="G737" s="66"/>
      <c r="H737" s="70"/>
      <c r="I737" s="71"/>
      <c r="J737" s="71"/>
      <c r="K737" s="35"/>
      <c r="L737" s="78">
        <v>737</v>
      </c>
      <c r="M737" s="78"/>
      <c r="N737" s="73"/>
      <c r="O737" s="80" t="s">
        <v>754</v>
      </c>
      <c r="P737" s="82">
        <v>42811.72252314815</v>
      </c>
      <c r="Q737" s="80" t="s">
        <v>1053</v>
      </c>
      <c r="R737" s="80"/>
      <c r="S737" s="80"/>
      <c r="T737" s="80" t="s">
        <v>2026</v>
      </c>
      <c r="U737" s="82">
        <v>42811.72252314815</v>
      </c>
      <c r="V737" s="84" t="s">
        <v>2608</v>
      </c>
      <c r="W737" s="80"/>
      <c r="X737" s="80"/>
      <c r="Y737" s="83" t="s">
        <v>3608</v>
      </c>
      <c r="Z737" s="80"/>
    </row>
    <row r="738" spans="1:26" x14ac:dyDescent="0.25">
      <c r="A738" s="65" t="s">
        <v>534</v>
      </c>
      <c r="B738" s="65" t="s">
        <v>534</v>
      </c>
      <c r="C738" s="66"/>
      <c r="D738" s="67"/>
      <c r="E738" s="68"/>
      <c r="F738" s="69"/>
      <c r="G738" s="66"/>
      <c r="H738" s="70"/>
      <c r="I738" s="71"/>
      <c r="J738" s="71"/>
      <c r="K738" s="35"/>
      <c r="L738" s="78">
        <v>738</v>
      </c>
      <c r="M738" s="78"/>
      <c r="N738" s="73"/>
      <c r="O738" s="80" t="s">
        <v>179</v>
      </c>
      <c r="P738" s="82">
        <v>42817.604548611111</v>
      </c>
      <c r="Q738" s="80" t="s">
        <v>1055</v>
      </c>
      <c r="R738" s="80"/>
      <c r="S738" s="80"/>
      <c r="T738" s="80" t="s">
        <v>2028</v>
      </c>
      <c r="U738" s="82">
        <v>42817.604548611111</v>
      </c>
      <c r="V738" s="84" t="s">
        <v>2610</v>
      </c>
      <c r="W738" s="80"/>
      <c r="X738" s="80"/>
      <c r="Y738" s="83" t="s">
        <v>3610</v>
      </c>
      <c r="Z738" s="80"/>
    </row>
    <row r="739" spans="1:26" x14ac:dyDescent="0.25">
      <c r="A739" s="65" t="s">
        <v>535</v>
      </c>
      <c r="B739" s="65" t="s">
        <v>534</v>
      </c>
      <c r="C739" s="66"/>
      <c r="D739" s="67"/>
      <c r="E739" s="68"/>
      <c r="F739" s="69"/>
      <c r="G739" s="66"/>
      <c r="H739" s="70"/>
      <c r="I739" s="71"/>
      <c r="J739" s="71"/>
      <c r="K739" s="35"/>
      <c r="L739" s="78">
        <v>739</v>
      </c>
      <c r="M739" s="78"/>
      <c r="N739" s="73"/>
      <c r="O739" s="80" t="s">
        <v>754</v>
      </c>
      <c r="P739" s="82">
        <v>42817.604803240742</v>
      </c>
      <c r="Q739" s="80" t="s">
        <v>1056</v>
      </c>
      <c r="R739" s="80"/>
      <c r="S739" s="80"/>
      <c r="T739" s="80" t="s">
        <v>2028</v>
      </c>
      <c r="U739" s="82">
        <v>42817.604803240742</v>
      </c>
      <c r="V739" s="84" t="s">
        <v>2611</v>
      </c>
      <c r="W739" s="80"/>
      <c r="X739" s="80"/>
      <c r="Y739" s="83" t="s">
        <v>3611</v>
      </c>
      <c r="Z739" s="80"/>
    </row>
    <row r="740" spans="1:26" x14ac:dyDescent="0.25">
      <c r="A740" s="65" t="s">
        <v>536</v>
      </c>
      <c r="B740" s="65" t="s">
        <v>536</v>
      </c>
      <c r="C740" s="66"/>
      <c r="D740" s="67"/>
      <c r="E740" s="68"/>
      <c r="F740" s="69"/>
      <c r="G740" s="66"/>
      <c r="H740" s="70"/>
      <c r="I740" s="71"/>
      <c r="J740" s="71"/>
      <c r="K740" s="35"/>
      <c r="L740" s="78">
        <v>740</v>
      </c>
      <c r="M740" s="78"/>
      <c r="N740" s="73"/>
      <c r="O740" s="80" t="s">
        <v>179</v>
      </c>
      <c r="P740" s="82">
        <v>42817.512546296297</v>
      </c>
      <c r="Q740" s="80" t="s">
        <v>1057</v>
      </c>
      <c r="R740" s="84" t="s">
        <v>1670</v>
      </c>
      <c r="S740" s="80" t="s">
        <v>1826</v>
      </c>
      <c r="T740" s="80" t="s">
        <v>2029</v>
      </c>
      <c r="U740" s="82">
        <v>42817.512546296297</v>
      </c>
      <c r="V740" s="84" t="s">
        <v>2612</v>
      </c>
      <c r="W740" s="80"/>
      <c r="X740" s="80"/>
      <c r="Y740" s="83" t="s">
        <v>3612</v>
      </c>
      <c r="Z740" s="80"/>
    </row>
    <row r="741" spans="1:26" x14ac:dyDescent="0.25">
      <c r="A741" s="65" t="s">
        <v>537</v>
      </c>
      <c r="B741" s="65" t="s">
        <v>536</v>
      </c>
      <c r="C741" s="66"/>
      <c r="D741" s="67"/>
      <c r="E741" s="68"/>
      <c r="F741" s="69"/>
      <c r="G741" s="66"/>
      <c r="H741" s="70"/>
      <c r="I741" s="71"/>
      <c r="J741" s="71"/>
      <c r="K741" s="35"/>
      <c r="L741" s="78">
        <v>741</v>
      </c>
      <c r="M741" s="78"/>
      <c r="N741" s="73"/>
      <c r="O741" s="80" t="s">
        <v>754</v>
      </c>
      <c r="P741" s="82">
        <v>42817.616979166669</v>
      </c>
      <c r="Q741" s="80" t="s">
        <v>1058</v>
      </c>
      <c r="R741" s="84" t="s">
        <v>1670</v>
      </c>
      <c r="S741" s="80" t="s">
        <v>1826</v>
      </c>
      <c r="T741" s="80" t="s">
        <v>2029</v>
      </c>
      <c r="U741" s="82">
        <v>42817.616979166669</v>
      </c>
      <c r="V741" s="84" t="s">
        <v>2613</v>
      </c>
      <c r="W741" s="80"/>
      <c r="X741" s="80"/>
      <c r="Y741" s="83" t="s">
        <v>3613</v>
      </c>
      <c r="Z741" s="80"/>
    </row>
    <row r="742" spans="1:26" x14ac:dyDescent="0.25">
      <c r="A742" s="65" t="s">
        <v>538</v>
      </c>
      <c r="B742" s="65" t="s">
        <v>725</v>
      </c>
      <c r="C742" s="66"/>
      <c r="D742" s="67"/>
      <c r="E742" s="68"/>
      <c r="F742" s="69"/>
      <c r="G742" s="66"/>
      <c r="H742" s="70"/>
      <c r="I742" s="71"/>
      <c r="J742" s="71"/>
      <c r="K742" s="35"/>
      <c r="L742" s="78">
        <v>742</v>
      </c>
      <c r="M742" s="78"/>
      <c r="N742" s="73"/>
      <c r="O742" s="80" t="s">
        <v>754</v>
      </c>
      <c r="P742" s="82">
        <v>42816.625810185185</v>
      </c>
      <c r="Q742" s="83" t="s">
        <v>1059</v>
      </c>
      <c r="R742" s="84" t="s">
        <v>1671</v>
      </c>
      <c r="S742" s="80" t="s">
        <v>1854</v>
      </c>
      <c r="T742" s="80" t="s">
        <v>2030</v>
      </c>
      <c r="U742" s="82">
        <v>42816.625810185185</v>
      </c>
      <c r="V742" s="84" t="s">
        <v>2614</v>
      </c>
      <c r="W742" s="80"/>
      <c r="X742" s="80"/>
      <c r="Y742" s="83" t="s">
        <v>3614</v>
      </c>
      <c r="Z742" s="80"/>
    </row>
    <row r="743" spans="1:26" x14ac:dyDescent="0.25">
      <c r="A743" s="65" t="s">
        <v>538</v>
      </c>
      <c r="B743" s="65" t="s">
        <v>711</v>
      </c>
      <c r="C743" s="66"/>
      <c r="D743" s="67"/>
      <c r="E743" s="68"/>
      <c r="F743" s="69"/>
      <c r="G743" s="66"/>
      <c r="H743" s="70"/>
      <c r="I743" s="71"/>
      <c r="J743" s="71"/>
      <c r="K743" s="35"/>
      <c r="L743" s="78">
        <v>743</v>
      </c>
      <c r="M743" s="78"/>
      <c r="N743" s="73"/>
      <c r="O743" s="80" t="s">
        <v>754</v>
      </c>
      <c r="P743" s="82">
        <v>42816.794490740744</v>
      </c>
      <c r="Q743" s="80" t="s">
        <v>1060</v>
      </c>
      <c r="R743" s="84" t="s">
        <v>1623</v>
      </c>
      <c r="S743" s="80" t="s">
        <v>1854</v>
      </c>
      <c r="T743" s="80" t="s">
        <v>1884</v>
      </c>
      <c r="U743" s="82">
        <v>42816.794490740744</v>
      </c>
      <c r="V743" s="84" t="s">
        <v>2615</v>
      </c>
      <c r="W743" s="80"/>
      <c r="X743" s="80"/>
      <c r="Y743" s="83" t="s">
        <v>3615</v>
      </c>
      <c r="Z743" s="80"/>
    </row>
    <row r="744" spans="1:26" x14ac:dyDescent="0.25">
      <c r="A744" s="65" t="s">
        <v>538</v>
      </c>
      <c r="B744" s="65" t="s">
        <v>711</v>
      </c>
      <c r="C744" s="66"/>
      <c r="D744" s="67"/>
      <c r="E744" s="68"/>
      <c r="F744" s="69"/>
      <c r="G744" s="66"/>
      <c r="H744" s="70"/>
      <c r="I744" s="71"/>
      <c r="J744" s="71"/>
      <c r="K744" s="35"/>
      <c r="L744" s="78">
        <v>744</v>
      </c>
      <c r="M744" s="78"/>
      <c r="N744" s="73"/>
      <c r="O744" s="80" t="s">
        <v>754</v>
      </c>
      <c r="P744" s="82">
        <v>42817.639733796299</v>
      </c>
      <c r="Q744" s="80" t="s">
        <v>1061</v>
      </c>
      <c r="R744" s="84" t="s">
        <v>1672</v>
      </c>
      <c r="S744" s="80" t="s">
        <v>1854</v>
      </c>
      <c r="T744" s="80" t="s">
        <v>2031</v>
      </c>
      <c r="U744" s="82">
        <v>42817.639733796299</v>
      </c>
      <c r="V744" s="84" t="s">
        <v>2616</v>
      </c>
      <c r="W744" s="80"/>
      <c r="X744" s="80"/>
      <c r="Y744" s="83" t="s">
        <v>3616</v>
      </c>
      <c r="Z744" s="80"/>
    </row>
    <row r="745" spans="1:26" x14ac:dyDescent="0.25">
      <c r="A745" s="65" t="s">
        <v>539</v>
      </c>
      <c r="B745" s="65" t="s">
        <v>711</v>
      </c>
      <c r="C745" s="66"/>
      <c r="D745" s="67"/>
      <c r="E745" s="68"/>
      <c r="F745" s="69"/>
      <c r="G745" s="66"/>
      <c r="H745" s="70"/>
      <c r="I745" s="71"/>
      <c r="J745" s="71"/>
      <c r="K745" s="35"/>
      <c r="L745" s="78">
        <v>745</v>
      </c>
      <c r="M745" s="78"/>
      <c r="N745" s="73"/>
      <c r="O745" s="80" t="s">
        <v>754</v>
      </c>
      <c r="P745" s="82">
        <v>42817.643773148149</v>
      </c>
      <c r="Q745" s="80" t="s">
        <v>1062</v>
      </c>
      <c r="R745" s="80"/>
      <c r="S745" s="80"/>
      <c r="T745" s="80" t="s">
        <v>2031</v>
      </c>
      <c r="U745" s="82">
        <v>42817.643773148149</v>
      </c>
      <c r="V745" s="84" t="s">
        <v>2617</v>
      </c>
      <c r="W745" s="80"/>
      <c r="X745" s="80"/>
      <c r="Y745" s="83" t="s">
        <v>3617</v>
      </c>
      <c r="Z745" s="80"/>
    </row>
    <row r="746" spans="1:26" x14ac:dyDescent="0.25">
      <c r="A746" s="65" t="s">
        <v>539</v>
      </c>
      <c r="B746" s="65" t="s">
        <v>538</v>
      </c>
      <c r="C746" s="66"/>
      <c r="D746" s="67"/>
      <c r="E746" s="68"/>
      <c r="F746" s="69"/>
      <c r="G746" s="66"/>
      <c r="H746" s="70"/>
      <c r="I746" s="71"/>
      <c r="J746" s="71"/>
      <c r="K746" s="35"/>
      <c r="L746" s="78">
        <v>746</v>
      </c>
      <c r="M746" s="78"/>
      <c r="N746" s="73"/>
      <c r="O746" s="80" t="s">
        <v>754</v>
      </c>
      <c r="P746" s="82">
        <v>42817.643773148149</v>
      </c>
      <c r="Q746" s="80" t="s">
        <v>1062</v>
      </c>
      <c r="R746" s="80"/>
      <c r="S746" s="80"/>
      <c r="T746" s="80" t="s">
        <v>2031</v>
      </c>
      <c r="U746" s="82">
        <v>42817.643773148149</v>
      </c>
      <c r="V746" s="84" t="s">
        <v>2617</v>
      </c>
      <c r="W746" s="80"/>
      <c r="X746" s="80"/>
      <c r="Y746" s="83" t="s">
        <v>3617</v>
      </c>
      <c r="Z746" s="80"/>
    </row>
    <row r="747" spans="1:26" x14ac:dyDescent="0.25">
      <c r="A747" s="65" t="s">
        <v>540</v>
      </c>
      <c r="B747" s="65" t="s">
        <v>540</v>
      </c>
      <c r="C747" s="66"/>
      <c r="D747" s="67"/>
      <c r="E747" s="68"/>
      <c r="F747" s="69"/>
      <c r="G747" s="66"/>
      <c r="H747" s="70"/>
      <c r="I747" s="71"/>
      <c r="J747" s="71"/>
      <c r="K747" s="35"/>
      <c r="L747" s="78">
        <v>747</v>
      </c>
      <c r="M747" s="78"/>
      <c r="N747" s="73"/>
      <c r="O747" s="80" t="s">
        <v>179</v>
      </c>
      <c r="P747" s="82">
        <v>42817.645150462966</v>
      </c>
      <c r="Q747" s="80" t="s">
        <v>1063</v>
      </c>
      <c r="R747" s="84" t="s">
        <v>1673</v>
      </c>
      <c r="S747" s="80" t="s">
        <v>1805</v>
      </c>
      <c r="T747" s="80" t="s">
        <v>2032</v>
      </c>
      <c r="U747" s="82">
        <v>42817.645150462966</v>
      </c>
      <c r="V747" s="84" t="s">
        <v>2618</v>
      </c>
      <c r="W747" s="80"/>
      <c r="X747" s="80"/>
      <c r="Y747" s="83" t="s">
        <v>3618</v>
      </c>
      <c r="Z747" s="80"/>
    </row>
    <row r="748" spans="1:26" x14ac:dyDescent="0.25">
      <c r="A748" s="65" t="s">
        <v>541</v>
      </c>
      <c r="B748" s="65" t="s">
        <v>726</v>
      </c>
      <c r="C748" s="66"/>
      <c r="D748" s="67"/>
      <c r="E748" s="68"/>
      <c r="F748" s="69"/>
      <c r="G748" s="66"/>
      <c r="H748" s="70"/>
      <c r="I748" s="71"/>
      <c r="J748" s="71"/>
      <c r="K748" s="35"/>
      <c r="L748" s="78">
        <v>748</v>
      </c>
      <c r="M748" s="78"/>
      <c r="N748" s="73"/>
      <c r="O748" s="80" t="s">
        <v>754</v>
      </c>
      <c r="P748" s="82">
        <v>42817.646493055552</v>
      </c>
      <c r="Q748" s="80" t="s">
        <v>1064</v>
      </c>
      <c r="R748" s="84" t="s">
        <v>1674</v>
      </c>
      <c r="S748" s="80" t="s">
        <v>1862</v>
      </c>
      <c r="T748" s="80" t="s">
        <v>2033</v>
      </c>
      <c r="U748" s="82">
        <v>42817.646493055552</v>
      </c>
      <c r="V748" s="84" t="s">
        <v>2619</v>
      </c>
      <c r="W748" s="80"/>
      <c r="X748" s="80"/>
      <c r="Y748" s="83" t="s">
        <v>3619</v>
      </c>
      <c r="Z748" s="80"/>
    </row>
    <row r="749" spans="1:26" x14ac:dyDescent="0.25">
      <c r="A749" s="65" t="s">
        <v>542</v>
      </c>
      <c r="B749" s="65" t="s">
        <v>727</v>
      </c>
      <c r="C749" s="66"/>
      <c r="D749" s="67"/>
      <c r="E749" s="68"/>
      <c r="F749" s="69"/>
      <c r="G749" s="66"/>
      <c r="H749" s="70"/>
      <c r="I749" s="71"/>
      <c r="J749" s="71"/>
      <c r="K749" s="35"/>
      <c r="L749" s="78">
        <v>749</v>
      </c>
      <c r="M749" s="78"/>
      <c r="N749" s="73"/>
      <c r="O749" s="80" t="s">
        <v>754</v>
      </c>
      <c r="P749" s="82">
        <v>42812.603414351855</v>
      </c>
      <c r="Q749" s="80" t="s">
        <v>1065</v>
      </c>
      <c r="R749" s="80"/>
      <c r="S749" s="80"/>
      <c r="T749" s="80" t="s">
        <v>1994</v>
      </c>
      <c r="U749" s="82">
        <v>42812.603414351855</v>
      </c>
      <c r="V749" s="84" t="s">
        <v>2620</v>
      </c>
      <c r="W749" s="80"/>
      <c r="X749" s="80"/>
      <c r="Y749" s="83" t="s">
        <v>3620</v>
      </c>
      <c r="Z749" s="83" t="s">
        <v>4126</v>
      </c>
    </row>
    <row r="750" spans="1:26" x14ac:dyDescent="0.25">
      <c r="A750" s="65" t="s">
        <v>542</v>
      </c>
      <c r="B750" s="65" t="s">
        <v>728</v>
      </c>
      <c r="C750" s="66"/>
      <c r="D750" s="67"/>
      <c r="E750" s="68"/>
      <c r="F750" s="69"/>
      <c r="G750" s="66"/>
      <c r="H750" s="70"/>
      <c r="I750" s="71"/>
      <c r="J750" s="71"/>
      <c r="K750" s="35"/>
      <c r="L750" s="78">
        <v>750</v>
      </c>
      <c r="M750" s="78"/>
      <c r="N750" s="73"/>
      <c r="O750" s="80" t="s">
        <v>754</v>
      </c>
      <c r="P750" s="82">
        <v>42817.651631944442</v>
      </c>
      <c r="Q750" s="80" t="s">
        <v>1066</v>
      </c>
      <c r="R750" s="80"/>
      <c r="S750" s="80"/>
      <c r="T750" s="80" t="s">
        <v>2034</v>
      </c>
      <c r="U750" s="82">
        <v>42817.651631944442</v>
      </c>
      <c r="V750" s="84" t="s">
        <v>2621</v>
      </c>
      <c r="W750" s="80"/>
      <c r="X750" s="80"/>
      <c r="Y750" s="83" t="s">
        <v>3621</v>
      </c>
      <c r="Z750" s="80"/>
    </row>
    <row r="751" spans="1:26" x14ac:dyDescent="0.25">
      <c r="A751" s="65" t="s">
        <v>542</v>
      </c>
      <c r="B751" s="65" t="s">
        <v>386</v>
      </c>
      <c r="C751" s="66"/>
      <c r="D751" s="67"/>
      <c r="E751" s="68"/>
      <c r="F751" s="69"/>
      <c r="G751" s="66"/>
      <c r="H751" s="70"/>
      <c r="I751" s="71"/>
      <c r="J751" s="71"/>
      <c r="K751" s="35"/>
      <c r="L751" s="78">
        <v>751</v>
      </c>
      <c r="M751" s="78"/>
      <c r="N751" s="73"/>
      <c r="O751" s="80" t="s">
        <v>755</v>
      </c>
      <c r="P751" s="82">
        <v>42812.603414351855</v>
      </c>
      <c r="Q751" s="80" t="s">
        <v>1065</v>
      </c>
      <c r="R751" s="80"/>
      <c r="S751" s="80"/>
      <c r="T751" s="80" t="s">
        <v>1994</v>
      </c>
      <c r="U751" s="82">
        <v>42812.603414351855</v>
      </c>
      <c r="V751" s="84" t="s">
        <v>2620</v>
      </c>
      <c r="W751" s="80"/>
      <c r="X751" s="80"/>
      <c r="Y751" s="83" t="s">
        <v>3620</v>
      </c>
      <c r="Z751" s="83" t="s">
        <v>4126</v>
      </c>
    </row>
    <row r="752" spans="1:26" x14ac:dyDescent="0.25">
      <c r="A752" s="65" t="s">
        <v>543</v>
      </c>
      <c r="B752" s="65" t="s">
        <v>729</v>
      </c>
      <c r="C752" s="66"/>
      <c r="D752" s="67"/>
      <c r="E752" s="68"/>
      <c r="F752" s="69"/>
      <c r="G752" s="66"/>
      <c r="H752" s="70"/>
      <c r="I752" s="71"/>
      <c r="J752" s="71"/>
      <c r="K752" s="35"/>
      <c r="L752" s="78">
        <v>752</v>
      </c>
      <c r="M752" s="78"/>
      <c r="N752" s="73"/>
      <c r="O752" s="80" t="s">
        <v>754</v>
      </c>
      <c r="P752" s="82">
        <v>42816.769270833334</v>
      </c>
      <c r="Q752" s="80" t="s">
        <v>1067</v>
      </c>
      <c r="R752" s="84" t="s">
        <v>1620</v>
      </c>
      <c r="S752" s="80" t="s">
        <v>1853</v>
      </c>
      <c r="T752" s="80" t="s">
        <v>1987</v>
      </c>
      <c r="U752" s="82">
        <v>42816.769270833334</v>
      </c>
      <c r="V752" s="84" t="s">
        <v>2622</v>
      </c>
      <c r="W752" s="80"/>
      <c r="X752" s="80"/>
      <c r="Y752" s="83" t="s">
        <v>3622</v>
      </c>
      <c r="Z752" s="80"/>
    </row>
    <row r="753" spans="1:26" x14ac:dyDescent="0.25">
      <c r="A753" s="65" t="s">
        <v>543</v>
      </c>
      <c r="B753" s="65" t="s">
        <v>707</v>
      </c>
      <c r="C753" s="66"/>
      <c r="D753" s="67"/>
      <c r="E753" s="68"/>
      <c r="F753" s="69"/>
      <c r="G753" s="66"/>
      <c r="H753" s="70"/>
      <c r="I753" s="71"/>
      <c r="J753" s="71"/>
      <c r="K753" s="35"/>
      <c r="L753" s="78">
        <v>753</v>
      </c>
      <c r="M753" s="78"/>
      <c r="N753" s="73"/>
      <c r="O753" s="80" t="s">
        <v>754</v>
      </c>
      <c r="P753" s="82">
        <v>42814.883113425924</v>
      </c>
      <c r="Q753" s="80" t="s">
        <v>1068</v>
      </c>
      <c r="R753" s="84" t="s">
        <v>1619</v>
      </c>
      <c r="S753" s="80" t="s">
        <v>1853</v>
      </c>
      <c r="T753" s="80" t="s">
        <v>1986</v>
      </c>
      <c r="U753" s="82">
        <v>42814.883113425924</v>
      </c>
      <c r="V753" s="84" t="s">
        <v>2623</v>
      </c>
      <c r="W753" s="80"/>
      <c r="X753" s="80"/>
      <c r="Y753" s="83" t="s">
        <v>3623</v>
      </c>
      <c r="Z753" s="80"/>
    </row>
    <row r="754" spans="1:26" x14ac:dyDescent="0.25">
      <c r="A754" s="65" t="s">
        <v>543</v>
      </c>
      <c r="B754" s="65" t="s">
        <v>707</v>
      </c>
      <c r="C754" s="66"/>
      <c r="D754" s="67"/>
      <c r="E754" s="68"/>
      <c r="F754" s="69"/>
      <c r="G754" s="66"/>
      <c r="H754" s="70"/>
      <c r="I754" s="71"/>
      <c r="J754" s="71"/>
      <c r="K754" s="35"/>
      <c r="L754" s="78">
        <v>754</v>
      </c>
      <c r="M754" s="78"/>
      <c r="N754" s="73"/>
      <c r="O754" s="80" t="s">
        <v>754</v>
      </c>
      <c r="P754" s="82">
        <v>42816.950648148151</v>
      </c>
      <c r="Q754" s="80" t="s">
        <v>1069</v>
      </c>
      <c r="R754" s="84" t="s">
        <v>1620</v>
      </c>
      <c r="S754" s="80" t="s">
        <v>1853</v>
      </c>
      <c r="T754" s="80" t="s">
        <v>1999</v>
      </c>
      <c r="U754" s="82">
        <v>42816.950648148151</v>
      </c>
      <c r="V754" s="84" t="s">
        <v>2624</v>
      </c>
      <c r="W754" s="80"/>
      <c r="X754" s="80"/>
      <c r="Y754" s="83" t="s">
        <v>3624</v>
      </c>
      <c r="Z754" s="80"/>
    </row>
    <row r="755" spans="1:26" x14ac:dyDescent="0.25">
      <c r="A755" s="65" t="s">
        <v>543</v>
      </c>
      <c r="B755" s="65" t="s">
        <v>707</v>
      </c>
      <c r="C755" s="66"/>
      <c r="D755" s="67"/>
      <c r="E755" s="68"/>
      <c r="F755" s="69"/>
      <c r="G755" s="66"/>
      <c r="H755" s="70"/>
      <c r="I755" s="71"/>
      <c r="J755" s="71"/>
      <c r="K755" s="35"/>
      <c r="L755" s="78">
        <v>755</v>
      </c>
      <c r="M755" s="78"/>
      <c r="N755" s="73"/>
      <c r="O755" s="80" t="s">
        <v>754</v>
      </c>
      <c r="P755" s="82">
        <v>42817.512824074074</v>
      </c>
      <c r="Q755" s="80" t="s">
        <v>1070</v>
      </c>
      <c r="R755" s="84" t="s">
        <v>1675</v>
      </c>
      <c r="S755" s="80" t="s">
        <v>1853</v>
      </c>
      <c r="T755" s="80" t="s">
        <v>2035</v>
      </c>
      <c r="U755" s="82">
        <v>42817.512824074074</v>
      </c>
      <c r="V755" s="84" t="s">
        <v>2625</v>
      </c>
      <c r="W755" s="80"/>
      <c r="X755" s="80"/>
      <c r="Y755" s="83" t="s">
        <v>3625</v>
      </c>
      <c r="Z755" s="80"/>
    </row>
    <row r="756" spans="1:26" x14ac:dyDescent="0.25">
      <c r="A756" s="65" t="s">
        <v>543</v>
      </c>
      <c r="B756" s="65" t="s">
        <v>707</v>
      </c>
      <c r="C756" s="66"/>
      <c r="D756" s="67"/>
      <c r="E756" s="68"/>
      <c r="F756" s="69"/>
      <c r="G756" s="66"/>
      <c r="H756" s="70"/>
      <c r="I756" s="71"/>
      <c r="J756" s="71"/>
      <c r="K756" s="35"/>
      <c r="L756" s="78">
        <v>756</v>
      </c>
      <c r="M756" s="78"/>
      <c r="N756" s="73"/>
      <c r="O756" s="80" t="s">
        <v>754</v>
      </c>
      <c r="P756" s="82">
        <v>42817.597210648149</v>
      </c>
      <c r="Q756" s="80" t="s">
        <v>1071</v>
      </c>
      <c r="R756" s="84" t="s">
        <v>1675</v>
      </c>
      <c r="S756" s="80" t="s">
        <v>1853</v>
      </c>
      <c r="T756" s="80" t="s">
        <v>1895</v>
      </c>
      <c r="U756" s="82">
        <v>42817.597210648149</v>
      </c>
      <c r="V756" s="84" t="s">
        <v>2626</v>
      </c>
      <c r="W756" s="80"/>
      <c r="X756" s="80"/>
      <c r="Y756" s="83" t="s">
        <v>3626</v>
      </c>
      <c r="Z756" s="80"/>
    </row>
    <row r="757" spans="1:26" x14ac:dyDescent="0.25">
      <c r="A757" s="65" t="s">
        <v>543</v>
      </c>
      <c r="B757" s="65" t="s">
        <v>543</v>
      </c>
      <c r="C757" s="66"/>
      <c r="D757" s="67"/>
      <c r="E757" s="68"/>
      <c r="F757" s="69"/>
      <c r="G757" s="66"/>
      <c r="H757" s="70"/>
      <c r="I757" s="71"/>
      <c r="J757" s="71"/>
      <c r="K757" s="35"/>
      <c r="L757" s="78">
        <v>757</v>
      </c>
      <c r="M757" s="78"/>
      <c r="N757" s="73"/>
      <c r="O757" s="80" t="s">
        <v>179</v>
      </c>
      <c r="P757" s="82">
        <v>42814.845752314817</v>
      </c>
      <c r="Q757" s="80" t="s">
        <v>1072</v>
      </c>
      <c r="R757" s="84" t="s">
        <v>1676</v>
      </c>
      <c r="S757" s="80" t="s">
        <v>1863</v>
      </c>
      <c r="T757" s="80" t="s">
        <v>2036</v>
      </c>
      <c r="U757" s="82">
        <v>42814.845752314817</v>
      </c>
      <c r="V757" s="84" t="s">
        <v>2627</v>
      </c>
      <c r="W757" s="80"/>
      <c r="X757" s="80"/>
      <c r="Y757" s="83" t="s">
        <v>3627</v>
      </c>
      <c r="Z757" s="80"/>
    </row>
    <row r="758" spans="1:26" x14ac:dyDescent="0.25">
      <c r="A758" s="65" t="s">
        <v>543</v>
      </c>
      <c r="B758" s="65" t="s">
        <v>543</v>
      </c>
      <c r="C758" s="66"/>
      <c r="D758" s="67"/>
      <c r="E758" s="68"/>
      <c r="F758" s="69"/>
      <c r="G758" s="66"/>
      <c r="H758" s="70"/>
      <c r="I758" s="71"/>
      <c r="J758" s="71"/>
      <c r="K758" s="35"/>
      <c r="L758" s="78">
        <v>758</v>
      </c>
      <c r="M758" s="78"/>
      <c r="N758" s="73"/>
      <c r="O758" s="80" t="s">
        <v>179</v>
      </c>
      <c r="P758" s="82">
        <v>42817.007222222222</v>
      </c>
      <c r="Q758" s="80" t="s">
        <v>1073</v>
      </c>
      <c r="R758" s="84" t="s">
        <v>1620</v>
      </c>
      <c r="S758" s="80" t="s">
        <v>1853</v>
      </c>
      <c r="T758" s="80" t="s">
        <v>1987</v>
      </c>
      <c r="U758" s="82">
        <v>42817.007222222222</v>
      </c>
      <c r="V758" s="84" t="s">
        <v>2628</v>
      </c>
      <c r="W758" s="80"/>
      <c r="X758" s="80"/>
      <c r="Y758" s="83" t="s">
        <v>3628</v>
      </c>
      <c r="Z758" s="80"/>
    </row>
    <row r="759" spans="1:26" x14ac:dyDescent="0.25">
      <c r="A759" s="65" t="s">
        <v>543</v>
      </c>
      <c r="B759" s="65" t="s">
        <v>543</v>
      </c>
      <c r="C759" s="66"/>
      <c r="D759" s="67"/>
      <c r="E759" s="68"/>
      <c r="F759" s="69"/>
      <c r="G759" s="66"/>
      <c r="H759" s="70"/>
      <c r="I759" s="71"/>
      <c r="J759" s="71"/>
      <c r="K759" s="35"/>
      <c r="L759" s="78">
        <v>759</v>
      </c>
      <c r="M759" s="78"/>
      <c r="N759" s="73"/>
      <c r="O759" s="80" t="s">
        <v>179</v>
      </c>
      <c r="P759" s="82">
        <v>42817.655694444446</v>
      </c>
      <c r="Q759" s="80" t="s">
        <v>1074</v>
      </c>
      <c r="R759" s="84" t="s">
        <v>1675</v>
      </c>
      <c r="S759" s="80" t="s">
        <v>1853</v>
      </c>
      <c r="T759" s="80" t="s">
        <v>2037</v>
      </c>
      <c r="U759" s="82">
        <v>42817.655694444446</v>
      </c>
      <c r="V759" s="84" t="s">
        <v>2629</v>
      </c>
      <c r="W759" s="80"/>
      <c r="X759" s="80"/>
      <c r="Y759" s="83" t="s">
        <v>3629</v>
      </c>
      <c r="Z759" s="80"/>
    </row>
    <row r="760" spans="1:26" x14ac:dyDescent="0.25">
      <c r="A760" s="65" t="s">
        <v>544</v>
      </c>
      <c r="B760" s="65" t="s">
        <v>730</v>
      </c>
      <c r="C760" s="66"/>
      <c r="D760" s="67"/>
      <c r="E760" s="68"/>
      <c r="F760" s="69"/>
      <c r="G760" s="66"/>
      <c r="H760" s="70"/>
      <c r="I760" s="71"/>
      <c r="J760" s="71"/>
      <c r="K760" s="35"/>
      <c r="L760" s="78">
        <v>760</v>
      </c>
      <c r="M760" s="78"/>
      <c r="N760" s="73"/>
      <c r="O760" s="80" t="s">
        <v>754</v>
      </c>
      <c r="P760" s="82">
        <v>42811.89943287037</v>
      </c>
      <c r="Q760" s="80" t="s">
        <v>1075</v>
      </c>
      <c r="R760" s="80"/>
      <c r="S760" s="80"/>
      <c r="T760" s="80" t="s">
        <v>1884</v>
      </c>
      <c r="U760" s="82">
        <v>42811.89943287037</v>
      </c>
      <c r="V760" s="84" t="s">
        <v>2630</v>
      </c>
      <c r="W760" s="80"/>
      <c r="X760" s="80"/>
      <c r="Y760" s="83" t="s">
        <v>3630</v>
      </c>
      <c r="Z760" s="80"/>
    </row>
    <row r="761" spans="1:26" x14ac:dyDescent="0.25">
      <c r="A761" s="65" t="s">
        <v>544</v>
      </c>
      <c r="B761" s="65" t="s">
        <v>730</v>
      </c>
      <c r="C761" s="66"/>
      <c r="D761" s="67"/>
      <c r="E761" s="68"/>
      <c r="F761" s="69"/>
      <c r="G761" s="66"/>
      <c r="H761" s="70"/>
      <c r="I761" s="71"/>
      <c r="J761" s="71"/>
      <c r="K761" s="35"/>
      <c r="L761" s="78">
        <v>761</v>
      </c>
      <c r="M761" s="78"/>
      <c r="N761" s="73"/>
      <c r="O761" s="80" t="s">
        <v>754</v>
      </c>
      <c r="P761" s="82">
        <v>42817.507187499999</v>
      </c>
      <c r="Q761" s="80" t="s">
        <v>1076</v>
      </c>
      <c r="R761" s="84" t="s">
        <v>1677</v>
      </c>
      <c r="S761" s="80" t="s">
        <v>1805</v>
      </c>
      <c r="T761" s="80"/>
      <c r="U761" s="82">
        <v>42817.507187499999</v>
      </c>
      <c r="V761" s="84" t="s">
        <v>2631</v>
      </c>
      <c r="W761" s="80"/>
      <c r="X761" s="80"/>
      <c r="Y761" s="83" t="s">
        <v>3631</v>
      </c>
      <c r="Z761" s="80"/>
    </row>
    <row r="762" spans="1:26" x14ac:dyDescent="0.25">
      <c r="A762" s="65" t="s">
        <v>359</v>
      </c>
      <c r="B762" s="65" t="s">
        <v>547</v>
      </c>
      <c r="C762" s="66"/>
      <c r="D762" s="67"/>
      <c r="E762" s="68"/>
      <c r="F762" s="69"/>
      <c r="G762" s="66"/>
      <c r="H762" s="70"/>
      <c r="I762" s="71"/>
      <c r="J762" s="71"/>
      <c r="K762" s="35"/>
      <c r="L762" s="78">
        <v>762</v>
      </c>
      <c r="M762" s="78"/>
      <c r="N762" s="73"/>
      <c r="O762" s="80" t="s">
        <v>754</v>
      </c>
      <c r="P762" s="82">
        <v>42816.054861111108</v>
      </c>
      <c r="Q762" s="80" t="s">
        <v>1077</v>
      </c>
      <c r="R762" s="80"/>
      <c r="S762" s="80"/>
      <c r="T762" s="80" t="s">
        <v>1884</v>
      </c>
      <c r="U762" s="82">
        <v>42816.054861111108</v>
      </c>
      <c r="V762" s="84" t="s">
        <v>2632</v>
      </c>
      <c r="W762" s="80"/>
      <c r="X762" s="80"/>
      <c r="Y762" s="83" t="s">
        <v>3632</v>
      </c>
      <c r="Z762" s="83" t="s">
        <v>4127</v>
      </c>
    </row>
    <row r="763" spans="1:26" x14ac:dyDescent="0.25">
      <c r="A763" s="65" t="s">
        <v>545</v>
      </c>
      <c r="B763" s="65" t="s">
        <v>547</v>
      </c>
      <c r="C763" s="66"/>
      <c r="D763" s="67"/>
      <c r="E763" s="68"/>
      <c r="F763" s="69"/>
      <c r="G763" s="66"/>
      <c r="H763" s="70"/>
      <c r="I763" s="71"/>
      <c r="J763" s="71"/>
      <c r="K763" s="35"/>
      <c r="L763" s="78">
        <v>763</v>
      </c>
      <c r="M763" s="78"/>
      <c r="N763" s="73"/>
      <c r="O763" s="80" t="s">
        <v>754</v>
      </c>
      <c r="P763" s="82">
        <v>42816.079085648147</v>
      </c>
      <c r="Q763" s="80" t="s">
        <v>1078</v>
      </c>
      <c r="R763" s="80"/>
      <c r="S763" s="80"/>
      <c r="T763" s="80" t="s">
        <v>1884</v>
      </c>
      <c r="U763" s="82">
        <v>42816.079085648147</v>
      </c>
      <c r="V763" s="84" t="s">
        <v>2633</v>
      </c>
      <c r="W763" s="80"/>
      <c r="X763" s="80"/>
      <c r="Y763" s="83" t="s">
        <v>3633</v>
      </c>
      <c r="Z763" s="83" t="s">
        <v>3634</v>
      </c>
    </row>
    <row r="764" spans="1:26" x14ac:dyDescent="0.25">
      <c r="A764" s="65" t="s">
        <v>368</v>
      </c>
      <c r="B764" s="65" t="s">
        <v>547</v>
      </c>
      <c r="C764" s="66"/>
      <c r="D764" s="67"/>
      <c r="E764" s="68"/>
      <c r="F764" s="69"/>
      <c r="G764" s="66"/>
      <c r="H764" s="70"/>
      <c r="I764" s="71"/>
      <c r="J764" s="71"/>
      <c r="K764" s="35"/>
      <c r="L764" s="78">
        <v>764</v>
      </c>
      <c r="M764" s="78"/>
      <c r="N764" s="73"/>
      <c r="O764" s="80" t="s">
        <v>754</v>
      </c>
      <c r="P764" s="82">
        <v>42816.077511574076</v>
      </c>
      <c r="Q764" s="80" t="s">
        <v>1079</v>
      </c>
      <c r="R764" s="80"/>
      <c r="S764" s="80"/>
      <c r="T764" s="80" t="s">
        <v>1884</v>
      </c>
      <c r="U764" s="82">
        <v>42816.077511574076</v>
      </c>
      <c r="V764" s="84" t="s">
        <v>2634</v>
      </c>
      <c r="W764" s="80"/>
      <c r="X764" s="80"/>
      <c r="Y764" s="83" t="s">
        <v>3634</v>
      </c>
      <c r="Z764" s="80"/>
    </row>
    <row r="765" spans="1:26" x14ac:dyDescent="0.25">
      <c r="A765" s="65" t="s">
        <v>546</v>
      </c>
      <c r="B765" s="65" t="s">
        <v>547</v>
      </c>
      <c r="C765" s="66"/>
      <c r="D765" s="67"/>
      <c r="E765" s="68"/>
      <c r="F765" s="69"/>
      <c r="G765" s="66"/>
      <c r="H765" s="70"/>
      <c r="I765" s="71"/>
      <c r="J765" s="71"/>
      <c r="K765" s="35"/>
      <c r="L765" s="78">
        <v>765</v>
      </c>
      <c r="M765" s="78"/>
      <c r="N765" s="73"/>
      <c r="O765" s="80" t="s">
        <v>754</v>
      </c>
      <c r="P765" s="82">
        <v>42817.612199074072</v>
      </c>
      <c r="Q765" s="80" t="s">
        <v>1080</v>
      </c>
      <c r="R765" s="80"/>
      <c r="S765" s="80"/>
      <c r="T765" s="80" t="s">
        <v>2038</v>
      </c>
      <c r="U765" s="82">
        <v>42817.612199074072</v>
      </c>
      <c r="V765" s="84" t="s">
        <v>2635</v>
      </c>
      <c r="W765" s="80"/>
      <c r="X765" s="80"/>
      <c r="Y765" s="83" t="s">
        <v>3635</v>
      </c>
      <c r="Z765" s="80"/>
    </row>
    <row r="766" spans="1:26" x14ac:dyDescent="0.25">
      <c r="A766" s="65" t="s">
        <v>547</v>
      </c>
      <c r="B766" s="65" t="s">
        <v>547</v>
      </c>
      <c r="C766" s="66"/>
      <c r="D766" s="67"/>
      <c r="E766" s="68"/>
      <c r="F766" s="69"/>
      <c r="G766" s="66"/>
      <c r="H766" s="70"/>
      <c r="I766" s="71"/>
      <c r="J766" s="71"/>
      <c r="K766" s="35"/>
      <c r="L766" s="78">
        <v>766</v>
      </c>
      <c r="M766" s="78"/>
      <c r="N766" s="73"/>
      <c r="O766" s="80" t="s">
        <v>179</v>
      </c>
      <c r="P766" s="82">
        <v>42816.850752314815</v>
      </c>
      <c r="Q766" s="80" t="s">
        <v>1081</v>
      </c>
      <c r="R766" s="84" t="s">
        <v>1678</v>
      </c>
      <c r="S766" s="80" t="s">
        <v>1864</v>
      </c>
      <c r="T766" s="80" t="s">
        <v>1884</v>
      </c>
      <c r="U766" s="82">
        <v>42816.850752314815</v>
      </c>
      <c r="V766" s="84" t="s">
        <v>2636</v>
      </c>
      <c r="W766" s="80"/>
      <c r="X766" s="80"/>
      <c r="Y766" s="83" t="s">
        <v>3636</v>
      </c>
      <c r="Z766" s="80"/>
    </row>
    <row r="767" spans="1:26" x14ac:dyDescent="0.25">
      <c r="A767" s="65" t="s">
        <v>547</v>
      </c>
      <c r="B767" s="65" t="s">
        <v>546</v>
      </c>
      <c r="C767" s="66"/>
      <c r="D767" s="67"/>
      <c r="E767" s="68"/>
      <c r="F767" s="69"/>
      <c r="G767" s="66"/>
      <c r="H767" s="70"/>
      <c r="I767" s="71"/>
      <c r="J767" s="71"/>
      <c r="K767" s="35"/>
      <c r="L767" s="78">
        <v>767</v>
      </c>
      <c r="M767" s="78"/>
      <c r="N767" s="73"/>
      <c r="O767" s="80" t="s">
        <v>754</v>
      </c>
      <c r="P767" s="82">
        <v>42817.642002314817</v>
      </c>
      <c r="Q767" s="80" t="s">
        <v>1082</v>
      </c>
      <c r="R767" s="80"/>
      <c r="S767" s="80"/>
      <c r="T767" s="80" t="s">
        <v>2038</v>
      </c>
      <c r="U767" s="82">
        <v>42817.642002314817</v>
      </c>
      <c r="V767" s="84" t="s">
        <v>2637</v>
      </c>
      <c r="W767" s="80"/>
      <c r="X767" s="80"/>
      <c r="Y767" s="83" t="s">
        <v>3637</v>
      </c>
      <c r="Z767" s="80"/>
    </row>
    <row r="768" spans="1:26" x14ac:dyDescent="0.25">
      <c r="A768" s="65" t="s">
        <v>548</v>
      </c>
      <c r="B768" s="65" t="s">
        <v>547</v>
      </c>
      <c r="C768" s="66"/>
      <c r="D768" s="67"/>
      <c r="E768" s="68"/>
      <c r="F768" s="69"/>
      <c r="G768" s="66"/>
      <c r="H768" s="70"/>
      <c r="I768" s="71"/>
      <c r="J768" s="71"/>
      <c r="K768" s="35"/>
      <c r="L768" s="78">
        <v>768</v>
      </c>
      <c r="M768" s="78"/>
      <c r="N768" s="73"/>
      <c r="O768" s="80" t="s">
        <v>754</v>
      </c>
      <c r="P768" s="82">
        <v>42817.676701388889</v>
      </c>
      <c r="Q768" s="80" t="s">
        <v>1082</v>
      </c>
      <c r="R768" s="80"/>
      <c r="S768" s="80"/>
      <c r="T768" s="80" t="s">
        <v>2038</v>
      </c>
      <c r="U768" s="82">
        <v>42817.676701388889</v>
      </c>
      <c r="V768" s="84" t="s">
        <v>2638</v>
      </c>
      <c r="W768" s="80"/>
      <c r="X768" s="80"/>
      <c r="Y768" s="83" t="s">
        <v>3638</v>
      </c>
      <c r="Z768" s="80"/>
    </row>
    <row r="769" spans="1:26" x14ac:dyDescent="0.25">
      <c r="A769" s="65" t="s">
        <v>545</v>
      </c>
      <c r="B769" s="65" t="s">
        <v>546</v>
      </c>
      <c r="C769" s="66"/>
      <c r="D769" s="67"/>
      <c r="E769" s="68"/>
      <c r="F769" s="69"/>
      <c r="G769" s="66"/>
      <c r="H769" s="70"/>
      <c r="I769" s="71"/>
      <c r="J769" s="71"/>
      <c r="K769" s="35"/>
      <c r="L769" s="78">
        <v>769</v>
      </c>
      <c r="M769" s="78"/>
      <c r="N769" s="73"/>
      <c r="O769" s="80" t="s">
        <v>754</v>
      </c>
      <c r="P769" s="82">
        <v>42816.079085648147</v>
      </c>
      <c r="Q769" s="80" t="s">
        <v>1078</v>
      </c>
      <c r="R769" s="80"/>
      <c r="S769" s="80"/>
      <c r="T769" s="80" t="s">
        <v>1884</v>
      </c>
      <c r="U769" s="82">
        <v>42816.079085648147</v>
      </c>
      <c r="V769" s="84" t="s">
        <v>2633</v>
      </c>
      <c r="W769" s="80"/>
      <c r="X769" s="80"/>
      <c r="Y769" s="83" t="s">
        <v>3633</v>
      </c>
      <c r="Z769" s="83" t="s">
        <v>3634</v>
      </c>
    </row>
    <row r="770" spans="1:26" x14ac:dyDescent="0.25">
      <c r="A770" s="65" t="s">
        <v>368</v>
      </c>
      <c r="B770" s="65" t="s">
        <v>546</v>
      </c>
      <c r="C770" s="66"/>
      <c r="D770" s="67"/>
      <c r="E770" s="68"/>
      <c r="F770" s="69"/>
      <c r="G770" s="66"/>
      <c r="H770" s="70"/>
      <c r="I770" s="71"/>
      <c r="J770" s="71"/>
      <c r="K770" s="35"/>
      <c r="L770" s="78">
        <v>770</v>
      </c>
      <c r="M770" s="78"/>
      <c r="N770" s="73"/>
      <c r="O770" s="80" t="s">
        <v>754</v>
      </c>
      <c r="P770" s="82">
        <v>42816.077511574076</v>
      </c>
      <c r="Q770" s="80" t="s">
        <v>1079</v>
      </c>
      <c r="R770" s="80"/>
      <c r="S770" s="80"/>
      <c r="T770" s="80" t="s">
        <v>1884</v>
      </c>
      <c r="U770" s="82">
        <v>42816.077511574076</v>
      </c>
      <c r="V770" s="84" t="s">
        <v>2634</v>
      </c>
      <c r="W770" s="80"/>
      <c r="X770" s="80"/>
      <c r="Y770" s="83" t="s">
        <v>3634</v>
      </c>
      <c r="Z770" s="80"/>
    </row>
    <row r="771" spans="1:26" x14ac:dyDescent="0.25">
      <c r="A771" s="65" t="s">
        <v>548</v>
      </c>
      <c r="B771" s="65" t="s">
        <v>546</v>
      </c>
      <c r="C771" s="66"/>
      <c r="D771" s="67"/>
      <c r="E771" s="68"/>
      <c r="F771" s="69"/>
      <c r="G771" s="66"/>
      <c r="H771" s="70"/>
      <c r="I771" s="71"/>
      <c r="J771" s="71"/>
      <c r="K771" s="35"/>
      <c r="L771" s="78">
        <v>771</v>
      </c>
      <c r="M771" s="78"/>
      <c r="N771" s="73"/>
      <c r="O771" s="80" t="s">
        <v>754</v>
      </c>
      <c r="P771" s="82">
        <v>42817.676701388889</v>
      </c>
      <c r="Q771" s="80" t="s">
        <v>1082</v>
      </c>
      <c r="R771" s="80"/>
      <c r="S771" s="80"/>
      <c r="T771" s="80" t="s">
        <v>2038</v>
      </c>
      <c r="U771" s="82">
        <v>42817.676701388889</v>
      </c>
      <c r="V771" s="84" t="s">
        <v>2638</v>
      </c>
      <c r="W771" s="80"/>
      <c r="X771" s="80"/>
      <c r="Y771" s="83" t="s">
        <v>3638</v>
      </c>
      <c r="Z771" s="80"/>
    </row>
    <row r="772" spans="1:26" x14ac:dyDescent="0.25">
      <c r="A772" s="65" t="s">
        <v>549</v>
      </c>
      <c r="B772" s="65" t="s">
        <v>731</v>
      </c>
      <c r="C772" s="66"/>
      <c r="D772" s="67"/>
      <c r="E772" s="68"/>
      <c r="F772" s="69"/>
      <c r="G772" s="66"/>
      <c r="H772" s="70"/>
      <c r="I772" s="71"/>
      <c r="J772" s="71"/>
      <c r="K772" s="35"/>
      <c r="L772" s="78">
        <v>772</v>
      </c>
      <c r="M772" s="78"/>
      <c r="N772" s="73"/>
      <c r="O772" s="80" t="s">
        <v>754</v>
      </c>
      <c r="P772" s="82">
        <v>42816.046342592592</v>
      </c>
      <c r="Q772" s="80" t="s">
        <v>1083</v>
      </c>
      <c r="R772" s="80"/>
      <c r="S772" s="80"/>
      <c r="T772" s="80" t="s">
        <v>1884</v>
      </c>
      <c r="U772" s="82">
        <v>42816.046342592592</v>
      </c>
      <c r="V772" s="84" t="s">
        <v>2639</v>
      </c>
      <c r="W772" s="80"/>
      <c r="X772" s="80"/>
      <c r="Y772" s="83" t="s">
        <v>3639</v>
      </c>
      <c r="Z772" s="80"/>
    </row>
    <row r="773" spans="1:26" x14ac:dyDescent="0.25">
      <c r="A773" s="65" t="s">
        <v>549</v>
      </c>
      <c r="B773" s="65" t="s">
        <v>732</v>
      </c>
      <c r="C773" s="66"/>
      <c r="D773" s="67"/>
      <c r="E773" s="68"/>
      <c r="F773" s="69"/>
      <c r="G773" s="66"/>
      <c r="H773" s="70"/>
      <c r="I773" s="71"/>
      <c r="J773" s="71"/>
      <c r="K773" s="35"/>
      <c r="L773" s="78">
        <v>773</v>
      </c>
      <c r="M773" s="78"/>
      <c r="N773" s="73"/>
      <c r="O773" s="80" t="s">
        <v>754</v>
      </c>
      <c r="P773" s="82">
        <v>42816.046342592592</v>
      </c>
      <c r="Q773" s="80" t="s">
        <v>1083</v>
      </c>
      <c r="R773" s="80"/>
      <c r="S773" s="80"/>
      <c r="T773" s="80" t="s">
        <v>1884</v>
      </c>
      <c r="U773" s="82">
        <v>42816.046342592592</v>
      </c>
      <c r="V773" s="84" t="s">
        <v>2639</v>
      </c>
      <c r="W773" s="80"/>
      <c r="X773" s="80"/>
      <c r="Y773" s="83" t="s">
        <v>3639</v>
      </c>
      <c r="Z773" s="80"/>
    </row>
    <row r="774" spans="1:26" x14ac:dyDescent="0.25">
      <c r="A774" s="65" t="s">
        <v>550</v>
      </c>
      <c r="B774" s="65" t="s">
        <v>550</v>
      </c>
      <c r="C774" s="66"/>
      <c r="D774" s="67"/>
      <c r="E774" s="68"/>
      <c r="F774" s="69"/>
      <c r="G774" s="66"/>
      <c r="H774" s="70"/>
      <c r="I774" s="71"/>
      <c r="J774" s="71"/>
      <c r="K774" s="35"/>
      <c r="L774" s="78">
        <v>774</v>
      </c>
      <c r="M774" s="78"/>
      <c r="N774" s="73"/>
      <c r="O774" s="80" t="s">
        <v>179</v>
      </c>
      <c r="P774" s="82">
        <v>42812.455034722225</v>
      </c>
      <c r="Q774" s="80" t="s">
        <v>1084</v>
      </c>
      <c r="R774" s="84" t="s">
        <v>1679</v>
      </c>
      <c r="S774" s="80" t="s">
        <v>1805</v>
      </c>
      <c r="T774" s="80" t="s">
        <v>228</v>
      </c>
      <c r="U774" s="82">
        <v>42812.455034722225</v>
      </c>
      <c r="V774" s="84" t="s">
        <v>2640</v>
      </c>
      <c r="W774" s="80"/>
      <c r="X774" s="80"/>
      <c r="Y774" s="83" t="s">
        <v>3640</v>
      </c>
      <c r="Z774" s="80"/>
    </row>
    <row r="775" spans="1:26" x14ac:dyDescent="0.25">
      <c r="A775" s="65" t="s">
        <v>550</v>
      </c>
      <c r="B775" s="65" t="s">
        <v>574</v>
      </c>
      <c r="C775" s="66"/>
      <c r="D775" s="67"/>
      <c r="E775" s="68"/>
      <c r="F775" s="69"/>
      <c r="G775" s="66"/>
      <c r="H775" s="70"/>
      <c r="I775" s="71"/>
      <c r="J775" s="71"/>
      <c r="K775" s="35"/>
      <c r="L775" s="78">
        <v>775</v>
      </c>
      <c r="M775" s="78"/>
      <c r="N775" s="73"/>
      <c r="O775" s="80" t="s">
        <v>754</v>
      </c>
      <c r="P775" s="82">
        <v>42816.467407407406</v>
      </c>
      <c r="Q775" s="80" t="s">
        <v>1085</v>
      </c>
      <c r="R775" s="80"/>
      <c r="S775" s="80"/>
      <c r="T775" s="80" t="s">
        <v>1884</v>
      </c>
      <c r="U775" s="82">
        <v>42816.467407407406</v>
      </c>
      <c r="V775" s="84" t="s">
        <v>2641</v>
      </c>
      <c r="W775" s="80"/>
      <c r="X775" s="80"/>
      <c r="Y775" s="83" t="s">
        <v>3641</v>
      </c>
      <c r="Z775" s="83" t="s">
        <v>3828</v>
      </c>
    </row>
    <row r="776" spans="1:26" x14ac:dyDescent="0.25">
      <c r="A776" s="65" t="s">
        <v>550</v>
      </c>
      <c r="B776" s="65" t="s">
        <v>549</v>
      </c>
      <c r="C776" s="66"/>
      <c r="D776" s="67"/>
      <c r="E776" s="68"/>
      <c r="F776" s="69"/>
      <c r="G776" s="66"/>
      <c r="H776" s="70"/>
      <c r="I776" s="71"/>
      <c r="J776" s="71"/>
      <c r="K776" s="35"/>
      <c r="L776" s="78">
        <v>776</v>
      </c>
      <c r="M776" s="78"/>
      <c r="N776" s="73"/>
      <c r="O776" s="80" t="s">
        <v>755</v>
      </c>
      <c r="P776" s="82">
        <v>42816.467407407406</v>
      </c>
      <c r="Q776" s="80" t="s">
        <v>1085</v>
      </c>
      <c r="R776" s="80"/>
      <c r="S776" s="80"/>
      <c r="T776" s="80" t="s">
        <v>1884</v>
      </c>
      <c r="U776" s="82">
        <v>42816.467407407406</v>
      </c>
      <c r="V776" s="84" t="s">
        <v>2641</v>
      </c>
      <c r="W776" s="80"/>
      <c r="X776" s="80"/>
      <c r="Y776" s="83" t="s">
        <v>3641</v>
      </c>
      <c r="Z776" s="83" t="s">
        <v>3828</v>
      </c>
    </row>
    <row r="777" spans="1:26" x14ac:dyDescent="0.25">
      <c r="A777" s="65" t="s">
        <v>453</v>
      </c>
      <c r="B777" s="65" t="s">
        <v>550</v>
      </c>
      <c r="C777" s="66"/>
      <c r="D777" s="67"/>
      <c r="E777" s="68"/>
      <c r="F777" s="69"/>
      <c r="G777" s="66"/>
      <c r="H777" s="70"/>
      <c r="I777" s="71"/>
      <c r="J777" s="71"/>
      <c r="K777" s="35"/>
      <c r="L777" s="78">
        <v>777</v>
      </c>
      <c r="M777" s="78"/>
      <c r="N777" s="73"/>
      <c r="O777" s="80" t="s">
        <v>754</v>
      </c>
      <c r="P777" s="82">
        <v>42812.556817129633</v>
      </c>
      <c r="Q777" s="80" t="s">
        <v>1086</v>
      </c>
      <c r="R777" s="84" t="s">
        <v>1680</v>
      </c>
      <c r="S777" s="80" t="s">
        <v>1805</v>
      </c>
      <c r="T777" s="80" t="s">
        <v>228</v>
      </c>
      <c r="U777" s="82">
        <v>42812.556817129633</v>
      </c>
      <c r="V777" s="84" t="s">
        <v>2642</v>
      </c>
      <c r="W777" s="80"/>
      <c r="X777" s="80"/>
      <c r="Y777" s="83" t="s">
        <v>3642</v>
      </c>
      <c r="Z777" s="80"/>
    </row>
    <row r="778" spans="1:26" x14ac:dyDescent="0.25">
      <c r="A778" s="65" t="s">
        <v>549</v>
      </c>
      <c r="B778" s="65" t="s">
        <v>550</v>
      </c>
      <c r="C778" s="66"/>
      <c r="D778" s="67"/>
      <c r="E778" s="68"/>
      <c r="F778" s="69"/>
      <c r="G778" s="66"/>
      <c r="H778" s="70"/>
      <c r="I778" s="71"/>
      <c r="J778" s="71"/>
      <c r="K778" s="35"/>
      <c r="L778" s="78">
        <v>778</v>
      </c>
      <c r="M778" s="78"/>
      <c r="N778" s="73"/>
      <c r="O778" s="80" t="s">
        <v>754</v>
      </c>
      <c r="P778" s="82">
        <v>42816.046342592592</v>
      </c>
      <c r="Q778" s="80" t="s">
        <v>1083</v>
      </c>
      <c r="R778" s="80"/>
      <c r="S778" s="80"/>
      <c r="T778" s="80" t="s">
        <v>1884</v>
      </c>
      <c r="U778" s="82">
        <v>42816.046342592592</v>
      </c>
      <c r="V778" s="84" t="s">
        <v>2639</v>
      </c>
      <c r="W778" s="80"/>
      <c r="X778" s="80"/>
      <c r="Y778" s="83" t="s">
        <v>3639</v>
      </c>
      <c r="Z778" s="80"/>
    </row>
    <row r="779" spans="1:26" x14ac:dyDescent="0.25">
      <c r="A779" s="65" t="s">
        <v>386</v>
      </c>
      <c r="B779" s="65" t="s">
        <v>386</v>
      </c>
      <c r="C779" s="66"/>
      <c r="D779" s="67"/>
      <c r="E779" s="68"/>
      <c r="F779" s="69"/>
      <c r="G779" s="66"/>
      <c r="H779" s="70"/>
      <c r="I779" s="71"/>
      <c r="J779" s="71"/>
      <c r="K779" s="35"/>
      <c r="L779" s="78">
        <v>779</v>
      </c>
      <c r="M779" s="78"/>
      <c r="N779" s="73"/>
      <c r="O779" s="80" t="s">
        <v>179</v>
      </c>
      <c r="P779" s="82">
        <v>42816.075659722221</v>
      </c>
      <c r="Q779" s="80" t="s">
        <v>1087</v>
      </c>
      <c r="R779" s="84" t="s">
        <v>1681</v>
      </c>
      <c r="S779" s="80" t="s">
        <v>1805</v>
      </c>
      <c r="T779" s="80" t="s">
        <v>2039</v>
      </c>
      <c r="U779" s="82">
        <v>42816.075659722221</v>
      </c>
      <c r="V779" s="84" t="s">
        <v>2643</v>
      </c>
      <c r="W779" s="80"/>
      <c r="X779" s="80"/>
      <c r="Y779" s="83" t="s">
        <v>3643</v>
      </c>
      <c r="Z779" s="80"/>
    </row>
    <row r="780" spans="1:26" x14ac:dyDescent="0.25">
      <c r="A780" s="65" t="s">
        <v>386</v>
      </c>
      <c r="B780" s="65" t="s">
        <v>549</v>
      </c>
      <c r="C780" s="66"/>
      <c r="D780" s="67"/>
      <c r="E780" s="68"/>
      <c r="F780" s="69"/>
      <c r="G780" s="66"/>
      <c r="H780" s="70"/>
      <c r="I780" s="71"/>
      <c r="J780" s="71"/>
      <c r="K780" s="35"/>
      <c r="L780" s="78">
        <v>780</v>
      </c>
      <c r="M780" s="78"/>
      <c r="N780" s="73"/>
      <c r="O780" s="80" t="s">
        <v>754</v>
      </c>
      <c r="P780" s="82">
        <v>42816.079722222225</v>
      </c>
      <c r="Q780" s="80" t="s">
        <v>1088</v>
      </c>
      <c r="R780" s="84" t="s">
        <v>1682</v>
      </c>
      <c r="S780" s="80" t="s">
        <v>1805</v>
      </c>
      <c r="T780" s="80" t="s">
        <v>1884</v>
      </c>
      <c r="U780" s="82">
        <v>42816.079722222225</v>
      </c>
      <c r="V780" s="84" t="s">
        <v>2644</v>
      </c>
      <c r="W780" s="80"/>
      <c r="X780" s="80"/>
      <c r="Y780" s="83" t="s">
        <v>3644</v>
      </c>
      <c r="Z780" s="80"/>
    </row>
    <row r="781" spans="1:26" x14ac:dyDescent="0.25">
      <c r="A781" s="65" t="s">
        <v>386</v>
      </c>
      <c r="B781" s="65" t="s">
        <v>545</v>
      </c>
      <c r="C781" s="66"/>
      <c r="D781" s="67"/>
      <c r="E781" s="68"/>
      <c r="F781" s="69"/>
      <c r="G781" s="66"/>
      <c r="H781" s="70"/>
      <c r="I781" s="71"/>
      <c r="J781" s="71"/>
      <c r="K781" s="35"/>
      <c r="L781" s="78">
        <v>781</v>
      </c>
      <c r="M781" s="78"/>
      <c r="N781" s="73"/>
      <c r="O781" s="80" t="s">
        <v>754</v>
      </c>
      <c r="P781" s="82">
        <v>42816.081909722219</v>
      </c>
      <c r="Q781" s="80" t="s">
        <v>1089</v>
      </c>
      <c r="R781" s="80"/>
      <c r="S781" s="80"/>
      <c r="T781" s="80" t="s">
        <v>2040</v>
      </c>
      <c r="U781" s="82">
        <v>42816.081909722219</v>
      </c>
      <c r="V781" s="84" t="s">
        <v>2645</v>
      </c>
      <c r="W781" s="80"/>
      <c r="X781" s="80"/>
      <c r="Y781" s="83" t="s">
        <v>3645</v>
      </c>
      <c r="Z781" s="80"/>
    </row>
    <row r="782" spans="1:26" x14ac:dyDescent="0.25">
      <c r="A782" s="65" t="s">
        <v>386</v>
      </c>
      <c r="B782" s="65" t="s">
        <v>574</v>
      </c>
      <c r="C782" s="66"/>
      <c r="D782" s="67"/>
      <c r="E782" s="68"/>
      <c r="F782" s="69"/>
      <c r="G782" s="66"/>
      <c r="H782" s="70"/>
      <c r="I782" s="71"/>
      <c r="J782" s="71"/>
      <c r="K782" s="35"/>
      <c r="L782" s="78">
        <v>782</v>
      </c>
      <c r="M782" s="78"/>
      <c r="N782" s="73"/>
      <c r="O782" s="80" t="s">
        <v>754</v>
      </c>
      <c r="P782" s="82">
        <v>42816.085451388892</v>
      </c>
      <c r="Q782" s="80" t="s">
        <v>1090</v>
      </c>
      <c r="R782" s="80"/>
      <c r="S782" s="80"/>
      <c r="T782" s="80" t="s">
        <v>1884</v>
      </c>
      <c r="U782" s="82">
        <v>42816.085451388892</v>
      </c>
      <c r="V782" s="84" t="s">
        <v>2646</v>
      </c>
      <c r="W782" s="80"/>
      <c r="X782" s="80"/>
      <c r="Y782" s="83" t="s">
        <v>3646</v>
      </c>
      <c r="Z782" s="80"/>
    </row>
    <row r="783" spans="1:26" x14ac:dyDescent="0.25">
      <c r="A783" s="65" t="s">
        <v>386</v>
      </c>
      <c r="B783" s="65" t="s">
        <v>549</v>
      </c>
      <c r="C783" s="66"/>
      <c r="D783" s="67"/>
      <c r="E783" s="68"/>
      <c r="F783" s="69"/>
      <c r="G783" s="66"/>
      <c r="H783" s="70"/>
      <c r="I783" s="71"/>
      <c r="J783" s="71"/>
      <c r="K783" s="35"/>
      <c r="L783" s="78">
        <v>783</v>
      </c>
      <c r="M783" s="78"/>
      <c r="N783" s="73"/>
      <c r="O783" s="80" t="s">
        <v>754</v>
      </c>
      <c r="P783" s="82">
        <v>42816.085451388892</v>
      </c>
      <c r="Q783" s="80" t="s">
        <v>1090</v>
      </c>
      <c r="R783" s="80"/>
      <c r="S783" s="80"/>
      <c r="T783" s="80" t="s">
        <v>1884</v>
      </c>
      <c r="U783" s="82">
        <v>42816.085451388892</v>
      </c>
      <c r="V783" s="84" t="s">
        <v>2646</v>
      </c>
      <c r="W783" s="80"/>
      <c r="X783" s="80"/>
      <c r="Y783" s="83" t="s">
        <v>3646</v>
      </c>
      <c r="Z783" s="80"/>
    </row>
    <row r="784" spans="1:26" x14ac:dyDescent="0.25">
      <c r="A784" s="65" t="s">
        <v>453</v>
      </c>
      <c r="B784" s="65" t="s">
        <v>386</v>
      </c>
      <c r="C784" s="66"/>
      <c r="D784" s="67"/>
      <c r="E784" s="68"/>
      <c r="F784" s="69"/>
      <c r="G784" s="66"/>
      <c r="H784" s="70"/>
      <c r="I784" s="71"/>
      <c r="J784" s="71"/>
      <c r="K784" s="35"/>
      <c r="L784" s="78">
        <v>784</v>
      </c>
      <c r="M784" s="78"/>
      <c r="N784" s="73"/>
      <c r="O784" s="80" t="s">
        <v>754</v>
      </c>
      <c r="P784" s="82">
        <v>42812.641168981485</v>
      </c>
      <c r="Q784" s="80" t="s">
        <v>1091</v>
      </c>
      <c r="R784" s="80"/>
      <c r="S784" s="80"/>
      <c r="T784" s="80" t="s">
        <v>2041</v>
      </c>
      <c r="U784" s="82">
        <v>42812.641168981485</v>
      </c>
      <c r="V784" s="84" t="s">
        <v>2647</v>
      </c>
      <c r="W784" s="80"/>
      <c r="X784" s="80"/>
      <c r="Y784" s="83" t="s">
        <v>3647</v>
      </c>
      <c r="Z784" s="80"/>
    </row>
    <row r="785" spans="1:26" x14ac:dyDescent="0.25">
      <c r="A785" s="65" t="s">
        <v>549</v>
      </c>
      <c r="B785" s="65" t="s">
        <v>386</v>
      </c>
      <c r="C785" s="66"/>
      <c r="D785" s="67"/>
      <c r="E785" s="68"/>
      <c r="F785" s="69"/>
      <c r="G785" s="66"/>
      <c r="H785" s="70"/>
      <c r="I785" s="71"/>
      <c r="J785" s="71"/>
      <c r="K785" s="35"/>
      <c r="L785" s="78">
        <v>785</v>
      </c>
      <c r="M785" s="78"/>
      <c r="N785" s="73"/>
      <c r="O785" s="80" t="s">
        <v>754</v>
      </c>
      <c r="P785" s="82">
        <v>42816.046342592592</v>
      </c>
      <c r="Q785" s="80" t="s">
        <v>1083</v>
      </c>
      <c r="R785" s="80"/>
      <c r="S785" s="80"/>
      <c r="T785" s="80" t="s">
        <v>1884</v>
      </c>
      <c r="U785" s="82">
        <v>42816.046342592592</v>
      </c>
      <c r="V785" s="84" t="s">
        <v>2639</v>
      </c>
      <c r="W785" s="80"/>
      <c r="X785" s="80"/>
      <c r="Y785" s="83" t="s">
        <v>3639</v>
      </c>
      <c r="Z785" s="80"/>
    </row>
    <row r="786" spans="1:26" x14ac:dyDescent="0.25">
      <c r="A786" s="65" t="s">
        <v>359</v>
      </c>
      <c r="B786" s="65" t="s">
        <v>551</v>
      </c>
      <c r="C786" s="66"/>
      <c r="D786" s="67"/>
      <c r="E786" s="68"/>
      <c r="F786" s="69"/>
      <c r="G786" s="66"/>
      <c r="H786" s="70"/>
      <c r="I786" s="71"/>
      <c r="J786" s="71"/>
      <c r="K786" s="35"/>
      <c r="L786" s="78">
        <v>786</v>
      </c>
      <c r="M786" s="78"/>
      <c r="N786" s="73"/>
      <c r="O786" s="80" t="s">
        <v>754</v>
      </c>
      <c r="P786" s="82">
        <v>42816.050254629627</v>
      </c>
      <c r="Q786" s="80" t="s">
        <v>1092</v>
      </c>
      <c r="R786" s="80"/>
      <c r="S786" s="80"/>
      <c r="T786" s="80" t="s">
        <v>1884</v>
      </c>
      <c r="U786" s="82">
        <v>42816.050254629627</v>
      </c>
      <c r="V786" s="84" t="s">
        <v>2648</v>
      </c>
      <c r="W786" s="80"/>
      <c r="X786" s="80"/>
      <c r="Y786" s="83" t="s">
        <v>3648</v>
      </c>
      <c r="Z786" s="83" t="s">
        <v>3787</v>
      </c>
    </row>
    <row r="787" spans="1:26" x14ac:dyDescent="0.25">
      <c r="A787" s="65" t="s">
        <v>551</v>
      </c>
      <c r="B787" s="65" t="s">
        <v>549</v>
      </c>
      <c r="C787" s="66"/>
      <c r="D787" s="67"/>
      <c r="E787" s="68"/>
      <c r="F787" s="69"/>
      <c r="G787" s="66"/>
      <c r="H787" s="70"/>
      <c r="I787" s="71"/>
      <c r="J787" s="71"/>
      <c r="K787" s="35"/>
      <c r="L787" s="78">
        <v>787</v>
      </c>
      <c r="M787" s="78"/>
      <c r="N787" s="73"/>
      <c r="O787" s="80" t="s">
        <v>754</v>
      </c>
      <c r="P787" s="82">
        <v>42816.039699074077</v>
      </c>
      <c r="Q787" s="80" t="s">
        <v>1093</v>
      </c>
      <c r="R787" s="80"/>
      <c r="S787" s="80"/>
      <c r="T787" s="80" t="s">
        <v>2042</v>
      </c>
      <c r="U787" s="82">
        <v>42816.039699074077</v>
      </c>
      <c r="V787" s="84" t="s">
        <v>2649</v>
      </c>
      <c r="W787" s="80"/>
      <c r="X787" s="80"/>
      <c r="Y787" s="83" t="s">
        <v>3649</v>
      </c>
      <c r="Z787" s="80"/>
    </row>
    <row r="788" spans="1:26" x14ac:dyDescent="0.25">
      <c r="A788" s="65" t="s">
        <v>551</v>
      </c>
      <c r="B788" s="65" t="s">
        <v>551</v>
      </c>
      <c r="C788" s="66"/>
      <c r="D788" s="67"/>
      <c r="E788" s="68"/>
      <c r="F788" s="69"/>
      <c r="G788" s="66"/>
      <c r="H788" s="70"/>
      <c r="I788" s="71"/>
      <c r="J788" s="71"/>
      <c r="K788" s="35"/>
      <c r="L788" s="78">
        <v>788</v>
      </c>
      <c r="M788" s="78"/>
      <c r="N788" s="73"/>
      <c r="O788" s="80" t="s">
        <v>179</v>
      </c>
      <c r="P788" s="82">
        <v>42816.0471875</v>
      </c>
      <c r="Q788" s="80" t="s">
        <v>1094</v>
      </c>
      <c r="R788" s="80"/>
      <c r="S788" s="80"/>
      <c r="T788" s="80" t="s">
        <v>1884</v>
      </c>
      <c r="U788" s="82">
        <v>42816.0471875</v>
      </c>
      <c r="V788" s="84" t="s">
        <v>2650</v>
      </c>
      <c r="W788" s="80"/>
      <c r="X788" s="80"/>
      <c r="Y788" s="83" t="s">
        <v>3650</v>
      </c>
      <c r="Z788" s="80"/>
    </row>
    <row r="789" spans="1:26" x14ac:dyDescent="0.25">
      <c r="A789" s="65" t="s">
        <v>551</v>
      </c>
      <c r="B789" s="65" t="s">
        <v>370</v>
      </c>
      <c r="C789" s="66"/>
      <c r="D789" s="67"/>
      <c r="E789" s="68"/>
      <c r="F789" s="69"/>
      <c r="G789" s="66"/>
      <c r="H789" s="70"/>
      <c r="I789" s="71"/>
      <c r="J789" s="71"/>
      <c r="K789" s="35"/>
      <c r="L789" s="78">
        <v>789</v>
      </c>
      <c r="M789" s="78"/>
      <c r="N789" s="73"/>
      <c r="O789" s="80" t="s">
        <v>754</v>
      </c>
      <c r="P789" s="82">
        <v>42816.050925925927</v>
      </c>
      <c r="Q789" s="80" t="s">
        <v>1095</v>
      </c>
      <c r="R789" s="80"/>
      <c r="S789" s="80"/>
      <c r="T789" s="80" t="s">
        <v>1884</v>
      </c>
      <c r="U789" s="82">
        <v>42816.050925925927</v>
      </c>
      <c r="V789" s="84" t="s">
        <v>2651</v>
      </c>
      <c r="W789" s="80"/>
      <c r="X789" s="80"/>
      <c r="Y789" s="83" t="s">
        <v>3651</v>
      </c>
      <c r="Z789" s="80"/>
    </row>
    <row r="790" spans="1:26" x14ac:dyDescent="0.25">
      <c r="A790" s="65" t="s">
        <v>551</v>
      </c>
      <c r="B790" s="65" t="s">
        <v>359</v>
      </c>
      <c r="C790" s="66"/>
      <c r="D790" s="67"/>
      <c r="E790" s="68"/>
      <c r="F790" s="69"/>
      <c r="G790" s="66"/>
      <c r="H790" s="70"/>
      <c r="I790" s="71"/>
      <c r="J790" s="71"/>
      <c r="K790" s="35"/>
      <c r="L790" s="78">
        <v>790</v>
      </c>
      <c r="M790" s="78"/>
      <c r="N790" s="73"/>
      <c r="O790" s="80" t="s">
        <v>754</v>
      </c>
      <c r="P790" s="82">
        <v>42816.05190972222</v>
      </c>
      <c r="Q790" s="80" t="s">
        <v>1096</v>
      </c>
      <c r="R790" s="80"/>
      <c r="S790" s="80"/>
      <c r="T790" s="80" t="s">
        <v>1884</v>
      </c>
      <c r="U790" s="82">
        <v>42816.05190972222</v>
      </c>
      <c r="V790" s="84" t="s">
        <v>2652</v>
      </c>
      <c r="W790" s="80"/>
      <c r="X790" s="80"/>
      <c r="Y790" s="83" t="s">
        <v>3652</v>
      </c>
      <c r="Z790" s="83" t="s">
        <v>3664</v>
      </c>
    </row>
    <row r="791" spans="1:26" x14ac:dyDescent="0.25">
      <c r="A791" s="65" t="s">
        <v>551</v>
      </c>
      <c r="B791" s="65" t="s">
        <v>549</v>
      </c>
      <c r="C791" s="66"/>
      <c r="D791" s="67"/>
      <c r="E791" s="68"/>
      <c r="F791" s="69"/>
      <c r="G791" s="66"/>
      <c r="H791" s="70"/>
      <c r="I791" s="71"/>
      <c r="J791" s="71"/>
      <c r="K791" s="35"/>
      <c r="L791" s="78">
        <v>791</v>
      </c>
      <c r="M791" s="78"/>
      <c r="N791" s="73"/>
      <c r="O791" s="80" t="s">
        <v>755</v>
      </c>
      <c r="P791" s="82">
        <v>42816.071805555555</v>
      </c>
      <c r="Q791" s="80" t="s">
        <v>1097</v>
      </c>
      <c r="R791" s="80"/>
      <c r="S791" s="80"/>
      <c r="T791" s="80" t="s">
        <v>1884</v>
      </c>
      <c r="U791" s="82">
        <v>42816.071805555555</v>
      </c>
      <c r="V791" s="84" t="s">
        <v>2653</v>
      </c>
      <c r="W791" s="80"/>
      <c r="X791" s="80"/>
      <c r="Y791" s="83" t="s">
        <v>3653</v>
      </c>
      <c r="Z791" s="83" t="s">
        <v>3656</v>
      </c>
    </row>
    <row r="792" spans="1:26" x14ac:dyDescent="0.25">
      <c r="A792" s="65" t="s">
        <v>551</v>
      </c>
      <c r="B792" s="65" t="s">
        <v>597</v>
      </c>
      <c r="C792" s="66"/>
      <c r="D792" s="67"/>
      <c r="E792" s="68"/>
      <c r="F792" s="69"/>
      <c r="G792" s="66"/>
      <c r="H792" s="70"/>
      <c r="I792" s="71"/>
      <c r="J792" s="71"/>
      <c r="K792" s="35"/>
      <c r="L792" s="78">
        <v>792</v>
      </c>
      <c r="M792" s="78"/>
      <c r="N792" s="73"/>
      <c r="O792" s="80" t="s">
        <v>754</v>
      </c>
      <c r="P792" s="82">
        <v>42816.455381944441</v>
      </c>
      <c r="Q792" s="80" t="s">
        <v>1098</v>
      </c>
      <c r="R792" s="80"/>
      <c r="S792" s="80"/>
      <c r="T792" s="80" t="s">
        <v>1933</v>
      </c>
      <c r="U792" s="82">
        <v>42816.455381944441</v>
      </c>
      <c r="V792" s="84" t="s">
        <v>2654</v>
      </c>
      <c r="W792" s="80"/>
      <c r="X792" s="80"/>
      <c r="Y792" s="83" t="s">
        <v>3654</v>
      </c>
      <c r="Z792" s="80"/>
    </row>
    <row r="793" spans="1:26" x14ac:dyDescent="0.25">
      <c r="A793" s="65" t="s">
        <v>549</v>
      </c>
      <c r="B793" s="65" t="s">
        <v>551</v>
      </c>
      <c r="C793" s="66"/>
      <c r="D793" s="67"/>
      <c r="E793" s="68"/>
      <c r="F793" s="69"/>
      <c r="G793" s="66"/>
      <c r="H793" s="70"/>
      <c r="I793" s="71"/>
      <c r="J793" s="71"/>
      <c r="K793" s="35"/>
      <c r="L793" s="78">
        <v>793</v>
      </c>
      <c r="M793" s="78"/>
      <c r="N793" s="73"/>
      <c r="O793" s="80" t="s">
        <v>754</v>
      </c>
      <c r="P793" s="82">
        <v>42816.046342592592</v>
      </c>
      <c r="Q793" s="80" t="s">
        <v>1083</v>
      </c>
      <c r="R793" s="80"/>
      <c r="S793" s="80"/>
      <c r="T793" s="80" t="s">
        <v>1884</v>
      </c>
      <c r="U793" s="82">
        <v>42816.046342592592</v>
      </c>
      <c r="V793" s="84" t="s">
        <v>2639</v>
      </c>
      <c r="W793" s="80"/>
      <c r="X793" s="80"/>
      <c r="Y793" s="83" t="s">
        <v>3639</v>
      </c>
      <c r="Z793" s="80"/>
    </row>
    <row r="794" spans="1:26" x14ac:dyDescent="0.25">
      <c r="A794" s="65" t="s">
        <v>549</v>
      </c>
      <c r="B794" s="65" t="s">
        <v>551</v>
      </c>
      <c r="C794" s="66"/>
      <c r="D794" s="67"/>
      <c r="E794" s="68"/>
      <c r="F794" s="69"/>
      <c r="G794" s="66"/>
      <c r="H794" s="70"/>
      <c r="I794" s="71"/>
      <c r="J794" s="71"/>
      <c r="K794" s="35"/>
      <c r="L794" s="78">
        <v>794</v>
      </c>
      <c r="M794" s="78"/>
      <c r="N794" s="73"/>
      <c r="O794" s="80" t="s">
        <v>755</v>
      </c>
      <c r="P794" s="82">
        <v>42816.047476851854</v>
      </c>
      <c r="Q794" s="80" t="s">
        <v>1099</v>
      </c>
      <c r="R794" s="80"/>
      <c r="S794" s="80"/>
      <c r="T794" s="80" t="s">
        <v>1884</v>
      </c>
      <c r="U794" s="82">
        <v>42816.047476851854</v>
      </c>
      <c r="V794" s="84" t="s">
        <v>2655</v>
      </c>
      <c r="W794" s="80"/>
      <c r="X794" s="80"/>
      <c r="Y794" s="83" t="s">
        <v>3655</v>
      </c>
      <c r="Z794" s="83" t="s">
        <v>3650</v>
      </c>
    </row>
    <row r="795" spans="1:26" x14ac:dyDescent="0.25">
      <c r="A795" s="65" t="s">
        <v>549</v>
      </c>
      <c r="B795" s="65" t="s">
        <v>551</v>
      </c>
      <c r="C795" s="66"/>
      <c r="D795" s="67"/>
      <c r="E795" s="68"/>
      <c r="F795" s="69"/>
      <c r="G795" s="66"/>
      <c r="H795" s="70"/>
      <c r="I795" s="71"/>
      <c r="J795" s="71"/>
      <c r="K795" s="35"/>
      <c r="L795" s="78">
        <v>795</v>
      </c>
      <c r="M795" s="78"/>
      <c r="N795" s="73"/>
      <c r="O795" s="80" t="s">
        <v>755</v>
      </c>
      <c r="P795" s="82">
        <v>42816.053425925929</v>
      </c>
      <c r="Q795" s="80" t="s">
        <v>1100</v>
      </c>
      <c r="R795" s="80"/>
      <c r="S795" s="80"/>
      <c r="T795" s="80" t="s">
        <v>1884</v>
      </c>
      <c r="U795" s="82">
        <v>42816.053425925929</v>
      </c>
      <c r="V795" s="84" t="s">
        <v>2656</v>
      </c>
      <c r="W795" s="80"/>
      <c r="X795" s="80"/>
      <c r="Y795" s="83" t="s">
        <v>3656</v>
      </c>
      <c r="Z795" s="83" t="s">
        <v>3652</v>
      </c>
    </row>
    <row r="796" spans="1:26" x14ac:dyDescent="0.25">
      <c r="A796" s="65" t="s">
        <v>549</v>
      </c>
      <c r="B796" s="65" t="s">
        <v>733</v>
      </c>
      <c r="C796" s="66"/>
      <c r="D796" s="67"/>
      <c r="E796" s="68"/>
      <c r="F796" s="69"/>
      <c r="G796" s="66"/>
      <c r="H796" s="70"/>
      <c r="I796" s="71"/>
      <c r="J796" s="71"/>
      <c r="K796" s="35"/>
      <c r="L796" s="78">
        <v>796</v>
      </c>
      <c r="M796" s="78"/>
      <c r="N796" s="73"/>
      <c r="O796" s="80" t="s">
        <v>754</v>
      </c>
      <c r="P796" s="82">
        <v>42816.05667824074</v>
      </c>
      <c r="Q796" s="80" t="s">
        <v>1101</v>
      </c>
      <c r="R796" s="84" t="s">
        <v>1683</v>
      </c>
      <c r="S796" s="80" t="s">
        <v>1805</v>
      </c>
      <c r="T796" s="80"/>
      <c r="U796" s="82">
        <v>42816.05667824074</v>
      </c>
      <c r="V796" s="84" t="s">
        <v>2657</v>
      </c>
      <c r="W796" s="80"/>
      <c r="X796" s="80"/>
      <c r="Y796" s="83" t="s">
        <v>3657</v>
      </c>
      <c r="Z796" s="80"/>
    </row>
    <row r="797" spans="1:26" x14ac:dyDescent="0.25">
      <c r="A797" s="65" t="s">
        <v>552</v>
      </c>
      <c r="B797" s="65" t="s">
        <v>549</v>
      </c>
      <c r="C797" s="66"/>
      <c r="D797" s="67"/>
      <c r="E797" s="68"/>
      <c r="F797" s="69"/>
      <c r="G797" s="66"/>
      <c r="H797" s="70"/>
      <c r="I797" s="71"/>
      <c r="J797" s="71"/>
      <c r="K797" s="35"/>
      <c r="L797" s="78">
        <v>797</v>
      </c>
      <c r="M797" s="78"/>
      <c r="N797" s="73"/>
      <c r="O797" s="80" t="s">
        <v>755</v>
      </c>
      <c r="P797" s="82">
        <v>42816.057152777779</v>
      </c>
      <c r="Q797" s="80" t="s">
        <v>1102</v>
      </c>
      <c r="R797" s="80"/>
      <c r="S797" s="80"/>
      <c r="T797" s="80" t="s">
        <v>1884</v>
      </c>
      <c r="U797" s="82">
        <v>42816.057152777779</v>
      </c>
      <c r="V797" s="84" t="s">
        <v>2658</v>
      </c>
      <c r="W797" s="80"/>
      <c r="X797" s="80"/>
      <c r="Y797" s="83" t="s">
        <v>3658</v>
      </c>
      <c r="Z797" s="83" t="s">
        <v>3811</v>
      </c>
    </row>
    <row r="798" spans="1:26" x14ac:dyDescent="0.25">
      <c r="A798" s="65" t="s">
        <v>552</v>
      </c>
      <c r="B798" s="65" t="s">
        <v>549</v>
      </c>
      <c r="C798" s="66"/>
      <c r="D798" s="67"/>
      <c r="E798" s="68"/>
      <c r="F798" s="69"/>
      <c r="G798" s="66"/>
      <c r="H798" s="70"/>
      <c r="I798" s="71"/>
      <c r="J798" s="71"/>
      <c r="K798" s="35"/>
      <c r="L798" s="78">
        <v>798</v>
      </c>
      <c r="M798" s="78"/>
      <c r="N798" s="73"/>
      <c r="O798" s="80" t="s">
        <v>755</v>
      </c>
      <c r="P798" s="82">
        <v>42816.059247685182</v>
      </c>
      <c r="Q798" s="80" t="s">
        <v>1103</v>
      </c>
      <c r="R798" s="84" t="s">
        <v>1684</v>
      </c>
      <c r="S798" s="80" t="s">
        <v>1805</v>
      </c>
      <c r="T798" s="80"/>
      <c r="U798" s="82">
        <v>42816.059247685182</v>
      </c>
      <c r="V798" s="84" t="s">
        <v>2659</v>
      </c>
      <c r="W798" s="80"/>
      <c r="X798" s="80"/>
      <c r="Y798" s="83" t="s">
        <v>3659</v>
      </c>
      <c r="Z798" s="83" t="s">
        <v>3661</v>
      </c>
    </row>
    <row r="799" spans="1:26" x14ac:dyDescent="0.25">
      <c r="A799" s="65" t="s">
        <v>359</v>
      </c>
      <c r="B799" s="65" t="s">
        <v>552</v>
      </c>
      <c r="C799" s="66"/>
      <c r="D799" s="67"/>
      <c r="E799" s="68"/>
      <c r="F799" s="69"/>
      <c r="G799" s="66"/>
      <c r="H799" s="70"/>
      <c r="I799" s="71"/>
      <c r="J799" s="71"/>
      <c r="K799" s="35"/>
      <c r="L799" s="78">
        <v>799</v>
      </c>
      <c r="M799" s="78"/>
      <c r="N799" s="73"/>
      <c r="O799" s="80" t="s">
        <v>755</v>
      </c>
      <c r="P799" s="82">
        <v>42816.057939814818</v>
      </c>
      <c r="Q799" s="80" t="s">
        <v>1104</v>
      </c>
      <c r="R799" s="80"/>
      <c r="S799" s="80"/>
      <c r="T799" s="80" t="s">
        <v>1884</v>
      </c>
      <c r="U799" s="82">
        <v>42816.057939814818</v>
      </c>
      <c r="V799" s="84" t="s">
        <v>2660</v>
      </c>
      <c r="W799" s="80"/>
      <c r="X799" s="80"/>
      <c r="Y799" s="83" t="s">
        <v>3660</v>
      </c>
      <c r="Z799" s="83" t="s">
        <v>3658</v>
      </c>
    </row>
    <row r="800" spans="1:26" x14ac:dyDescent="0.25">
      <c r="A800" s="65" t="s">
        <v>549</v>
      </c>
      <c r="B800" s="65" t="s">
        <v>552</v>
      </c>
      <c r="C800" s="66"/>
      <c r="D800" s="67"/>
      <c r="E800" s="68"/>
      <c r="F800" s="69"/>
      <c r="G800" s="66"/>
      <c r="H800" s="70"/>
      <c r="I800" s="71"/>
      <c r="J800" s="71"/>
      <c r="K800" s="35"/>
      <c r="L800" s="78">
        <v>800</v>
      </c>
      <c r="M800" s="78"/>
      <c r="N800" s="73"/>
      <c r="O800" s="80" t="s">
        <v>754</v>
      </c>
      <c r="P800" s="82">
        <v>42816.057881944442</v>
      </c>
      <c r="Q800" s="80" t="s">
        <v>1105</v>
      </c>
      <c r="R800" s="80"/>
      <c r="S800" s="80"/>
      <c r="T800" s="80" t="s">
        <v>1884</v>
      </c>
      <c r="U800" s="82">
        <v>42816.057881944442</v>
      </c>
      <c r="V800" s="84" t="s">
        <v>2661</v>
      </c>
      <c r="W800" s="80"/>
      <c r="X800" s="80"/>
      <c r="Y800" s="83" t="s">
        <v>3661</v>
      </c>
      <c r="Z800" s="83" t="s">
        <v>3658</v>
      </c>
    </row>
    <row r="801" spans="1:26" x14ac:dyDescent="0.25">
      <c r="A801" s="65" t="s">
        <v>549</v>
      </c>
      <c r="B801" s="65" t="s">
        <v>552</v>
      </c>
      <c r="C801" s="66"/>
      <c r="D801" s="67"/>
      <c r="E801" s="68"/>
      <c r="F801" s="69"/>
      <c r="G801" s="66"/>
      <c r="H801" s="70"/>
      <c r="I801" s="71"/>
      <c r="J801" s="71"/>
      <c r="K801" s="35"/>
      <c r="L801" s="78">
        <v>801</v>
      </c>
      <c r="M801" s="78"/>
      <c r="N801" s="73"/>
      <c r="O801" s="80" t="s">
        <v>755</v>
      </c>
      <c r="P801" s="82">
        <v>42816.06108796296</v>
      </c>
      <c r="Q801" s="80" t="s">
        <v>1106</v>
      </c>
      <c r="R801" s="80"/>
      <c r="S801" s="80"/>
      <c r="T801" s="80" t="s">
        <v>1884</v>
      </c>
      <c r="U801" s="82">
        <v>42816.06108796296</v>
      </c>
      <c r="V801" s="84" t="s">
        <v>2662</v>
      </c>
      <c r="W801" s="80"/>
      <c r="X801" s="80"/>
      <c r="Y801" s="83" t="s">
        <v>3662</v>
      </c>
      <c r="Z801" s="83" t="s">
        <v>3659</v>
      </c>
    </row>
    <row r="802" spans="1:26" x14ac:dyDescent="0.25">
      <c r="A802" s="65" t="s">
        <v>359</v>
      </c>
      <c r="B802" s="65" t="s">
        <v>359</v>
      </c>
      <c r="C802" s="66"/>
      <c r="D802" s="67"/>
      <c r="E802" s="68"/>
      <c r="F802" s="69"/>
      <c r="G802" s="66"/>
      <c r="H802" s="70"/>
      <c r="I802" s="71"/>
      <c r="J802" s="71"/>
      <c r="K802" s="35"/>
      <c r="L802" s="78">
        <v>802</v>
      </c>
      <c r="M802" s="78"/>
      <c r="N802" s="73"/>
      <c r="O802" s="80" t="s">
        <v>179</v>
      </c>
      <c r="P802" s="82">
        <v>42816.048576388886</v>
      </c>
      <c r="Q802" s="80" t="s">
        <v>1107</v>
      </c>
      <c r="R802" s="80"/>
      <c r="S802" s="80"/>
      <c r="T802" s="80" t="s">
        <v>1884</v>
      </c>
      <c r="U802" s="82">
        <v>42816.048576388886</v>
      </c>
      <c r="V802" s="84" t="s">
        <v>2663</v>
      </c>
      <c r="W802" s="80"/>
      <c r="X802" s="80"/>
      <c r="Y802" s="83" t="s">
        <v>3663</v>
      </c>
      <c r="Z802" s="80"/>
    </row>
    <row r="803" spans="1:26" x14ac:dyDescent="0.25">
      <c r="A803" s="65" t="s">
        <v>359</v>
      </c>
      <c r="B803" s="65" t="s">
        <v>359</v>
      </c>
      <c r="C803" s="66"/>
      <c r="D803" s="67"/>
      <c r="E803" s="68"/>
      <c r="F803" s="69"/>
      <c r="G803" s="66"/>
      <c r="H803" s="70"/>
      <c r="I803" s="71"/>
      <c r="J803" s="71"/>
      <c r="K803" s="35"/>
      <c r="L803" s="78">
        <v>803</v>
      </c>
      <c r="M803" s="78"/>
      <c r="N803" s="73"/>
      <c r="O803" s="80" t="s">
        <v>179</v>
      </c>
      <c r="P803" s="82">
        <v>42816.049791666665</v>
      </c>
      <c r="Q803" s="80" t="s">
        <v>1108</v>
      </c>
      <c r="R803" s="80"/>
      <c r="S803" s="80"/>
      <c r="T803" s="80" t="s">
        <v>1884</v>
      </c>
      <c r="U803" s="82">
        <v>42816.049791666665</v>
      </c>
      <c r="V803" s="84" t="s">
        <v>2664</v>
      </c>
      <c r="W803" s="80"/>
      <c r="X803" s="80"/>
      <c r="Y803" s="83" t="s">
        <v>3664</v>
      </c>
      <c r="Z803" s="80"/>
    </row>
    <row r="804" spans="1:26" x14ac:dyDescent="0.25">
      <c r="A804" s="65" t="s">
        <v>359</v>
      </c>
      <c r="B804" s="65" t="s">
        <v>370</v>
      </c>
      <c r="C804" s="66"/>
      <c r="D804" s="67"/>
      <c r="E804" s="68"/>
      <c r="F804" s="69"/>
      <c r="G804" s="66"/>
      <c r="H804" s="70"/>
      <c r="I804" s="71"/>
      <c r="J804" s="71"/>
      <c r="K804" s="35"/>
      <c r="L804" s="78">
        <v>804</v>
      </c>
      <c r="M804" s="78"/>
      <c r="N804" s="73"/>
      <c r="O804" s="80" t="s">
        <v>754</v>
      </c>
      <c r="P804" s="82">
        <v>42816.050254629627</v>
      </c>
      <c r="Q804" s="80" t="s">
        <v>1092</v>
      </c>
      <c r="R804" s="80"/>
      <c r="S804" s="80"/>
      <c r="T804" s="80" t="s">
        <v>1884</v>
      </c>
      <c r="U804" s="82">
        <v>42816.050254629627</v>
      </c>
      <c r="V804" s="84" t="s">
        <v>2648</v>
      </c>
      <c r="W804" s="80"/>
      <c r="X804" s="80"/>
      <c r="Y804" s="83" t="s">
        <v>3648</v>
      </c>
      <c r="Z804" s="83" t="s">
        <v>3787</v>
      </c>
    </row>
    <row r="805" spans="1:26" x14ac:dyDescent="0.25">
      <c r="A805" s="65" t="s">
        <v>359</v>
      </c>
      <c r="B805" s="65" t="s">
        <v>371</v>
      </c>
      <c r="C805" s="66"/>
      <c r="D805" s="67"/>
      <c r="E805" s="68"/>
      <c r="F805" s="69"/>
      <c r="G805" s="66"/>
      <c r="H805" s="70"/>
      <c r="I805" s="71"/>
      <c r="J805" s="71"/>
      <c r="K805" s="35"/>
      <c r="L805" s="78">
        <v>805</v>
      </c>
      <c r="M805" s="78"/>
      <c r="N805" s="73"/>
      <c r="O805" s="80" t="s">
        <v>755</v>
      </c>
      <c r="P805" s="82">
        <v>42816.050254629627</v>
      </c>
      <c r="Q805" s="80" t="s">
        <v>1092</v>
      </c>
      <c r="R805" s="80"/>
      <c r="S805" s="80"/>
      <c r="T805" s="80" t="s">
        <v>1884</v>
      </c>
      <c r="U805" s="82">
        <v>42816.050254629627</v>
      </c>
      <c r="V805" s="84" t="s">
        <v>2648</v>
      </c>
      <c r="W805" s="80"/>
      <c r="X805" s="80"/>
      <c r="Y805" s="83" t="s">
        <v>3648</v>
      </c>
      <c r="Z805" s="83" t="s">
        <v>3787</v>
      </c>
    </row>
    <row r="806" spans="1:26" x14ac:dyDescent="0.25">
      <c r="A806" s="65" t="s">
        <v>359</v>
      </c>
      <c r="B806" s="65" t="s">
        <v>359</v>
      </c>
      <c r="C806" s="66"/>
      <c r="D806" s="67"/>
      <c r="E806" s="68"/>
      <c r="F806" s="69"/>
      <c r="G806" s="66"/>
      <c r="H806" s="70"/>
      <c r="I806" s="71"/>
      <c r="J806" s="71"/>
      <c r="K806" s="35"/>
      <c r="L806" s="78">
        <v>806</v>
      </c>
      <c r="M806" s="78"/>
      <c r="N806" s="73"/>
      <c r="O806" s="80" t="s">
        <v>179</v>
      </c>
      <c r="P806" s="82">
        <v>42816.050763888888</v>
      </c>
      <c r="Q806" s="80" t="s">
        <v>1109</v>
      </c>
      <c r="R806" s="80"/>
      <c r="S806" s="80"/>
      <c r="T806" s="80" t="s">
        <v>1884</v>
      </c>
      <c r="U806" s="82">
        <v>42816.050763888888</v>
      </c>
      <c r="V806" s="84" t="s">
        <v>2665</v>
      </c>
      <c r="W806" s="80"/>
      <c r="X806" s="80"/>
      <c r="Y806" s="83" t="s">
        <v>3665</v>
      </c>
      <c r="Z806" s="80"/>
    </row>
    <row r="807" spans="1:26" x14ac:dyDescent="0.25">
      <c r="A807" s="65" t="s">
        <v>359</v>
      </c>
      <c r="B807" s="65" t="s">
        <v>549</v>
      </c>
      <c r="C807" s="66"/>
      <c r="D807" s="67"/>
      <c r="E807" s="68"/>
      <c r="F807" s="69"/>
      <c r="G807" s="66"/>
      <c r="H807" s="70"/>
      <c r="I807" s="71"/>
      <c r="J807" s="71"/>
      <c r="K807" s="35"/>
      <c r="L807" s="78">
        <v>807</v>
      </c>
      <c r="M807" s="78"/>
      <c r="N807" s="73"/>
      <c r="O807" s="80" t="s">
        <v>754</v>
      </c>
      <c r="P807" s="82">
        <v>42816.053067129629</v>
      </c>
      <c r="Q807" s="80" t="s">
        <v>1110</v>
      </c>
      <c r="R807" s="80"/>
      <c r="S807" s="80"/>
      <c r="T807" s="80" t="s">
        <v>1884</v>
      </c>
      <c r="U807" s="82">
        <v>42816.053067129629</v>
      </c>
      <c r="V807" s="84" t="s">
        <v>2666</v>
      </c>
      <c r="W807" s="80"/>
      <c r="X807" s="80"/>
      <c r="Y807" s="83" t="s">
        <v>3666</v>
      </c>
      <c r="Z807" s="80"/>
    </row>
    <row r="808" spans="1:26" x14ac:dyDescent="0.25">
      <c r="A808" s="65" t="s">
        <v>359</v>
      </c>
      <c r="B808" s="65" t="s">
        <v>549</v>
      </c>
      <c r="C808" s="66"/>
      <c r="D808" s="67"/>
      <c r="E808" s="68"/>
      <c r="F808" s="69"/>
      <c r="G808" s="66"/>
      <c r="H808" s="70"/>
      <c r="I808" s="71"/>
      <c r="J808" s="71"/>
      <c r="K808" s="35"/>
      <c r="L808" s="78">
        <v>808</v>
      </c>
      <c r="M808" s="78"/>
      <c r="N808" s="73"/>
      <c r="O808" s="80" t="s">
        <v>754</v>
      </c>
      <c r="P808" s="82">
        <v>42816.054432870369</v>
      </c>
      <c r="Q808" s="80" t="s">
        <v>877</v>
      </c>
      <c r="R808" s="84" t="s">
        <v>1564</v>
      </c>
      <c r="S808" s="80" t="s">
        <v>1835</v>
      </c>
      <c r="T808" s="80" t="s">
        <v>1884</v>
      </c>
      <c r="U808" s="82">
        <v>42816.054432870369</v>
      </c>
      <c r="V808" s="84" t="s">
        <v>2325</v>
      </c>
      <c r="W808" s="80"/>
      <c r="X808" s="80"/>
      <c r="Y808" s="83" t="s">
        <v>3325</v>
      </c>
      <c r="Z808" s="80"/>
    </row>
    <row r="809" spans="1:26" x14ac:dyDescent="0.25">
      <c r="A809" s="65" t="s">
        <v>359</v>
      </c>
      <c r="B809" s="65" t="s">
        <v>370</v>
      </c>
      <c r="C809" s="66"/>
      <c r="D809" s="67"/>
      <c r="E809" s="68"/>
      <c r="F809" s="69"/>
      <c r="G809" s="66"/>
      <c r="H809" s="70"/>
      <c r="I809" s="71"/>
      <c r="J809" s="71"/>
      <c r="K809" s="35"/>
      <c r="L809" s="78">
        <v>809</v>
      </c>
      <c r="M809" s="78"/>
      <c r="N809" s="73"/>
      <c r="O809" s="80" t="s">
        <v>755</v>
      </c>
      <c r="P809" s="82">
        <v>42816.054861111108</v>
      </c>
      <c r="Q809" s="80" t="s">
        <v>1077</v>
      </c>
      <c r="R809" s="80"/>
      <c r="S809" s="80"/>
      <c r="T809" s="80" t="s">
        <v>1884</v>
      </c>
      <c r="U809" s="82">
        <v>42816.054861111108</v>
      </c>
      <c r="V809" s="84" t="s">
        <v>2632</v>
      </c>
      <c r="W809" s="80"/>
      <c r="X809" s="80"/>
      <c r="Y809" s="83" t="s">
        <v>3632</v>
      </c>
      <c r="Z809" s="83" t="s">
        <v>4127</v>
      </c>
    </row>
    <row r="810" spans="1:26" x14ac:dyDescent="0.25">
      <c r="A810" s="65" t="s">
        <v>359</v>
      </c>
      <c r="B810" s="65" t="s">
        <v>549</v>
      </c>
      <c r="C810" s="66"/>
      <c r="D810" s="67"/>
      <c r="E810" s="68"/>
      <c r="F810" s="69"/>
      <c r="G810" s="66"/>
      <c r="H810" s="70"/>
      <c r="I810" s="71"/>
      <c r="J810" s="71"/>
      <c r="K810" s="35"/>
      <c r="L810" s="78">
        <v>810</v>
      </c>
      <c r="M810" s="78"/>
      <c r="N810" s="73"/>
      <c r="O810" s="80" t="s">
        <v>755</v>
      </c>
      <c r="P810" s="82">
        <v>42816.055462962962</v>
      </c>
      <c r="Q810" s="80" t="s">
        <v>1111</v>
      </c>
      <c r="R810" s="80"/>
      <c r="S810" s="80"/>
      <c r="T810" s="80" t="s">
        <v>1884</v>
      </c>
      <c r="U810" s="82">
        <v>42816.055462962962</v>
      </c>
      <c r="V810" s="84" t="s">
        <v>2667</v>
      </c>
      <c r="W810" s="80"/>
      <c r="X810" s="80"/>
      <c r="Y810" s="83" t="s">
        <v>3667</v>
      </c>
      <c r="Z810" s="83" t="s">
        <v>3681</v>
      </c>
    </row>
    <row r="811" spans="1:26" x14ac:dyDescent="0.25">
      <c r="A811" s="65" t="s">
        <v>359</v>
      </c>
      <c r="B811" s="65" t="s">
        <v>359</v>
      </c>
      <c r="C811" s="66"/>
      <c r="D811" s="67"/>
      <c r="E811" s="68"/>
      <c r="F811" s="69"/>
      <c r="G811" s="66"/>
      <c r="H811" s="70"/>
      <c r="I811" s="71"/>
      <c r="J811" s="71"/>
      <c r="K811" s="35"/>
      <c r="L811" s="78">
        <v>811</v>
      </c>
      <c r="M811" s="78"/>
      <c r="N811" s="73"/>
      <c r="O811" s="80" t="s">
        <v>179</v>
      </c>
      <c r="P811" s="82">
        <v>42816.05673611111</v>
      </c>
      <c r="Q811" s="80" t="s">
        <v>1112</v>
      </c>
      <c r="R811" s="80"/>
      <c r="S811" s="80"/>
      <c r="T811" s="80" t="s">
        <v>1884</v>
      </c>
      <c r="U811" s="82">
        <v>42816.05673611111</v>
      </c>
      <c r="V811" s="84" t="s">
        <v>2668</v>
      </c>
      <c r="W811" s="80"/>
      <c r="X811" s="80"/>
      <c r="Y811" s="83" t="s">
        <v>3668</v>
      </c>
      <c r="Z811" s="80"/>
    </row>
    <row r="812" spans="1:26" x14ac:dyDescent="0.25">
      <c r="A812" s="65" t="s">
        <v>359</v>
      </c>
      <c r="B812" s="65" t="s">
        <v>549</v>
      </c>
      <c r="C812" s="66"/>
      <c r="D812" s="67"/>
      <c r="E812" s="68"/>
      <c r="F812" s="69"/>
      <c r="G812" s="66"/>
      <c r="H812" s="70"/>
      <c r="I812" s="71"/>
      <c r="J812" s="71"/>
      <c r="K812" s="35"/>
      <c r="L812" s="78">
        <v>812</v>
      </c>
      <c r="M812" s="78"/>
      <c r="N812" s="73"/>
      <c r="O812" s="80" t="s">
        <v>754</v>
      </c>
      <c r="P812" s="82">
        <v>42816.057939814818</v>
      </c>
      <c r="Q812" s="80" t="s">
        <v>1104</v>
      </c>
      <c r="R812" s="80"/>
      <c r="S812" s="80"/>
      <c r="T812" s="80" t="s">
        <v>1884</v>
      </c>
      <c r="U812" s="82">
        <v>42816.057939814818</v>
      </c>
      <c r="V812" s="84" t="s">
        <v>2660</v>
      </c>
      <c r="W812" s="80"/>
      <c r="X812" s="80"/>
      <c r="Y812" s="83" t="s">
        <v>3660</v>
      </c>
      <c r="Z812" s="83" t="s">
        <v>3658</v>
      </c>
    </row>
    <row r="813" spans="1:26" x14ac:dyDescent="0.25">
      <c r="A813" s="65" t="s">
        <v>359</v>
      </c>
      <c r="B813" s="65" t="s">
        <v>368</v>
      </c>
      <c r="C813" s="66"/>
      <c r="D813" s="67"/>
      <c r="E813" s="68"/>
      <c r="F813" s="69"/>
      <c r="G813" s="66"/>
      <c r="H813" s="70"/>
      <c r="I813" s="71"/>
      <c r="J813" s="71"/>
      <c r="K813" s="35"/>
      <c r="L813" s="78">
        <v>813</v>
      </c>
      <c r="M813" s="78"/>
      <c r="N813" s="73"/>
      <c r="O813" s="80" t="s">
        <v>755</v>
      </c>
      <c r="P813" s="82">
        <v>42816.058344907404</v>
      </c>
      <c r="Q813" s="80" t="s">
        <v>1113</v>
      </c>
      <c r="R813" s="80"/>
      <c r="S813" s="80"/>
      <c r="T813" s="80" t="s">
        <v>1884</v>
      </c>
      <c r="U813" s="82">
        <v>42816.058344907404</v>
      </c>
      <c r="V813" s="84" t="s">
        <v>2669</v>
      </c>
      <c r="W813" s="80"/>
      <c r="X813" s="80"/>
      <c r="Y813" s="83" t="s">
        <v>3669</v>
      </c>
      <c r="Z813" s="83" t="s">
        <v>3753</v>
      </c>
    </row>
    <row r="814" spans="1:26" x14ac:dyDescent="0.25">
      <c r="A814" s="65" t="s">
        <v>359</v>
      </c>
      <c r="B814" s="65" t="s">
        <v>368</v>
      </c>
      <c r="C814" s="66"/>
      <c r="D814" s="67"/>
      <c r="E814" s="68"/>
      <c r="F814" s="69"/>
      <c r="G814" s="66"/>
      <c r="H814" s="70"/>
      <c r="I814" s="71"/>
      <c r="J814" s="71"/>
      <c r="K814" s="35"/>
      <c r="L814" s="78">
        <v>814</v>
      </c>
      <c r="M814" s="78"/>
      <c r="N814" s="73"/>
      <c r="O814" s="80" t="s">
        <v>755</v>
      </c>
      <c r="P814" s="82">
        <v>42816.058680555558</v>
      </c>
      <c r="Q814" s="80" t="s">
        <v>1114</v>
      </c>
      <c r="R814" s="80"/>
      <c r="S814" s="80"/>
      <c r="T814" s="80" t="s">
        <v>1884</v>
      </c>
      <c r="U814" s="82">
        <v>42816.058680555558</v>
      </c>
      <c r="V814" s="84" t="s">
        <v>2670</v>
      </c>
      <c r="W814" s="80"/>
      <c r="X814" s="80"/>
      <c r="Y814" s="83" t="s">
        <v>3670</v>
      </c>
      <c r="Z814" s="83" t="s">
        <v>3753</v>
      </c>
    </row>
    <row r="815" spans="1:26" x14ac:dyDescent="0.25">
      <c r="A815" s="65" t="s">
        <v>359</v>
      </c>
      <c r="B815" s="65" t="s">
        <v>359</v>
      </c>
      <c r="C815" s="66"/>
      <c r="D815" s="67"/>
      <c r="E815" s="68"/>
      <c r="F815" s="69"/>
      <c r="G815" s="66"/>
      <c r="H815" s="70"/>
      <c r="I815" s="71"/>
      <c r="J815" s="71"/>
      <c r="K815" s="35"/>
      <c r="L815" s="78">
        <v>815</v>
      </c>
      <c r="M815" s="78"/>
      <c r="N815" s="73"/>
      <c r="O815" s="80" t="s">
        <v>179</v>
      </c>
      <c r="P815" s="82">
        <v>42816.063993055555</v>
      </c>
      <c r="Q815" s="80" t="s">
        <v>1115</v>
      </c>
      <c r="R815" s="80"/>
      <c r="S815" s="80"/>
      <c r="T815" s="80" t="s">
        <v>1884</v>
      </c>
      <c r="U815" s="82">
        <v>42816.063993055555</v>
      </c>
      <c r="V815" s="84" t="s">
        <v>2671</v>
      </c>
      <c r="W815" s="80"/>
      <c r="X815" s="80"/>
      <c r="Y815" s="83" t="s">
        <v>3671</v>
      </c>
      <c r="Z815" s="80"/>
    </row>
    <row r="816" spans="1:26" x14ac:dyDescent="0.25">
      <c r="A816" s="65" t="s">
        <v>359</v>
      </c>
      <c r="B816" s="65" t="s">
        <v>371</v>
      </c>
      <c r="C816" s="66"/>
      <c r="D816" s="67"/>
      <c r="E816" s="68"/>
      <c r="F816" s="69"/>
      <c r="G816" s="66"/>
      <c r="H816" s="70"/>
      <c r="I816" s="71"/>
      <c r="J816" s="71"/>
      <c r="K816" s="35"/>
      <c r="L816" s="78">
        <v>816</v>
      </c>
      <c r="M816" s="78"/>
      <c r="N816" s="73"/>
      <c r="O816" s="80" t="s">
        <v>755</v>
      </c>
      <c r="P816" s="82">
        <v>42816.064108796294</v>
      </c>
      <c r="Q816" s="80" t="s">
        <v>1116</v>
      </c>
      <c r="R816" s="80"/>
      <c r="S816" s="80"/>
      <c r="T816" s="80" t="s">
        <v>1884</v>
      </c>
      <c r="U816" s="82">
        <v>42816.064108796294</v>
      </c>
      <c r="V816" s="84" t="s">
        <v>2672</v>
      </c>
      <c r="W816" s="80"/>
      <c r="X816" s="80"/>
      <c r="Y816" s="83" t="s">
        <v>3672</v>
      </c>
      <c r="Z816" s="83" t="s">
        <v>3788</v>
      </c>
    </row>
    <row r="817" spans="1:26" x14ac:dyDescent="0.25">
      <c r="A817" s="65" t="s">
        <v>359</v>
      </c>
      <c r="B817" s="65" t="s">
        <v>359</v>
      </c>
      <c r="C817" s="66"/>
      <c r="D817" s="67"/>
      <c r="E817" s="68"/>
      <c r="F817" s="69"/>
      <c r="G817" s="66"/>
      <c r="H817" s="70"/>
      <c r="I817" s="71"/>
      <c r="J817" s="71"/>
      <c r="K817" s="35"/>
      <c r="L817" s="78">
        <v>817</v>
      </c>
      <c r="M817" s="78"/>
      <c r="N817" s="73"/>
      <c r="O817" s="80" t="s">
        <v>179</v>
      </c>
      <c r="P817" s="82">
        <v>42816.064421296294</v>
      </c>
      <c r="Q817" s="80" t="s">
        <v>1117</v>
      </c>
      <c r="R817" s="84" t="s">
        <v>1685</v>
      </c>
      <c r="S817" s="80" t="s">
        <v>1805</v>
      </c>
      <c r="T817" s="80" t="s">
        <v>1884</v>
      </c>
      <c r="U817" s="82">
        <v>42816.064421296294</v>
      </c>
      <c r="V817" s="84" t="s">
        <v>2673</v>
      </c>
      <c r="W817" s="80"/>
      <c r="X817" s="80"/>
      <c r="Y817" s="83" t="s">
        <v>3673</v>
      </c>
      <c r="Z817" s="80"/>
    </row>
    <row r="818" spans="1:26" x14ac:dyDescent="0.25">
      <c r="A818" s="65" t="s">
        <v>359</v>
      </c>
      <c r="B818" s="65" t="s">
        <v>549</v>
      </c>
      <c r="C818" s="66"/>
      <c r="D818" s="67"/>
      <c r="E818" s="68"/>
      <c r="F818" s="69"/>
      <c r="G818" s="66"/>
      <c r="H818" s="70"/>
      <c r="I818" s="71"/>
      <c r="J818" s="71"/>
      <c r="K818" s="35"/>
      <c r="L818" s="78">
        <v>818</v>
      </c>
      <c r="M818" s="78"/>
      <c r="N818" s="73"/>
      <c r="O818" s="80" t="s">
        <v>754</v>
      </c>
      <c r="P818" s="82">
        <v>42816.06559027778</v>
      </c>
      <c r="Q818" s="80" t="s">
        <v>1118</v>
      </c>
      <c r="R818" s="80"/>
      <c r="S818" s="80"/>
      <c r="T818" s="80" t="s">
        <v>1884</v>
      </c>
      <c r="U818" s="82">
        <v>42816.06559027778</v>
      </c>
      <c r="V818" s="84" t="s">
        <v>2674</v>
      </c>
      <c r="W818" s="80"/>
      <c r="X818" s="80"/>
      <c r="Y818" s="83" t="s">
        <v>3674</v>
      </c>
      <c r="Z818" s="83" t="s">
        <v>3790</v>
      </c>
    </row>
    <row r="819" spans="1:26" x14ac:dyDescent="0.25">
      <c r="A819" s="65" t="s">
        <v>359</v>
      </c>
      <c r="B819" s="65" t="s">
        <v>371</v>
      </c>
      <c r="C819" s="66"/>
      <c r="D819" s="67"/>
      <c r="E819" s="68"/>
      <c r="F819" s="69"/>
      <c r="G819" s="66"/>
      <c r="H819" s="70"/>
      <c r="I819" s="71"/>
      <c r="J819" s="71"/>
      <c r="K819" s="35"/>
      <c r="L819" s="78">
        <v>819</v>
      </c>
      <c r="M819" s="78"/>
      <c r="N819" s="73"/>
      <c r="O819" s="80" t="s">
        <v>755</v>
      </c>
      <c r="P819" s="82">
        <v>42816.06559027778</v>
      </c>
      <c r="Q819" s="80" t="s">
        <v>1118</v>
      </c>
      <c r="R819" s="80"/>
      <c r="S819" s="80"/>
      <c r="T819" s="80" t="s">
        <v>1884</v>
      </c>
      <c r="U819" s="82">
        <v>42816.06559027778</v>
      </c>
      <c r="V819" s="84" t="s">
        <v>2674</v>
      </c>
      <c r="W819" s="80"/>
      <c r="X819" s="80"/>
      <c r="Y819" s="83" t="s">
        <v>3674</v>
      </c>
      <c r="Z819" s="83" t="s">
        <v>3790</v>
      </c>
    </row>
    <row r="820" spans="1:26" x14ac:dyDescent="0.25">
      <c r="A820" s="65" t="s">
        <v>359</v>
      </c>
      <c r="B820" s="65" t="s">
        <v>549</v>
      </c>
      <c r="C820" s="66"/>
      <c r="D820" s="67"/>
      <c r="E820" s="68"/>
      <c r="F820" s="69"/>
      <c r="G820" s="66"/>
      <c r="H820" s="70"/>
      <c r="I820" s="71"/>
      <c r="J820" s="71"/>
      <c r="K820" s="35"/>
      <c r="L820" s="78">
        <v>820</v>
      </c>
      <c r="M820" s="78"/>
      <c r="N820" s="73"/>
      <c r="O820" s="80" t="s">
        <v>754</v>
      </c>
      <c r="P820" s="82">
        <v>42816.067766203705</v>
      </c>
      <c r="Q820" s="80" t="s">
        <v>1119</v>
      </c>
      <c r="R820" s="80"/>
      <c r="S820" s="80"/>
      <c r="T820" s="80" t="s">
        <v>1884</v>
      </c>
      <c r="U820" s="82">
        <v>42816.067766203705</v>
      </c>
      <c r="V820" s="84" t="s">
        <v>2675</v>
      </c>
      <c r="W820" s="80"/>
      <c r="X820" s="80"/>
      <c r="Y820" s="83" t="s">
        <v>3675</v>
      </c>
      <c r="Z820" s="83" t="s">
        <v>3790</v>
      </c>
    </row>
    <row r="821" spans="1:26" x14ac:dyDescent="0.25">
      <c r="A821" s="65" t="s">
        <v>359</v>
      </c>
      <c r="B821" s="65" t="s">
        <v>371</v>
      </c>
      <c r="C821" s="66"/>
      <c r="D821" s="67"/>
      <c r="E821" s="68"/>
      <c r="F821" s="69"/>
      <c r="G821" s="66"/>
      <c r="H821" s="70"/>
      <c r="I821" s="71"/>
      <c r="J821" s="71"/>
      <c r="K821" s="35"/>
      <c r="L821" s="78">
        <v>821</v>
      </c>
      <c r="M821" s="78"/>
      <c r="N821" s="73"/>
      <c r="O821" s="80" t="s">
        <v>755</v>
      </c>
      <c r="P821" s="82">
        <v>42816.067766203705</v>
      </c>
      <c r="Q821" s="80" t="s">
        <v>1119</v>
      </c>
      <c r="R821" s="80"/>
      <c r="S821" s="80"/>
      <c r="T821" s="80" t="s">
        <v>1884</v>
      </c>
      <c r="U821" s="82">
        <v>42816.067766203705</v>
      </c>
      <c r="V821" s="84" t="s">
        <v>2675</v>
      </c>
      <c r="W821" s="80"/>
      <c r="X821" s="80"/>
      <c r="Y821" s="83" t="s">
        <v>3675</v>
      </c>
      <c r="Z821" s="83" t="s">
        <v>3790</v>
      </c>
    </row>
    <row r="822" spans="1:26" x14ac:dyDescent="0.25">
      <c r="A822" s="65" t="s">
        <v>370</v>
      </c>
      <c r="B822" s="65" t="s">
        <v>359</v>
      </c>
      <c r="C822" s="66"/>
      <c r="D822" s="67"/>
      <c r="E822" s="68"/>
      <c r="F822" s="69"/>
      <c r="G822" s="66"/>
      <c r="H822" s="70"/>
      <c r="I822" s="71"/>
      <c r="J822" s="71"/>
      <c r="K822" s="35"/>
      <c r="L822" s="78">
        <v>822</v>
      </c>
      <c r="M822" s="78"/>
      <c r="N822" s="73"/>
      <c r="O822" s="80" t="s">
        <v>754</v>
      </c>
      <c r="P822" s="82">
        <v>42816.054351851853</v>
      </c>
      <c r="Q822" s="80" t="s">
        <v>1120</v>
      </c>
      <c r="R822" s="80"/>
      <c r="S822" s="80"/>
      <c r="T822" s="80" t="s">
        <v>1884</v>
      </c>
      <c r="U822" s="82">
        <v>42816.054351851853</v>
      </c>
      <c r="V822" s="84" t="s">
        <v>2676</v>
      </c>
      <c r="W822" s="80"/>
      <c r="X822" s="80"/>
      <c r="Y822" s="83" t="s">
        <v>3676</v>
      </c>
      <c r="Z822" s="83" t="s">
        <v>3681</v>
      </c>
    </row>
    <row r="823" spans="1:26" x14ac:dyDescent="0.25">
      <c r="A823" s="65" t="s">
        <v>371</v>
      </c>
      <c r="B823" s="65" t="s">
        <v>359</v>
      </c>
      <c r="C823" s="66"/>
      <c r="D823" s="67"/>
      <c r="E823" s="68"/>
      <c r="F823" s="69"/>
      <c r="G823" s="66"/>
      <c r="H823" s="70"/>
      <c r="I823" s="71"/>
      <c r="J823" s="71"/>
      <c r="K823" s="35"/>
      <c r="L823" s="78">
        <v>823</v>
      </c>
      <c r="M823" s="78"/>
      <c r="N823" s="73"/>
      <c r="O823" s="80" t="s">
        <v>754</v>
      </c>
      <c r="P823" s="82">
        <v>42816.061863425923</v>
      </c>
      <c r="Q823" s="80" t="s">
        <v>1121</v>
      </c>
      <c r="R823" s="80"/>
      <c r="S823" s="80"/>
      <c r="T823" s="80" t="s">
        <v>1884</v>
      </c>
      <c r="U823" s="82">
        <v>42816.061863425923</v>
      </c>
      <c r="V823" s="84" t="s">
        <v>2677</v>
      </c>
      <c r="W823" s="80"/>
      <c r="X823" s="80"/>
      <c r="Y823" s="83" t="s">
        <v>3677</v>
      </c>
      <c r="Z823" s="80"/>
    </row>
    <row r="824" spans="1:26" x14ac:dyDescent="0.25">
      <c r="A824" s="65" t="s">
        <v>374</v>
      </c>
      <c r="B824" s="65" t="s">
        <v>359</v>
      </c>
      <c r="C824" s="66"/>
      <c r="D824" s="67"/>
      <c r="E824" s="68"/>
      <c r="F824" s="69"/>
      <c r="G824" s="66"/>
      <c r="H824" s="70"/>
      <c r="I824" s="71"/>
      <c r="J824" s="71"/>
      <c r="K824" s="35"/>
      <c r="L824" s="78">
        <v>824</v>
      </c>
      <c r="M824" s="78"/>
      <c r="N824" s="73"/>
      <c r="O824" s="80" t="s">
        <v>755</v>
      </c>
      <c r="P824" s="82">
        <v>42816.059629629628</v>
      </c>
      <c r="Q824" s="80" t="s">
        <v>1122</v>
      </c>
      <c r="R824" s="80"/>
      <c r="S824" s="80"/>
      <c r="T824" s="80" t="s">
        <v>1884</v>
      </c>
      <c r="U824" s="82">
        <v>42816.059629629628</v>
      </c>
      <c r="V824" s="84" t="s">
        <v>2678</v>
      </c>
      <c r="W824" s="80"/>
      <c r="X824" s="80"/>
      <c r="Y824" s="83" t="s">
        <v>3678</v>
      </c>
      <c r="Z824" s="83" t="s">
        <v>3668</v>
      </c>
    </row>
    <row r="825" spans="1:26" x14ac:dyDescent="0.25">
      <c r="A825" s="65" t="s">
        <v>374</v>
      </c>
      <c r="B825" s="65" t="s">
        <v>359</v>
      </c>
      <c r="C825" s="66"/>
      <c r="D825" s="67"/>
      <c r="E825" s="68"/>
      <c r="F825" s="69"/>
      <c r="G825" s="66"/>
      <c r="H825" s="70"/>
      <c r="I825" s="71"/>
      <c r="J825" s="71"/>
      <c r="K825" s="35"/>
      <c r="L825" s="78">
        <v>825</v>
      </c>
      <c r="M825" s="78"/>
      <c r="N825" s="73"/>
      <c r="O825" s="80" t="s">
        <v>755</v>
      </c>
      <c r="P825" s="82">
        <v>42816.071261574078</v>
      </c>
      <c r="Q825" s="80" t="s">
        <v>1123</v>
      </c>
      <c r="R825" s="80"/>
      <c r="S825" s="80"/>
      <c r="T825" s="80" t="s">
        <v>1884</v>
      </c>
      <c r="U825" s="82">
        <v>42816.071261574078</v>
      </c>
      <c r="V825" s="84" t="s">
        <v>2679</v>
      </c>
      <c r="W825" s="80"/>
      <c r="X825" s="80"/>
      <c r="Y825" s="83" t="s">
        <v>3679</v>
      </c>
      <c r="Z825" s="83" t="s">
        <v>3675</v>
      </c>
    </row>
    <row r="826" spans="1:26" x14ac:dyDescent="0.25">
      <c r="A826" s="65" t="s">
        <v>549</v>
      </c>
      <c r="B826" s="65" t="s">
        <v>359</v>
      </c>
      <c r="C826" s="66"/>
      <c r="D826" s="67"/>
      <c r="E826" s="68"/>
      <c r="F826" s="69"/>
      <c r="G826" s="66"/>
      <c r="H826" s="70"/>
      <c r="I826" s="71"/>
      <c r="J826" s="71"/>
      <c r="K826" s="35"/>
      <c r="L826" s="78">
        <v>826</v>
      </c>
      <c r="M826" s="78"/>
      <c r="N826" s="73"/>
      <c r="O826" s="80" t="s">
        <v>754</v>
      </c>
      <c r="P826" s="82">
        <v>42816.051145833335</v>
      </c>
      <c r="Q826" s="80" t="s">
        <v>1124</v>
      </c>
      <c r="R826" s="80"/>
      <c r="S826" s="80"/>
      <c r="T826" s="80" t="s">
        <v>1884</v>
      </c>
      <c r="U826" s="82">
        <v>42816.051145833335</v>
      </c>
      <c r="V826" s="84" t="s">
        <v>2680</v>
      </c>
      <c r="W826" s="80"/>
      <c r="X826" s="80"/>
      <c r="Y826" s="83" t="s">
        <v>3680</v>
      </c>
      <c r="Z826" s="83" t="s">
        <v>3664</v>
      </c>
    </row>
    <row r="827" spans="1:26" x14ac:dyDescent="0.25">
      <c r="A827" s="65" t="s">
        <v>549</v>
      </c>
      <c r="B827" s="65" t="s">
        <v>359</v>
      </c>
      <c r="C827" s="66"/>
      <c r="D827" s="67"/>
      <c r="E827" s="68"/>
      <c r="F827" s="69"/>
      <c r="G827" s="66"/>
      <c r="H827" s="70"/>
      <c r="I827" s="71"/>
      <c r="J827" s="71"/>
      <c r="K827" s="35"/>
      <c r="L827" s="78">
        <v>827</v>
      </c>
      <c r="M827" s="78"/>
      <c r="N827" s="73"/>
      <c r="O827" s="80" t="s">
        <v>754</v>
      </c>
      <c r="P827" s="82">
        <v>42816.052766203706</v>
      </c>
      <c r="Q827" s="80" t="s">
        <v>1125</v>
      </c>
      <c r="R827" s="80"/>
      <c r="S827" s="80"/>
      <c r="T827" s="80" t="s">
        <v>1884</v>
      </c>
      <c r="U827" s="82">
        <v>42816.052766203706</v>
      </c>
      <c r="V827" s="84" t="s">
        <v>2681</v>
      </c>
      <c r="W827" s="80"/>
      <c r="X827" s="80"/>
      <c r="Y827" s="83" t="s">
        <v>3681</v>
      </c>
      <c r="Z827" s="83" t="s">
        <v>3665</v>
      </c>
    </row>
    <row r="828" spans="1:26" x14ac:dyDescent="0.25">
      <c r="A828" s="65" t="s">
        <v>549</v>
      </c>
      <c r="B828" s="65" t="s">
        <v>359</v>
      </c>
      <c r="C828" s="66"/>
      <c r="D828" s="67"/>
      <c r="E828" s="68"/>
      <c r="F828" s="69"/>
      <c r="G828" s="66"/>
      <c r="H828" s="70"/>
      <c r="I828" s="71"/>
      <c r="J828" s="71"/>
      <c r="K828" s="35"/>
      <c r="L828" s="78">
        <v>828</v>
      </c>
      <c r="M828" s="78"/>
      <c r="N828" s="73"/>
      <c r="O828" s="80" t="s">
        <v>754</v>
      </c>
      <c r="P828" s="82">
        <v>42816.053425925929</v>
      </c>
      <c r="Q828" s="80" t="s">
        <v>1100</v>
      </c>
      <c r="R828" s="80"/>
      <c r="S828" s="80"/>
      <c r="T828" s="80" t="s">
        <v>1884</v>
      </c>
      <c r="U828" s="82">
        <v>42816.053425925929</v>
      </c>
      <c r="V828" s="84" t="s">
        <v>2656</v>
      </c>
      <c r="W828" s="80"/>
      <c r="X828" s="80"/>
      <c r="Y828" s="83" t="s">
        <v>3656</v>
      </c>
      <c r="Z828" s="83" t="s">
        <v>3652</v>
      </c>
    </row>
    <row r="829" spans="1:26" x14ac:dyDescent="0.25">
      <c r="A829" s="65" t="s">
        <v>549</v>
      </c>
      <c r="B829" s="65" t="s">
        <v>359</v>
      </c>
      <c r="C829" s="66"/>
      <c r="D829" s="67"/>
      <c r="E829" s="68"/>
      <c r="F829" s="69"/>
      <c r="G829" s="66"/>
      <c r="H829" s="70"/>
      <c r="I829" s="71"/>
      <c r="J829" s="71"/>
      <c r="K829" s="35"/>
      <c r="L829" s="78">
        <v>829</v>
      </c>
      <c r="M829" s="78"/>
      <c r="N829" s="73"/>
      <c r="O829" s="80" t="s">
        <v>755</v>
      </c>
      <c r="P829" s="82">
        <v>42816.053703703707</v>
      </c>
      <c r="Q829" s="80" t="s">
        <v>1126</v>
      </c>
      <c r="R829" s="80"/>
      <c r="S829" s="80"/>
      <c r="T829" s="80" t="s">
        <v>1884</v>
      </c>
      <c r="U829" s="82">
        <v>42816.053703703707</v>
      </c>
      <c r="V829" s="84" t="s">
        <v>2682</v>
      </c>
      <c r="W829" s="80"/>
      <c r="X829" s="80"/>
      <c r="Y829" s="83" t="s">
        <v>3682</v>
      </c>
      <c r="Z829" s="83" t="s">
        <v>3666</v>
      </c>
    </row>
    <row r="830" spans="1:26" x14ac:dyDescent="0.25">
      <c r="A830" s="65" t="s">
        <v>549</v>
      </c>
      <c r="B830" s="65" t="s">
        <v>359</v>
      </c>
      <c r="C830" s="66"/>
      <c r="D830" s="67"/>
      <c r="E830" s="68"/>
      <c r="F830" s="69"/>
      <c r="G830" s="66"/>
      <c r="H830" s="70"/>
      <c r="I830" s="71"/>
      <c r="J830" s="71"/>
      <c r="K830" s="35"/>
      <c r="L830" s="78">
        <v>830</v>
      </c>
      <c r="M830" s="78"/>
      <c r="N830" s="73"/>
      <c r="O830" s="80" t="s">
        <v>754</v>
      </c>
      <c r="P830" s="82">
        <v>42816.061226851853</v>
      </c>
      <c r="Q830" s="80" t="s">
        <v>1127</v>
      </c>
      <c r="R830" s="80"/>
      <c r="S830" s="80"/>
      <c r="T830" s="80" t="s">
        <v>1884</v>
      </c>
      <c r="U830" s="82">
        <v>42816.061226851853</v>
      </c>
      <c r="V830" s="84" t="s">
        <v>2683</v>
      </c>
      <c r="W830" s="80"/>
      <c r="X830" s="80"/>
      <c r="Y830" s="83" t="s">
        <v>3683</v>
      </c>
      <c r="Z830" s="80"/>
    </row>
    <row r="831" spans="1:26" x14ac:dyDescent="0.25">
      <c r="A831" s="65" t="s">
        <v>545</v>
      </c>
      <c r="B831" s="65" t="s">
        <v>553</v>
      </c>
      <c r="C831" s="66"/>
      <c r="D831" s="67"/>
      <c r="E831" s="68"/>
      <c r="F831" s="69"/>
      <c r="G831" s="66"/>
      <c r="H831" s="70"/>
      <c r="I831" s="71"/>
      <c r="J831" s="71"/>
      <c r="K831" s="35"/>
      <c r="L831" s="78">
        <v>831</v>
      </c>
      <c r="M831" s="78"/>
      <c r="N831" s="73"/>
      <c r="O831" s="80" t="s">
        <v>755</v>
      </c>
      <c r="P831" s="82">
        <v>42816.062037037038</v>
      </c>
      <c r="Q831" s="80" t="s">
        <v>1128</v>
      </c>
      <c r="R831" s="80"/>
      <c r="S831" s="80"/>
      <c r="T831" s="80" t="s">
        <v>1884</v>
      </c>
      <c r="U831" s="82">
        <v>42816.062037037038</v>
      </c>
      <c r="V831" s="84" t="s">
        <v>2684</v>
      </c>
      <c r="W831" s="80"/>
      <c r="X831" s="80"/>
      <c r="Y831" s="83" t="s">
        <v>3684</v>
      </c>
      <c r="Z831" s="83" t="s">
        <v>3691</v>
      </c>
    </row>
    <row r="832" spans="1:26" x14ac:dyDescent="0.25">
      <c r="A832" s="65" t="s">
        <v>545</v>
      </c>
      <c r="B832" s="65" t="s">
        <v>553</v>
      </c>
      <c r="C832" s="66"/>
      <c r="D832" s="67"/>
      <c r="E832" s="68"/>
      <c r="F832" s="69"/>
      <c r="G832" s="66"/>
      <c r="H832" s="70"/>
      <c r="I832" s="71"/>
      <c r="J832" s="71"/>
      <c r="K832" s="35"/>
      <c r="L832" s="78">
        <v>832</v>
      </c>
      <c r="M832" s="78"/>
      <c r="N832" s="73"/>
      <c r="O832" s="80" t="s">
        <v>755</v>
      </c>
      <c r="P832" s="82">
        <v>42816.066307870373</v>
      </c>
      <c r="Q832" s="80" t="s">
        <v>1129</v>
      </c>
      <c r="R832" s="80"/>
      <c r="S832" s="80"/>
      <c r="T832" s="80" t="s">
        <v>2043</v>
      </c>
      <c r="U832" s="82">
        <v>42816.066307870373</v>
      </c>
      <c r="V832" s="84" t="s">
        <v>2685</v>
      </c>
      <c r="W832" s="80"/>
      <c r="X832" s="80"/>
      <c r="Y832" s="83" t="s">
        <v>3685</v>
      </c>
      <c r="Z832" s="83" t="s">
        <v>3693</v>
      </c>
    </row>
    <row r="833" spans="1:26" x14ac:dyDescent="0.25">
      <c r="A833" s="65" t="s">
        <v>368</v>
      </c>
      <c r="B833" s="65" t="s">
        <v>553</v>
      </c>
      <c r="C833" s="66"/>
      <c r="D833" s="67"/>
      <c r="E833" s="68"/>
      <c r="F833" s="69"/>
      <c r="G833" s="66"/>
      <c r="H833" s="70"/>
      <c r="I833" s="71"/>
      <c r="J833" s="71"/>
      <c r="K833" s="35"/>
      <c r="L833" s="78">
        <v>833</v>
      </c>
      <c r="M833" s="78"/>
      <c r="N833" s="73"/>
      <c r="O833" s="80" t="s">
        <v>755</v>
      </c>
      <c r="P833" s="82">
        <v>42816.071412037039</v>
      </c>
      <c r="Q833" s="80" t="s">
        <v>1130</v>
      </c>
      <c r="R833" s="80"/>
      <c r="S833" s="80"/>
      <c r="T833" s="80" t="s">
        <v>1884</v>
      </c>
      <c r="U833" s="82">
        <v>42816.071412037039</v>
      </c>
      <c r="V833" s="84" t="s">
        <v>2686</v>
      </c>
      <c r="W833" s="80"/>
      <c r="X833" s="80"/>
      <c r="Y833" s="83" t="s">
        <v>3686</v>
      </c>
      <c r="Z833" s="83" t="s">
        <v>3696</v>
      </c>
    </row>
    <row r="834" spans="1:26" x14ac:dyDescent="0.25">
      <c r="A834" s="65" t="s">
        <v>368</v>
      </c>
      <c r="B834" s="65" t="s">
        <v>553</v>
      </c>
      <c r="C834" s="66"/>
      <c r="D834" s="67"/>
      <c r="E834" s="68"/>
      <c r="F834" s="69"/>
      <c r="G834" s="66"/>
      <c r="H834" s="70"/>
      <c r="I834" s="71"/>
      <c r="J834" s="71"/>
      <c r="K834" s="35"/>
      <c r="L834" s="78">
        <v>834</v>
      </c>
      <c r="M834" s="78"/>
      <c r="N834" s="73"/>
      <c r="O834" s="80" t="s">
        <v>755</v>
      </c>
      <c r="P834" s="82">
        <v>42816.073379629626</v>
      </c>
      <c r="Q834" s="80" t="s">
        <v>1131</v>
      </c>
      <c r="R834" s="80"/>
      <c r="S834" s="80"/>
      <c r="T834" s="80" t="s">
        <v>1884</v>
      </c>
      <c r="U834" s="82">
        <v>42816.073379629626</v>
      </c>
      <c r="V834" s="84" t="s">
        <v>2687</v>
      </c>
      <c r="W834" s="80"/>
      <c r="X834" s="80"/>
      <c r="Y834" s="83" t="s">
        <v>3687</v>
      </c>
      <c r="Z834" s="83" t="s">
        <v>3697</v>
      </c>
    </row>
    <row r="835" spans="1:26" x14ac:dyDescent="0.25">
      <c r="A835" s="65" t="s">
        <v>553</v>
      </c>
      <c r="B835" s="65" t="s">
        <v>553</v>
      </c>
      <c r="C835" s="66"/>
      <c r="D835" s="67"/>
      <c r="E835" s="68"/>
      <c r="F835" s="69"/>
      <c r="G835" s="66"/>
      <c r="H835" s="70"/>
      <c r="I835" s="71"/>
      <c r="J835" s="71"/>
      <c r="K835" s="35"/>
      <c r="L835" s="78">
        <v>835</v>
      </c>
      <c r="M835" s="78"/>
      <c r="N835" s="73"/>
      <c r="O835" s="80" t="s">
        <v>179</v>
      </c>
      <c r="P835" s="82">
        <v>42812.607048611113</v>
      </c>
      <c r="Q835" s="80" t="s">
        <v>1132</v>
      </c>
      <c r="R835" s="84" t="s">
        <v>1686</v>
      </c>
      <c r="S835" s="80" t="s">
        <v>1814</v>
      </c>
      <c r="T835" s="80" t="s">
        <v>1884</v>
      </c>
      <c r="U835" s="82">
        <v>42812.607048611113</v>
      </c>
      <c r="V835" s="84" t="s">
        <v>2688</v>
      </c>
      <c r="W835" s="80"/>
      <c r="X835" s="80"/>
      <c r="Y835" s="83" t="s">
        <v>3688</v>
      </c>
      <c r="Z835" s="80"/>
    </row>
    <row r="836" spans="1:26" x14ac:dyDescent="0.25">
      <c r="A836" s="65" t="s">
        <v>553</v>
      </c>
      <c r="B836" s="65" t="s">
        <v>553</v>
      </c>
      <c r="C836" s="66"/>
      <c r="D836" s="67"/>
      <c r="E836" s="68"/>
      <c r="F836" s="69"/>
      <c r="G836" s="66"/>
      <c r="H836" s="70"/>
      <c r="I836" s="71"/>
      <c r="J836" s="71"/>
      <c r="K836" s="35"/>
      <c r="L836" s="78">
        <v>836</v>
      </c>
      <c r="M836" s="78"/>
      <c r="N836" s="73"/>
      <c r="O836" s="80" t="s">
        <v>179</v>
      </c>
      <c r="P836" s="82">
        <v>42815.736921296295</v>
      </c>
      <c r="Q836" s="80" t="s">
        <v>1133</v>
      </c>
      <c r="R836" s="84" t="s">
        <v>1687</v>
      </c>
      <c r="S836" s="80" t="s">
        <v>1828</v>
      </c>
      <c r="T836" s="80" t="s">
        <v>1957</v>
      </c>
      <c r="U836" s="82">
        <v>42815.736921296295</v>
      </c>
      <c r="V836" s="84" t="s">
        <v>2689</v>
      </c>
      <c r="W836" s="80"/>
      <c r="X836" s="80"/>
      <c r="Y836" s="83" t="s">
        <v>3689</v>
      </c>
      <c r="Z836" s="80"/>
    </row>
    <row r="837" spans="1:26" x14ac:dyDescent="0.25">
      <c r="A837" s="65" t="s">
        <v>553</v>
      </c>
      <c r="B837" s="65" t="s">
        <v>553</v>
      </c>
      <c r="C837" s="66"/>
      <c r="D837" s="67"/>
      <c r="E837" s="68"/>
      <c r="F837" s="69"/>
      <c r="G837" s="66"/>
      <c r="H837" s="70"/>
      <c r="I837" s="71"/>
      <c r="J837" s="71"/>
      <c r="K837" s="35"/>
      <c r="L837" s="78">
        <v>837</v>
      </c>
      <c r="M837" s="78"/>
      <c r="N837" s="73"/>
      <c r="O837" s="80" t="s">
        <v>179</v>
      </c>
      <c r="P837" s="82">
        <v>42815.737650462965</v>
      </c>
      <c r="Q837" s="80" t="s">
        <v>1134</v>
      </c>
      <c r="R837" s="84" t="s">
        <v>1688</v>
      </c>
      <c r="S837" s="80" t="s">
        <v>1828</v>
      </c>
      <c r="T837" s="80" t="s">
        <v>1884</v>
      </c>
      <c r="U837" s="82">
        <v>42815.737650462965</v>
      </c>
      <c r="V837" s="84" t="s">
        <v>2690</v>
      </c>
      <c r="W837" s="80"/>
      <c r="X837" s="80"/>
      <c r="Y837" s="83" t="s">
        <v>3690</v>
      </c>
      <c r="Z837" s="80"/>
    </row>
    <row r="838" spans="1:26" x14ac:dyDescent="0.25">
      <c r="A838" s="65" t="s">
        <v>553</v>
      </c>
      <c r="B838" s="65" t="s">
        <v>553</v>
      </c>
      <c r="C838" s="66"/>
      <c r="D838" s="67"/>
      <c r="E838" s="68"/>
      <c r="F838" s="69"/>
      <c r="G838" s="66"/>
      <c r="H838" s="70"/>
      <c r="I838" s="71"/>
      <c r="J838" s="71"/>
      <c r="K838" s="35"/>
      <c r="L838" s="78">
        <v>838</v>
      </c>
      <c r="M838" s="78"/>
      <c r="N838" s="73"/>
      <c r="O838" s="80" t="s">
        <v>179</v>
      </c>
      <c r="P838" s="82">
        <v>42816.061631944445</v>
      </c>
      <c r="Q838" s="80" t="s">
        <v>1135</v>
      </c>
      <c r="R838" s="80"/>
      <c r="S838" s="80"/>
      <c r="T838" s="80" t="s">
        <v>1884</v>
      </c>
      <c r="U838" s="82">
        <v>42816.061631944445</v>
      </c>
      <c r="V838" s="84" t="s">
        <v>2691</v>
      </c>
      <c r="W838" s="80"/>
      <c r="X838" s="80"/>
      <c r="Y838" s="83" t="s">
        <v>3691</v>
      </c>
      <c r="Z838" s="80"/>
    </row>
    <row r="839" spans="1:26" x14ac:dyDescent="0.25">
      <c r="A839" s="65" t="s">
        <v>553</v>
      </c>
      <c r="B839" s="65" t="s">
        <v>549</v>
      </c>
      <c r="C839" s="66"/>
      <c r="D839" s="67"/>
      <c r="E839" s="68"/>
      <c r="F839" s="69"/>
      <c r="G839" s="66"/>
      <c r="H839" s="70"/>
      <c r="I839" s="71"/>
      <c r="J839" s="71"/>
      <c r="K839" s="35"/>
      <c r="L839" s="78">
        <v>839</v>
      </c>
      <c r="M839" s="78"/>
      <c r="N839" s="73"/>
      <c r="O839" s="80" t="s">
        <v>755</v>
      </c>
      <c r="P839" s="82">
        <v>42816.063101851854</v>
      </c>
      <c r="Q839" s="80" t="s">
        <v>1136</v>
      </c>
      <c r="R839" s="80"/>
      <c r="S839" s="80"/>
      <c r="T839" s="80" t="s">
        <v>1884</v>
      </c>
      <c r="U839" s="82">
        <v>42816.063101851854</v>
      </c>
      <c r="V839" s="84" t="s">
        <v>2692</v>
      </c>
      <c r="W839" s="80"/>
      <c r="X839" s="80"/>
      <c r="Y839" s="83" t="s">
        <v>3692</v>
      </c>
      <c r="Z839" s="83" t="s">
        <v>3708</v>
      </c>
    </row>
    <row r="840" spans="1:26" x14ac:dyDescent="0.25">
      <c r="A840" s="65" t="s">
        <v>553</v>
      </c>
      <c r="B840" s="65" t="s">
        <v>545</v>
      </c>
      <c r="C840" s="66"/>
      <c r="D840" s="67"/>
      <c r="E840" s="68"/>
      <c r="F840" s="69"/>
      <c r="G840" s="66"/>
      <c r="H840" s="70"/>
      <c r="I840" s="71"/>
      <c r="J840" s="71"/>
      <c r="K840" s="35"/>
      <c r="L840" s="78">
        <v>840</v>
      </c>
      <c r="M840" s="78"/>
      <c r="N840" s="73"/>
      <c r="O840" s="80" t="s">
        <v>755</v>
      </c>
      <c r="P840" s="82">
        <v>42816.063599537039</v>
      </c>
      <c r="Q840" s="80" t="s">
        <v>1137</v>
      </c>
      <c r="R840" s="80"/>
      <c r="S840" s="80"/>
      <c r="T840" s="80" t="s">
        <v>1884</v>
      </c>
      <c r="U840" s="82">
        <v>42816.063599537039</v>
      </c>
      <c r="V840" s="84" t="s">
        <v>2693</v>
      </c>
      <c r="W840" s="80"/>
      <c r="X840" s="80"/>
      <c r="Y840" s="83" t="s">
        <v>3693</v>
      </c>
      <c r="Z840" s="83" t="s">
        <v>3684</v>
      </c>
    </row>
    <row r="841" spans="1:26" x14ac:dyDescent="0.25">
      <c r="A841" s="65" t="s">
        <v>553</v>
      </c>
      <c r="B841" s="65" t="s">
        <v>371</v>
      </c>
      <c r="C841" s="66"/>
      <c r="D841" s="67"/>
      <c r="E841" s="68"/>
      <c r="F841" s="69"/>
      <c r="G841" s="66"/>
      <c r="H841" s="70"/>
      <c r="I841" s="71"/>
      <c r="J841" s="71"/>
      <c r="K841" s="35"/>
      <c r="L841" s="78">
        <v>841</v>
      </c>
      <c r="M841" s="78"/>
      <c r="N841" s="73"/>
      <c r="O841" s="80" t="s">
        <v>755</v>
      </c>
      <c r="P841" s="82">
        <v>42816.065023148149</v>
      </c>
      <c r="Q841" s="80" t="s">
        <v>1138</v>
      </c>
      <c r="R841" s="80"/>
      <c r="S841" s="80"/>
      <c r="T841" s="80" t="s">
        <v>1884</v>
      </c>
      <c r="U841" s="82">
        <v>42816.065023148149</v>
      </c>
      <c r="V841" s="84" t="s">
        <v>2694</v>
      </c>
      <c r="W841" s="80"/>
      <c r="X841" s="80"/>
      <c r="Y841" s="83" t="s">
        <v>3694</v>
      </c>
      <c r="Z841" s="83" t="s">
        <v>3788</v>
      </c>
    </row>
    <row r="842" spans="1:26" x14ac:dyDescent="0.25">
      <c r="A842" s="65" t="s">
        <v>553</v>
      </c>
      <c r="B842" s="65" t="s">
        <v>553</v>
      </c>
      <c r="C842" s="66"/>
      <c r="D842" s="67"/>
      <c r="E842" s="68"/>
      <c r="F842" s="69"/>
      <c r="G842" s="66"/>
      <c r="H842" s="70"/>
      <c r="I842" s="71"/>
      <c r="J842" s="71"/>
      <c r="K842" s="35"/>
      <c r="L842" s="78">
        <v>842</v>
      </c>
      <c r="M842" s="78"/>
      <c r="N842" s="73"/>
      <c r="O842" s="80" t="s">
        <v>179</v>
      </c>
      <c r="P842" s="82">
        <v>42816.065462962964</v>
      </c>
      <c r="Q842" s="80" t="s">
        <v>1139</v>
      </c>
      <c r="R842" s="84" t="s">
        <v>1685</v>
      </c>
      <c r="S842" s="80" t="s">
        <v>1805</v>
      </c>
      <c r="T842" s="80" t="s">
        <v>1884</v>
      </c>
      <c r="U842" s="82">
        <v>42816.065462962964</v>
      </c>
      <c r="V842" s="84" t="s">
        <v>2695</v>
      </c>
      <c r="W842" s="80"/>
      <c r="X842" s="80"/>
      <c r="Y842" s="83" t="s">
        <v>3695</v>
      </c>
      <c r="Z842" s="80"/>
    </row>
    <row r="843" spans="1:26" x14ac:dyDescent="0.25">
      <c r="A843" s="65" t="s">
        <v>553</v>
      </c>
      <c r="B843" s="65" t="s">
        <v>368</v>
      </c>
      <c r="C843" s="66"/>
      <c r="D843" s="67"/>
      <c r="E843" s="68"/>
      <c r="F843" s="69"/>
      <c r="G843" s="66"/>
      <c r="H843" s="70"/>
      <c r="I843" s="71"/>
      <c r="J843" s="71"/>
      <c r="K843" s="35"/>
      <c r="L843" s="78">
        <v>843</v>
      </c>
      <c r="M843" s="78"/>
      <c r="N843" s="73"/>
      <c r="O843" s="80" t="s">
        <v>755</v>
      </c>
      <c r="P843" s="82">
        <v>42816.070393518516</v>
      </c>
      <c r="Q843" s="80" t="s">
        <v>1140</v>
      </c>
      <c r="R843" s="80"/>
      <c r="S843" s="80"/>
      <c r="T843" s="80" t="s">
        <v>1884</v>
      </c>
      <c r="U843" s="82">
        <v>42816.070393518516</v>
      </c>
      <c r="V843" s="84" t="s">
        <v>2696</v>
      </c>
      <c r="W843" s="80"/>
      <c r="X843" s="80"/>
      <c r="Y843" s="83" t="s">
        <v>3696</v>
      </c>
      <c r="Z843" s="83" t="s">
        <v>3757</v>
      </c>
    </row>
    <row r="844" spans="1:26" x14ac:dyDescent="0.25">
      <c r="A844" s="65" t="s">
        <v>553</v>
      </c>
      <c r="B844" s="65" t="s">
        <v>368</v>
      </c>
      <c r="C844" s="66"/>
      <c r="D844" s="67"/>
      <c r="E844" s="68"/>
      <c r="F844" s="69"/>
      <c r="G844" s="66"/>
      <c r="H844" s="70"/>
      <c r="I844" s="71"/>
      <c r="J844" s="71"/>
      <c r="K844" s="35"/>
      <c r="L844" s="78">
        <v>844</v>
      </c>
      <c r="M844" s="78"/>
      <c r="N844" s="73"/>
      <c r="O844" s="80" t="s">
        <v>755</v>
      </c>
      <c r="P844" s="82">
        <v>42816.072754629633</v>
      </c>
      <c r="Q844" s="80" t="s">
        <v>1141</v>
      </c>
      <c r="R844" s="80"/>
      <c r="S844" s="80"/>
      <c r="T844" s="80" t="s">
        <v>1884</v>
      </c>
      <c r="U844" s="82">
        <v>42816.072754629633</v>
      </c>
      <c r="V844" s="84" t="s">
        <v>2697</v>
      </c>
      <c r="W844" s="80"/>
      <c r="X844" s="80"/>
      <c r="Y844" s="83" t="s">
        <v>3697</v>
      </c>
      <c r="Z844" s="83" t="s">
        <v>3686</v>
      </c>
    </row>
    <row r="845" spans="1:26" x14ac:dyDescent="0.25">
      <c r="A845" s="65" t="s">
        <v>553</v>
      </c>
      <c r="B845" s="65" t="s">
        <v>553</v>
      </c>
      <c r="C845" s="66"/>
      <c r="D845" s="67"/>
      <c r="E845" s="68"/>
      <c r="F845" s="69"/>
      <c r="G845" s="66"/>
      <c r="H845" s="70"/>
      <c r="I845" s="71"/>
      <c r="J845" s="71"/>
      <c r="K845" s="35"/>
      <c r="L845" s="78">
        <v>845</v>
      </c>
      <c r="M845" s="78"/>
      <c r="N845" s="73"/>
      <c r="O845" s="80" t="s">
        <v>179</v>
      </c>
      <c r="P845" s="82">
        <v>42816.076550925929</v>
      </c>
      <c r="Q845" s="80" t="s">
        <v>1142</v>
      </c>
      <c r="R845" s="80"/>
      <c r="S845" s="80"/>
      <c r="T845" s="80" t="s">
        <v>1884</v>
      </c>
      <c r="U845" s="82">
        <v>42816.076550925929</v>
      </c>
      <c r="V845" s="84" t="s">
        <v>2698</v>
      </c>
      <c r="W845" s="80"/>
      <c r="X845" s="80"/>
      <c r="Y845" s="83" t="s">
        <v>3698</v>
      </c>
      <c r="Z845" s="80"/>
    </row>
    <row r="846" spans="1:26" x14ac:dyDescent="0.25">
      <c r="A846" s="65" t="s">
        <v>553</v>
      </c>
      <c r="B846" s="65" t="s">
        <v>553</v>
      </c>
      <c r="C846" s="66"/>
      <c r="D846" s="67"/>
      <c r="E846" s="68"/>
      <c r="F846" s="69"/>
      <c r="G846" s="66"/>
      <c r="H846" s="70"/>
      <c r="I846" s="71"/>
      <c r="J846" s="71"/>
      <c r="K846" s="35"/>
      <c r="L846" s="78">
        <v>846</v>
      </c>
      <c r="M846" s="78"/>
      <c r="N846" s="73"/>
      <c r="O846" s="80" t="s">
        <v>179</v>
      </c>
      <c r="P846" s="82">
        <v>42816.077951388892</v>
      </c>
      <c r="Q846" s="80" t="s">
        <v>1143</v>
      </c>
      <c r="R846" s="80"/>
      <c r="S846" s="80"/>
      <c r="T846" s="80" t="s">
        <v>1884</v>
      </c>
      <c r="U846" s="82">
        <v>42816.077951388892</v>
      </c>
      <c r="V846" s="84" t="s">
        <v>2699</v>
      </c>
      <c r="W846" s="80"/>
      <c r="X846" s="80"/>
      <c r="Y846" s="83" t="s">
        <v>3699</v>
      </c>
      <c r="Z846" s="80"/>
    </row>
    <row r="847" spans="1:26" x14ac:dyDescent="0.25">
      <c r="A847" s="65" t="s">
        <v>553</v>
      </c>
      <c r="B847" s="65" t="s">
        <v>549</v>
      </c>
      <c r="C847" s="66"/>
      <c r="D847" s="67"/>
      <c r="E847" s="68"/>
      <c r="F847" s="69"/>
      <c r="G847" s="66"/>
      <c r="H847" s="70"/>
      <c r="I847" s="71"/>
      <c r="J847" s="71"/>
      <c r="K847" s="35"/>
      <c r="L847" s="78">
        <v>847</v>
      </c>
      <c r="M847" s="78"/>
      <c r="N847" s="73"/>
      <c r="O847" s="80" t="s">
        <v>755</v>
      </c>
      <c r="P847" s="82">
        <v>42816.082800925928</v>
      </c>
      <c r="Q847" s="80" t="s">
        <v>1144</v>
      </c>
      <c r="R847" s="80"/>
      <c r="S847" s="80"/>
      <c r="T847" s="80" t="s">
        <v>1884</v>
      </c>
      <c r="U847" s="82">
        <v>42816.082800925928</v>
      </c>
      <c r="V847" s="84" t="s">
        <v>2700</v>
      </c>
      <c r="W847" s="80"/>
      <c r="X847" s="80"/>
      <c r="Y847" s="83" t="s">
        <v>3700</v>
      </c>
      <c r="Z847" s="83" t="s">
        <v>3825</v>
      </c>
    </row>
    <row r="848" spans="1:26" x14ac:dyDescent="0.25">
      <c r="A848" s="65" t="s">
        <v>553</v>
      </c>
      <c r="B848" s="65" t="s">
        <v>374</v>
      </c>
      <c r="C848" s="66"/>
      <c r="D848" s="67"/>
      <c r="E848" s="68"/>
      <c r="F848" s="69"/>
      <c r="G848" s="66"/>
      <c r="H848" s="70"/>
      <c r="I848" s="71"/>
      <c r="J848" s="71"/>
      <c r="K848" s="35"/>
      <c r="L848" s="78">
        <v>848</v>
      </c>
      <c r="M848" s="78"/>
      <c r="N848" s="73"/>
      <c r="O848" s="80" t="s">
        <v>755</v>
      </c>
      <c r="P848" s="82">
        <v>42816.08457175926</v>
      </c>
      <c r="Q848" s="80" t="s">
        <v>1145</v>
      </c>
      <c r="R848" s="80"/>
      <c r="S848" s="80"/>
      <c r="T848" s="80" t="s">
        <v>1884</v>
      </c>
      <c r="U848" s="82">
        <v>42816.08457175926</v>
      </c>
      <c r="V848" s="84" t="s">
        <v>2701</v>
      </c>
      <c r="W848" s="80"/>
      <c r="X848" s="80"/>
      <c r="Y848" s="83" t="s">
        <v>3701</v>
      </c>
      <c r="Z848" s="83" t="s">
        <v>3705</v>
      </c>
    </row>
    <row r="849" spans="1:26" x14ac:dyDescent="0.25">
      <c r="A849" s="65" t="s">
        <v>553</v>
      </c>
      <c r="B849" s="65" t="s">
        <v>553</v>
      </c>
      <c r="C849" s="66"/>
      <c r="D849" s="67"/>
      <c r="E849" s="68"/>
      <c r="F849" s="69"/>
      <c r="G849" s="66"/>
      <c r="H849" s="70"/>
      <c r="I849" s="71"/>
      <c r="J849" s="71"/>
      <c r="K849" s="35"/>
      <c r="L849" s="78">
        <v>849</v>
      </c>
      <c r="M849" s="78"/>
      <c r="N849" s="73"/>
      <c r="O849" s="80" t="s">
        <v>179</v>
      </c>
      <c r="P849" s="82">
        <v>42816.085925925923</v>
      </c>
      <c r="Q849" s="80" t="s">
        <v>1146</v>
      </c>
      <c r="R849" s="80"/>
      <c r="S849" s="80"/>
      <c r="T849" s="80" t="s">
        <v>1884</v>
      </c>
      <c r="U849" s="82">
        <v>42816.085925925923</v>
      </c>
      <c r="V849" s="84" t="s">
        <v>2702</v>
      </c>
      <c r="W849" s="80"/>
      <c r="X849" s="80"/>
      <c r="Y849" s="83" t="s">
        <v>3702</v>
      </c>
      <c r="Z849" s="80"/>
    </row>
    <row r="850" spans="1:26" x14ac:dyDescent="0.25">
      <c r="A850" s="65" t="s">
        <v>553</v>
      </c>
      <c r="B850" s="65" t="s">
        <v>549</v>
      </c>
      <c r="C850" s="66"/>
      <c r="D850" s="67"/>
      <c r="E850" s="68"/>
      <c r="F850" s="69"/>
      <c r="G850" s="66"/>
      <c r="H850" s="70"/>
      <c r="I850" s="71"/>
      <c r="J850" s="71"/>
      <c r="K850" s="35"/>
      <c r="L850" s="78">
        <v>850</v>
      </c>
      <c r="M850" s="78"/>
      <c r="N850" s="73"/>
      <c r="O850" s="80" t="s">
        <v>755</v>
      </c>
      <c r="P850" s="82">
        <v>42816.086469907408</v>
      </c>
      <c r="Q850" s="80" t="s">
        <v>1147</v>
      </c>
      <c r="R850" s="80"/>
      <c r="S850" s="80"/>
      <c r="T850" s="80" t="s">
        <v>1884</v>
      </c>
      <c r="U850" s="82">
        <v>42816.086469907408</v>
      </c>
      <c r="V850" s="84" t="s">
        <v>2703</v>
      </c>
      <c r="W850" s="80"/>
      <c r="X850" s="80"/>
      <c r="Y850" s="83" t="s">
        <v>3703</v>
      </c>
      <c r="Z850" s="83" t="s">
        <v>3828</v>
      </c>
    </row>
    <row r="851" spans="1:26" x14ac:dyDescent="0.25">
      <c r="A851" s="65" t="s">
        <v>374</v>
      </c>
      <c r="B851" s="65" t="s">
        <v>553</v>
      </c>
      <c r="C851" s="66"/>
      <c r="D851" s="67"/>
      <c r="E851" s="68"/>
      <c r="F851" s="69"/>
      <c r="G851" s="66"/>
      <c r="H851" s="70"/>
      <c r="I851" s="71"/>
      <c r="J851" s="71"/>
      <c r="K851" s="35"/>
      <c r="L851" s="78">
        <v>851</v>
      </c>
      <c r="M851" s="78"/>
      <c r="N851" s="73"/>
      <c r="O851" s="80" t="s">
        <v>755</v>
      </c>
      <c r="P851" s="82">
        <v>42816.067083333335</v>
      </c>
      <c r="Q851" s="80" t="s">
        <v>1148</v>
      </c>
      <c r="R851" s="80"/>
      <c r="S851" s="80"/>
      <c r="T851" s="80" t="s">
        <v>1884</v>
      </c>
      <c r="U851" s="82">
        <v>42816.067083333335</v>
      </c>
      <c r="V851" s="84" t="s">
        <v>2704</v>
      </c>
      <c r="W851" s="80"/>
      <c r="X851" s="80"/>
      <c r="Y851" s="83" t="s">
        <v>3704</v>
      </c>
      <c r="Z851" s="83" t="s">
        <v>3694</v>
      </c>
    </row>
    <row r="852" spans="1:26" x14ac:dyDescent="0.25">
      <c r="A852" s="65" t="s">
        <v>374</v>
      </c>
      <c r="B852" s="65" t="s">
        <v>553</v>
      </c>
      <c r="C852" s="66"/>
      <c r="D852" s="67"/>
      <c r="E852" s="68"/>
      <c r="F852" s="69"/>
      <c r="G852" s="66"/>
      <c r="H852" s="70"/>
      <c r="I852" s="71"/>
      <c r="J852" s="71"/>
      <c r="K852" s="35"/>
      <c r="L852" s="78">
        <v>852</v>
      </c>
      <c r="M852" s="78"/>
      <c r="N852" s="73"/>
      <c r="O852" s="80" t="s">
        <v>755</v>
      </c>
      <c r="P852" s="82">
        <v>42816.082962962966</v>
      </c>
      <c r="Q852" s="80" t="s">
        <v>1149</v>
      </c>
      <c r="R852" s="80"/>
      <c r="S852" s="80"/>
      <c r="T852" s="80" t="s">
        <v>1884</v>
      </c>
      <c r="U852" s="82">
        <v>42816.082962962966</v>
      </c>
      <c r="V852" s="84" t="s">
        <v>2705</v>
      </c>
      <c r="W852" s="80"/>
      <c r="X852" s="80"/>
      <c r="Y852" s="83" t="s">
        <v>3705</v>
      </c>
      <c r="Z852" s="83" t="s">
        <v>3698</v>
      </c>
    </row>
    <row r="853" spans="1:26" x14ac:dyDescent="0.25">
      <c r="A853" s="65" t="s">
        <v>374</v>
      </c>
      <c r="B853" s="65" t="s">
        <v>553</v>
      </c>
      <c r="C853" s="66"/>
      <c r="D853" s="67"/>
      <c r="E853" s="68"/>
      <c r="F853" s="69"/>
      <c r="G853" s="66"/>
      <c r="H853" s="70"/>
      <c r="I853" s="71"/>
      <c r="J853" s="71"/>
      <c r="K853" s="35"/>
      <c r="L853" s="78">
        <v>853</v>
      </c>
      <c r="M853" s="78"/>
      <c r="N853" s="73"/>
      <c r="O853" s="80" t="s">
        <v>755</v>
      </c>
      <c r="P853" s="82">
        <v>42816.086562500001</v>
      </c>
      <c r="Q853" s="80" t="s">
        <v>1150</v>
      </c>
      <c r="R853" s="80"/>
      <c r="S853" s="80"/>
      <c r="T853" s="80" t="s">
        <v>1884</v>
      </c>
      <c r="U853" s="82">
        <v>42816.086562500001</v>
      </c>
      <c r="V853" s="84" t="s">
        <v>2706</v>
      </c>
      <c r="W853" s="80"/>
      <c r="X853" s="80"/>
      <c r="Y853" s="83" t="s">
        <v>3706</v>
      </c>
      <c r="Z853" s="83" t="s">
        <v>3701</v>
      </c>
    </row>
    <row r="854" spans="1:26" x14ac:dyDescent="0.25">
      <c r="A854" s="65" t="s">
        <v>374</v>
      </c>
      <c r="B854" s="65" t="s">
        <v>553</v>
      </c>
      <c r="C854" s="66"/>
      <c r="D854" s="67"/>
      <c r="E854" s="68"/>
      <c r="F854" s="69"/>
      <c r="G854" s="66"/>
      <c r="H854" s="70"/>
      <c r="I854" s="71"/>
      <c r="J854" s="71"/>
      <c r="K854" s="35"/>
      <c r="L854" s="78">
        <v>854</v>
      </c>
      <c r="M854" s="78"/>
      <c r="N854" s="73"/>
      <c r="O854" s="80" t="s">
        <v>754</v>
      </c>
      <c r="P854" s="82">
        <v>42816.088888888888</v>
      </c>
      <c r="Q854" s="80" t="s">
        <v>1151</v>
      </c>
      <c r="R854" s="80"/>
      <c r="S854" s="80"/>
      <c r="T854" s="80" t="s">
        <v>1884</v>
      </c>
      <c r="U854" s="82">
        <v>42816.088888888888</v>
      </c>
      <c r="V854" s="84" t="s">
        <v>2707</v>
      </c>
      <c r="W854" s="80"/>
      <c r="X854" s="80"/>
      <c r="Y854" s="83" t="s">
        <v>3707</v>
      </c>
      <c r="Z854" s="80"/>
    </row>
    <row r="855" spans="1:26" x14ac:dyDescent="0.25">
      <c r="A855" s="65" t="s">
        <v>549</v>
      </c>
      <c r="B855" s="65" t="s">
        <v>553</v>
      </c>
      <c r="C855" s="66"/>
      <c r="D855" s="67"/>
      <c r="E855" s="68"/>
      <c r="F855" s="69"/>
      <c r="G855" s="66"/>
      <c r="H855" s="70"/>
      <c r="I855" s="71"/>
      <c r="J855" s="71"/>
      <c r="K855" s="35"/>
      <c r="L855" s="78">
        <v>855</v>
      </c>
      <c r="M855" s="78"/>
      <c r="N855" s="73"/>
      <c r="O855" s="80" t="s">
        <v>755</v>
      </c>
      <c r="P855" s="82">
        <v>42816.062013888892</v>
      </c>
      <c r="Q855" s="80" t="s">
        <v>1152</v>
      </c>
      <c r="R855" s="80"/>
      <c r="S855" s="80"/>
      <c r="T855" s="80" t="s">
        <v>1884</v>
      </c>
      <c r="U855" s="82">
        <v>42816.062013888892</v>
      </c>
      <c r="V855" s="84" t="s">
        <v>2708</v>
      </c>
      <c r="W855" s="80"/>
      <c r="X855" s="80"/>
      <c r="Y855" s="83" t="s">
        <v>3708</v>
      </c>
      <c r="Z855" s="83" t="s">
        <v>3691</v>
      </c>
    </row>
    <row r="856" spans="1:26" x14ac:dyDescent="0.25">
      <c r="A856" s="65" t="s">
        <v>545</v>
      </c>
      <c r="B856" s="65" t="s">
        <v>545</v>
      </c>
      <c r="C856" s="66"/>
      <c r="D856" s="67"/>
      <c r="E856" s="68"/>
      <c r="F856" s="69"/>
      <c r="G856" s="66"/>
      <c r="H856" s="70"/>
      <c r="I856" s="71"/>
      <c r="J856" s="71"/>
      <c r="K856" s="35"/>
      <c r="L856" s="78">
        <v>856</v>
      </c>
      <c r="M856" s="78"/>
      <c r="N856" s="73"/>
      <c r="O856" s="80" t="s">
        <v>179</v>
      </c>
      <c r="P856" s="82">
        <v>42816.060347222221</v>
      </c>
      <c r="Q856" s="80" t="s">
        <v>1153</v>
      </c>
      <c r="R856" s="80"/>
      <c r="S856" s="80"/>
      <c r="T856" s="80" t="s">
        <v>1884</v>
      </c>
      <c r="U856" s="82">
        <v>42816.060347222221</v>
      </c>
      <c r="V856" s="84" t="s">
        <v>2709</v>
      </c>
      <c r="W856" s="80"/>
      <c r="X856" s="80"/>
      <c r="Y856" s="83" t="s">
        <v>3709</v>
      </c>
      <c r="Z856" s="80"/>
    </row>
    <row r="857" spans="1:26" x14ac:dyDescent="0.25">
      <c r="A857" s="65" t="s">
        <v>545</v>
      </c>
      <c r="B857" s="65" t="s">
        <v>549</v>
      </c>
      <c r="C857" s="66"/>
      <c r="D857" s="67"/>
      <c r="E857" s="68"/>
      <c r="F857" s="69"/>
      <c r="G857" s="66"/>
      <c r="H857" s="70"/>
      <c r="I857" s="71"/>
      <c r="J857" s="71"/>
      <c r="K857" s="35"/>
      <c r="L857" s="78">
        <v>857</v>
      </c>
      <c r="M857" s="78"/>
      <c r="N857" s="73"/>
      <c r="O857" s="80" t="s">
        <v>755</v>
      </c>
      <c r="P857" s="82">
        <v>42816.061585648145</v>
      </c>
      <c r="Q857" s="80" t="s">
        <v>1154</v>
      </c>
      <c r="R857" s="80"/>
      <c r="S857" s="80"/>
      <c r="T857" s="80" t="s">
        <v>1884</v>
      </c>
      <c r="U857" s="82">
        <v>42816.061585648145</v>
      </c>
      <c r="V857" s="84" t="s">
        <v>2710</v>
      </c>
      <c r="W857" s="80"/>
      <c r="X857" s="80"/>
      <c r="Y857" s="83" t="s">
        <v>3710</v>
      </c>
      <c r="Z857" s="83" t="s">
        <v>3730</v>
      </c>
    </row>
    <row r="858" spans="1:26" x14ac:dyDescent="0.25">
      <c r="A858" s="65" t="s">
        <v>545</v>
      </c>
      <c r="B858" s="65" t="s">
        <v>545</v>
      </c>
      <c r="C858" s="66"/>
      <c r="D858" s="67"/>
      <c r="E858" s="68"/>
      <c r="F858" s="69"/>
      <c r="G858" s="66"/>
      <c r="H858" s="70"/>
      <c r="I858" s="71"/>
      <c r="J858" s="71"/>
      <c r="K858" s="35"/>
      <c r="L858" s="78">
        <v>858</v>
      </c>
      <c r="M858" s="78"/>
      <c r="N858" s="73"/>
      <c r="O858" s="80" t="s">
        <v>179</v>
      </c>
      <c r="P858" s="82">
        <v>42816.064143518517</v>
      </c>
      <c r="Q858" s="80" t="s">
        <v>1155</v>
      </c>
      <c r="R858" s="80"/>
      <c r="S858" s="80"/>
      <c r="T858" s="80" t="s">
        <v>1884</v>
      </c>
      <c r="U858" s="82">
        <v>42816.064143518517</v>
      </c>
      <c r="V858" s="84" t="s">
        <v>2711</v>
      </c>
      <c r="W858" s="80"/>
      <c r="X858" s="80"/>
      <c r="Y858" s="83" t="s">
        <v>3711</v>
      </c>
      <c r="Z858" s="80"/>
    </row>
    <row r="859" spans="1:26" x14ac:dyDescent="0.25">
      <c r="A859" s="65" t="s">
        <v>545</v>
      </c>
      <c r="B859" s="65" t="s">
        <v>545</v>
      </c>
      <c r="C859" s="66"/>
      <c r="D859" s="67"/>
      <c r="E859" s="68"/>
      <c r="F859" s="69"/>
      <c r="G859" s="66"/>
      <c r="H859" s="70"/>
      <c r="I859" s="71"/>
      <c r="J859" s="71"/>
      <c r="K859" s="35"/>
      <c r="L859" s="78">
        <v>859</v>
      </c>
      <c r="M859" s="78"/>
      <c r="N859" s="73"/>
      <c r="O859" s="80" t="s">
        <v>179</v>
      </c>
      <c r="P859" s="82">
        <v>42816.065659722219</v>
      </c>
      <c r="Q859" s="80" t="s">
        <v>1156</v>
      </c>
      <c r="R859" s="80"/>
      <c r="S859" s="80"/>
      <c r="T859" s="80" t="s">
        <v>1884</v>
      </c>
      <c r="U859" s="82">
        <v>42816.065659722219</v>
      </c>
      <c r="V859" s="84" t="s">
        <v>2712</v>
      </c>
      <c r="W859" s="80"/>
      <c r="X859" s="80"/>
      <c r="Y859" s="83" t="s">
        <v>3712</v>
      </c>
      <c r="Z859" s="80"/>
    </row>
    <row r="860" spans="1:26" x14ac:dyDescent="0.25">
      <c r="A860" s="65" t="s">
        <v>545</v>
      </c>
      <c r="B860" s="65" t="s">
        <v>549</v>
      </c>
      <c r="C860" s="66"/>
      <c r="D860" s="67"/>
      <c r="E860" s="68"/>
      <c r="F860" s="69"/>
      <c r="G860" s="66"/>
      <c r="H860" s="70"/>
      <c r="I860" s="71"/>
      <c r="J860" s="71"/>
      <c r="K860" s="35"/>
      <c r="L860" s="78">
        <v>860</v>
      </c>
      <c r="M860" s="78"/>
      <c r="N860" s="73"/>
      <c r="O860" s="80" t="s">
        <v>755</v>
      </c>
      <c r="P860" s="82">
        <v>42816.06759259259</v>
      </c>
      <c r="Q860" s="80" t="s">
        <v>1157</v>
      </c>
      <c r="R860" s="80"/>
      <c r="S860" s="80"/>
      <c r="T860" s="80" t="s">
        <v>1884</v>
      </c>
      <c r="U860" s="82">
        <v>42816.06759259259</v>
      </c>
      <c r="V860" s="84" t="s">
        <v>2713</v>
      </c>
      <c r="W860" s="80"/>
      <c r="X860" s="80"/>
      <c r="Y860" s="83" t="s">
        <v>3713</v>
      </c>
      <c r="Z860" s="83" t="s">
        <v>3731</v>
      </c>
    </row>
    <row r="861" spans="1:26" x14ac:dyDescent="0.25">
      <c r="A861" s="65" t="s">
        <v>545</v>
      </c>
      <c r="B861" s="65" t="s">
        <v>549</v>
      </c>
      <c r="C861" s="66"/>
      <c r="D861" s="67"/>
      <c r="E861" s="68"/>
      <c r="F861" s="69"/>
      <c r="G861" s="66"/>
      <c r="H861" s="70"/>
      <c r="I861" s="71"/>
      <c r="J861" s="71"/>
      <c r="K861" s="35"/>
      <c r="L861" s="78">
        <v>861</v>
      </c>
      <c r="M861" s="78"/>
      <c r="N861" s="73"/>
      <c r="O861" s="80" t="s">
        <v>755</v>
      </c>
      <c r="P861" s="82">
        <v>42816.068483796298</v>
      </c>
      <c r="Q861" s="80" t="s">
        <v>1158</v>
      </c>
      <c r="R861" s="80"/>
      <c r="S861" s="80"/>
      <c r="T861" s="80" t="s">
        <v>1884</v>
      </c>
      <c r="U861" s="82">
        <v>42816.068483796298</v>
      </c>
      <c r="V861" s="84" t="s">
        <v>2714</v>
      </c>
      <c r="W861" s="80"/>
      <c r="X861" s="80"/>
      <c r="Y861" s="83" t="s">
        <v>3714</v>
      </c>
      <c r="Z861" s="83" t="s">
        <v>3731</v>
      </c>
    </row>
    <row r="862" spans="1:26" x14ac:dyDescent="0.25">
      <c r="A862" s="65" t="s">
        <v>545</v>
      </c>
      <c r="B862" s="65" t="s">
        <v>549</v>
      </c>
      <c r="C862" s="66"/>
      <c r="D862" s="67"/>
      <c r="E862" s="68"/>
      <c r="F862" s="69"/>
      <c r="G862" s="66"/>
      <c r="H862" s="70"/>
      <c r="I862" s="71"/>
      <c r="J862" s="71"/>
      <c r="K862" s="35"/>
      <c r="L862" s="78">
        <v>862</v>
      </c>
      <c r="M862" s="78"/>
      <c r="N862" s="73"/>
      <c r="O862" s="80" t="s">
        <v>755</v>
      </c>
      <c r="P862" s="82">
        <v>42816.070092592592</v>
      </c>
      <c r="Q862" s="80" t="s">
        <v>1159</v>
      </c>
      <c r="R862" s="80"/>
      <c r="S862" s="80"/>
      <c r="T862" s="80" t="s">
        <v>1884</v>
      </c>
      <c r="U862" s="82">
        <v>42816.070092592592</v>
      </c>
      <c r="V862" s="84" t="s">
        <v>2715</v>
      </c>
      <c r="W862" s="80"/>
      <c r="X862" s="80"/>
      <c r="Y862" s="83" t="s">
        <v>3715</v>
      </c>
      <c r="Z862" s="83" t="s">
        <v>3732</v>
      </c>
    </row>
    <row r="863" spans="1:26" x14ac:dyDescent="0.25">
      <c r="A863" s="65" t="s">
        <v>545</v>
      </c>
      <c r="B863" s="65" t="s">
        <v>549</v>
      </c>
      <c r="C863" s="66"/>
      <c r="D863" s="67"/>
      <c r="E863" s="68"/>
      <c r="F863" s="69"/>
      <c r="G863" s="66"/>
      <c r="H863" s="70"/>
      <c r="I863" s="71"/>
      <c r="J863" s="71"/>
      <c r="K863" s="35"/>
      <c r="L863" s="78">
        <v>863</v>
      </c>
      <c r="M863" s="78"/>
      <c r="N863" s="73"/>
      <c r="O863" s="80" t="s">
        <v>755</v>
      </c>
      <c r="P863" s="82">
        <v>42816.070625</v>
      </c>
      <c r="Q863" s="80" t="s">
        <v>1160</v>
      </c>
      <c r="R863" s="80"/>
      <c r="S863" s="80"/>
      <c r="T863" s="80" t="s">
        <v>1884</v>
      </c>
      <c r="U863" s="82">
        <v>42816.070625</v>
      </c>
      <c r="V863" s="84" t="s">
        <v>2716</v>
      </c>
      <c r="W863" s="80"/>
      <c r="X863" s="80"/>
      <c r="Y863" s="83" t="s">
        <v>3716</v>
      </c>
      <c r="Z863" s="83" t="s">
        <v>3817</v>
      </c>
    </row>
    <row r="864" spans="1:26" x14ac:dyDescent="0.25">
      <c r="A864" s="65" t="s">
        <v>545</v>
      </c>
      <c r="B864" s="65" t="s">
        <v>549</v>
      </c>
      <c r="C864" s="66"/>
      <c r="D864" s="67"/>
      <c r="E864" s="68"/>
      <c r="F864" s="69"/>
      <c r="G864" s="66"/>
      <c r="H864" s="70"/>
      <c r="I864" s="71"/>
      <c r="J864" s="71"/>
      <c r="K864" s="35"/>
      <c r="L864" s="78">
        <v>864</v>
      </c>
      <c r="M864" s="78"/>
      <c r="N864" s="73"/>
      <c r="O864" s="80" t="s">
        <v>754</v>
      </c>
      <c r="P864" s="82">
        <v>42816.071400462963</v>
      </c>
      <c r="Q864" s="80" t="s">
        <v>1161</v>
      </c>
      <c r="R864" s="80"/>
      <c r="S864" s="80"/>
      <c r="T864" s="80" t="s">
        <v>1884</v>
      </c>
      <c r="U864" s="82">
        <v>42816.071400462963</v>
      </c>
      <c r="V864" s="84" t="s">
        <v>2717</v>
      </c>
      <c r="W864" s="80"/>
      <c r="X864" s="80"/>
      <c r="Y864" s="83" t="s">
        <v>3717</v>
      </c>
      <c r="Z864" s="83" t="s">
        <v>3728</v>
      </c>
    </row>
    <row r="865" spans="1:26" x14ac:dyDescent="0.25">
      <c r="A865" s="65" t="s">
        <v>545</v>
      </c>
      <c r="B865" s="65" t="s">
        <v>371</v>
      </c>
      <c r="C865" s="66"/>
      <c r="D865" s="67"/>
      <c r="E865" s="68"/>
      <c r="F865" s="69"/>
      <c r="G865" s="66"/>
      <c r="H865" s="70"/>
      <c r="I865" s="71"/>
      <c r="J865" s="71"/>
      <c r="K865" s="35"/>
      <c r="L865" s="78">
        <v>865</v>
      </c>
      <c r="M865" s="78"/>
      <c r="N865" s="73"/>
      <c r="O865" s="80" t="s">
        <v>755</v>
      </c>
      <c r="P865" s="82">
        <v>42816.071400462963</v>
      </c>
      <c r="Q865" s="80" t="s">
        <v>1161</v>
      </c>
      <c r="R865" s="80"/>
      <c r="S865" s="80"/>
      <c r="T865" s="80" t="s">
        <v>1884</v>
      </c>
      <c r="U865" s="82">
        <v>42816.071400462963</v>
      </c>
      <c r="V865" s="84" t="s">
        <v>2717</v>
      </c>
      <c r="W865" s="80"/>
      <c r="X865" s="80"/>
      <c r="Y865" s="83" t="s">
        <v>3717</v>
      </c>
      <c r="Z865" s="83" t="s">
        <v>3728</v>
      </c>
    </row>
    <row r="866" spans="1:26" x14ac:dyDescent="0.25">
      <c r="A866" s="65" t="s">
        <v>545</v>
      </c>
      <c r="B866" s="65" t="s">
        <v>368</v>
      </c>
      <c r="C866" s="66"/>
      <c r="D866" s="67"/>
      <c r="E866" s="68"/>
      <c r="F866" s="69"/>
      <c r="G866" s="66"/>
      <c r="H866" s="70"/>
      <c r="I866" s="71"/>
      <c r="J866" s="71"/>
      <c r="K866" s="35"/>
      <c r="L866" s="78">
        <v>866</v>
      </c>
      <c r="M866" s="78"/>
      <c r="N866" s="73"/>
      <c r="O866" s="80" t="s">
        <v>755</v>
      </c>
      <c r="P866" s="82">
        <v>42816.072962962964</v>
      </c>
      <c r="Q866" s="80" t="s">
        <v>1162</v>
      </c>
      <c r="R866" s="80"/>
      <c r="S866" s="80"/>
      <c r="T866" s="80" t="s">
        <v>1884</v>
      </c>
      <c r="U866" s="82">
        <v>42816.072962962964</v>
      </c>
      <c r="V866" s="84" t="s">
        <v>2718</v>
      </c>
      <c r="W866" s="80"/>
      <c r="X866" s="80"/>
      <c r="Y866" s="83" t="s">
        <v>3718</v>
      </c>
      <c r="Z866" s="83" t="s">
        <v>3757</v>
      </c>
    </row>
    <row r="867" spans="1:26" x14ac:dyDescent="0.25">
      <c r="A867" s="65" t="s">
        <v>545</v>
      </c>
      <c r="B867" s="65" t="s">
        <v>370</v>
      </c>
      <c r="C867" s="66"/>
      <c r="D867" s="67"/>
      <c r="E867" s="68"/>
      <c r="F867" s="69"/>
      <c r="G867" s="66"/>
      <c r="H867" s="70"/>
      <c r="I867" s="71"/>
      <c r="J867" s="71"/>
      <c r="K867" s="35"/>
      <c r="L867" s="78">
        <v>867</v>
      </c>
      <c r="M867" s="78"/>
      <c r="N867" s="73"/>
      <c r="O867" s="80" t="s">
        <v>754</v>
      </c>
      <c r="P867" s="82">
        <v>42816.073391203703</v>
      </c>
      <c r="Q867" s="80" t="s">
        <v>1163</v>
      </c>
      <c r="R867" s="80"/>
      <c r="S867" s="80"/>
      <c r="T867" s="80" t="s">
        <v>1884</v>
      </c>
      <c r="U867" s="82">
        <v>42816.073391203703</v>
      </c>
      <c r="V867" s="84" t="s">
        <v>2719</v>
      </c>
      <c r="W867" s="80"/>
      <c r="X867" s="80"/>
      <c r="Y867" s="83" t="s">
        <v>3719</v>
      </c>
      <c r="Z867" s="80"/>
    </row>
    <row r="868" spans="1:26" x14ac:dyDescent="0.25">
      <c r="A868" s="65" t="s">
        <v>545</v>
      </c>
      <c r="B868" s="65" t="s">
        <v>545</v>
      </c>
      <c r="C868" s="66"/>
      <c r="D868" s="67"/>
      <c r="E868" s="68"/>
      <c r="F868" s="69"/>
      <c r="G868" s="66"/>
      <c r="H868" s="70"/>
      <c r="I868" s="71"/>
      <c r="J868" s="71"/>
      <c r="K868" s="35"/>
      <c r="L868" s="78">
        <v>868</v>
      </c>
      <c r="M868" s="78"/>
      <c r="N868" s="73"/>
      <c r="O868" s="80" t="s">
        <v>179</v>
      </c>
      <c r="P868" s="82">
        <v>42816.075462962966</v>
      </c>
      <c r="Q868" s="80" t="s">
        <v>1164</v>
      </c>
      <c r="R868" s="84" t="s">
        <v>1689</v>
      </c>
      <c r="S868" s="80" t="s">
        <v>1805</v>
      </c>
      <c r="T868" s="80" t="s">
        <v>1884</v>
      </c>
      <c r="U868" s="82">
        <v>42816.075462962966</v>
      </c>
      <c r="V868" s="84" t="s">
        <v>2720</v>
      </c>
      <c r="W868" s="80"/>
      <c r="X868" s="80"/>
      <c r="Y868" s="83" t="s">
        <v>3720</v>
      </c>
      <c r="Z868" s="80"/>
    </row>
    <row r="869" spans="1:26" x14ac:dyDescent="0.25">
      <c r="A869" s="65" t="s">
        <v>545</v>
      </c>
      <c r="B869" s="65" t="s">
        <v>545</v>
      </c>
      <c r="C869" s="66"/>
      <c r="D869" s="67"/>
      <c r="E869" s="68"/>
      <c r="F869" s="69"/>
      <c r="G869" s="66"/>
      <c r="H869" s="70"/>
      <c r="I869" s="71"/>
      <c r="J869" s="71"/>
      <c r="K869" s="35"/>
      <c r="L869" s="78">
        <v>869</v>
      </c>
      <c r="M869" s="78"/>
      <c r="N869" s="73"/>
      <c r="O869" s="80" t="s">
        <v>179</v>
      </c>
      <c r="P869" s="82">
        <v>42816.076840277776</v>
      </c>
      <c r="Q869" s="80" t="s">
        <v>1165</v>
      </c>
      <c r="R869" s="80"/>
      <c r="S869" s="80"/>
      <c r="T869" s="80" t="s">
        <v>2040</v>
      </c>
      <c r="U869" s="82">
        <v>42816.076840277776</v>
      </c>
      <c r="V869" s="84" t="s">
        <v>2721</v>
      </c>
      <c r="W869" s="80"/>
      <c r="X869" s="80"/>
      <c r="Y869" s="83" t="s">
        <v>3721</v>
      </c>
      <c r="Z869" s="80"/>
    </row>
    <row r="870" spans="1:26" x14ac:dyDescent="0.25">
      <c r="A870" s="65" t="s">
        <v>545</v>
      </c>
      <c r="B870" s="65" t="s">
        <v>374</v>
      </c>
      <c r="C870" s="66"/>
      <c r="D870" s="67"/>
      <c r="E870" s="68"/>
      <c r="F870" s="69"/>
      <c r="G870" s="66"/>
      <c r="H870" s="70"/>
      <c r="I870" s="71"/>
      <c r="J870" s="71"/>
      <c r="K870" s="35"/>
      <c r="L870" s="78">
        <v>870</v>
      </c>
      <c r="M870" s="78"/>
      <c r="N870" s="73"/>
      <c r="O870" s="80" t="s">
        <v>754</v>
      </c>
      <c r="P870" s="82">
        <v>42816.077615740738</v>
      </c>
      <c r="Q870" s="80" t="s">
        <v>1166</v>
      </c>
      <c r="R870" s="84" t="s">
        <v>1690</v>
      </c>
      <c r="S870" s="80" t="s">
        <v>1805</v>
      </c>
      <c r="T870" s="80" t="s">
        <v>1884</v>
      </c>
      <c r="U870" s="82">
        <v>42816.077615740738</v>
      </c>
      <c r="V870" s="84" t="s">
        <v>2722</v>
      </c>
      <c r="W870" s="80"/>
      <c r="X870" s="80"/>
      <c r="Y870" s="83" t="s">
        <v>3722</v>
      </c>
      <c r="Z870" s="80"/>
    </row>
    <row r="871" spans="1:26" x14ac:dyDescent="0.25">
      <c r="A871" s="65" t="s">
        <v>545</v>
      </c>
      <c r="B871" s="65" t="s">
        <v>549</v>
      </c>
      <c r="C871" s="66"/>
      <c r="D871" s="67"/>
      <c r="E871" s="68"/>
      <c r="F871" s="69"/>
      <c r="G871" s="66"/>
      <c r="H871" s="70"/>
      <c r="I871" s="71"/>
      <c r="J871" s="71"/>
      <c r="K871" s="35"/>
      <c r="L871" s="78">
        <v>871</v>
      </c>
      <c r="M871" s="78"/>
      <c r="N871" s="73"/>
      <c r="O871" s="80" t="s">
        <v>754</v>
      </c>
      <c r="P871" s="82">
        <v>42816.077615740738</v>
      </c>
      <c r="Q871" s="80" t="s">
        <v>1166</v>
      </c>
      <c r="R871" s="84" t="s">
        <v>1690</v>
      </c>
      <c r="S871" s="80" t="s">
        <v>1805</v>
      </c>
      <c r="T871" s="80" t="s">
        <v>1884</v>
      </c>
      <c r="U871" s="82">
        <v>42816.077615740738</v>
      </c>
      <c r="V871" s="84" t="s">
        <v>2722</v>
      </c>
      <c r="W871" s="80"/>
      <c r="X871" s="80"/>
      <c r="Y871" s="83" t="s">
        <v>3722</v>
      </c>
      <c r="Z871" s="80"/>
    </row>
    <row r="872" spans="1:26" x14ac:dyDescent="0.25">
      <c r="A872" s="65" t="s">
        <v>545</v>
      </c>
      <c r="B872" s="65" t="s">
        <v>374</v>
      </c>
      <c r="C872" s="66"/>
      <c r="D872" s="67"/>
      <c r="E872" s="68"/>
      <c r="F872" s="69"/>
      <c r="G872" s="66"/>
      <c r="H872" s="70"/>
      <c r="I872" s="71"/>
      <c r="J872" s="71"/>
      <c r="K872" s="35"/>
      <c r="L872" s="78">
        <v>872</v>
      </c>
      <c r="M872" s="78"/>
      <c r="N872" s="73"/>
      <c r="O872" s="80" t="s">
        <v>755</v>
      </c>
      <c r="P872" s="82">
        <v>42816.0784375</v>
      </c>
      <c r="Q872" s="80" t="s">
        <v>1167</v>
      </c>
      <c r="R872" s="80"/>
      <c r="S872" s="80"/>
      <c r="T872" s="80" t="s">
        <v>1884</v>
      </c>
      <c r="U872" s="82">
        <v>42816.0784375</v>
      </c>
      <c r="V872" s="84" t="s">
        <v>2723</v>
      </c>
      <c r="W872" s="80"/>
      <c r="X872" s="80"/>
      <c r="Y872" s="83" t="s">
        <v>3723</v>
      </c>
      <c r="Z872" s="83" t="s">
        <v>3774</v>
      </c>
    </row>
    <row r="873" spans="1:26" x14ac:dyDescent="0.25">
      <c r="A873" s="65" t="s">
        <v>545</v>
      </c>
      <c r="B873" s="65" t="s">
        <v>368</v>
      </c>
      <c r="C873" s="66"/>
      <c r="D873" s="67"/>
      <c r="E873" s="68"/>
      <c r="F873" s="69"/>
      <c r="G873" s="66"/>
      <c r="H873" s="70"/>
      <c r="I873" s="71"/>
      <c r="J873" s="71"/>
      <c r="K873" s="35"/>
      <c r="L873" s="78">
        <v>873</v>
      </c>
      <c r="M873" s="78"/>
      <c r="N873" s="73"/>
      <c r="O873" s="80" t="s">
        <v>755</v>
      </c>
      <c r="P873" s="82">
        <v>42816.079085648147</v>
      </c>
      <c r="Q873" s="80" t="s">
        <v>1078</v>
      </c>
      <c r="R873" s="80"/>
      <c r="S873" s="80"/>
      <c r="T873" s="80" t="s">
        <v>1884</v>
      </c>
      <c r="U873" s="82">
        <v>42816.079085648147</v>
      </c>
      <c r="V873" s="84" t="s">
        <v>2633</v>
      </c>
      <c r="W873" s="80"/>
      <c r="X873" s="80"/>
      <c r="Y873" s="83" t="s">
        <v>3633</v>
      </c>
      <c r="Z873" s="83" t="s">
        <v>3634</v>
      </c>
    </row>
    <row r="874" spans="1:26" x14ac:dyDescent="0.25">
      <c r="A874" s="65" t="s">
        <v>545</v>
      </c>
      <c r="B874" s="65" t="s">
        <v>549</v>
      </c>
      <c r="C874" s="66"/>
      <c r="D874" s="67"/>
      <c r="E874" s="68"/>
      <c r="F874" s="69"/>
      <c r="G874" s="66"/>
      <c r="H874" s="70"/>
      <c r="I874" s="71"/>
      <c r="J874" s="71"/>
      <c r="K874" s="35"/>
      <c r="L874" s="78">
        <v>874</v>
      </c>
      <c r="M874" s="78"/>
      <c r="N874" s="73"/>
      <c r="O874" s="80" t="s">
        <v>754</v>
      </c>
      <c r="P874" s="82">
        <v>42816.081250000003</v>
      </c>
      <c r="Q874" s="80" t="s">
        <v>1168</v>
      </c>
      <c r="R874" s="80"/>
      <c r="S874" s="80"/>
      <c r="T874" s="80" t="s">
        <v>1884</v>
      </c>
      <c r="U874" s="82">
        <v>42816.081250000003</v>
      </c>
      <c r="V874" s="84" t="s">
        <v>2724</v>
      </c>
      <c r="W874" s="80"/>
      <c r="X874" s="80"/>
      <c r="Y874" s="83" t="s">
        <v>3724</v>
      </c>
      <c r="Z874" s="80"/>
    </row>
    <row r="875" spans="1:26" x14ac:dyDescent="0.25">
      <c r="A875" s="65" t="s">
        <v>545</v>
      </c>
      <c r="B875" s="65" t="s">
        <v>545</v>
      </c>
      <c r="C875" s="66"/>
      <c r="D875" s="67"/>
      <c r="E875" s="68"/>
      <c r="F875" s="69"/>
      <c r="G875" s="66"/>
      <c r="H875" s="70"/>
      <c r="I875" s="71"/>
      <c r="J875" s="71"/>
      <c r="K875" s="35"/>
      <c r="L875" s="78">
        <v>875</v>
      </c>
      <c r="M875" s="78"/>
      <c r="N875" s="73"/>
      <c r="O875" s="80" t="s">
        <v>179</v>
      </c>
      <c r="P875" s="82">
        <v>42816.083344907405</v>
      </c>
      <c r="Q875" s="80" t="s">
        <v>1169</v>
      </c>
      <c r="R875" s="80"/>
      <c r="S875" s="80"/>
      <c r="T875" s="80" t="s">
        <v>2044</v>
      </c>
      <c r="U875" s="82">
        <v>42816.083344907405</v>
      </c>
      <c r="V875" s="84" t="s">
        <v>2725</v>
      </c>
      <c r="W875" s="80"/>
      <c r="X875" s="80"/>
      <c r="Y875" s="83" t="s">
        <v>3725</v>
      </c>
      <c r="Z875" s="80"/>
    </row>
    <row r="876" spans="1:26" x14ac:dyDescent="0.25">
      <c r="A876" s="65" t="s">
        <v>545</v>
      </c>
      <c r="B876" s="65" t="s">
        <v>549</v>
      </c>
      <c r="C876" s="66"/>
      <c r="D876" s="67"/>
      <c r="E876" s="68"/>
      <c r="F876" s="69"/>
      <c r="G876" s="66"/>
      <c r="H876" s="70"/>
      <c r="I876" s="71"/>
      <c r="J876" s="71"/>
      <c r="K876" s="35"/>
      <c r="L876" s="78">
        <v>876</v>
      </c>
      <c r="M876" s="78"/>
      <c r="N876" s="73"/>
      <c r="O876" s="80" t="s">
        <v>755</v>
      </c>
      <c r="P876" s="82">
        <v>42816.083587962959</v>
      </c>
      <c r="Q876" s="80" t="s">
        <v>1170</v>
      </c>
      <c r="R876" s="80"/>
      <c r="S876" s="80"/>
      <c r="T876" s="80" t="s">
        <v>1884</v>
      </c>
      <c r="U876" s="82">
        <v>42816.083587962959</v>
      </c>
      <c r="V876" s="84" t="s">
        <v>2726</v>
      </c>
      <c r="W876" s="80"/>
      <c r="X876" s="80"/>
      <c r="Y876" s="83" t="s">
        <v>3726</v>
      </c>
      <c r="Z876" s="83" t="s">
        <v>3826</v>
      </c>
    </row>
    <row r="877" spans="1:26" x14ac:dyDescent="0.25">
      <c r="A877" s="65" t="s">
        <v>368</v>
      </c>
      <c r="B877" s="65" t="s">
        <v>545</v>
      </c>
      <c r="C877" s="66"/>
      <c r="D877" s="67"/>
      <c r="E877" s="68"/>
      <c r="F877" s="69"/>
      <c r="G877" s="66"/>
      <c r="H877" s="70"/>
      <c r="I877" s="71"/>
      <c r="J877" s="71"/>
      <c r="K877" s="35"/>
      <c r="L877" s="78">
        <v>877</v>
      </c>
      <c r="M877" s="78"/>
      <c r="N877" s="73"/>
      <c r="O877" s="80" t="s">
        <v>755</v>
      </c>
      <c r="P877" s="82">
        <v>42816.076099537036</v>
      </c>
      <c r="Q877" s="80" t="s">
        <v>1171</v>
      </c>
      <c r="R877" s="80"/>
      <c r="S877" s="80"/>
      <c r="T877" s="80" t="s">
        <v>1884</v>
      </c>
      <c r="U877" s="82">
        <v>42816.076099537036</v>
      </c>
      <c r="V877" s="84" t="s">
        <v>2727</v>
      </c>
      <c r="W877" s="80"/>
      <c r="X877" s="80"/>
      <c r="Y877" s="83" t="s">
        <v>3727</v>
      </c>
      <c r="Z877" s="83" t="s">
        <v>4128</v>
      </c>
    </row>
    <row r="878" spans="1:26" x14ac:dyDescent="0.25">
      <c r="A878" s="65" t="s">
        <v>371</v>
      </c>
      <c r="B878" s="65" t="s">
        <v>545</v>
      </c>
      <c r="C878" s="66"/>
      <c r="D878" s="67"/>
      <c r="E878" s="68"/>
      <c r="F878" s="69"/>
      <c r="G878" s="66"/>
      <c r="H878" s="70"/>
      <c r="I878" s="71"/>
      <c r="J878" s="71"/>
      <c r="K878" s="35"/>
      <c r="L878" s="78">
        <v>878</v>
      </c>
      <c r="M878" s="78"/>
      <c r="N878" s="73"/>
      <c r="O878" s="80" t="s">
        <v>754</v>
      </c>
      <c r="P878" s="82">
        <v>42816.069965277777</v>
      </c>
      <c r="Q878" s="80" t="s">
        <v>1172</v>
      </c>
      <c r="R878" s="80"/>
      <c r="S878" s="80"/>
      <c r="T878" s="80" t="s">
        <v>1884</v>
      </c>
      <c r="U878" s="82">
        <v>42816.069965277777</v>
      </c>
      <c r="V878" s="84" t="s">
        <v>2728</v>
      </c>
      <c r="W878" s="80"/>
      <c r="X878" s="80"/>
      <c r="Y878" s="83" t="s">
        <v>3728</v>
      </c>
      <c r="Z878" s="83" t="s">
        <v>3732</v>
      </c>
    </row>
    <row r="879" spans="1:26" x14ac:dyDescent="0.25">
      <c r="A879" s="65" t="s">
        <v>371</v>
      </c>
      <c r="B879" s="65" t="s">
        <v>545</v>
      </c>
      <c r="C879" s="66"/>
      <c r="D879" s="67"/>
      <c r="E879" s="68"/>
      <c r="F879" s="69"/>
      <c r="G879" s="66"/>
      <c r="H879" s="70"/>
      <c r="I879" s="71"/>
      <c r="J879" s="71"/>
      <c r="K879" s="35"/>
      <c r="L879" s="78">
        <v>879</v>
      </c>
      <c r="M879" s="78"/>
      <c r="N879" s="73"/>
      <c r="O879" s="80" t="s">
        <v>754</v>
      </c>
      <c r="P879" s="82">
        <v>42816.070335648146</v>
      </c>
      <c r="Q879" s="80" t="s">
        <v>1173</v>
      </c>
      <c r="R879" s="80"/>
      <c r="S879" s="80"/>
      <c r="T879" s="80" t="s">
        <v>1884</v>
      </c>
      <c r="U879" s="82">
        <v>42816.070335648146</v>
      </c>
      <c r="V879" s="84" t="s">
        <v>2729</v>
      </c>
      <c r="W879" s="80"/>
      <c r="X879" s="80"/>
      <c r="Y879" s="83" t="s">
        <v>3729</v>
      </c>
      <c r="Z879" s="83" t="s">
        <v>3728</v>
      </c>
    </row>
    <row r="880" spans="1:26" x14ac:dyDescent="0.25">
      <c r="A880" s="65" t="s">
        <v>549</v>
      </c>
      <c r="B880" s="65" t="s">
        <v>545</v>
      </c>
      <c r="C880" s="66"/>
      <c r="D880" s="67"/>
      <c r="E880" s="68"/>
      <c r="F880" s="69"/>
      <c r="G880" s="66"/>
      <c r="H880" s="70"/>
      <c r="I880" s="71"/>
      <c r="J880" s="71"/>
      <c r="K880" s="35"/>
      <c r="L880" s="78">
        <v>880</v>
      </c>
      <c r="M880" s="78"/>
      <c r="N880" s="73"/>
      <c r="O880" s="80" t="s">
        <v>755</v>
      </c>
      <c r="P880" s="82">
        <v>42816.061365740738</v>
      </c>
      <c r="Q880" s="80" t="s">
        <v>1174</v>
      </c>
      <c r="R880" s="80"/>
      <c r="S880" s="80"/>
      <c r="T880" s="80" t="s">
        <v>1884</v>
      </c>
      <c r="U880" s="82">
        <v>42816.061365740738</v>
      </c>
      <c r="V880" s="84" t="s">
        <v>2730</v>
      </c>
      <c r="W880" s="80"/>
      <c r="X880" s="80"/>
      <c r="Y880" s="83" t="s">
        <v>3730</v>
      </c>
      <c r="Z880" s="83" t="s">
        <v>3709</v>
      </c>
    </row>
    <row r="881" spans="1:26" x14ac:dyDescent="0.25">
      <c r="A881" s="65" t="s">
        <v>549</v>
      </c>
      <c r="B881" s="65" t="s">
        <v>545</v>
      </c>
      <c r="C881" s="66"/>
      <c r="D881" s="67"/>
      <c r="E881" s="68"/>
      <c r="F881" s="69"/>
      <c r="G881" s="66"/>
      <c r="H881" s="70"/>
      <c r="I881" s="71"/>
      <c r="J881" s="71"/>
      <c r="K881" s="35"/>
      <c r="L881" s="78">
        <v>881</v>
      </c>
      <c r="M881" s="78"/>
      <c r="N881" s="73"/>
      <c r="O881" s="80" t="s">
        <v>754</v>
      </c>
      <c r="P881" s="82">
        <v>42816.065891203703</v>
      </c>
      <c r="Q881" s="80" t="s">
        <v>1175</v>
      </c>
      <c r="R881" s="84" t="s">
        <v>1685</v>
      </c>
      <c r="S881" s="80" t="s">
        <v>1805</v>
      </c>
      <c r="T881" s="80" t="s">
        <v>1884</v>
      </c>
      <c r="U881" s="82">
        <v>42816.065891203703</v>
      </c>
      <c r="V881" s="84" t="s">
        <v>2731</v>
      </c>
      <c r="W881" s="80"/>
      <c r="X881" s="80"/>
      <c r="Y881" s="83" t="s">
        <v>3731</v>
      </c>
      <c r="Z881" s="80"/>
    </row>
    <row r="882" spans="1:26" x14ac:dyDescent="0.25">
      <c r="A882" s="65" t="s">
        <v>549</v>
      </c>
      <c r="B882" s="65" t="s">
        <v>545</v>
      </c>
      <c r="C882" s="66"/>
      <c r="D882" s="67"/>
      <c r="E882" s="68"/>
      <c r="F882" s="69"/>
      <c r="G882" s="66"/>
      <c r="H882" s="70"/>
      <c r="I882" s="71"/>
      <c r="J882" s="71"/>
      <c r="K882" s="35"/>
      <c r="L882" s="78">
        <v>882</v>
      </c>
      <c r="M882" s="78"/>
      <c r="N882" s="73"/>
      <c r="O882" s="80" t="s">
        <v>755</v>
      </c>
      <c r="P882" s="82">
        <v>42816.068020833336</v>
      </c>
      <c r="Q882" s="80" t="s">
        <v>1176</v>
      </c>
      <c r="R882" s="80"/>
      <c r="S882" s="80"/>
      <c r="T882" s="80" t="s">
        <v>1884</v>
      </c>
      <c r="U882" s="82">
        <v>42816.068020833336</v>
      </c>
      <c r="V882" s="84" t="s">
        <v>2732</v>
      </c>
      <c r="W882" s="80"/>
      <c r="X882" s="80"/>
      <c r="Y882" s="83" t="s">
        <v>3732</v>
      </c>
      <c r="Z882" s="83" t="s">
        <v>3712</v>
      </c>
    </row>
    <row r="883" spans="1:26" x14ac:dyDescent="0.25">
      <c r="A883" s="65" t="s">
        <v>549</v>
      </c>
      <c r="B883" s="65" t="s">
        <v>545</v>
      </c>
      <c r="C883" s="66"/>
      <c r="D883" s="67"/>
      <c r="E883" s="68"/>
      <c r="F883" s="69"/>
      <c r="G883" s="66"/>
      <c r="H883" s="70"/>
      <c r="I883" s="71"/>
      <c r="J883" s="71"/>
      <c r="K883" s="35"/>
      <c r="L883" s="78">
        <v>883</v>
      </c>
      <c r="M883" s="78"/>
      <c r="N883" s="73"/>
      <c r="O883" s="80" t="s">
        <v>755</v>
      </c>
      <c r="P883" s="82">
        <v>42816.069456018522</v>
      </c>
      <c r="Q883" s="80" t="s">
        <v>1177</v>
      </c>
      <c r="R883" s="80"/>
      <c r="S883" s="80"/>
      <c r="T883" s="80" t="s">
        <v>1884</v>
      </c>
      <c r="U883" s="82">
        <v>42816.069456018522</v>
      </c>
      <c r="V883" s="84" t="s">
        <v>2733</v>
      </c>
      <c r="W883" s="80"/>
      <c r="X883" s="80"/>
      <c r="Y883" s="83" t="s">
        <v>3733</v>
      </c>
      <c r="Z883" s="83" t="s">
        <v>3714</v>
      </c>
    </row>
    <row r="884" spans="1:26" x14ac:dyDescent="0.25">
      <c r="A884" s="65" t="s">
        <v>370</v>
      </c>
      <c r="B884" s="65" t="s">
        <v>370</v>
      </c>
      <c r="C884" s="66"/>
      <c r="D884" s="67"/>
      <c r="E884" s="68"/>
      <c r="F884" s="69"/>
      <c r="G884" s="66"/>
      <c r="H884" s="70"/>
      <c r="I884" s="71"/>
      <c r="J884" s="71"/>
      <c r="K884" s="35"/>
      <c r="L884" s="78">
        <v>884</v>
      </c>
      <c r="M884" s="78"/>
      <c r="N884" s="73"/>
      <c r="O884" s="80" t="s">
        <v>179</v>
      </c>
      <c r="P884" s="82">
        <v>42811.772233796299</v>
      </c>
      <c r="Q884" s="80" t="s">
        <v>1178</v>
      </c>
      <c r="R884" s="80"/>
      <c r="S884" s="80"/>
      <c r="T884" s="80" t="s">
        <v>1951</v>
      </c>
      <c r="U884" s="82">
        <v>42811.772233796299</v>
      </c>
      <c r="V884" s="84" t="s">
        <v>2734</v>
      </c>
      <c r="W884" s="80"/>
      <c r="X884" s="80"/>
      <c r="Y884" s="83" t="s">
        <v>3734</v>
      </c>
      <c r="Z884" s="80"/>
    </row>
    <row r="885" spans="1:26" x14ac:dyDescent="0.25">
      <c r="A885" s="65" t="s">
        <v>370</v>
      </c>
      <c r="B885" s="65" t="s">
        <v>370</v>
      </c>
      <c r="C885" s="66"/>
      <c r="D885" s="67"/>
      <c r="E885" s="68"/>
      <c r="F885" s="69"/>
      <c r="G885" s="66"/>
      <c r="H885" s="70"/>
      <c r="I885" s="71"/>
      <c r="J885" s="71"/>
      <c r="K885" s="35"/>
      <c r="L885" s="78">
        <v>885</v>
      </c>
      <c r="M885" s="78"/>
      <c r="N885" s="73"/>
      <c r="O885" s="80" t="s">
        <v>179</v>
      </c>
      <c r="P885" s="82">
        <v>42815.783831018518</v>
      </c>
      <c r="Q885" s="80" t="s">
        <v>1179</v>
      </c>
      <c r="R885" s="80"/>
      <c r="S885" s="80"/>
      <c r="T885" s="80" t="s">
        <v>2045</v>
      </c>
      <c r="U885" s="82">
        <v>42815.783831018518</v>
      </c>
      <c r="V885" s="84" t="s">
        <v>2735</v>
      </c>
      <c r="W885" s="80"/>
      <c r="X885" s="80"/>
      <c r="Y885" s="83" t="s">
        <v>3735</v>
      </c>
      <c r="Z885" s="80"/>
    </row>
    <row r="886" spans="1:26" x14ac:dyDescent="0.25">
      <c r="A886" s="65" t="s">
        <v>370</v>
      </c>
      <c r="B886" s="65" t="s">
        <v>549</v>
      </c>
      <c r="C886" s="66"/>
      <c r="D886" s="67"/>
      <c r="E886" s="68"/>
      <c r="F886" s="69"/>
      <c r="G886" s="66"/>
      <c r="H886" s="70"/>
      <c r="I886" s="71"/>
      <c r="J886" s="71"/>
      <c r="K886" s="35"/>
      <c r="L886" s="78">
        <v>886</v>
      </c>
      <c r="M886" s="78"/>
      <c r="N886" s="73"/>
      <c r="O886" s="80" t="s">
        <v>754</v>
      </c>
      <c r="P886" s="82">
        <v>42816.049259259256</v>
      </c>
      <c r="Q886" s="80" t="s">
        <v>889</v>
      </c>
      <c r="R886" s="80"/>
      <c r="S886" s="80"/>
      <c r="T886" s="80" t="s">
        <v>1884</v>
      </c>
      <c r="U886" s="82">
        <v>42816.049259259256</v>
      </c>
      <c r="V886" s="84" t="s">
        <v>2339</v>
      </c>
      <c r="W886" s="80"/>
      <c r="X886" s="80"/>
      <c r="Y886" s="83" t="s">
        <v>3339</v>
      </c>
      <c r="Z886" s="80"/>
    </row>
    <row r="887" spans="1:26" x14ac:dyDescent="0.25">
      <c r="A887" s="65" t="s">
        <v>370</v>
      </c>
      <c r="B887" s="65" t="s">
        <v>370</v>
      </c>
      <c r="C887" s="66"/>
      <c r="D887" s="67"/>
      <c r="E887" s="68"/>
      <c r="F887" s="69"/>
      <c r="G887" s="66"/>
      <c r="H887" s="70"/>
      <c r="I887" s="71"/>
      <c r="J887" s="71"/>
      <c r="K887" s="35"/>
      <c r="L887" s="78">
        <v>887</v>
      </c>
      <c r="M887" s="78"/>
      <c r="N887" s="73"/>
      <c r="O887" s="80" t="s">
        <v>179</v>
      </c>
      <c r="P887" s="82">
        <v>42816.050300925926</v>
      </c>
      <c r="Q887" s="80" t="s">
        <v>1180</v>
      </c>
      <c r="R887" s="80"/>
      <c r="S887" s="80"/>
      <c r="T887" s="80" t="s">
        <v>2046</v>
      </c>
      <c r="U887" s="82">
        <v>42816.050300925926</v>
      </c>
      <c r="V887" s="84" t="s">
        <v>2736</v>
      </c>
      <c r="W887" s="80"/>
      <c r="X887" s="80"/>
      <c r="Y887" s="83" t="s">
        <v>3736</v>
      </c>
      <c r="Z887" s="80"/>
    </row>
    <row r="888" spans="1:26" x14ac:dyDescent="0.25">
      <c r="A888" s="65" t="s">
        <v>370</v>
      </c>
      <c r="B888" s="65" t="s">
        <v>370</v>
      </c>
      <c r="C888" s="66"/>
      <c r="D888" s="67"/>
      <c r="E888" s="68"/>
      <c r="F888" s="69"/>
      <c r="G888" s="66"/>
      <c r="H888" s="70"/>
      <c r="I888" s="71"/>
      <c r="J888" s="71"/>
      <c r="K888" s="35"/>
      <c r="L888" s="78">
        <v>888</v>
      </c>
      <c r="M888" s="78"/>
      <c r="N888" s="73"/>
      <c r="O888" s="80" t="s">
        <v>179</v>
      </c>
      <c r="P888" s="82">
        <v>42816.052129629628</v>
      </c>
      <c r="Q888" s="80" t="s">
        <v>1181</v>
      </c>
      <c r="R888" s="80"/>
      <c r="S888" s="80"/>
      <c r="T888" s="80" t="s">
        <v>1884</v>
      </c>
      <c r="U888" s="82">
        <v>42816.052129629628</v>
      </c>
      <c r="V888" s="84" t="s">
        <v>2737</v>
      </c>
      <c r="W888" s="80"/>
      <c r="X888" s="80"/>
      <c r="Y888" s="83" t="s">
        <v>3737</v>
      </c>
      <c r="Z888" s="80"/>
    </row>
    <row r="889" spans="1:26" x14ac:dyDescent="0.25">
      <c r="A889" s="65" t="s">
        <v>370</v>
      </c>
      <c r="B889" s="65" t="s">
        <v>549</v>
      </c>
      <c r="C889" s="66"/>
      <c r="D889" s="67"/>
      <c r="E889" s="68"/>
      <c r="F889" s="69"/>
      <c r="G889" s="66"/>
      <c r="H889" s="70"/>
      <c r="I889" s="71"/>
      <c r="J889" s="71"/>
      <c r="K889" s="35"/>
      <c r="L889" s="78">
        <v>889</v>
      </c>
      <c r="M889" s="78"/>
      <c r="N889" s="73"/>
      <c r="O889" s="80" t="s">
        <v>755</v>
      </c>
      <c r="P889" s="82">
        <v>42816.054351851853</v>
      </c>
      <c r="Q889" s="80" t="s">
        <v>1120</v>
      </c>
      <c r="R889" s="80"/>
      <c r="S889" s="80"/>
      <c r="T889" s="80" t="s">
        <v>1884</v>
      </c>
      <c r="U889" s="82">
        <v>42816.054351851853</v>
      </c>
      <c r="V889" s="84" t="s">
        <v>2676</v>
      </c>
      <c r="W889" s="80"/>
      <c r="X889" s="80"/>
      <c r="Y889" s="83" t="s">
        <v>3676</v>
      </c>
      <c r="Z889" s="83" t="s">
        <v>3681</v>
      </c>
    </row>
    <row r="890" spans="1:26" x14ac:dyDescent="0.25">
      <c r="A890" s="65" t="s">
        <v>370</v>
      </c>
      <c r="B890" s="65" t="s">
        <v>370</v>
      </c>
      <c r="C890" s="66"/>
      <c r="D890" s="67"/>
      <c r="E890" s="68"/>
      <c r="F890" s="69"/>
      <c r="G890" s="66"/>
      <c r="H890" s="70"/>
      <c r="I890" s="71"/>
      <c r="J890" s="71"/>
      <c r="K890" s="35"/>
      <c r="L890" s="78">
        <v>890</v>
      </c>
      <c r="M890" s="78"/>
      <c r="N890" s="73"/>
      <c r="O890" s="80" t="s">
        <v>179</v>
      </c>
      <c r="P890" s="82">
        <v>42816.05678240741</v>
      </c>
      <c r="Q890" s="80" t="s">
        <v>1182</v>
      </c>
      <c r="R890" s="80"/>
      <c r="S890" s="80"/>
      <c r="T890" s="80" t="s">
        <v>1884</v>
      </c>
      <c r="U890" s="82">
        <v>42816.05678240741</v>
      </c>
      <c r="V890" s="84" t="s">
        <v>2738</v>
      </c>
      <c r="W890" s="80"/>
      <c r="X890" s="80"/>
      <c r="Y890" s="83" t="s">
        <v>3738</v>
      </c>
      <c r="Z890" s="80"/>
    </row>
    <row r="891" spans="1:26" x14ac:dyDescent="0.25">
      <c r="A891" s="65" t="s">
        <v>370</v>
      </c>
      <c r="B891" s="65" t="s">
        <v>370</v>
      </c>
      <c r="C891" s="66"/>
      <c r="D891" s="67"/>
      <c r="E891" s="68"/>
      <c r="F891" s="69"/>
      <c r="G891" s="66"/>
      <c r="H891" s="70"/>
      <c r="I891" s="71"/>
      <c r="J891" s="71"/>
      <c r="K891" s="35"/>
      <c r="L891" s="78">
        <v>891</v>
      </c>
      <c r="M891" s="78"/>
      <c r="N891" s="73"/>
      <c r="O891" s="80" t="s">
        <v>179</v>
      </c>
      <c r="P891" s="82">
        <v>42816.064409722225</v>
      </c>
      <c r="Q891" s="80" t="s">
        <v>1183</v>
      </c>
      <c r="R891" s="80"/>
      <c r="S891" s="80"/>
      <c r="T891" s="80" t="s">
        <v>1956</v>
      </c>
      <c r="U891" s="82">
        <v>42816.064409722225</v>
      </c>
      <c r="V891" s="84" t="s">
        <v>2739</v>
      </c>
      <c r="W891" s="80"/>
      <c r="X891" s="80"/>
      <c r="Y891" s="83" t="s">
        <v>3739</v>
      </c>
      <c r="Z891" s="80"/>
    </row>
    <row r="892" spans="1:26" x14ac:dyDescent="0.25">
      <c r="A892" s="65" t="s">
        <v>370</v>
      </c>
      <c r="B892" s="65" t="s">
        <v>370</v>
      </c>
      <c r="C892" s="66"/>
      <c r="D892" s="67"/>
      <c r="E892" s="68"/>
      <c r="F892" s="69"/>
      <c r="G892" s="66"/>
      <c r="H892" s="70"/>
      <c r="I892" s="71"/>
      <c r="J892" s="71"/>
      <c r="K892" s="35"/>
      <c r="L892" s="78">
        <v>892</v>
      </c>
      <c r="M892" s="78"/>
      <c r="N892" s="73"/>
      <c r="O892" s="80" t="s">
        <v>179</v>
      </c>
      <c r="P892" s="82">
        <v>42816.065810185188</v>
      </c>
      <c r="Q892" s="80" t="s">
        <v>1184</v>
      </c>
      <c r="R892" s="80"/>
      <c r="S892" s="80"/>
      <c r="T892" s="80" t="s">
        <v>1884</v>
      </c>
      <c r="U892" s="82">
        <v>42816.065810185188</v>
      </c>
      <c r="V892" s="84" t="s">
        <v>2740</v>
      </c>
      <c r="W892" s="80"/>
      <c r="X892" s="80"/>
      <c r="Y892" s="83" t="s">
        <v>3740</v>
      </c>
      <c r="Z892" s="80"/>
    </row>
    <row r="893" spans="1:26" x14ac:dyDescent="0.25">
      <c r="A893" s="65" t="s">
        <v>370</v>
      </c>
      <c r="B893" s="65" t="s">
        <v>370</v>
      </c>
      <c r="C893" s="66"/>
      <c r="D893" s="67"/>
      <c r="E893" s="68"/>
      <c r="F893" s="69"/>
      <c r="G893" s="66"/>
      <c r="H893" s="70"/>
      <c r="I893" s="71"/>
      <c r="J893" s="71"/>
      <c r="K893" s="35"/>
      <c r="L893" s="78">
        <v>893</v>
      </c>
      <c r="M893" s="78"/>
      <c r="N893" s="73"/>
      <c r="O893" s="80" t="s">
        <v>179</v>
      </c>
      <c r="P893" s="82">
        <v>42816.072106481479</v>
      </c>
      <c r="Q893" s="80" t="s">
        <v>1185</v>
      </c>
      <c r="R893" s="80"/>
      <c r="S893" s="80"/>
      <c r="T893" s="80" t="s">
        <v>1884</v>
      </c>
      <c r="U893" s="82">
        <v>42816.072106481479</v>
      </c>
      <c r="V893" s="84" t="s">
        <v>2741</v>
      </c>
      <c r="W893" s="80"/>
      <c r="X893" s="80"/>
      <c r="Y893" s="83" t="s">
        <v>3741</v>
      </c>
      <c r="Z893" s="80"/>
    </row>
    <row r="894" spans="1:26" x14ac:dyDescent="0.25">
      <c r="A894" s="65" t="s">
        <v>370</v>
      </c>
      <c r="B894" s="65" t="s">
        <v>370</v>
      </c>
      <c r="C894" s="66"/>
      <c r="D894" s="67"/>
      <c r="E894" s="68"/>
      <c r="F894" s="69"/>
      <c r="G894" s="66"/>
      <c r="H894" s="70"/>
      <c r="I894" s="71"/>
      <c r="J894" s="71"/>
      <c r="K894" s="35"/>
      <c r="L894" s="78">
        <v>894</v>
      </c>
      <c r="M894" s="78"/>
      <c r="N894" s="73"/>
      <c r="O894" s="80" t="s">
        <v>179</v>
      </c>
      <c r="P894" s="82">
        <v>42816.079097222224</v>
      </c>
      <c r="Q894" s="80" t="s">
        <v>1186</v>
      </c>
      <c r="R894" s="80"/>
      <c r="S894" s="80"/>
      <c r="T894" s="80" t="s">
        <v>1884</v>
      </c>
      <c r="U894" s="82">
        <v>42816.079097222224</v>
      </c>
      <c r="V894" s="84" t="s">
        <v>2742</v>
      </c>
      <c r="W894" s="80"/>
      <c r="X894" s="80"/>
      <c r="Y894" s="83" t="s">
        <v>3742</v>
      </c>
      <c r="Z894" s="80"/>
    </row>
    <row r="895" spans="1:26" x14ac:dyDescent="0.25">
      <c r="A895" s="65" t="s">
        <v>370</v>
      </c>
      <c r="B895" s="65" t="s">
        <v>549</v>
      </c>
      <c r="C895" s="66"/>
      <c r="D895" s="67"/>
      <c r="E895" s="68"/>
      <c r="F895" s="69"/>
      <c r="G895" s="66"/>
      <c r="H895" s="70"/>
      <c r="I895" s="71"/>
      <c r="J895" s="71"/>
      <c r="K895" s="35"/>
      <c r="L895" s="78">
        <v>895</v>
      </c>
      <c r="M895" s="78"/>
      <c r="N895" s="73"/>
      <c r="O895" s="80" t="s">
        <v>754</v>
      </c>
      <c r="P895" s="82">
        <v>42816.086192129631</v>
      </c>
      <c r="Q895" s="80" t="s">
        <v>1187</v>
      </c>
      <c r="R895" s="80"/>
      <c r="S895" s="80"/>
      <c r="T895" s="80" t="s">
        <v>1884</v>
      </c>
      <c r="U895" s="82">
        <v>42816.086192129631</v>
      </c>
      <c r="V895" s="84" t="s">
        <v>2743</v>
      </c>
      <c r="W895" s="80"/>
      <c r="X895" s="80"/>
      <c r="Y895" s="83" t="s">
        <v>3743</v>
      </c>
      <c r="Z895" s="80"/>
    </row>
    <row r="896" spans="1:26" x14ac:dyDescent="0.25">
      <c r="A896" s="65" t="s">
        <v>374</v>
      </c>
      <c r="B896" s="65" t="s">
        <v>370</v>
      </c>
      <c r="C896" s="66"/>
      <c r="D896" s="67"/>
      <c r="E896" s="68"/>
      <c r="F896" s="69"/>
      <c r="G896" s="66"/>
      <c r="H896" s="70"/>
      <c r="I896" s="71"/>
      <c r="J896" s="71"/>
      <c r="K896" s="35"/>
      <c r="L896" s="78">
        <v>896</v>
      </c>
      <c r="M896" s="78"/>
      <c r="N896" s="73"/>
      <c r="O896" s="80" t="s">
        <v>755</v>
      </c>
      <c r="P896" s="82">
        <v>42816.060289351852</v>
      </c>
      <c r="Q896" s="80" t="s">
        <v>1188</v>
      </c>
      <c r="R896" s="80"/>
      <c r="S896" s="80"/>
      <c r="T896" s="80" t="s">
        <v>1884</v>
      </c>
      <c r="U896" s="82">
        <v>42816.060289351852</v>
      </c>
      <c r="V896" s="84" t="s">
        <v>2744</v>
      </c>
      <c r="W896" s="80"/>
      <c r="X896" s="80"/>
      <c r="Y896" s="83" t="s">
        <v>3744</v>
      </c>
      <c r="Z896" s="83" t="s">
        <v>3738</v>
      </c>
    </row>
    <row r="897" spans="1:26" x14ac:dyDescent="0.25">
      <c r="A897" s="65" t="s">
        <v>374</v>
      </c>
      <c r="B897" s="65" t="s">
        <v>370</v>
      </c>
      <c r="C897" s="66"/>
      <c r="D897" s="67"/>
      <c r="E897" s="68"/>
      <c r="F897" s="69"/>
      <c r="G897" s="66"/>
      <c r="H897" s="70"/>
      <c r="I897" s="71"/>
      <c r="J897" s="71"/>
      <c r="K897" s="35"/>
      <c r="L897" s="78">
        <v>897</v>
      </c>
      <c r="M897" s="78"/>
      <c r="N897" s="73"/>
      <c r="O897" s="80" t="s">
        <v>754</v>
      </c>
      <c r="P897" s="82">
        <v>42816.061469907407</v>
      </c>
      <c r="Q897" s="80" t="s">
        <v>1189</v>
      </c>
      <c r="R897" s="80"/>
      <c r="S897" s="80"/>
      <c r="T897" s="80" t="s">
        <v>1884</v>
      </c>
      <c r="U897" s="82">
        <v>42816.061469907407</v>
      </c>
      <c r="V897" s="84" t="s">
        <v>2745</v>
      </c>
      <c r="W897" s="80"/>
      <c r="X897" s="80"/>
      <c r="Y897" s="83" t="s">
        <v>3745</v>
      </c>
      <c r="Z897" s="83" t="s">
        <v>3748</v>
      </c>
    </row>
    <row r="898" spans="1:26" x14ac:dyDescent="0.25">
      <c r="A898" s="65" t="s">
        <v>374</v>
      </c>
      <c r="B898" s="65" t="s">
        <v>370</v>
      </c>
      <c r="C898" s="66"/>
      <c r="D898" s="67"/>
      <c r="E898" s="68"/>
      <c r="F898" s="69"/>
      <c r="G898" s="66"/>
      <c r="H898" s="70"/>
      <c r="I898" s="71"/>
      <c r="J898" s="71"/>
      <c r="K898" s="35"/>
      <c r="L898" s="78">
        <v>898</v>
      </c>
      <c r="M898" s="78"/>
      <c r="N898" s="73"/>
      <c r="O898" s="80" t="s">
        <v>754</v>
      </c>
      <c r="P898" s="82">
        <v>42816.070347222223</v>
      </c>
      <c r="Q898" s="80" t="s">
        <v>1190</v>
      </c>
      <c r="R898" s="80"/>
      <c r="S898" s="80"/>
      <c r="T898" s="80" t="s">
        <v>2047</v>
      </c>
      <c r="U898" s="82">
        <v>42816.070347222223</v>
      </c>
      <c r="V898" s="84" t="s">
        <v>2746</v>
      </c>
      <c r="W898" s="80"/>
      <c r="X898" s="80"/>
      <c r="Y898" s="83" t="s">
        <v>3746</v>
      </c>
      <c r="Z898" s="83" t="s">
        <v>3740</v>
      </c>
    </row>
    <row r="899" spans="1:26" x14ac:dyDescent="0.25">
      <c r="A899" s="65" t="s">
        <v>549</v>
      </c>
      <c r="B899" s="65" t="s">
        <v>370</v>
      </c>
      <c r="C899" s="66"/>
      <c r="D899" s="67"/>
      <c r="E899" s="68"/>
      <c r="F899" s="69"/>
      <c r="G899" s="66"/>
      <c r="H899" s="70"/>
      <c r="I899" s="71"/>
      <c r="J899" s="71"/>
      <c r="K899" s="35"/>
      <c r="L899" s="78">
        <v>899</v>
      </c>
      <c r="M899" s="78"/>
      <c r="N899" s="73"/>
      <c r="O899" s="80" t="s">
        <v>754</v>
      </c>
      <c r="P899" s="82">
        <v>42816.046342592592</v>
      </c>
      <c r="Q899" s="80" t="s">
        <v>1083</v>
      </c>
      <c r="R899" s="80"/>
      <c r="S899" s="80"/>
      <c r="T899" s="80" t="s">
        <v>1884</v>
      </c>
      <c r="U899" s="82">
        <v>42816.046342592592</v>
      </c>
      <c r="V899" s="84" t="s">
        <v>2639</v>
      </c>
      <c r="W899" s="80"/>
      <c r="X899" s="80"/>
      <c r="Y899" s="83" t="s">
        <v>3639</v>
      </c>
      <c r="Z899" s="80"/>
    </row>
    <row r="900" spans="1:26" x14ac:dyDescent="0.25">
      <c r="A900" s="65" t="s">
        <v>549</v>
      </c>
      <c r="B900" s="65" t="s">
        <v>370</v>
      </c>
      <c r="C900" s="66"/>
      <c r="D900" s="67"/>
      <c r="E900" s="68"/>
      <c r="F900" s="69"/>
      <c r="G900" s="66"/>
      <c r="H900" s="70"/>
      <c r="I900" s="71"/>
      <c r="J900" s="71"/>
      <c r="K900" s="35"/>
      <c r="L900" s="78">
        <v>900</v>
      </c>
      <c r="M900" s="78"/>
      <c r="N900" s="73"/>
      <c r="O900" s="80" t="s">
        <v>754</v>
      </c>
      <c r="P900" s="82">
        <v>42816.051805555559</v>
      </c>
      <c r="Q900" s="80" t="s">
        <v>1191</v>
      </c>
      <c r="R900" s="80"/>
      <c r="S900" s="80"/>
      <c r="T900" s="80" t="s">
        <v>1884</v>
      </c>
      <c r="U900" s="82">
        <v>42816.051805555559</v>
      </c>
      <c r="V900" s="84" t="s">
        <v>2747</v>
      </c>
      <c r="W900" s="80"/>
      <c r="X900" s="80"/>
      <c r="Y900" s="83" t="s">
        <v>3747</v>
      </c>
      <c r="Z900" s="83" t="s">
        <v>3736</v>
      </c>
    </row>
    <row r="901" spans="1:26" x14ac:dyDescent="0.25">
      <c r="A901" s="65" t="s">
        <v>549</v>
      </c>
      <c r="B901" s="65" t="s">
        <v>370</v>
      </c>
      <c r="C901" s="66"/>
      <c r="D901" s="67"/>
      <c r="E901" s="68"/>
      <c r="F901" s="69"/>
      <c r="G901" s="66"/>
      <c r="H901" s="70"/>
      <c r="I901" s="71"/>
      <c r="J901" s="71"/>
      <c r="K901" s="35"/>
      <c r="L901" s="78">
        <v>901</v>
      </c>
      <c r="M901" s="78"/>
      <c r="N901" s="73"/>
      <c r="O901" s="80" t="s">
        <v>754</v>
      </c>
      <c r="P901" s="82">
        <v>42816.058518518519</v>
      </c>
      <c r="Q901" s="80" t="s">
        <v>1192</v>
      </c>
      <c r="R901" s="80"/>
      <c r="S901" s="80"/>
      <c r="T901" s="80" t="s">
        <v>1884</v>
      </c>
      <c r="U901" s="82">
        <v>42816.058518518519</v>
      </c>
      <c r="V901" s="84" t="s">
        <v>2748</v>
      </c>
      <c r="W901" s="80"/>
      <c r="X901" s="80"/>
      <c r="Y901" s="83" t="s">
        <v>3748</v>
      </c>
      <c r="Z901" s="83" t="s">
        <v>3738</v>
      </c>
    </row>
    <row r="902" spans="1:26" x14ac:dyDescent="0.25">
      <c r="A902" s="65" t="s">
        <v>549</v>
      </c>
      <c r="B902" s="65" t="s">
        <v>370</v>
      </c>
      <c r="C902" s="66"/>
      <c r="D902" s="67"/>
      <c r="E902" s="68"/>
      <c r="F902" s="69"/>
      <c r="G902" s="66"/>
      <c r="H902" s="70"/>
      <c r="I902" s="71"/>
      <c r="J902" s="71"/>
      <c r="K902" s="35"/>
      <c r="L902" s="78">
        <v>902</v>
      </c>
      <c r="M902" s="78"/>
      <c r="N902" s="73"/>
      <c r="O902" s="80" t="s">
        <v>755</v>
      </c>
      <c r="P902" s="82">
        <v>42816.071875000001</v>
      </c>
      <c r="Q902" s="80" t="s">
        <v>1193</v>
      </c>
      <c r="R902" s="80"/>
      <c r="S902" s="80"/>
      <c r="T902" s="80" t="s">
        <v>1884</v>
      </c>
      <c r="U902" s="82">
        <v>42816.071875000001</v>
      </c>
      <c r="V902" s="84" t="s">
        <v>2749</v>
      </c>
      <c r="W902" s="80"/>
      <c r="X902" s="80"/>
      <c r="Y902" s="83" t="s">
        <v>3749</v>
      </c>
      <c r="Z902" s="83" t="s">
        <v>4129</v>
      </c>
    </row>
    <row r="903" spans="1:26" x14ac:dyDescent="0.25">
      <c r="A903" s="65" t="s">
        <v>368</v>
      </c>
      <c r="B903" s="65" t="s">
        <v>375</v>
      </c>
      <c r="C903" s="66"/>
      <c r="D903" s="67"/>
      <c r="E903" s="68"/>
      <c r="F903" s="69"/>
      <c r="G903" s="66"/>
      <c r="H903" s="70"/>
      <c r="I903" s="71"/>
      <c r="J903" s="71"/>
      <c r="K903" s="35"/>
      <c r="L903" s="78">
        <v>903</v>
      </c>
      <c r="M903" s="78"/>
      <c r="N903" s="73"/>
      <c r="O903" s="80" t="s">
        <v>754</v>
      </c>
      <c r="P903" s="82">
        <v>42816.080081018517</v>
      </c>
      <c r="Q903" s="80" t="s">
        <v>1194</v>
      </c>
      <c r="R903" s="80"/>
      <c r="S903" s="80"/>
      <c r="T903" s="80" t="s">
        <v>1884</v>
      </c>
      <c r="U903" s="82">
        <v>42816.080081018517</v>
      </c>
      <c r="V903" s="84" t="s">
        <v>2750</v>
      </c>
      <c r="W903" s="80"/>
      <c r="X903" s="80"/>
      <c r="Y903" s="83" t="s">
        <v>3750</v>
      </c>
      <c r="Z903" s="83" t="s">
        <v>3752</v>
      </c>
    </row>
    <row r="904" spans="1:26" x14ac:dyDescent="0.25">
      <c r="A904" s="65" t="s">
        <v>375</v>
      </c>
      <c r="B904" s="65" t="s">
        <v>368</v>
      </c>
      <c r="C904" s="66"/>
      <c r="D904" s="67"/>
      <c r="E904" s="68"/>
      <c r="F904" s="69"/>
      <c r="G904" s="66"/>
      <c r="H904" s="70"/>
      <c r="I904" s="71"/>
      <c r="J904" s="71"/>
      <c r="K904" s="35"/>
      <c r="L904" s="78">
        <v>904</v>
      </c>
      <c r="M904" s="78"/>
      <c r="N904" s="73"/>
      <c r="O904" s="80" t="s">
        <v>754</v>
      </c>
      <c r="P904" s="82">
        <v>42816.099363425928</v>
      </c>
      <c r="Q904" s="80" t="s">
        <v>1195</v>
      </c>
      <c r="R904" s="80"/>
      <c r="S904" s="80"/>
      <c r="T904" s="80" t="s">
        <v>1884</v>
      </c>
      <c r="U904" s="82">
        <v>42816.099363425928</v>
      </c>
      <c r="V904" s="84" t="s">
        <v>2751</v>
      </c>
      <c r="W904" s="80"/>
      <c r="X904" s="80"/>
      <c r="Y904" s="83" t="s">
        <v>3751</v>
      </c>
      <c r="Z904" s="83" t="s">
        <v>3752</v>
      </c>
    </row>
    <row r="905" spans="1:26" x14ac:dyDescent="0.25">
      <c r="A905" s="65" t="s">
        <v>375</v>
      </c>
      <c r="B905" s="65" t="s">
        <v>549</v>
      </c>
      <c r="C905" s="66"/>
      <c r="D905" s="67"/>
      <c r="E905" s="68"/>
      <c r="F905" s="69"/>
      <c r="G905" s="66"/>
      <c r="H905" s="70"/>
      <c r="I905" s="71"/>
      <c r="J905" s="71"/>
      <c r="K905" s="35"/>
      <c r="L905" s="78">
        <v>905</v>
      </c>
      <c r="M905" s="78"/>
      <c r="N905" s="73"/>
      <c r="O905" s="80" t="s">
        <v>755</v>
      </c>
      <c r="P905" s="82">
        <v>42816.099363425928</v>
      </c>
      <c r="Q905" s="80" t="s">
        <v>1195</v>
      </c>
      <c r="R905" s="80"/>
      <c r="S905" s="80"/>
      <c r="T905" s="80" t="s">
        <v>1884</v>
      </c>
      <c r="U905" s="82">
        <v>42816.099363425928</v>
      </c>
      <c r="V905" s="84" t="s">
        <v>2751</v>
      </c>
      <c r="W905" s="80"/>
      <c r="X905" s="80"/>
      <c r="Y905" s="83" t="s">
        <v>3751</v>
      </c>
      <c r="Z905" s="83" t="s">
        <v>3752</v>
      </c>
    </row>
    <row r="906" spans="1:26" x14ac:dyDescent="0.25">
      <c r="A906" s="65" t="s">
        <v>549</v>
      </c>
      <c r="B906" s="65" t="s">
        <v>375</v>
      </c>
      <c r="C906" s="66"/>
      <c r="D906" s="67"/>
      <c r="E906" s="68"/>
      <c r="F906" s="69"/>
      <c r="G906" s="66"/>
      <c r="H906" s="70"/>
      <c r="I906" s="71"/>
      <c r="J906" s="71"/>
      <c r="K906" s="35"/>
      <c r="L906" s="78">
        <v>906</v>
      </c>
      <c r="M906" s="78"/>
      <c r="N906" s="73"/>
      <c r="O906" s="80" t="s">
        <v>754</v>
      </c>
      <c r="P906" s="82">
        <v>42816.079525462963</v>
      </c>
      <c r="Q906" s="80" t="s">
        <v>1196</v>
      </c>
      <c r="R906" s="80"/>
      <c r="S906" s="80"/>
      <c r="T906" s="80" t="s">
        <v>1884</v>
      </c>
      <c r="U906" s="82">
        <v>42816.079525462963</v>
      </c>
      <c r="V906" s="84" t="s">
        <v>2752</v>
      </c>
      <c r="W906" s="80"/>
      <c r="X906" s="80"/>
      <c r="Y906" s="83" t="s">
        <v>3752</v>
      </c>
      <c r="Z906" s="83" t="s">
        <v>3759</v>
      </c>
    </row>
    <row r="907" spans="1:26" x14ac:dyDescent="0.25">
      <c r="A907" s="65" t="s">
        <v>368</v>
      </c>
      <c r="B907" s="65" t="s">
        <v>368</v>
      </c>
      <c r="C907" s="66"/>
      <c r="D907" s="67"/>
      <c r="E907" s="68"/>
      <c r="F907" s="69"/>
      <c r="G907" s="66"/>
      <c r="H907" s="70"/>
      <c r="I907" s="71"/>
      <c r="J907" s="71"/>
      <c r="K907" s="35"/>
      <c r="L907" s="78">
        <v>907</v>
      </c>
      <c r="M907" s="78"/>
      <c r="N907" s="73"/>
      <c r="O907" s="80" t="s">
        <v>179</v>
      </c>
      <c r="P907" s="82">
        <v>42816.05804398148</v>
      </c>
      <c r="Q907" s="80" t="s">
        <v>1197</v>
      </c>
      <c r="R907" s="80"/>
      <c r="S907" s="80"/>
      <c r="T907" s="80" t="s">
        <v>1884</v>
      </c>
      <c r="U907" s="82">
        <v>42816.05804398148</v>
      </c>
      <c r="V907" s="84" t="s">
        <v>2753</v>
      </c>
      <c r="W907" s="80"/>
      <c r="X907" s="80"/>
      <c r="Y907" s="83" t="s">
        <v>3753</v>
      </c>
      <c r="Z907" s="80"/>
    </row>
    <row r="908" spans="1:26" x14ac:dyDescent="0.25">
      <c r="A908" s="65" t="s">
        <v>368</v>
      </c>
      <c r="B908" s="65" t="s">
        <v>368</v>
      </c>
      <c r="C908" s="66"/>
      <c r="D908" s="67"/>
      <c r="E908" s="68"/>
      <c r="F908" s="69"/>
      <c r="G908" s="66"/>
      <c r="H908" s="70"/>
      <c r="I908" s="71"/>
      <c r="J908" s="71"/>
      <c r="K908" s="35"/>
      <c r="L908" s="78">
        <v>908</v>
      </c>
      <c r="M908" s="78"/>
      <c r="N908" s="73"/>
      <c r="O908" s="80" t="s">
        <v>179</v>
      </c>
      <c r="P908" s="82">
        <v>42816.059270833335</v>
      </c>
      <c r="Q908" s="80" t="s">
        <v>1198</v>
      </c>
      <c r="R908" s="80"/>
      <c r="S908" s="80"/>
      <c r="T908" s="80" t="s">
        <v>1884</v>
      </c>
      <c r="U908" s="82">
        <v>42816.059270833335</v>
      </c>
      <c r="V908" s="84" t="s">
        <v>2754</v>
      </c>
      <c r="W908" s="80"/>
      <c r="X908" s="80"/>
      <c r="Y908" s="83" t="s">
        <v>3754</v>
      </c>
      <c r="Z908" s="80"/>
    </row>
    <row r="909" spans="1:26" x14ac:dyDescent="0.25">
      <c r="A909" s="65" t="s">
        <v>368</v>
      </c>
      <c r="B909" s="65" t="s">
        <v>549</v>
      </c>
      <c r="C909" s="66"/>
      <c r="D909" s="67"/>
      <c r="E909" s="68"/>
      <c r="F909" s="69"/>
      <c r="G909" s="66"/>
      <c r="H909" s="70"/>
      <c r="I909" s="71"/>
      <c r="J909" s="71"/>
      <c r="K909" s="35"/>
      <c r="L909" s="78">
        <v>909</v>
      </c>
      <c r="M909" s="78"/>
      <c r="N909" s="73"/>
      <c r="O909" s="80" t="s">
        <v>755</v>
      </c>
      <c r="P909" s="82">
        <v>42816.060648148145</v>
      </c>
      <c r="Q909" s="80" t="s">
        <v>1199</v>
      </c>
      <c r="R909" s="80"/>
      <c r="S909" s="80"/>
      <c r="T909" s="80" t="s">
        <v>1884</v>
      </c>
      <c r="U909" s="82">
        <v>42816.060648148145</v>
      </c>
      <c r="V909" s="84" t="s">
        <v>2755</v>
      </c>
      <c r="W909" s="80"/>
      <c r="X909" s="80"/>
      <c r="Y909" s="83" t="s">
        <v>3755</v>
      </c>
      <c r="Z909" s="83" t="s">
        <v>3812</v>
      </c>
    </row>
    <row r="910" spans="1:26" x14ac:dyDescent="0.25">
      <c r="A910" s="65" t="s">
        <v>368</v>
      </c>
      <c r="B910" s="65" t="s">
        <v>368</v>
      </c>
      <c r="C910" s="66"/>
      <c r="D910" s="67"/>
      <c r="E910" s="68"/>
      <c r="F910" s="69"/>
      <c r="G910" s="66"/>
      <c r="H910" s="70"/>
      <c r="I910" s="71"/>
      <c r="J910" s="71"/>
      <c r="K910" s="35"/>
      <c r="L910" s="78">
        <v>910</v>
      </c>
      <c r="M910" s="78"/>
      <c r="N910" s="73"/>
      <c r="O910" s="80" t="s">
        <v>179</v>
      </c>
      <c r="P910" s="82">
        <v>42816.065243055556</v>
      </c>
      <c r="Q910" s="80" t="s">
        <v>1200</v>
      </c>
      <c r="R910" s="80"/>
      <c r="S910" s="80"/>
      <c r="T910" s="80" t="s">
        <v>1884</v>
      </c>
      <c r="U910" s="82">
        <v>42816.065243055556</v>
      </c>
      <c r="V910" s="84" t="s">
        <v>2756</v>
      </c>
      <c r="W910" s="80"/>
      <c r="X910" s="80"/>
      <c r="Y910" s="83" t="s">
        <v>3756</v>
      </c>
      <c r="Z910" s="80"/>
    </row>
    <row r="911" spans="1:26" x14ac:dyDescent="0.25">
      <c r="A911" s="65" t="s">
        <v>368</v>
      </c>
      <c r="B911" s="65" t="s">
        <v>368</v>
      </c>
      <c r="C911" s="66"/>
      <c r="D911" s="67"/>
      <c r="E911" s="68"/>
      <c r="F911" s="69"/>
      <c r="G911" s="66"/>
      <c r="H911" s="70"/>
      <c r="I911" s="71"/>
      <c r="J911" s="71"/>
      <c r="K911" s="35"/>
      <c r="L911" s="78">
        <v>911</v>
      </c>
      <c r="M911" s="78"/>
      <c r="N911" s="73"/>
      <c r="O911" s="80" t="s">
        <v>179</v>
      </c>
      <c r="P911" s="82">
        <v>42816.069097222222</v>
      </c>
      <c r="Q911" s="80" t="s">
        <v>1201</v>
      </c>
      <c r="R911" s="80"/>
      <c r="S911" s="80"/>
      <c r="T911" s="80" t="s">
        <v>1884</v>
      </c>
      <c r="U911" s="82">
        <v>42816.069097222222</v>
      </c>
      <c r="V911" s="84" t="s">
        <v>2757</v>
      </c>
      <c r="W911" s="80"/>
      <c r="X911" s="80"/>
      <c r="Y911" s="83" t="s">
        <v>3757</v>
      </c>
      <c r="Z911" s="80"/>
    </row>
    <row r="912" spans="1:26" x14ac:dyDescent="0.25">
      <c r="A912" s="65" t="s">
        <v>368</v>
      </c>
      <c r="B912" s="65" t="s">
        <v>374</v>
      </c>
      <c r="C912" s="66"/>
      <c r="D912" s="67"/>
      <c r="E912" s="68"/>
      <c r="F912" s="69"/>
      <c r="G912" s="66"/>
      <c r="H912" s="70"/>
      <c r="I912" s="71"/>
      <c r="J912" s="71"/>
      <c r="K912" s="35"/>
      <c r="L912" s="78">
        <v>912</v>
      </c>
      <c r="M912" s="78"/>
      <c r="N912" s="73"/>
      <c r="O912" s="80" t="s">
        <v>755</v>
      </c>
      <c r="P912" s="82">
        <v>42816.076493055552</v>
      </c>
      <c r="Q912" s="80" t="s">
        <v>1202</v>
      </c>
      <c r="R912" s="80"/>
      <c r="S912" s="80"/>
      <c r="T912" s="80" t="s">
        <v>1884</v>
      </c>
      <c r="U912" s="82">
        <v>42816.076493055552</v>
      </c>
      <c r="V912" s="84" t="s">
        <v>2758</v>
      </c>
      <c r="W912" s="80"/>
      <c r="X912" s="80"/>
      <c r="Y912" s="83" t="s">
        <v>3758</v>
      </c>
      <c r="Z912" s="83" t="s">
        <v>3773</v>
      </c>
    </row>
    <row r="913" spans="1:26" x14ac:dyDescent="0.25">
      <c r="A913" s="65" t="s">
        <v>368</v>
      </c>
      <c r="B913" s="65" t="s">
        <v>368</v>
      </c>
      <c r="C913" s="66"/>
      <c r="D913" s="67"/>
      <c r="E913" s="68"/>
      <c r="F913" s="69"/>
      <c r="G913" s="66"/>
      <c r="H913" s="70"/>
      <c r="I913" s="71"/>
      <c r="J913" s="71"/>
      <c r="K913" s="35"/>
      <c r="L913" s="78">
        <v>913</v>
      </c>
      <c r="M913" s="78"/>
      <c r="N913" s="73"/>
      <c r="O913" s="80" t="s">
        <v>179</v>
      </c>
      <c r="P913" s="82">
        <v>42816.078506944446</v>
      </c>
      <c r="Q913" s="80" t="s">
        <v>1203</v>
      </c>
      <c r="R913" s="80"/>
      <c r="S913" s="80"/>
      <c r="T913" s="80" t="s">
        <v>1884</v>
      </c>
      <c r="U913" s="82">
        <v>42816.078506944446</v>
      </c>
      <c r="V913" s="84" t="s">
        <v>2759</v>
      </c>
      <c r="W913" s="80"/>
      <c r="X913" s="80"/>
      <c r="Y913" s="83" t="s">
        <v>3759</v>
      </c>
      <c r="Z913" s="80"/>
    </row>
    <row r="914" spans="1:26" x14ac:dyDescent="0.25">
      <c r="A914" s="65" t="s">
        <v>368</v>
      </c>
      <c r="B914" s="65" t="s">
        <v>549</v>
      </c>
      <c r="C914" s="66"/>
      <c r="D914" s="67"/>
      <c r="E914" s="68"/>
      <c r="F914" s="69"/>
      <c r="G914" s="66"/>
      <c r="H914" s="70"/>
      <c r="I914" s="71"/>
      <c r="J914" s="71"/>
      <c r="K914" s="35"/>
      <c r="L914" s="78">
        <v>914</v>
      </c>
      <c r="M914" s="78"/>
      <c r="N914" s="73"/>
      <c r="O914" s="80" t="s">
        <v>755</v>
      </c>
      <c r="P914" s="82">
        <v>42816.080081018517</v>
      </c>
      <c r="Q914" s="80" t="s">
        <v>1194</v>
      </c>
      <c r="R914" s="80"/>
      <c r="S914" s="80"/>
      <c r="T914" s="80" t="s">
        <v>1884</v>
      </c>
      <c r="U914" s="82">
        <v>42816.080081018517</v>
      </c>
      <c r="V914" s="84" t="s">
        <v>2750</v>
      </c>
      <c r="W914" s="80"/>
      <c r="X914" s="80"/>
      <c r="Y914" s="83" t="s">
        <v>3750</v>
      </c>
      <c r="Z914" s="83" t="s">
        <v>3752</v>
      </c>
    </row>
    <row r="915" spans="1:26" x14ac:dyDescent="0.25">
      <c r="A915" s="65" t="s">
        <v>368</v>
      </c>
      <c r="B915" s="65" t="s">
        <v>368</v>
      </c>
      <c r="C915" s="66"/>
      <c r="D915" s="67"/>
      <c r="E915" s="68"/>
      <c r="F915" s="69"/>
      <c r="G915" s="66"/>
      <c r="H915" s="70"/>
      <c r="I915" s="71"/>
      <c r="J915" s="71"/>
      <c r="K915" s="35"/>
      <c r="L915" s="78">
        <v>915</v>
      </c>
      <c r="M915" s="78"/>
      <c r="N915" s="73"/>
      <c r="O915" s="80" t="s">
        <v>179</v>
      </c>
      <c r="P915" s="82">
        <v>42816.084618055553</v>
      </c>
      <c r="Q915" s="80" t="s">
        <v>1204</v>
      </c>
      <c r="R915" s="84" t="s">
        <v>1591</v>
      </c>
      <c r="S915" s="80" t="s">
        <v>1842</v>
      </c>
      <c r="T915" s="80" t="s">
        <v>1967</v>
      </c>
      <c r="U915" s="82">
        <v>42816.084618055553</v>
      </c>
      <c r="V915" s="84" t="s">
        <v>2760</v>
      </c>
      <c r="W915" s="80"/>
      <c r="X915" s="80"/>
      <c r="Y915" s="83" t="s">
        <v>3760</v>
      </c>
      <c r="Z915" s="80"/>
    </row>
    <row r="916" spans="1:26" x14ac:dyDescent="0.25">
      <c r="A916" s="65" t="s">
        <v>371</v>
      </c>
      <c r="B916" s="65" t="s">
        <v>368</v>
      </c>
      <c r="C916" s="66"/>
      <c r="D916" s="67"/>
      <c r="E916" s="68"/>
      <c r="F916" s="69"/>
      <c r="G916" s="66"/>
      <c r="H916" s="70"/>
      <c r="I916" s="71"/>
      <c r="J916" s="71"/>
      <c r="K916" s="35"/>
      <c r="L916" s="78">
        <v>916</v>
      </c>
      <c r="M916" s="78"/>
      <c r="N916" s="73"/>
      <c r="O916" s="80" t="s">
        <v>754</v>
      </c>
      <c r="P916" s="82">
        <v>42816.072210648148</v>
      </c>
      <c r="Q916" s="80" t="s">
        <v>883</v>
      </c>
      <c r="R916" s="80"/>
      <c r="S916" s="80"/>
      <c r="T916" s="80" t="s">
        <v>1884</v>
      </c>
      <c r="U916" s="82">
        <v>42816.072210648148</v>
      </c>
      <c r="V916" s="84" t="s">
        <v>2761</v>
      </c>
      <c r="W916" s="80"/>
      <c r="X916" s="80"/>
      <c r="Y916" s="83" t="s">
        <v>3761</v>
      </c>
      <c r="Z916" s="80"/>
    </row>
    <row r="917" spans="1:26" x14ac:dyDescent="0.25">
      <c r="A917" s="65" t="s">
        <v>374</v>
      </c>
      <c r="B917" s="65" t="s">
        <v>368</v>
      </c>
      <c r="C917" s="66"/>
      <c r="D917" s="67"/>
      <c r="E917" s="68"/>
      <c r="F917" s="69"/>
      <c r="G917" s="66"/>
      <c r="H917" s="70"/>
      <c r="I917" s="71"/>
      <c r="J917" s="71"/>
      <c r="K917" s="35"/>
      <c r="L917" s="78">
        <v>917</v>
      </c>
      <c r="M917" s="78"/>
      <c r="N917" s="73"/>
      <c r="O917" s="80" t="s">
        <v>754</v>
      </c>
      <c r="P917" s="82">
        <v>42816.089872685188</v>
      </c>
      <c r="Q917" s="80" t="s">
        <v>993</v>
      </c>
      <c r="R917" s="84" t="s">
        <v>1591</v>
      </c>
      <c r="S917" s="80" t="s">
        <v>1842</v>
      </c>
      <c r="T917" s="80" t="s">
        <v>1967</v>
      </c>
      <c r="U917" s="82">
        <v>42816.089872685188</v>
      </c>
      <c r="V917" s="84" t="s">
        <v>2762</v>
      </c>
      <c r="W917" s="80"/>
      <c r="X917" s="80"/>
      <c r="Y917" s="83" t="s">
        <v>3762</v>
      </c>
      <c r="Z917" s="80"/>
    </row>
    <row r="918" spans="1:26" x14ac:dyDescent="0.25">
      <c r="A918" s="65" t="s">
        <v>549</v>
      </c>
      <c r="B918" s="65" t="s">
        <v>368</v>
      </c>
      <c r="C918" s="66"/>
      <c r="D918" s="67"/>
      <c r="E918" s="68"/>
      <c r="F918" s="69"/>
      <c r="G918" s="66"/>
      <c r="H918" s="70"/>
      <c r="I918" s="71"/>
      <c r="J918" s="71"/>
      <c r="K918" s="35"/>
      <c r="L918" s="78">
        <v>918</v>
      </c>
      <c r="M918" s="78"/>
      <c r="N918" s="73"/>
      <c r="O918" s="80" t="s">
        <v>754</v>
      </c>
      <c r="P918" s="82">
        <v>42816.05914351852</v>
      </c>
      <c r="Q918" s="80" t="s">
        <v>1205</v>
      </c>
      <c r="R918" s="80"/>
      <c r="S918" s="80"/>
      <c r="T918" s="80" t="s">
        <v>1884</v>
      </c>
      <c r="U918" s="82">
        <v>42816.05914351852</v>
      </c>
      <c r="V918" s="84" t="s">
        <v>2763</v>
      </c>
      <c r="W918" s="80"/>
      <c r="X918" s="80"/>
      <c r="Y918" s="83" t="s">
        <v>3763</v>
      </c>
      <c r="Z918" s="83" t="s">
        <v>3753</v>
      </c>
    </row>
    <row r="919" spans="1:26" x14ac:dyDescent="0.25">
      <c r="A919" s="65" t="s">
        <v>549</v>
      </c>
      <c r="B919" s="65" t="s">
        <v>368</v>
      </c>
      <c r="C919" s="66"/>
      <c r="D919" s="67"/>
      <c r="E919" s="68"/>
      <c r="F919" s="69"/>
      <c r="G919" s="66"/>
      <c r="H919" s="70"/>
      <c r="I919" s="71"/>
      <c r="J919" s="71"/>
      <c r="K919" s="35"/>
      <c r="L919" s="78">
        <v>919</v>
      </c>
      <c r="M919" s="78"/>
      <c r="N919" s="73"/>
      <c r="O919" s="80" t="s">
        <v>755</v>
      </c>
      <c r="P919" s="82">
        <v>42816.06150462963</v>
      </c>
      <c r="Q919" s="80" t="s">
        <v>1206</v>
      </c>
      <c r="R919" s="80"/>
      <c r="S919" s="80"/>
      <c r="T919" s="80" t="s">
        <v>1884</v>
      </c>
      <c r="U919" s="82">
        <v>42816.06150462963</v>
      </c>
      <c r="V919" s="84" t="s">
        <v>2764</v>
      </c>
      <c r="W919" s="80"/>
      <c r="X919" s="80"/>
      <c r="Y919" s="83" t="s">
        <v>3764</v>
      </c>
      <c r="Z919" s="83" t="s">
        <v>3755</v>
      </c>
    </row>
    <row r="920" spans="1:26" x14ac:dyDescent="0.25">
      <c r="A920" s="65" t="s">
        <v>549</v>
      </c>
      <c r="B920" s="65" t="s">
        <v>368</v>
      </c>
      <c r="C920" s="66"/>
      <c r="D920" s="67"/>
      <c r="E920" s="68"/>
      <c r="F920" s="69"/>
      <c r="G920" s="66"/>
      <c r="H920" s="70"/>
      <c r="I920" s="71"/>
      <c r="J920" s="71"/>
      <c r="K920" s="35"/>
      <c r="L920" s="78">
        <v>920</v>
      </c>
      <c r="M920" s="78"/>
      <c r="N920" s="73"/>
      <c r="O920" s="80" t="s">
        <v>754</v>
      </c>
      <c r="P920" s="82">
        <v>42816.079525462963</v>
      </c>
      <c r="Q920" s="80" t="s">
        <v>1196</v>
      </c>
      <c r="R920" s="80"/>
      <c r="S920" s="80"/>
      <c r="T920" s="80" t="s">
        <v>1884</v>
      </c>
      <c r="U920" s="82">
        <v>42816.079525462963</v>
      </c>
      <c r="V920" s="84" t="s">
        <v>2752</v>
      </c>
      <c r="W920" s="80"/>
      <c r="X920" s="80"/>
      <c r="Y920" s="83" t="s">
        <v>3752</v>
      </c>
      <c r="Z920" s="83" t="s">
        <v>3759</v>
      </c>
    </row>
    <row r="921" spans="1:26" x14ac:dyDescent="0.25">
      <c r="A921" s="65" t="s">
        <v>549</v>
      </c>
      <c r="B921" s="65" t="s">
        <v>368</v>
      </c>
      <c r="C921" s="66"/>
      <c r="D921" s="67"/>
      <c r="E921" s="68"/>
      <c r="F921" s="69"/>
      <c r="G921" s="66"/>
      <c r="H921" s="70"/>
      <c r="I921" s="71"/>
      <c r="J921" s="71"/>
      <c r="K921" s="35"/>
      <c r="L921" s="78">
        <v>921</v>
      </c>
      <c r="M921" s="78"/>
      <c r="N921" s="73"/>
      <c r="O921" s="80" t="s">
        <v>754</v>
      </c>
      <c r="P921" s="82">
        <v>42816.086770833332</v>
      </c>
      <c r="Q921" s="80" t="s">
        <v>993</v>
      </c>
      <c r="R921" s="84" t="s">
        <v>1591</v>
      </c>
      <c r="S921" s="80" t="s">
        <v>1842</v>
      </c>
      <c r="T921" s="80" t="s">
        <v>1967</v>
      </c>
      <c r="U921" s="82">
        <v>42816.086770833332</v>
      </c>
      <c r="V921" s="84" t="s">
        <v>2765</v>
      </c>
      <c r="W921" s="80"/>
      <c r="X921" s="80"/>
      <c r="Y921" s="83" t="s">
        <v>3765</v>
      </c>
      <c r="Z921" s="80"/>
    </row>
    <row r="922" spans="1:26" x14ac:dyDescent="0.25">
      <c r="A922" s="65" t="s">
        <v>371</v>
      </c>
      <c r="B922" s="65" t="s">
        <v>659</v>
      </c>
      <c r="C922" s="66"/>
      <c r="D922" s="67"/>
      <c r="E922" s="68"/>
      <c r="F922" s="69"/>
      <c r="G922" s="66"/>
      <c r="H922" s="70"/>
      <c r="I922" s="71"/>
      <c r="J922" s="71"/>
      <c r="K922" s="35"/>
      <c r="L922" s="78">
        <v>922</v>
      </c>
      <c r="M922" s="78"/>
      <c r="N922" s="73"/>
      <c r="O922" s="80" t="s">
        <v>754</v>
      </c>
      <c r="P922" s="82">
        <v>42816.082881944443</v>
      </c>
      <c r="Q922" s="80" t="s">
        <v>1207</v>
      </c>
      <c r="R922" s="80"/>
      <c r="S922" s="80"/>
      <c r="T922" s="80" t="s">
        <v>1884</v>
      </c>
      <c r="U922" s="82">
        <v>42816.082881944443</v>
      </c>
      <c r="V922" s="84" t="s">
        <v>2766</v>
      </c>
      <c r="W922" s="80"/>
      <c r="X922" s="80"/>
      <c r="Y922" s="83" t="s">
        <v>3766</v>
      </c>
      <c r="Z922" s="83" t="s">
        <v>3778</v>
      </c>
    </row>
    <row r="923" spans="1:26" x14ac:dyDescent="0.25">
      <c r="A923" s="65" t="s">
        <v>549</v>
      </c>
      <c r="B923" s="65" t="s">
        <v>659</v>
      </c>
      <c r="C923" s="66"/>
      <c r="D923" s="67"/>
      <c r="E923" s="68"/>
      <c r="F923" s="69"/>
      <c r="G923" s="66"/>
      <c r="H923" s="70"/>
      <c r="I923" s="71"/>
      <c r="J923" s="71"/>
      <c r="K923" s="35"/>
      <c r="L923" s="78">
        <v>923</v>
      </c>
      <c r="M923" s="78"/>
      <c r="N923" s="73"/>
      <c r="O923" s="80" t="s">
        <v>754</v>
      </c>
      <c r="P923" s="82">
        <v>42816.087060185186</v>
      </c>
      <c r="Q923" s="80" t="s">
        <v>1208</v>
      </c>
      <c r="R923" s="80"/>
      <c r="S923" s="80"/>
      <c r="T923" s="80" t="s">
        <v>1884</v>
      </c>
      <c r="U923" s="82">
        <v>42816.087060185186</v>
      </c>
      <c r="V923" s="84" t="s">
        <v>2767</v>
      </c>
      <c r="W923" s="80"/>
      <c r="X923" s="80"/>
      <c r="Y923" s="83" t="s">
        <v>3767</v>
      </c>
      <c r="Z923" s="80"/>
    </row>
    <row r="924" spans="1:26" x14ac:dyDescent="0.25">
      <c r="A924" s="65" t="s">
        <v>371</v>
      </c>
      <c r="B924" s="65" t="s">
        <v>374</v>
      </c>
      <c r="C924" s="66"/>
      <c r="D924" s="67"/>
      <c r="E924" s="68"/>
      <c r="F924" s="69"/>
      <c r="G924" s="66"/>
      <c r="H924" s="70"/>
      <c r="I924" s="71"/>
      <c r="J924" s="71"/>
      <c r="K924" s="35"/>
      <c r="L924" s="78">
        <v>924</v>
      </c>
      <c r="M924" s="78"/>
      <c r="N924" s="73"/>
      <c r="O924" s="80" t="s">
        <v>755</v>
      </c>
      <c r="P924" s="82">
        <v>42816.082881944443</v>
      </c>
      <c r="Q924" s="80" t="s">
        <v>1207</v>
      </c>
      <c r="R924" s="80"/>
      <c r="S924" s="80"/>
      <c r="T924" s="80" t="s">
        <v>1884</v>
      </c>
      <c r="U924" s="82">
        <v>42816.082881944443</v>
      </c>
      <c r="V924" s="84" t="s">
        <v>2766</v>
      </c>
      <c r="W924" s="80"/>
      <c r="X924" s="80"/>
      <c r="Y924" s="83" t="s">
        <v>3766</v>
      </c>
      <c r="Z924" s="83" t="s">
        <v>3778</v>
      </c>
    </row>
    <row r="925" spans="1:26" x14ac:dyDescent="0.25">
      <c r="A925" s="65" t="s">
        <v>374</v>
      </c>
      <c r="B925" s="65" t="s">
        <v>374</v>
      </c>
      <c r="C925" s="66"/>
      <c r="D925" s="67"/>
      <c r="E925" s="68"/>
      <c r="F925" s="69"/>
      <c r="G925" s="66"/>
      <c r="H925" s="70"/>
      <c r="I925" s="71"/>
      <c r="J925" s="71"/>
      <c r="K925" s="35"/>
      <c r="L925" s="78">
        <v>925</v>
      </c>
      <c r="M925" s="78"/>
      <c r="N925" s="73"/>
      <c r="O925" s="80" t="s">
        <v>179</v>
      </c>
      <c r="P925" s="82">
        <v>42816.054895833331</v>
      </c>
      <c r="Q925" s="80" t="s">
        <v>1209</v>
      </c>
      <c r="R925" s="80"/>
      <c r="S925" s="80"/>
      <c r="T925" s="80" t="s">
        <v>1884</v>
      </c>
      <c r="U925" s="82">
        <v>42816.054895833331</v>
      </c>
      <c r="V925" s="84" t="s">
        <v>2768</v>
      </c>
      <c r="W925" s="80"/>
      <c r="X925" s="80"/>
      <c r="Y925" s="83" t="s">
        <v>3768</v>
      </c>
      <c r="Z925" s="80"/>
    </row>
    <row r="926" spans="1:26" x14ac:dyDescent="0.25">
      <c r="A926" s="65" t="s">
        <v>374</v>
      </c>
      <c r="B926" s="65" t="s">
        <v>374</v>
      </c>
      <c r="C926" s="66"/>
      <c r="D926" s="67"/>
      <c r="E926" s="68"/>
      <c r="F926" s="69"/>
      <c r="G926" s="66"/>
      <c r="H926" s="70"/>
      <c r="I926" s="71"/>
      <c r="J926" s="71"/>
      <c r="K926" s="35"/>
      <c r="L926" s="78">
        <v>926</v>
      </c>
      <c r="M926" s="78"/>
      <c r="N926" s="73"/>
      <c r="O926" s="80" t="s">
        <v>179</v>
      </c>
      <c r="P926" s="82">
        <v>42816.055833333332</v>
      </c>
      <c r="Q926" s="80" t="s">
        <v>1210</v>
      </c>
      <c r="R926" s="80"/>
      <c r="S926" s="80"/>
      <c r="T926" s="80" t="s">
        <v>1949</v>
      </c>
      <c r="U926" s="82">
        <v>42816.055833333332</v>
      </c>
      <c r="V926" s="84" t="s">
        <v>2769</v>
      </c>
      <c r="W926" s="80"/>
      <c r="X926" s="80"/>
      <c r="Y926" s="83" t="s">
        <v>3769</v>
      </c>
      <c r="Z926" s="80"/>
    </row>
    <row r="927" spans="1:26" x14ac:dyDescent="0.25">
      <c r="A927" s="65" t="s">
        <v>374</v>
      </c>
      <c r="B927" s="65" t="s">
        <v>374</v>
      </c>
      <c r="C927" s="66"/>
      <c r="D927" s="67"/>
      <c r="E927" s="68"/>
      <c r="F927" s="69"/>
      <c r="G927" s="66"/>
      <c r="H927" s="70"/>
      <c r="I927" s="71"/>
      <c r="J927" s="71"/>
      <c r="K927" s="35"/>
      <c r="L927" s="78">
        <v>927</v>
      </c>
      <c r="M927" s="78"/>
      <c r="N927" s="73"/>
      <c r="O927" s="80" t="s">
        <v>179</v>
      </c>
      <c r="P927" s="82">
        <v>42816.058055555557</v>
      </c>
      <c r="Q927" s="80" t="s">
        <v>1211</v>
      </c>
      <c r="R927" s="80"/>
      <c r="S927" s="80"/>
      <c r="T927" s="80" t="s">
        <v>2048</v>
      </c>
      <c r="U927" s="82">
        <v>42816.058055555557</v>
      </c>
      <c r="V927" s="84" t="s">
        <v>2770</v>
      </c>
      <c r="W927" s="80"/>
      <c r="X927" s="80"/>
      <c r="Y927" s="83" t="s">
        <v>3770</v>
      </c>
      <c r="Z927" s="80"/>
    </row>
    <row r="928" spans="1:26" x14ac:dyDescent="0.25">
      <c r="A928" s="65" t="s">
        <v>374</v>
      </c>
      <c r="B928" s="65" t="s">
        <v>549</v>
      </c>
      <c r="C928" s="66"/>
      <c r="D928" s="67"/>
      <c r="E928" s="68"/>
      <c r="F928" s="69"/>
      <c r="G928" s="66"/>
      <c r="H928" s="70"/>
      <c r="I928" s="71"/>
      <c r="J928" s="71"/>
      <c r="K928" s="35"/>
      <c r="L928" s="78">
        <v>928</v>
      </c>
      <c r="M928" s="78"/>
      <c r="N928" s="73"/>
      <c r="O928" s="80" t="s">
        <v>755</v>
      </c>
      <c r="P928" s="82">
        <v>42816.061469907407</v>
      </c>
      <c r="Q928" s="80" t="s">
        <v>1189</v>
      </c>
      <c r="R928" s="80"/>
      <c r="S928" s="80"/>
      <c r="T928" s="80" t="s">
        <v>1884</v>
      </c>
      <c r="U928" s="82">
        <v>42816.061469907407</v>
      </c>
      <c r="V928" s="84" t="s">
        <v>2745</v>
      </c>
      <c r="W928" s="80"/>
      <c r="X928" s="80"/>
      <c r="Y928" s="83" t="s">
        <v>3745</v>
      </c>
      <c r="Z928" s="83" t="s">
        <v>3748</v>
      </c>
    </row>
    <row r="929" spans="1:26" x14ac:dyDescent="0.25">
      <c r="A929" s="65" t="s">
        <v>374</v>
      </c>
      <c r="B929" s="65" t="s">
        <v>374</v>
      </c>
      <c r="C929" s="66"/>
      <c r="D929" s="67"/>
      <c r="E929" s="68"/>
      <c r="F929" s="69"/>
      <c r="G929" s="66"/>
      <c r="H929" s="70"/>
      <c r="I929" s="71"/>
      <c r="J929" s="71"/>
      <c r="K929" s="35"/>
      <c r="L929" s="78">
        <v>929</v>
      </c>
      <c r="M929" s="78"/>
      <c r="N929" s="73"/>
      <c r="O929" s="80" t="s">
        <v>179</v>
      </c>
      <c r="P929" s="82">
        <v>42816.061990740738</v>
      </c>
      <c r="Q929" s="80" t="s">
        <v>1212</v>
      </c>
      <c r="R929" s="84" t="s">
        <v>1691</v>
      </c>
      <c r="S929" s="80" t="s">
        <v>1805</v>
      </c>
      <c r="T929" s="80" t="s">
        <v>1884</v>
      </c>
      <c r="U929" s="82">
        <v>42816.061990740738</v>
      </c>
      <c r="V929" s="84" t="s">
        <v>2771</v>
      </c>
      <c r="W929" s="80"/>
      <c r="X929" s="80"/>
      <c r="Y929" s="83" t="s">
        <v>3771</v>
      </c>
      <c r="Z929" s="80"/>
    </row>
    <row r="930" spans="1:26" x14ac:dyDescent="0.25">
      <c r="A930" s="65" t="s">
        <v>374</v>
      </c>
      <c r="B930" s="65" t="s">
        <v>374</v>
      </c>
      <c r="C930" s="66"/>
      <c r="D930" s="67"/>
      <c r="E930" s="68"/>
      <c r="F930" s="69"/>
      <c r="G930" s="66"/>
      <c r="H930" s="70"/>
      <c r="I930" s="71"/>
      <c r="J930" s="71"/>
      <c r="K930" s="35"/>
      <c r="L930" s="78">
        <v>930</v>
      </c>
      <c r="M930" s="78"/>
      <c r="N930" s="73"/>
      <c r="O930" s="80" t="s">
        <v>179</v>
      </c>
      <c r="P930" s="82">
        <v>42816.065659722219</v>
      </c>
      <c r="Q930" s="80" t="s">
        <v>1213</v>
      </c>
      <c r="R930" s="84" t="s">
        <v>1692</v>
      </c>
      <c r="S930" s="80" t="s">
        <v>1805</v>
      </c>
      <c r="T930" s="80"/>
      <c r="U930" s="82">
        <v>42816.065659722219</v>
      </c>
      <c r="V930" s="84" t="s">
        <v>2772</v>
      </c>
      <c r="W930" s="80"/>
      <c r="X930" s="80"/>
      <c r="Y930" s="83" t="s">
        <v>3772</v>
      </c>
      <c r="Z930" s="80"/>
    </row>
    <row r="931" spans="1:26" x14ac:dyDescent="0.25">
      <c r="A931" s="65" t="s">
        <v>374</v>
      </c>
      <c r="B931" s="65" t="s">
        <v>371</v>
      </c>
      <c r="C931" s="66"/>
      <c r="D931" s="67"/>
      <c r="E931" s="68"/>
      <c r="F931" s="69"/>
      <c r="G931" s="66"/>
      <c r="H931" s="70"/>
      <c r="I931" s="71"/>
      <c r="J931" s="71"/>
      <c r="K931" s="35"/>
      <c r="L931" s="78">
        <v>931</v>
      </c>
      <c r="M931" s="78"/>
      <c r="N931" s="73"/>
      <c r="O931" s="80" t="s">
        <v>754</v>
      </c>
      <c r="P931" s="82">
        <v>42816.067083333335</v>
      </c>
      <c r="Q931" s="80" t="s">
        <v>1148</v>
      </c>
      <c r="R931" s="80"/>
      <c r="S931" s="80"/>
      <c r="T931" s="80" t="s">
        <v>1884</v>
      </c>
      <c r="U931" s="82">
        <v>42816.067083333335</v>
      </c>
      <c r="V931" s="84" t="s">
        <v>2704</v>
      </c>
      <c r="W931" s="80"/>
      <c r="X931" s="80"/>
      <c r="Y931" s="83" t="s">
        <v>3704</v>
      </c>
      <c r="Z931" s="83" t="s">
        <v>3694</v>
      </c>
    </row>
    <row r="932" spans="1:26" x14ac:dyDescent="0.25">
      <c r="A932" s="65" t="s">
        <v>374</v>
      </c>
      <c r="B932" s="65" t="s">
        <v>549</v>
      </c>
      <c r="C932" s="66"/>
      <c r="D932" s="67"/>
      <c r="E932" s="68"/>
      <c r="F932" s="69"/>
      <c r="G932" s="66"/>
      <c r="H932" s="70"/>
      <c r="I932" s="71"/>
      <c r="J932" s="71"/>
      <c r="K932" s="35"/>
      <c r="L932" s="78">
        <v>932</v>
      </c>
      <c r="M932" s="78"/>
      <c r="N932" s="73"/>
      <c r="O932" s="80" t="s">
        <v>754</v>
      </c>
      <c r="P932" s="82">
        <v>42816.071261574078</v>
      </c>
      <c r="Q932" s="80" t="s">
        <v>1123</v>
      </c>
      <c r="R932" s="80"/>
      <c r="S932" s="80"/>
      <c r="T932" s="80" t="s">
        <v>1884</v>
      </c>
      <c r="U932" s="82">
        <v>42816.071261574078</v>
      </c>
      <c r="V932" s="84" t="s">
        <v>2679</v>
      </c>
      <c r="W932" s="80"/>
      <c r="X932" s="80"/>
      <c r="Y932" s="83" t="s">
        <v>3679</v>
      </c>
      <c r="Z932" s="83" t="s">
        <v>3675</v>
      </c>
    </row>
    <row r="933" spans="1:26" x14ac:dyDescent="0.25">
      <c r="A933" s="65" t="s">
        <v>374</v>
      </c>
      <c r="B933" s="65" t="s">
        <v>371</v>
      </c>
      <c r="C933" s="66"/>
      <c r="D933" s="67"/>
      <c r="E933" s="68"/>
      <c r="F933" s="69"/>
      <c r="G933" s="66"/>
      <c r="H933" s="70"/>
      <c r="I933" s="71"/>
      <c r="J933" s="71"/>
      <c r="K933" s="35"/>
      <c r="L933" s="78">
        <v>933</v>
      </c>
      <c r="M933" s="78"/>
      <c r="N933" s="73"/>
      <c r="O933" s="80" t="s">
        <v>754</v>
      </c>
      <c r="P933" s="82">
        <v>42816.071261574078</v>
      </c>
      <c r="Q933" s="80" t="s">
        <v>1123</v>
      </c>
      <c r="R933" s="80"/>
      <c r="S933" s="80"/>
      <c r="T933" s="80" t="s">
        <v>1884</v>
      </c>
      <c r="U933" s="82">
        <v>42816.071261574078</v>
      </c>
      <c r="V933" s="84" t="s">
        <v>2679</v>
      </c>
      <c r="W933" s="80"/>
      <c r="X933" s="80"/>
      <c r="Y933" s="83" t="s">
        <v>3679</v>
      </c>
      <c r="Z933" s="83" t="s">
        <v>3675</v>
      </c>
    </row>
    <row r="934" spans="1:26" x14ac:dyDescent="0.25">
      <c r="A934" s="65" t="s">
        <v>374</v>
      </c>
      <c r="B934" s="65" t="s">
        <v>374</v>
      </c>
      <c r="C934" s="66"/>
      <c r="D934" s="67"/>
      <c r="E934" s="68"/>
      <c r="F934" s="69"/>
      <c r="G934" s="66"/>
      <c r="H934" s="70"/>
      <c r="I934" s="71"/>
      <c r="J934" s="71"/>
      <c r="K934" s="35"/>
      <c r="L934" s="78">
        <v>934</v>
      </c>
      <c r="M934" s="78"/>
      <c r="N934" s="73"/>
      <c r="O934" s="80" t="s">
        <v>179</v>
      </c>
      <c r="P934" s="82">
        <v>42816.075821759259</v>
      </c>
      <c r="Q934" s="80" t="s">
        <v>1214</v>
      </c>
      <c r="R934" s="80"/>
      <c r="S934" s="80"/>
      <c r="T934" s="80" t="s">
        <v>1884</v>
      </c>
      <c r="U934" s="82">
        <v>42816.075821759259</v>
      </c>
      <c r="V934" s="84" t="s">
        <v>2773</v>
      </c>
      <c r="W934" s="80"/>
      <c r="X934" s="80"/>
      <c r="Y934" s="83" t="s">
        <v>3773</v>
      </c>
      <c r="Z934" s="80"/>
    </row>
    <row r="935" spans="1:26" x14ac:dyDescent="0.25">
      <c r="A935" s="65" t="s">
        <v>374</v>
      </c>
      <c r="B935" s="65" t="s">
        <v>374</v>
      </c>
      <c r="C935" s="66"/>
      <c r="D935" s="67"/>
      <c r="E935" s="68"/>
      <c r="F935" s="69"/>
      <c r="G935" s="66"/>
      <c r="H935" s="70"/>
      <c r="I935" s="71"/>
      <c r="J935" s="71"/>
      <c r="K935" s="35"/>
      <c r="L935" s="78">
        <v>935</v>
      </c>
      <c r="M935" s="78"/>
      <c r="N935" s="73"/>
      <c r="O935" s="80" t="s">
        <v>179</v>
      </c>
      <c r="P935" s="82">
        <v>42816.076678240737</v>
      </c>
      <c r="Q935" s="80" t="s">
        <v>1215</v>
      </c>
      <c r="R935" s="80"/>
      <c r="S935" s="80"/>
      <c r="T935" s="80" t="s">
        <v>1884</v>
      </c>
      <c r="U935" s="82">
        <v>42816.076678240737</v>
      </c>
      <c r="V935" s="84" t="s">
        <v>2774</v>
      </c>
      <c r="W935" s="80"/>
      <c r="X935" s="80"/>
      <c r="Y935" s="83" t="s">
        <v>3774</v>
      </c>
      <c r="Z935" s="80"/>
    </row>
    <row r="936" spans="1:26" x14ac:dyDescent="0.25">
      <c r="A936" s="65" t="s">
        <v>374</v>
      </c>
      <c r="B936" s="65" t="s">
        <v>374</v>
      </c>
      <c r="C936" s="66"/>
      <c r="D936" s="67"/>
      <c r="E936" s="68"/>
      <c r="F936" s="69"/>
      <c r="G936" s="66"/>
      <c r="H936" s="70"/>
      <c r="I936" s="71"/>
      <c r="J936" s="71"/>
      <c r="K936" s="35"/>
      <c r="L936" s="78">
        <v>936</v>
      </c>
      <c r="M936" s="78"/>
      <c r="N936" s="73"/>
      <c r="O936" s="80" t="s">
        <v>179</v>
      </c>
      <c r="P936" s="82">
        <v>42816.077569444446</v>
      </c>
      <c r="Q936" s="80" t="s">
        <v>1216</v>
      </c>
      <c r="R936" s="80"/>
      <c r="S936" s="80"/>
      <c r="T936" s="80" t="s">
        <v>1884</v>
      </c>
      <c r="U936" s="82">
        <v>42816.077569444446</v>
      </c>
      <c r="V936" s="84" t="s">
        <v>2775</v>
      </c>
      <c r="W936" s="80"/>
      <c r="X936" s="80"/>
      <c r="Y936" s="83" t="s">
        <v>3775</v>
      </c>
      <c r="Z936" s="80"/>
    </row>
    <row r="937" spans="1:26" x14ac:dyDescent="0.25">
      <c r="A937" s="65" t="s">
        <v>374</v>
      </c>
      <c r="B937" s="65" t="s">
        <v>374</v>
      </c>
      <c r="C937" s="66"/>
      <c r="D937" s="67"/>
      <c r="E937" s="68"/>
      <c r="F937" s="69"/>
      <c r="G937" s="66"/>
      <c r="H937" s="70"/>
      <c r="I937" s="71"/>
      <c r="J937" s="71"/>
      <c r="K937" s="35"/>
      <c r="L937" s="78">
        <v>937</v>
      </c>
      <c r="M937" s="78"/>
      <c r="N937" s="73"/>
      <c r="O937" s="80" t="s">
        <v>179</v>
      </c>
      <c r="P937" s="82">
        <v>42816.078541666669</v>
      </c>
      <c r="Q937" s="80" t="s">
        <v>1217</v>
      </c>
      <c r="R937" s="84" t="s">
        <v>1693</v>
      </c>
      <c r="S937" s="80" t="s">
        <v>1805</v>
      </c>
      <c r="T937" s="80"/>
      <c r="U937" s="82">
        <v>42816.078541666669</v>
      </c>
      <c r="V937" s="84" t="s">
        <v>2776</v>
      </c>
      <c r="W937" s="80"/>
      <c r="X937" s="80"/>
      <c r="Y937" s="83" t="s">
        <v>3776</v>
      </c>
      <c r="Z937" s="80"/>
    </row>
    <row r="938" spans="1:26" x14ac:dyDescent="0.25">
      <c r="A938" s="65" t="s">
        <v>374</v>
      </c>
      <c r="B938" s="65" t="s">
        <v>549</v>
      </c>
      <c r="C938" s="66"/>
      <c r="D938" s="67"/>
      <c r="E938" s="68"/>
      <c r="F938" s="69"/>
      <c r="G938" s="66"/>
      <c r="H938" s="70"/>
      <c r="I938" s="71"/>
      <c r="J938" s="71"/>
      <c r="K938" s="35"/>
      <c r="L938" s="78">
        <v>938</v>
      </c>
      <c r="M938" s="78"/>
      <c r="N938" s="73"/>
      <c r="O938" s="80" t="s">
        <v>755</v>
      </c>
      <c r="P938" s="82">
        <v>42816.080208333333</v>
      </c>
      <c r="Q938" s="80" t="s">
        <v>1218</v>
      </c>
      <c r="R938" s="80"/>
      <c r="S938" s="80"/>
      <c r="T938" s="80" t="s">
        <v>1884</v>
      </c>
      <c r="U938" s="82">
        <v>42816.080208333333</v>
      </c>
      <c r="V938" s="84" t="s">
        <v>2777</v>
      </c>
      <c r="W938" s="80"/>
      <c r="X938" s="80"/>
      <c r="Y938" s="83" t="s">
        <v>3777</v>
      </c>
      <c r="Z938" s="83" t="s">
        <v>3784</v>
      </c>
    </row>
    <row r="939" spans="1:26" x14ac:dyDescent="0.25">
      <c r="A939" s="65" t="s">
        <v>374</v>
      </c>
      <c r="B939" s="65" t="s">
        <v>371</v>
      </c>
      <c r="C939" s="66"/>
      <c r="D939" s="67"/>
      <c r="E939" s="68"/>
      <c r="F939" s="69"/>
      <c r="G939" s="66"/>
      <c r="H939" s="70"/>
      <c r="I939" s="71"/>
      <c r="J939" s="71"/>
      <c r="K939" s="35"/>
      <c r="L939" s="78">
        <v>939</v>
      </c>
      <c r="M939" s="78"/>
      <c r="N939" s="73"/>
      <c r="O939" s="80" t="s">
        <v>755</v>
      </c>
      <c r="P939" s="82">
        <v>42816.081967592596</v>
      </c>
      <c r="Q939" s="80" t="s">
        <v>1219</v>
      </c>
      <c r="R939" s="80"/>
      <c r="S939" s="80"/>
      <c r="T939" s="80" t="s">
        <v>1884</v>
      </c>
      <c r="U939" s="82">
        <v>42816.081967592596</v>
      </c>
      <c r="V939" s="84" t="s">
        <v>2778</v>
      </c>
      <c r="W939" s="80"/>
      <c r="X939" s="80"/>
      <c r="Y939" s="83" t="s">
        <v>3778</v>
      </c>
      <c r="Z939" s="83" t="s">
        <v>3793</v>
      </c>
    </row>
    <row r="940" spans="1:26" x14ac:dyDescent="0.25">
      <c r="A940" s="65" t="s">
        <v>374</v>
      </c>
      <c r="B940" s="65" t="s">
        <v>374</v>
      </c>
      <c r="C940" s="66"/>
      <c r="D940" s="67"/>
      <c r="E940" s="68"/>
      <c r="F940" s="69"/>
      <c r="G940" s="66"/>
      <c r="H940" s="70"/>
      <c r="I940" s="71"/>
      <c r="J940" s="71"/>
      <c r="K940" s="35"/>
      <c r="L940" s="78">
        <v>940</v>
      </c>
      <c r="M940" s="78"/>
      <c r="N940" s="73"/>
      <c r="O940" s="80" t="s">
        <v>179</v>
      </c>
      <c r="P940" s="82">
        <v>42816.083483796298</v>
      </c>
      <c r="Q940" s="80" t="s">
        <v>1220</v>
      </c>
      <c r="R940" s="84" t="s">
        <v>1581</v>
      </c>
      <c r="S940" s="80" t="s">
        <v>1805</v>
      </c>
      <c r="T940" s="80" t="s">
        <v>1884</v>
      </c>
      <c r="U940" s="82">
        <v>42816.083483796298</v>
      </c>
      <c r="V940" s="84" t="s">
        <v>2779</v>
      </c>
      <c r="W940" s="80"/>
      <c r="X940" s="80"/>
      <c r="Y940" s="83" t="s">
        <v>3779</v>
      </c>
      <c r="Z940" s="80"/>
    </row>
    <row r="941" spans="1:26" x14ac:dyDescent="0.25">
      <c r="A941" s="65" t="s">
        <v>374</v>
      </c>
      <c r="B941" s="65" t="s">
        <v>374</v>
      </c>
      <c r="C941" s="66"/>
      <c r="D941" s="67"/>
      <c r="E941" s="68"/>
      <c r="F941" s="69"/>
      <c r="G941" s="66"/>
      <c r="H941" s="70"/>
      <c r="I941" s="71"/>
      <c r="J941" s="71"/>
      <c r="K941" s="35"/>
      <c r="L941" s="78">
        <v>941</v>
      </c>
      <c r="M941" s="78"/>
      <c r="N941" s="73"/>
      <c r="O941" s="80" t="s">
        <v>179</v>
      </c>
      <c r="P941" s="82">
        <v>42816.084756944445</v>
      </c>
      <c r="Q941" s="80" t="s">
        <v>1221</v>
      </c>
      <c r="R941" s="84" t="s">
        <v>1694</v>
      </c>
      <c r="S941" s="80" t="s">
        <v>1805</v>
      </c>
      <c r="T941" s="80" t="s">
        <v>1884</v>
      </c>
      <c r="U941" s="82">
        <v>42816.084756944445</v>
      </c>
      <c r="V941" s="84" t="s">
        <v>2780</v>
      </c>
      <c r="W941" s="80"/>
      <c r="X941" s="80"/>
      <c r="Y941" s="83" t="s">
        <v>3780</v>
      </c>
      <c r="Z941" s="80"/>
    </row>
    <row r="942" spans="1:26" x14ac:dyDescent="0.25">
      <c r="A942" s="65" t="s">
        <v>374</v>
      </c>
      <c r="B942" s="65" t="s">
        <v>374</v>
      </c>
      <c r="C942" s="66"/>
      <c r="D942" s="67"/>
      <c r="E942" s="68"/>
      <c r="F942" s="69"/>
      <c r="G942" s="66"/>
      <c r="H942" s="70"/>
      <c r="I942" s="71"/>
      <c r="J942" s="71"/>
      <c r="K942" s="35"/>
      <c r="L942" s="78">
        <v>942</v>
      </c>
      <c r="M942" s="78"/>
      <c r="N942" s="73"/>
      <c r="O942" s="80" t="s">
        <v>179</v>
      </c>
      <c r="P942" s="82">
        <v>42816.0856712963</v>
      </c>
      <c r="Q942" s="80" t="s">
        <v>1222</v>
      </c>
      <c r="R942" s="84" t="s">
        <v>1695</v>
      </c>
      <c r="S942" s="80" t="s">
        <v>1805</v>
      </c>
      <c r="T942" s="80" t="s">
        <v>1884</v>
      </c>
      <c r="U942" s="82">
        <v>42816.0856712963</v>
      </c>
      <c r="V942" s="84" t="s">
        <v>2781</v>
      </c>
      <c r="W942" s="80"/>
      <c r="X942" s="80"/>
      <c r="Y942" s="83" t="s">
        <v>3781</v>
      </c>
      <c r="Z942" s="80"/>
    </row>
    <row r="943" spans="1:26" x14ac:dyDescent="0.25">
      <c r="A943" s="65" t="s">
        <v>374</v>
      </c>
      <c r="B943" s="65" t="s">
        <v>374</v>
      </c>
      <c r="C943" s="66"/>
      <c r="D943" s="67"/>
      <c r="E943" s="68"/>
      <c r="F943" s="69"/>
      <c r="G943" s="66"/>
      <c r="H943" s="70"/>
      <c r="I943" s="71"/>
      <c r="J943" s="71"/>
      <c r="K943" s="35"/>
      <c r="L943" s="78">
        <v>943</v>
      </c>
      <c r="M943" s="78"/>
      <c r="N943" s="73"/>
      <c r="O943" s="80" t="s">
        <v>179</v>
      </c>
      <c r="P943" s="82">
        <v>42816.087685185186</v>
      </c>
      <c r="Q943" s="80" t="s">
        <v>1223</v>
      </c>
      <c r="R943" s="84" t="s">
        <v>1696</v>
      </c>
      <c r="S943" s="80" t="s">
        <v>1805</v>
      </c>
      <c r="T943" s="80" t="s">
        <v>1884</v>
      </c>
      <c r="U943" s="82">
        <v>42816.087685185186</v>
      </c>
      <c r="V943" s="84" t="s">
        <v>2782</v>
      </c>
      <c r="W943" s="80"/>
      <c r="X943" s="80"/>
      <c r="Y943" s="83" t="s">
        <v>3782</v>
      </c>
      <c r="Z943" s="80"/>
    </row>
    <row r="944" spans="1:26" x14ac:dyDescent="0.25">
      <c r="A944" s="65" t="s">
        <v>374</v>
      </c>
      <c r="B944" s="65" t="s">
        <v>371</v>
      </c>
      <c r="C944" s="66"/>
      <c r="D944" s="67"/>
      <c r="E944" s="68"/>
      <c r="F944" s="69"/>
      <c r="G944" s="66"/>
      <c r="H944" s="70"/>
      <c r="I944" s="71"/>
      <c r="J944" s="71"/>
      <c r="K944" s="35"/>
      <c r="L944" s="78">
        <v>944</v>
      </c>
      <c r="M944" s="78"/>
      <c r="N944" s="73"/>
      <c r="O944" s="80" t="s">
        <v>754</v>
      </c>
      <c r="P944" s="82">
        <v>42816.091261574074</v>
      </c>
      <c r="Q944" s="80" t="s">
        <v>894</v>
      </c>
      <c r="R944" s="80"/>
      <c r="S944" s="80"/>
      <c r="T944" s="80" t="s">
        <v>1884</v>
      </c>
      <c r="U944" s="82">
        <v>42816.091261574074</v>
      </c>
      <c r="V944" s="84" t="s">
        <v>2344</v>
      </c>
      <c r="W944" s="80"/>
      <c r="X944" s="80"/>
      <c r="Y944" s="83" t="s">
        <v>3344</v>
      </c>
      <c r="Z944" s="80"/>
    </row>
    <row r="945" spans="1:26" x14ac:dyDescent="0.25">
      <c r="A945" s="65" t="s">
        <v>549</v>
      </c>
      <c r="B945" s="65" t="s">
        <v>374</v>
      </c>
      <c r="C945" s="66"/>
      <c r="D945" s="67"/>
      <c r="E945" s="68"/>
      <c r="F945" s="69"/>
      <c r="G945" s="66"/>
      <c r="H945" s="70"/>
      <c r="I945" s="71"/>
      <c r="J945" s="71"/>
      <c r="K945" s="35"/>
      <c r="L945" s="78">
        <v>945</v>
      </c>
      <c r="M945" s="78"/>
      <c r="N945" s="73"/>
      <c r="O945" s="80" t="s">
        <v>754</v>
      </c>
      <c r="P945" s="82">
        <v>42816.055902777778</v>
      </c>
      <c r="Q945" s="80" t="s">
        <v>1224</v>
      </c>
      <c r="R945" s="80"/>
      <c r="S945" s="80"/>
      <c r="T945" s="80" t="s">
        <v>1884</v>
      </c>
      <c r="U945" s="82">
        <v>42816.055902777778</v>
      </c>
      <c r="V945" s="84" t="s">
        <v>2783</v>
      </c>
      <c r="W945" s="80"/>
      <c r="X945" s="80"/>
      <c r="Y945" s="83" t="s">
        <v>3783</v>
      </c>
      <c r="Z945" s="83" t="s">
        <v>3768</v>
      </c>
    </row>
    <row r="946" spans="1:26" x14ac:dyDescent="0.25">
      <c r="A946" s="65" t="s">
        <v>549</v>
      </c>
      <c r="B946" s="65" t="s">
        <v>374</v>
      </c>
      <c r="C946" s="66"/>
      <c r="D946" s="67"/>
      <c r="E946" s="68"/>
      <c r="F946" s="69"/>
      <c r="G946" s="66"/>
      <c r="H946" s="70"/>
      <c r="I946" s="71"/>
      <c r="J946" s="71"/>
      <c r="K946" s="35"/>
      <c r="L946" s="78">
        <v>946</v>
      </c>
      <c r="M946" s="78"/>
      <c r="N946" s="73"/>
      <c r="O946" s="80" t="s">
        <v>754</v>
      </c>
      <c r="P946" s="82">
        <v>42816.061226851853</v>
      </c>
      <c r="Q946" s="80" t="s">
        <v>1127</v>
      </c>
      <c r="R946" s="80"/>
      <c r="S946" s="80"/>
      <c r="T946" s="80" t="s">
        <v>1884</v>
      </c>
      <c r="U946" s="82">
        <v>42816.061226851853</v>
      </c>
      <c r="V946" s="84" t="s">
        <v>2683</v>
      </c>
      <c r="W946" s="80"/>
      <c r="X946" s="80"/>
      <c r="Y946" s="83" t="s">
        <v>3683</v>
      </c>
      <c r="Z946" s="80"/>
    </row>
    <row r="947" spans="1:26" x14ac:dyDescent="0.25">
      <c r="A947" s="65" t="s">
        <v>549</v>
      </c>
      <c r="B947" s="65" t="s">
        <v>374</v>
      </c>
      <c r="C947" s="66"/>
      <c r="D947" s="67"/>
      <c r="E947" s="68"/>
      <c r="F947" s="69"/>
      <c r="G947" s="66"/>
      <c r="H947" s="70"/>
      <c r="I947" s="71"/>
      <c r="J947" s="71"/>
      <c r="K947" s="35"/>
      <c r="L947" s="78">
        <v>947</v>
      </c>
      <c r="M947" s="78"/>
      <c r="N947" s="73"/>
      <c r="O947" s="80" t="s">
        <v>754</v>
      </c>
      <c r="P947" s="82">
        <v>42816.07707175926</v>
      </c>
      <c r="Q947" s="80" t="s">
        <v>1225</v>
      </c>
      <c r="R947" s="84" t="s">
        <v>1690</v>
      </c>
      <c r="S947" s="80" t="s">
        <v>1805</v>
      </c>
      <c r="T947" s="80" t="s">
        <v>1884</v>
      </c>
      <c r="U947" s="82">
        <v>42816.07707175926</v>
      </c>
      <c r="V947" s="84" t="s">
        <v>2784</v>
      </c>
      <c r="W947" s="80"/>
      <c r="X947" s="80"/>
      <c r="Y947" s="83" t="s">
        <v>3784</v>
      </c>
      <c r="Z947" s="80"/>
    </row>
    <row r="948" spans="1:26" x14ac:dyDescent="0.25">
      <c r="A948" s="65" t="s">
        <v>549</v>
      </c>
      <c r="B948" s="65" t="s">
        <v>374</v>
      </c>
      <c r="C948" s="66"/>
      <c r="D948" s="67"/>
      <c r="E948" s="68"/>
      <c r="F948" s="69"/>
      <c r="G948" s="66"/>
      <c r="H948" s="70"/>
      <c r="I948" s="71"/>
      <c r="J948" s="71"/>
      <c r="K948" s="35"/>
      <c r="L948" s="78">
        <v>948</v>
      </c>
      <c r="M948" s="78"/>
      <c r="N948" s="73"/>
      <c r="O948" s="80" t="s">
        <v>754</v>
      </c>
      <c r="P948" s="82">
        <v>42816.086724537039</v>
      </c>
      <c r="Q948" s="80" t="s">
        <v>1226</v>
      </c>
      <c r="R948" s="84" t="s">
        <v>1695</v>
      </c>
      <c r="S948" s="80" t="s">
        <v>1805</v>
      </c>
      <c r="T948" s="80" t="s">
        <v>1884</v>
      </c>
      <c r="U948" s="82">
        <v>42816.086724537039</v>
      </c>
      <c r="V948" s="84" t="s">
        <v>2785</v>
      </c>
      <c r="W948" s="80"/>
      <c r="X948" s="80"/>
      <c r="Y948" s="83" t="s">
        <v>3785</v>
      </c>
      <c r="Z948" s="80"/>
    </row>
    <row r="949" spans="1:26" x14ac:dyDescent="0.25">
      <c r="A949" s="65" t="s">
        <v>549</v>
      </c>
      <c r="B949" s="65" t="s">
        <v>374</v>
      </c>
      <c r="C949" s="66"/>
      <c r="D949" s="67"/>
      <c r="E949" s="68"/>
      <c r="F949" s="69"/>
      <c r="G949" s="66"/>
      <c r="H949" s="70"/>
      <c r="I949" s="71"/>
      <c r="J949" s="71"/>
      <c r="K949" s="35"/>
      <c r="L949" s="78">
        <v>949</v>
      </c>
      <c r="M949" s="78"/>
      <c r="N949" s="73"/>
      <c r="O949" s="80" t="s">
        <v>754</v>
      </c>
      <c r="P949" s="82">
        <v>42816.086793981478</v>
      </c>
      <c r="Q949" s="80" t="s">
        <v>1227</v>
      </c>
      <c r="R949" s="84" t="s">
        <v>1694</v>
      </c>
      <c r="S949" s="80" t="s">
        <v>1805</v>
      </c>
      <c r="T949" s="80" t="s">
        <v>1884</v>
      </c>
      <c r="U949" s="82">
        <v>42816.086793981478</v>
      </c>
      <c r="V949" s="84" t="s">
        <v>2786</v>
      </c>
      <c r="W949" s="80"/>
      <c r="X949" s="80"/>
      <c r="Y949" s="83" t="s">
        <v>3786</v>
      </c>
      <c r="Z949" s="80"/>
    </row>
    <row r="950" spans="1:26" x14ac:dyDescent="0.25">
      <c r="A950" s="65" t="s">
        <v>549</v>
      </c>
      <c r="B950" s="65" t="s">
        <v>374</v>
      </c>
      <c r="C950" s="66"/>
      <c r="D950" s="67"/>
      <c r="E950" s="68"/>
      <c r="F950" s="69"/>
      <c r="G950" s="66"/>
      <c r="H950" s="70"/>
      <c r="I950" s="71"/>
      <c r="J950" s="71"/>
      <c r="K950" s="35"/>
      <c r="L950" s="78">
        <v>950</v>
      </c>
      <c r="M950" s="78"/>
      <c r="N950" s="73"/>
      <c r="O950" s="80" t="s">
        <v>754</v>
      </c>
      <c r="P950" s="82">
        <v>42816.087060185186</v>
      </c>
      <c r="Q950" s="80" t="s">
        <v>1208</v>
      </c>
      <c r="R950" s="80"/>
      <c r="S950" s="80"/>
      <c r="T950" s="80" t="s">
        <v>1884</v>
      </c>
      <c r="U950" s="82">
        <v>42816.087060185186</v>
      </c>
      <c r="V950" s="84" t="s">
        <v>2767</v>
      </c>
      <c r="W950" s="80"/>
      <c r="X950" s="80"/>
      <c r="Y950" s="83" t="s">
        <v>3767</v>
      </c>
      <c r="Z950" s="80"/>
    </row>
    <row r="951" spans="1:26" x14ac:dyDescent="0.25">
      <c r="A951" s="65" t="s">
        <v>371</v>
      </c>
      <c r="B951" s="65" t="s">
        <v>371</v>
      </c>
      <c r="C951" s="66"/>
      <c r="D951" s="67"/>
      <c r="E951" s="68"/>
      <c r="F951" s="69"/>
      <c r="G951" s="66"/>
      <c r="H951" s="70"/>
      <c r="I951" s="71"/>
      <c r="J951" s="71"/>
      <c r="K951" s="35"/>
      <c r="L951" s="78">
        <v>951</v>
      </c>
      <c r="M951" s="78"/>
      <c r="N951" s="73"/>
      <c r="O951" s="80" t="s">
        <v>179</v>
      </c>
      <c r="P951" s="82">
        <v>42816.049942129626</v>
      </c>
      <c r="Q951" s="80" t="s">
        <v>1228</v>
      </c>
      <c r="R951" s="80"/>
      <c r="S951" s="80"/>
      <c r="T951" s="80" t="s">
        <v>1884</v>
      </c>
      <c r="U951" s="82">
        <v>42816.049942129626</v>
      </c>
      <c r="V951" s="84" t="s">
        <v>2787</v>
      </c>
      <c r="W951" s="80"/>
      <c r="X951" s="80"/>
      <c r="Y951" s="83" t="s">
        <v>3787</v>
      </c>
      <c r="Z951" s="80"/>
    </row>
    <row r="952" spans="1:26" x14ac:dyDescent="0.25">
      <c r="A952" s="65" t="s">
        <v>371</v>
      </c>
      <c r="B952" s="65" t="s">
        <v>371</v>
      </c>
      <c r="C952" s="66"/>
      <c r="D952" s="67"/>
      <c r="E952" s="68"/>
      <c r="F952" s="69"/>
      <c r="G952" s="66"/>
      <c r="H952" s="70"/>
      <c r="I952" s="71"/>
      <c r="J952" s="71"/>
      <c r="K952" s="35"/>
      <c r="L952" s="78">
        <v>952</v>
      </c>
      <c r="M952" s="78"/>
      <c r="N952" s="73"/>
      <c r="O952" s="80" t="s">
        <v>179</v>
      </c>
      <c r="P952" s="82">
        <v>42816.06386574074</v>
      </c>
      <c r="Q952" s="80" t="s">
        <v>1229</v>
      </c>
      <c r="R952" s="80"/>
      <c r="S952" s="80"/>
      <c r="T952" s="80" t="s">
        <v>1884</v>
      </c>
      <c r="U952" s="82">
        <v>42816.06386574074</v>
      </c>
      <c r="V952" s="84" t="s">
        <v>2788</v>
      </c>
      <c r="W952" s="80"/>
      <c r="X952" s="80"/>
      <c r="Y952" s="83" t="s">
        <v>3788</v>
      </c>
      <c r="Z952" s="80"/>
    </row>
    <row r="953" spans="1:26" x14ac:dyDescent="0.25">
      <c r="A953" s="65" t="s">
        <v>371</v>
      </c>
      <c r="B953" s="65" t="s">
        <v>371</v>
      </c>
      <c r="C953" s="66"/>
      <c r="D953" s="67"/>
      <c r="E953" s="68"/>
      <c r="F953" s="69"/>
      <c r="G953" s="66"/>
      <c r="H953" s="70"/>
      <c r="I953" s="71"/>
      <c r="J953" s="71"/>
      <c r="K953" s="35"/>
      <c r="L953" s="78">
        <v>953</v>
      </c>
      <c r="M953" s="78"/>
      <c r="N953" s="73"/>
      <c r="O953" s="80" t="s">
        <v>179</v>
      </c>
      <c r="P953" s="82">
        <v>42816.064629629633</v>
      </c>
      <c r="Q953" s="80" t="s">
        <v>1230</v>
      </c>
      <c r="R953" s="80"/>
      <c r="S953" s="80"/>
      <c r="T953" s="80" t="s">
        <v>1884</v>
      </c>
      <c r="U953" s="82">
        <v>42816.064629629633</v>
      </c>
      <c r="V953" s="84" t="s">
        <v>2789</v>
      </c>
      <c r="W953" s="80"/>
      <c r="X953" s="80"/>
      <c r="Y953" s="83" t="s">
        <v>3789</v>
      </c>
      <c r="Z953" s="80"/>
    </row>
    <row r="954" spans="1:26" x14ac:dyDescent="0.25">
      <c r="A954" s="65" t="s">
        <v>371</v>
      </c>
      <c r="B954" s="65" t="s">
        <v>549</v>
      </c>
      <c r="C954" s="66"/>
      <c r="D954" s="67"/>
      <c r="E954" s="68"/>
      <c r="F954" s="69"/>
      <c r="G954" s="66"/>
      <c r="H954" s="70"/>
      <c r="I954" s="71"/>
      <c r="J954" s="71"/>
      <c r="K954" s="35"/>
      <c r="L954" s="78">
        <v>954</v>
      </c>
      <c r="M954" s="78"/>
      <c r="N954" s="73"/>
      <c r="O954" s="80" t="s">
        <v>755</v>
      </c>
      <c r="P954" s="82">
        <v>42816.065208333333</v>
      </c>
      <c r="Q954" s="80" t="s">
        <v>1231</v>
      </c>
      <c r="R954" s="80"/>
      <c r="S954" s="80"/>
      <c r="T954" s="80" t="s">
        <v>1884</v>
      </c>
      <c r="U954" s="82">
        <v>42816.065208333333</v>
      </c>
      <c r="V954" s="84" t="s">
        <v>2790</v>
      </c>
      <c r="W954" s="80"/>
      <c r="X954" s="80"/>
      <c r="Y954" s="83" t="s">
        <v>3790</v>
      </c>
      <c r="Z954" s="83" t="s">
        <v>3797</v>
      </c>
    </row>
    <row r="955" spans="1:26" x14ac:dyDescent="0.25">
      <c r="A955" s="65" t="s">
        <v>371</v>
      </c>
      <c r="B955" s="65" t="s">
        <v>549</v>
      </c>
      <c r="C955" s="66"/>
      <c r="D955" s="67"/>
      <c r="E955" s="68"/>
      <c r="F955" s="69"/>
      <c r="G955" s="66"/>
      <c r="H955" s="70"/>
      <c r="I955" s="71"/>
      <c r="J955" s="71"/>
      <c r="K955" s="35"/>
      <c r="L955" s="78">
        <v>955</v>
      </c>
      <c r="M955" s="78"/>
      <c r="N955" s="73"/>
      <c r="O955" s="80" t="s">
        <v>755</v>
      </c>
      <c r="P955" s="82">
        <v>42816.06591435185</v>
      </c>
      <c r="Q955" s="80" t="s">
        <v>1232</v>
      </c>
      <c r="R955" s="80"/>
      <c r="S955" s="80"/>
      <c r="T955" s="80" t="s">
        <v>1884</v>
      </c>
      <c r="U955" s="82">
        <v>42816.06591435185</v>
      </c>
      <c r="V955" s="84" t="s">
        <v>2791</v>
      </c>
      <c r="W955" s="80"/>
      <c r="X955" s="80"/>
      <c r="Y955" s="83" t="s">
        <v>3791</v>
      </c>
      <c r="Z955" s="83" t="s">
        <v>3797</v>
      </c>
    </row>
    <row r="956" spans="1:26" x14ac:dyDescent="0.25">
      <c r="A956" s="65" t="s">
        <v>371</v>
      </c>
      <c r="B956" s="65" t="s">
        <v>549</v>
      </c>
      <c r="C956" s="66"/>
      <c r="D956" s="67"/>
      <c r="E956" s="68"/>
      <c r="F956" s="69"/>
      <c r="G956" s="66"/>
      <c r="H956" s="70"/>
      <c r="I956" s="71"/>
      <c r="J956" s="71"/>
      <c r="K956" s="35"/>
      <c r="L956" s="78">
        <v>956</v>
      </c>
      <c r="M956" s="78"/>
      <c r="N956" s="73"/>
      <c r="O956" s="80" t="s">
        <v>755</v>
      </c>
      <c r="P956" s="82">
        <v>42816.066469907404</v>
      </c>
      <c r="Q956" s="80" t="s">
        <v>1233</v>
      </c>
      <c r="R956" s="80"/>
      <c r="S956" s="80"/>
      <c r="T956" s="80" t="s">
        <v>1884</v>
      </c>
      <c r="U956" s="82">
        <v>42816.066469907404</v>
      </c>
      <c r="V956" s="84" t="s">
        <v>2792</v>
      </c>
      <c r="W956" s="80"/>
      <c r="X956" s="80"/>
      <c r="Y956" s="83" t="s">
        <v>3792</v>
      </c>
      <c r="Z956" s="83" t="s">
        <v>3791</v>
      </c>
    </row>
    <row r="957" spans="1:26" x14ac:dyDescent="0.25">
      <c r="A957" s="65" t="s">
        <v>371</v>
      </c>
      <c r="B957" s="65" t="s">
        <v>549</v>
      </c>
      <c r="C957" s="66"/>
      <c r="D957" s="67"/>
      <c r="E957" s="68"/>
      <c r="F957" s="69"/>
      <c r="G957" s="66"/>
      <c r="H957" s="70"/>
      <c r="I957" s="71"/>
      <c r="J957" s="71"/>
      <c r="K957" s="35"/>
      <c r="L957" s="78">
        <v>957</v>
      </c>
      <c r="M957" s="78"/>
      <c r="N957" s="73"/>
      <c r="O957" s="80" t="s">
        <v>755</v>
      </c>
      <c r="P957" s="82">
        <v>42816.069965277777</v>
      </c>
      <c r="Q957" s="80" t="s">
        <v>1172</v>
      </c>
      <c r="R957" s="80"/>
      <c r="S957" s="80"/>
      <c r="T957" s="80" t="s">
        <v>1884</v>
      </c>
      <c r="U957" s="82">
        <v>42816.069965277777</v>
      </c>
      <c r="V957" s="84" t="s">
        <v>2728</v>
      </c>
      <c r="W957" s="80"/>
      <c r="X957" s="80"/>
      <c r="Y957" s="83" t="s">
        <v>3728</v>
      </c>
      <c r="Z957" s="83" t="s">
        <v>3732</v>
      </c>
    </row>
    <row r="958" spans="1:26" x14ac:dyDescent="0.25">
      <c r="A958" s="65" t="s">
        <v>371</v>
      </c>
      <c r="B958" s="65" t="s">
        <v>549</v>
      </c>
      <c r="C958" s="66"/>
      <c r="D958" s="67"/>
      <c r="E958" s="68"/>
      <c r="F958" s="69"/>
      <c r="G958" s="66"/>
      <c r="H958" s="70"/>
      <c r="I958" s="71"/>
      <c r="J958" s="71"/>
      <c r="K958" s="35"/>
      <c r="L958" s="78">
        <v>958</v>
      </c>
      <c r="M958" s="78"/>
      <c r="N958" s="73"/>
      <c r="O958" s="80" t="s">
        <v>755</v>
      </c>
      <c r="P958" s="82">
        <v>42816.070335648146</v>
      </c>
      <c r="Q958" s="80" t="s">
        <v>1173</v>
      </c>
      <c r="R958" s="80"/>
      <c r="S958" s="80"/>
      <c r="T958" s="80" t="s">
        <v>1884</v>
      </c>
      <c r="U958" s="82">
        <v>42816.070335648146</v>
      </c>
      <c r="V958" s="84" t="s">
        <v>2729</v>
      </c>
      <c r="W958" s="80"/>
      <c r="X958" s="80"/>
      <c r="Y958" s="83" t="s">
        <v>3729</v>
      </c>
      <c r="Z958" s="83" t="s">
        <v>3728</v>
      </c>
    </row>
    <row r="959" spans="1:26" x14ac:dyDescent="0.25">
      <c r="A959" s="65" t="s">
        <v>371</v>
      </c>
      <c r="B959" s="65" t="s">
        <v>371</v>
      </c>
      <c r="C959" s="66"/>
      <c r="D959" s="67"/>
      <c r="E959" s="68"/>
      <c r="F959" s="69"/>
      <c r="G959" s="66"/>
      <c r="H959" s="70"/>
      <c r="I959" s="71"/>
      <c r="J959" s="71"/>
      <c r="K959" s="35"/>
      <c r="L959" s="78">
        <v>959</v>
      </c>
      <c r="M959" s="78"/>
      <c r="N959" s="73"/>
      <c r="O959" s="80" t="s">
        <v>179</v>
      </c>
      <c r="P959" s="82">
        <v>42816.07949074074</v>
      </c>
      <c r="Q959" s="80" t="s">
        <v>1234</v>
      </c>
      <c r="R959" s="84" t="s">
        <v>1697</v>
      </c>
      <c r="S959" s="80" t="s">
        <v>1805</v>
      </c>
      <c r="T959" s="80" t="s">
        <v>1884</v>
      </c>
      <c r="U959" s="82">
        <v>42816.07949074074</v>
      </c>
      <c r="V959" s="84" t="s">
        <v>2793</v>
      </c>
      <c r="W959" s="80"/>
      <c r="X959" s="80"/>
      <c r="Y959" s="83" t="s">
        <v>3793</v>
      </c>
      <c r="Z959" s="80"/>
    </row>
    <row r="960" spans="1:26" x14ac:dyDescent="0.25">
      <c r="A960" s="65" t="s">
        <v>371</v>
      </c>
      <c r="B960" s="65" t="s">
        <v>371</v>
      </c>
      <c r="C960" s="66"/>
      <c r="D960" s="67"/>
      <c r="E960" s="68"/>
      <c r="F960" s="69"/>
      <c r="G960" s="66"/>
      <c r="H960" s="70"/>
      <c r="I960" s="71"/>
      <c r="J960" s="71"/>
      <c r="K960" s="35"/>
      <c r="L960" s="78">
        <v>960</v>
      </c>
      <c r="M960" s="78"/>
      <c r="N960" s="73"/>
      <c r="O960" s="80" t="s">
        <v>179</v>
      </c>
      <c r="P960" s="82">
        <v>42816.084097222221</v>
      </c>
      <c r="Q960" s="80" t="s">
        <v>1235</v>
      </c>
      <c r="R960" s="80"/>
      <c r="S960" s="80"/>
      <c r="T960" s="80" t="s">
        <v>1884</v>
      </c>
      <c r="U960" s="82">
        <v>42816.084097222221</v>
      </c>
      <c r="V960" s="84" t="s">
        <v>2794</v>
      </c>
      <c r="W960" s="80"/>
      <c r="X960" s="80"/>
      <c r="Y960" s="83" t="s">
        <v>3794</v>
      </c>
      <c r="Z960" s="80"/>
    </row>
    <row r="961" spans="1:26" x14ac:dyDescent="0.25">
      <c r="A961" s="65" t="s">
        <v>371</v>
      </c>
      <c r="B961" s="65" t="s">
        <v>574</v>
      </c>
      <c r="C961" s="66"/>
      <c r="D961" s="67"/>
      <c r="E961" s="68"/>
      <c r="F961" s="69"/>
      <c r="G961" s="66"/>
      <c r="H961" s="70"/>
      <c r="I961" s="71"/>
      <c r="J961" s="71"/>
      <c r="K961" s="35"/>
      <c r="L961" s="78">
        <v>961</v>
      </c>
      <c r="M961" s="78"/>
      <c r="N961" s="73"/>
      <c r="O961" s="80" t="s">
        <v>754</v>
      </c>
      <c r="P961" s="82">
        <v>42816.085810185185</v>
      </c>
      <c r="Q961" s="80" t="s">
        <v>1090</v>
      </c>
      <c r="R961" s="80"/>
      <c r="S961" s="80"/>
      <c r="T961" s="80" t="s">
        <v>1884</v>
      </c>
      <c r="U961" s="82">
        <v>42816.085810185185</v>
      </c>
      <c r="V961" s="84" t="s">
        <v>2795</v>
      </c>
      <c r="W961" s="80"/>
      <c r="X961" s="80"/>
      <c r="Y961" s="83" t="s">
        <v>3795</v>
      </c>
      <c r="Z961" s="80"/>
    </row>
    <row r="962" spans="1:26" x14ac:dyDescent="0.25">
      <c r="A962" s="65" t="s">
        <v>371</v>
      </c>
      <c r="B962" s="65" t="s">
        <v>549</v>
      </c>
      <c r="C962" s="66"/>
      <c r="D962" s="67"/>
      <c r="E962" s="68"/>
      <c r="F962" s="69"/>
      <c r="G962" s="66"/>
      <c r="H962" s="70"/>
      <c r="I962" s="71"/>
      <c r="J962" s="71"/>
      <c r="K962" s="35"/>
      <c r="L962" s="78">
        <v>962</v>
      </c>
      <c r="M962" s="78"/>
      <c r="N962" s="73"/>
      <c r="O962" s="80" t="s">
        <v>754</v>
      </c>
      <c r="P962" s="82">
        <v>42816.085810185185</v>
      </c>
      <c r="Q962" s="80" t="s">
        <v>1090</v>
      </c>
      <c r="R962" s="80"/>
      <c r="S962" s="80"/>
      <c r="T962" s="80" t="s">
        <v>1884</v>
      </c>
      <c r="U962" s="82">
        <v>42816.085810185185</v>
      </c>
      <c r="V962" s="84" t="s">
        <v>2795</v>
      </c>
      <c r="W962" s="80"/>
      <c r="X962" s="80"/>
      <c r="Y962" s="83" t="s">
        <v>3795</v>
      </c>
      <c r="Z962" s="80"/>
    </row>
    <row r="963" spans="1:26" x14ac:dyDescent="0.25">
      <c r="A963" s="65" t="s">
        <v>549</v>
      </c>
      <c r="B963" s="65" t="s">
        <v>371</v>
      </c>
      <c r="C963" s="66"/>
      <c r="D963" s="67"/>
      <c r="E963" s="68"/>
      <c r="F963" s="69"/>
      <c r="G963" s="66"/>
      <c r="H963" s="70"/>
      <c r="I963" s="71"/>
      <c r="J963" s="71"/>
      <c r="K963" s="35"/>
      <c r="L963" s="78">
        <v>963</v>
      </c>
      <c r="M963" s="78"/>
      <c r="N963" s="73"/>
      <c r="O963" s="80" t="s">
        <v>755</v>
      </c>
      <c r="P963" s="82">
        <v>42816.050428240742</v>
      </c>
      <c r="Q963" s="80" t="s">
        <v>1236</v>
      </c>
      <c r="R963" s="80"/>
      <c r="S963" s="80"/>
      <c r="T963" s="80" t="s">
        <v>2049</v>
      </c>
      <c r="U963" s="82">
        <v>42816.050428240742</v>
      </c>
      <c r="V963" s="84" t="s">
        <v>2796</v>
      </c>
      <c r="W963" s="80"/>
      <c r="X963" s="80"/>
      <c r="Y963" s="83" t="s">
        <v>3796</v>
      </c>
      <c r="Z963" s="83" t="s">
        <v>3787</v>
      </c>
    </row>
    <row r="964" spans="1:26" x14ac:dyDescent="0.25">
      <c r="A964" s="65" t="s">
        <v>549</v>
      </c>
      <c r="B964" s="65" t="s">
        <v>371</v>
      </c>
      <c r="C964" s="66"/>
      <c r="D964" s="67"/>
      <c r="E964" s="68"/>
      <c r="F964" s="69"/>
      <c r="G964" s="66"/>
      <c r="H964" s="70"/>
      <c r="I964" s="71"/>
      <c r="J964" s="71"/>
      <c r="K964" s="35"/>
      <c r="L964" s="78">
        <v>964</v>
      </c>
      <c r="M964" s="78"/>
      <c r="N964" s="73"/>
      <c r="O964" s="80" t="s">
        <v>755</v>
      </c>
      <c r="P964" s="82">
        <v>42816.064930555556</v>
      </c>
      <c r="Q964" s="80" t="s">
        <v>1237</v>
      </c>
      <c r="R964" s="80"/>
      <c r="S964" s="80"/>
      <c r="T964" s="80" t="s">
        <v>1884</v>
      </c>
      <c r="U964" s="82">
        <v>42816.064930555556</v>
      </c>
      <c r="V964" s="84" t="s">
        <v>2797</v>
      </c>
      <c r="W964" s="80"/>
      <c r="X964" s="80"/>
      <c r="Y964" s="83" t="s">
        <v>3797</v>
      </c>
      <c r="Z964" s="83" t="s">
        <v>3788</v>
      </c>
    </row>
    <row r="965" spans="1:26" x14ac:dyDescent="0.25">
      <c r="A965" s="65" t="s">
        <v>549</v>
      </c>
      <c r="B965" s="65" t="s">
        <v>371</v>
      </c>
      <c r="C965" s="66"/>
      <c r="D965" s="67"/>
      <c r="E965" s="68"/>
      <c r="F965" s="69"/>
      <c r="G965" s="66"/>
      <c r="H965" s="70"/>
      <c r="I965" s="71"/>
      <c r="J965" s="71"/>
      <c r="K965" s="35"/>
      <c r="L965" s="78">
        <v>965</v>
      </c>
      <c r="M965" s="78"/>
      <c r="N965" s="73"/>
      <c r="O965" s="80" t="s">
        <v>755</v>
      </c>
      <c r="P965" s="82">
        <v>42816.067384259259</v>
      </c>
      <c r="Q965" s="80" t="s">
        <v>1238</v>
      </c>
      <c r="R965" s="80"/>
      <c r="S965" s="80"/>
      <c r="T965" s="80" t="s">
        <v>1884</v>
      </c>
      <c r="U965" s="82">
        <v>42816.067384259259</v>
      </c>
      <c r="V965" s="84" t="s">
        <v>2798</v>
      </c>
      <c r="W965" s="80"/>
      <c r="X965" s="80"/>
      <c r="Y965" s="83" t="s">
        <v>3798</v>
      </c>
      <c r="Z965" s="83" t="s">
        <v>3790</v>
      </c>
    </row>
    <row r="966" spans="1:26" x14ac:dyDescent="0.25">
      <c r="A966" s="65" t="s">
        <v>549</v>
      </c>
      <c r="B966" s="65" t="s">
        <v>371</v>
      </c>
      <c r="C966" s="66"/>
      <c r="D966" s="67"/>
      <c r="E966" s="68"/>
      <c r="F966" s="69"/>
      <c r="G966" s="66"/>
      <c r="H966" s="70"/>
      <c r="I966" s="71"/>
      <c r="J966" s="71"/>
      <c r="K966" s="35"/>
      <c r="L966" s="78">
        <v>966</v>
      </c>
      <c r="M966" s="78"/>
      <c r="N966" s="73"/>
      <c r="O966" s="80" t="s">
        <v>754</v>
      </c>
      <c r="P966" s="82">
        <v>42816.087060185186</v>
      </c>
      <c r="Q966" s="80" t="s">
        <v>1208</v>
      </c>
      <c r="R966" s="80"/>
      <c r="S966" s="80"/>
      <c r="T966" s="80" t="s">
        <v>1884</v>
      </c>
      <c r="U966" s="82">
        <v>42816.087060185186</v>
      </c>
      <c r="V966" s="84" t="s">
        <v>2767</v>
      </c>
      <c r="W966" s="80"/>
      <c r="X966" s="80"/>
      <c r="Y966" s="83" t="s">
        <v>3767</v>
      </c>
      <c r="Z966" s="80"/>
    </row>
    <row r="967" spans="1:26" x14ac:dyDescent="0.25">
      <c r="A967" s="65" t="s">
        <v>549</v>
      </c>
      <c r="B967" s="65" t="s">
        <v>734</v>
      </c>
      <c r="C967" s="66"/>
      <c r="D967" s="67"/>
      <c r="E967" s="68"/>
      <c r="F967" s="69"/>
      <c r="G967" s="66"/>
      <c r="H967" s="70"/>
      <c r="I967" s="71"/>
      <c r="J967" s="71"/>
      <c r="K967" s="35"/>
      <c r="L967" s="78">
        <v>967</v>
      </c>
      <c r="M967" s="78"/>
      <c r="N967" s="73"/>
      <c r="O967" s="80" t="s">
        <v>754</v>
      </c>
      <c r="P967" s="82">
        <v>42817.678287037037</v>
      </c>
      <c r="Q967" s="80" t="s">
        <v>1239</v>
      </c>
      <c r="R967" s="84" t="s">
        <v>1698</v>
      </c>
      <c r="S967" s="80" t="s">
        <v>1805</v>
      </c>
      <c r="T967" s="80" t="s">
        <v>2050</v>
      </c>
      <c r="U967" s="82">
        <v>42817.678287037037</v>
      </c>
      <c r="V967" s="84" t="s">
        <v>2799</v>
      </c>
      <c r="W967" s="80"/>
      <c r="X967" s="80"/>
      <c r="Y967" s="83" t="s">
        <v>3799</v>
      </c>
      <c r="Z967" s="80"/>
    </row>
    <row r="968" spans="1:26" x14ac:dyDescent="0.25">
      <c r="A968" s="65" t="s">
        <v>549</v>
      </c>
      <c r="B968" s="65" t="s">
        <v>549</v>
      </c>
      <c r="C968" s="66"/>
      <c r="D968" s="67"/>
      <c r="E968" s="68"/>
      <c r="F968" s="69"/>
      <c r="G968" s="66"/>
      <c r="H968" s="70"/>
      <c r="I968" s="71"/>
      <c r="J968" s="71"/>
      <c r="K968" s="35"/>
      <c r="L968" s="78">
        <v>968</v>
      </c>
      <c r="M968" s="78"/>
      <c r="N968" s="73"/>
      <c r="O968" s="80" t="s">
        <v>179</v>
      </c>
      <c r="P968" s="82">
        <v>42816.032766203702</v>
      </c>
      <c r="Q968" s="80" t="s">
        <v>1240</v>
      </c>
      <c r="R968" s="80"/>
      <c r="S968" s="80"/>
      <c r="T968" s="80" t="s">
        <v>2042</v>
      </c>
      <c r="U968" s="82">
        <v>42816.032766203702</v>
      </c>
      <c r="V968" s="84" t="s">
        <v>2800</v>
      </c>
      <c r="W968" s="80"/>
      <c r="X968" s="80"/>
      <c r="Y968" s="83" t="s">
        <v>3800</v>
      </c>
      <c r="Z968" s="80"/>
    </row>
    <row r="969" spans="1:26" x14ac:dyDescent="0.25">
      <c r="A969" s="65" t="s">
        <v>549</v>
      </c>
      <c r="B969" s="65" t="s">
        <v>549</v>
      </c>
      <c r="C969" s="66"/>
      <c r="D969" s="67"/>
      <c r="E969" s="68"/>
      <c r="F969" s="69"/>
      <c r="G969" s="66"/>
      <c r="H969" s="70"/>
      <c r="I969" s="71"/>
      <c r="J969" s="71"/>
      <c r="K969" s="35"/>
      <c r="L969" s="78">
        <v>969</v>
      </c>
      <c r="M969" s="78"/>
      <c r="N969" s="73"/>
      <c r="O969" s="80" t="s">
        <v>179</v>
      </c>
      <c r="P969" s="82">
        <v>42816.039548611108</v>
      </c>
      <c r="Q969" s="80" t="s">
        <v>1241</v>
      </c>
      <c r="R969" s="84" t="s">
        <v>1699</v>
      </c>
      <c r="S969" s="80" t="s">
        <v>1805</v>
      </c>
      <c r="T969" s="80" t="s">
        <v>1916</v>
      </c>
      <c r="U969" s="82">
        <v>42816.039548611108</v>
      </c>
      <c r="V969" s="84" t="s">
        <v>2801</v>
      </c>
      <c r="W969" s="80"/>
      <c r="X969" s="80"/>
      <c r="Y969" s="83" t="s">
        <v>3801</v>
      </c>
      <c r="Z969" s="80"/>
    </row>
    <row r="970" spans="1:26" x14ac:dyDescent="0.25">
      <c r="A970" s="65" t="s">
        <v>549</v>
      </c>
      <c r="B970" s="65" t="s">
        <v>549</v>
      </c>
      <c r="C970" s="66"/>
      <c r="D970" s="67"/>
      <c r="E970" s="68"/>
      <c r="F970" s="69"/>
      <c r="G970" s="66"/>
      <c r="H970" s="70"/>
      <c r="I970" s="71"/>
      <c r="J970" s="71"/>
      <c r="K970" s="35"/>
      <c r="L970" s="78">
        <v>970</v>
      </c>
      <c r="M970" s="78"/>
      <c r="N970" s="73"/>
      <c r="O970" s="80" t="s">
        <v>179</v>
      </c>
      <c r="P970" s="82">
        <v>42816.043437499997</v>
      </c>
      <c r="Q970" s="80" t="s">
        <v>1242</v>
      </c>
      <c r="R970" s="80"/>
      <c r="S970" s="80"/>
      <c r="T970" s="80" t="s">
        <v>2051</v>
      </c>
      <c r="U970" s="82">
        <v>42816.043437499997</v>
      </c>
      <c r="V970" s="84" t="s">
        <v>2802</v>
      </c>
      <c r="W970" s="80"/>
      <c r="X970" s="80"/>
      <c r="Y970" s="83" t="s">
        <v>3802</v>
      </c>
      <c r="Z970" s="80"/>
    </row>
    <row r="971" spans="1:26" x14ac:dyDescent="0.25">
      <c r="A971" s="65" t="s">
        <v>549</v>
      </c>
      <c r="B971" s="65" t="s">
        <v>549</v>
      </c>
      <c r="C971" s="66"/>
      <c r="D971" s="67"/>
      <c r="E971" s="68"/>
      <c r="F971" s="69"/>
      <c r="G971" s="66"/>
      <c r="H971" s="70"/>
      <c r="I971" s="71"/>
      <c r="J971" s="71"/>
      <c r="K971" s="35"/>
      <c r="L971" s="78">
        <v>971</v>
      </c>
      <c r="M971" s="78"/>
      <c r="N971" s="73"/>
      <c r="O971" s="80" t="s">
        <v>179</v>
      </c>
      <c r="P971" s="82">
        <v>42816.043935185182</v>
      </c>
      <c r="Q971" s="80" t="s">
        <v>1243</v>
      </c>
      <c r="R971" s="80"/>
      <c r="S971" s="80"/>
      <c r="T971" s="80" t="s">
        <v>1884</v>
      </c>
      <c r="U971" s="82">
        <v>42816.043935185182</v>
      </c>
      <c r="V971" s="84" t="s">
        <v>2803</v>
      </c>
      <c r="W971" s="80"/>
      <c r="X971" s="80"/>
      <c r="Y971" s="83" t="s">
        <v>3803</v>
      </c>
      <c r="Z971" s="80"/>
    </row>
    <row r="972" spans="1:26" x14ac:dyDescent="0.25">
      <c r="A972" s="65" t="s">
        <v>549</v>
      </c>
      <c r="B972" s="65" t="s">
        <v>549</v>
      </c>
      <c r="C972" s="66"/>
      <c r="D972" s="67"/>
      <c r="E972" s="68"/>
      <c r="F972" s="69"/>
      <c r="G972" s="66"/>
      <c r="H972" s="70"/>
      <c r="I972" s="71"/>
      <c r="J972" s="71"/>
      <c r="K972" s="35"/>
      <c r="L972" s="78">
        <v>972</v>
      </c>
      <c r="M972" s="78"/>
      <c r="N972" s="73"/>
      <c r="O972" s="80" t="s">
        <v>179</v>
      </c>
      <c r="P972" s="82">
        <v>42816.044282407405</v>
      </c>
      <c r="Q972" s="80" t="s">
        <v>1244</v>
      </c>
      <c r="R972" s="80"/>
      <c r="S972" s="80"/>
      <c r="T972" s="80" t="s">
        <v>1916</v>
      </c>
      <c r="U972" s="82">
        <v>42816.044282407405</v>
      </c>
      <c r="V972" s="84" t="s">
        <v>2804</v>
      </c>
      <c r="W972" s="80"/>
      <c r="X972" s="80"/>
      <c r="Y972" s="83" t="s">
        <v>3804</v>
      </c>
      <c r="Z972" s="80"/>
    </row>
    <row r="973" spans="1:26" x14ac:dyDescent="0.25">
      <c r="A973" s="65" t="s">
        <v>549</v>
      </c>
      <c r="B973" s="65" t="s">
        <v>549</v>
      </c>
      <c r="C973" s="66"/>
      <c r="D973" s="67"/>
      <c r="E973" s="68"/>
      <c r="F973" s="69"/>
      <c r="G973" s="66"/>
      <c r="H973" s="70"/>
      <c r="I973" s="71"/>
      <c r="J973" s="71"/>
      <c r="K973" s="35"/>
      <c r="L973" s="78">
        <v>973</v>
      </c>
      <c r="M973" s="78"/>
      <c r="N973" s="73"/>
      <c r="O973" s="80" t="s">
        <v>179</v>
      </c>
      <c r="P973" s="82">
        <v>42816.046736111108</v>
      </c>
      <c r="Q973" s="80" t="s">
        <v>1245</v>
      </c>
      <c r="R973" s="80"/>
      <c r="S973" s="80"/>
      <c r="T973" s="80" t="s">
        <v>1949</v>
      </c>
      <c r="U973" s="82">
        <v>42816.046736111108</v>
      </c>
      <c r="V973" s="84" t="s">
        <v>2805</v>
      </c>
      <c r="W973" s="80"/>
      <c r="X973" s="80"/>
      <c r="Y973" s="83" t="s">
        <v>3805</v>
      </c>
      <c r="Z973" s="80"/>
    </row>
    <row r="974" spans="1:26" x14ac:dyDescent="0.25">
      <c r="A974" s="65" t="s">
        <v>549</v>
      </c>
      <c r="B974" s="65" t="s">
        <v>549</v>
      </c>
      <c r="C974" s="66"/>
      <c r="D974" s="67"/>
      <c r="E974" s="68"/>
      <c r="F974" s="69"/>
      <c r="G974" s="66"/>
      <c r="H974" s="70"/>
      <c r="I974" s="71"/>
      <c r="J974" s="71"/>
      <c r="K974" s="35"/>
      <c r="L974" s="78">
        <v>974</v>
      </c>
      <c r="M974" s="78"/>
      <c r="N974" s="73"/>
      <c r="O974" s="80" t="s">
        <v>179</v>
      </c>
      <c r="P974" s="82">
        <v>42816.048113425924</v>
      </c>
      <c r="Q974" s="80" t="s">
        <v>1246</v>
      </c>
      <c r="R974" s="80"/>
      <c r="S974" s="80"/>
      <c r="T974" s="80" t="s">
        <v>1916</v>
      </c>
      <c r="U974" s="82">
        <v>42816.048113425924</v>
      </c>
      <c r="V974" s="84" t="s">
        <v>2806</v>
      </c>
      <c r="W974" s="80"/>
      <c r="X974" s="80"/>
      <c r="Y974" s="83" t="s">
        <v>3806</v>
      </c>
      <c r="Z974" s="80"/>
    </row>
    <row r="975" spans="1:26" x14ac:dyDescent="0.25">
      <c r="A975" s="65" t="s">
        <v>549</v>
      </c>
      <c r="B975" s="65" t="s">
        <v>549</v>
      </c>
      <c r="C975" s="66"/>
      <c r="D975" s="67"/>
      <c r="E975" s="68"/>
      <c r="F975" s="69"/>
      <c r="G975" s="66"/>
      <c r="H975" s="70"/>
      <c r="I975" s="71"/>
      <c r="J975" s="71"/>
      <c r="K975" s="35"/>
      <c r="L975" s="78">
        <v>975</v>
      </c>
      <c r="M975" s="78"/>
      <c r="N975" s="73"/>
      <c r="O975" s="80" t="s">
        <v>179</v>
      </c>
      <c r="P975" s="82">
        <v>42816.048518518517</v>
      </c>
      <c r="Q975" s="80" t="s">
        <v>1247</v>
      </c>
      <c r="R975" s="80"/>
      <c r="S975" s="80"/>
      <c r="T975" s="80" t="s">
        <v>1916</v>
      </c>
      <c r="U975" s="82">
        <v>42816.048518518517</v>
      </c>
      <c r="V975" s="84" t="s">
        <v>2807</v>
      </c>
      <c r="W975" s="80"/>
      <c r="X975" s="80"/>
      <c r="Y975" s="83" t="s">
        <v>3807</v>
      </c>
      <c r="Z975" s="80"/>
    </row>
    <row r="976" spans="1:26" x14ac:dyDescent="0.25">
      <c r="A976" s="65" t="s">
        <v>549</v>
      </c>
      <c r="B976" s="65" t="s">
        <v>549</v>
      </c>
      <c r="C976" s="66"/>
      <c r="D976" s="67"/>
      <c r="E976" s="68"/>
      <c r="F976" s="69"/>
      <c r="G976" s="66"/>
      <c r="H976" s="70"/>
      <c r="I976" s="71"/>
      <c r="J976" s="71"/>
      <c r="K976" s="35"/>
      <c r="L976" s="78">
        <v>976</v>
      </c>
      <c r="M976" s="78"/>
      <c r="N976" s="73"/>
      <c r="O976" s="80" t="s">
        <v>179</v>
      </c>
      <c r="P976" s="82">
        <v>42816.049907407411</v>
      </c>
      <c r="Q976" s="80" t="s">
        <v>1248</v>
      </c>
      <c r="R976" s="80"/>
      <c r="S976" s="80"/>
      <c r="T976" s="80" t="s">
        <v>1884</v>
      </c>
      <c r="U976" s="82">
        <v>42816.049907407411</v>
      </c>
      <c r="V976" s="84" t="s">
        <v>2808</v>
      </c>
      <c r="W976" s="80"/>
      <c r="X976" s="80"/>
      <c r="Y976" s="83" t="s">
        <v>3808</v>
      </c>
      <c r="Z976" s="80"/>
    </row>
    <row r="977" spans="1:26" x14ac:dyDescent="0.25">
      <c r="A977" s="65" t="s">
        <v>549</v>
      </c>
      <c r="B977" s="65" t="s">
        <v>549</v>
      </c>
      <c r="C977" s="66"/>
      <c r="D977" s="67"/>
      <c r="E977" s="68"/>
      <c r="F977" s="69"/>
      <c r="G977" s="66"/>
      <c r="H977" s="70"/>
      <c r="I977" s="71"/>
      <c r="J977" s="71"/>
      <c r="K977" s="35"/>
      <c r="L977" s="78">
        <v>977</v>
      </c>
      <c r="M977" s="78"/>
      <c r="N977" s="73"/>
      <c r="O977" s="80" t="s">
        <v>179</v>
      </c>
      <c r="P977" s="82">
        <v>42816.054247685184</v>
      </c>
      <c r="Q977" s="80" t="s">
        <v>1249</v>
      </c>
      <c r="R977" s="80"/>
      <c r="S977" s="80"/>
      <c r="T977" s="80" t="s">
        <v>1916</v>
      </c>
      <c r="U977" s="82">
        <v>42816.054247685184</v>
      </c>
      <c r="V977" s="84" t="s">
        <v>2809</v>
      </c>
      <c r="W977" s="80"/>
      <c r="X977" s="80"/>
      <c r="Y977" s="83" t="s">
        <v>3809</v>
      </c>
      <c r="Z977" s="80"/>
    </row>
    <row r="978" spans="1:26" x14ac:dyDescent="0.25">
      <c r="A978" s="65" t="s">
        <v>549</v>
      </c>
      <c r="B978" s="65" t="s">
        <v>549</v>
      </c>
      <c r="C978" s="66"/>
      <c r="D978" s="67"/>
      <c r="E978" s="68"/>
      <c r="F978" s="69"/>
      <c r="G978" s="66"/>
      <c r="H978" s="70"/>
      <c r="I978" s="71"/>
      <c r="J978" s="71"/>
      <c r="K978" s="35"/>
      <c r="L978" s="78">
        <v>978</v>
      </c>
      <c r="M978" s="78"/>
      <c r="N978" s="73"/>
      <c r="O978" s="80" t="s">
        <v>179</v>
      </c>
      <c r="P978" s="82">
        <v>42816.055092592593</v>
      </c>
      <c r="Q978" s="80" t="s">
        <v>1250</v>
      </c>
      <c r="R978" s="80"/>
      <c r="S978" s="80"/>
      <c r="T978" s="80" t="s">
        <v>1962</v>
      </c>
      <c r="U978" s="82">
        <v>42816.055092592593</v>
      </c>
      <c r="V978" s="84" t="s">
        <v>2810</v>
      </c>
      <c r="W978" s="80"/>
      <c r="X978" s="80"/>
      <c r="Y978" s="83" t="s">
        <v>3810</v>
      </c>
      <c r="Z978" s="80"/>
    </row>
    <row r="979" spans="1:26" x14ac:dyDescent="0.25">
      <c r="A979" s="65" t="s">
        <v>549</v>
      </c>
      <c r="B979" s="65" t="s">
        <v>549</v>
      </c>
      <c r="C979" s="66"/>
      <c r="D979" s="67"/>
      <c r="E979" s="68"/>
      <c r="F979" s="69"/>
      <c r="G979" s="66"/>
      <c r="H979" s="70"/>
      <c r="I979" s="71"/>
      <c r="J979" s="71"/>
      <c r="K979" s="35"/>
      <c r="L979" s="78">
        <v>979</v>
      </c>
      <c r="M979" s="78"/>
      <c r="N979" s="73"/>
      <c r="O979" s="80" t="s">
        <v>179</v>
      </c>
      <c r="P979" s="82">
        <v>42816.055590277778</v>
      </c>
      <c r="Q979" s="80" t="s">
        <v>1251</v>
      </c>
      <c r="R979" s="80"/>
      <c r="S979" s="80"/>
      <c r="T979" s="80" t="s">
        <v>2048</v>
      </c>
      <c r="U979" s="82">
        <v>42816.055590277778</v>
      </c>
      <c r="V979" s="84" t="s">
        <v>2811</v>
      </c>
      <c r="W979" s="80"/>
      <c r="X979" s="80"/>
      <c r="Y979" s="83" t="s">
        <v>3811</v>
      </c>
      <c r="Z979" s="80"/>
    </row>
    <row r="980" spans="1:26" x14ac:dyDescent="0.25">
      <c r="A980" s="65" t="s">
        <v>549</v>
      </c>
      <c r="B980" s="65" t="s">
        <v>549</v>
      </c>
      <c r="C980" s="66"/>
      <c r="D980" s="67"/>
      <c r="E980" s="68"/>
      <c r="F980" s="69"/>
      <c r="G980" s="66"/>
      <c r="H980" s="70"/>
      <c r="I980" s="71"/>
      <c r="J980" s="71"/>
      <c r="K980" s="35"/>
      <c r="L980" s="78">
        <v>980</v>
      </c>
      <c r="M980" s="78"/>
      <c r="N980" s="73"/>
      <c r="O980" s="80" t="s">
        <v>179</v>
      </c>
      <c r="P980" s="82">
        <v>42816.060034722221</v>
      </c>
      <c r="Q980" s="80" t="s">
        <v>1252</v>
      </c>
      <c r="R980" s="84" t="s">
        <v>1700</v>
      </c>
      <c r="S980" s="80" t="s">
        <v>1805</v>
      </c>
      <c r="T980" s="80"/>
      <c r="U980" s="82">
        <v>42816.060034722221</v>
      </c>
      <c r="V980" s="84" t="s">
        <v>2812</v>
      </c>
      <c r="W980" s="80"/>
      <c r="X980" s="80"/>
      <c r="Y980" s="83" t="s">
        <v>3812</v>
      </c>
      <c r="Z980" s="80"/>
    </row>
    <row r="981" spans="1:26" x14ac:dyDescent="0.25">
      <c r="A981" s="65" t="s">
        <v>549</v>
      </c>
      <c r="B981" s="65" t="s">
        <v>549</v>
      </c>
      <c r="C981" s="66"/>
      <c r="D981" s="67"/>
      <c r="E981" s="68"/>
      <c r="F981" s="69"/>
      <c r="G981" s="66"/>
      <c r="H981" s="70"/>
      <c r="I981" s="71"/>
      <c r="J981" s="71"/>
      <c r="K981" s="35"/>
      <c r="L981" s="78">
        <v>981</v>
      </c>
      <c r="M981" s="78"/>
      <c r="N981" s="73"/>
      <c r="O981" s="80" t="s">
        <v>179</v>
      </c>
      <c r="P981" s="82">
        <v>42816.061759259261</v>
      </c>
      <c r="Q981" s="80" t="s">
        <v>1253</v>
      </c>
      <c r="R981" s="80"/>
      <c r="S981" s="80"/>
      <c r="T981" s="80" t="s">
        <v>1884</v>
      </c>
      <c r="U981" s="82">
        <v>42816.061759259261</v>
      </c>
      <c r="V981" s="84" t="s">
        <v>2813</v>
      </c>
      <c r="W981" s="80"/>
      <c r="X981" s="80"/>
      <c r="Y981" s="83" t="s">
        <v>3813</v>
      </c>
      <c r="Z981" s="80"/>
    </row>
    <row r="982" spans="1:26" x14ac:dyDescent="0.25">
      <c r="A982" s="65" t="s">
        <v>549</v>
      </c>
      <c r="B982" s="65" t="s">
        <v>549</v>
      </c>
      <c r="C982" s="66"/>
      <c r="D982" s="67"/>
      <c r="E982" s="68"/>
      <c r="F982" s="69"/>
      <c r="G982" s="66"/>
      <c r="H982" s="70"/>
      <c r="I982" s="71"/>
      <c r="J982" s="71"/>
      <c r="K982" s="35"/>
      <c r="L982" s="78">
        <v>982</v>
      </c>
      <c r="M982" s="78"/>
      <c r="N982" s="73"/>
      <c r="O982" s="80" t="s">
        <v>179</v>
      </c>
      <c r="P982" s="82">
        <v>42816.0624537037</v>
      </c>
      <c r="Q982" s="80" t="s">
        <v>1254</v>
      </c>
      <c r="R982" s="80"/>
      <c r="S982" s="80"/>
      <c r="T982" s="80" t="s">
        <v>1884</v>
      </c>
      <c r="U982" s="82">
        <v>42816.0624537037</v>
      </c>
      <c r="V982" s="84" t="s">
        <v>2814</v>
      </c>
      <c r="W982" s="80"/>
      <c r="X982" s="80"/>
      <c r="Y982" s="83" t="s">
        <v>3814</v>
      </c>
      <c r="Z982" s="80"/>
    </row>
    <row r="983" spans="1:26" x14ac:dyDescent="0.25">
      <c r="A983" s="65" t="s">
        <v>549</v>
      </c>
      <c r="B983" s="65" t="s">
        <v>549</v>
      </c>
      <c r="C983" s="66"/>
      <c r="D983" s="67"/>
      <c r="E983" s="68"/>
      <c r="F983" s="69"/>
      <c r="G983" s="66"/>
      <c r="H983" s="70"/>
      <c r="I983" s="71"/>
      <c r="J983" s="71"/>
      <c r="K983" s="35"/>
      <c r="L983" s="78">
        <v>983</v>
      </c>
      <c r="M983" s="78"/>
      <c r="N983" s="73"/>
      <c r="O983" s="80" t="s">
        <v>179</v>
      </c>
      <c r="P983" s="82">
        <v>42816.06523148148</v>
      </c>
      <c r="Q983" s="80" t="s">
        <v>1255</v>
      </c>
      <c r="R983" s="84" t="s">
        <v>1701</v>
      </c>
      <c r="S983" s="80" t="s">
        <v>1805</v>
      </c>
      <c r="T983" s="80" t="s">
        <v>1884</v>
      </c>
      <c r="U983" s="82">
        <v>42816.06523148148</v>
      </c>
      <c r="V983" s="84" t="s">
        <v>2815</v>
      </c>
      <c r="W983" s="80"/>
      <c r="X983" s="80"/>
      <c r="Y983" s="83" t="s">
        <v>3815</v>
      </c>
      <c r="Z983" s="80"/>
    </row>
    <row r="984" spans="1:26" x14ac:dyDescent="0.25">
      <c r="A984" s="65" t="s">
        <v>549</v>
      </c>
      <c r="B984" s="65" t="s">
        <v>549</v>
      </c>
      <c r="C984" s="66"/>
      <c r="D984" s="67"/>
      <c r="E984" s="68"/>
      <c r="F984" s="69"/>
      <c r="G984" s="66"/>
      <c r="H984" s="70"/>
      <c r="I984" s="71"/>
      <c r="J984" s="71"/>
      <c r="K984" s="35"/>
      <c r="L984" s="78">
        <v>984</v>
      </c>
      <c r="M984" s="78"/>
      <c r="N984" s="73"/>
      <c r="O984" s="80" t="s">
        <v>179</v>
      </c>
      <c r="P984" s="82">
        <v>42816.066192129627</v>
      </c>
      <c r="Q984" s="80" t="s">
        <v>1256</v>
      </c>
      <c r="R984" s="84" t="s">
        <v>1702</v>
      </c>
      <c r="S984" s="80" t="s">
        <v>1805</v>
      </c>
      <c r="T984" s="80" t="s">
        <v>1884</v>
      </c>
      <c r="U984" s="82">
        <v>42816.066192129627</v>
      </c>
      <c r="V984" s="84" t="s">
        <v>2816</v>
      </c>
      <c r="W984" s="80"/>
      <c r="X984" s="80"/>
      <c r="Y984" s="83" t="s">
        <v>3816</v>
      </c>
      <c r="Z984" s="80"/>
    </row>
    <row r="985" spans="1:26" x14ac:dyDescent="0.25">
      <c r="A985" s="65" t="s">
        <v>549</v>
      </c>
      <c r="B985" s="65" t="s">
        <v>549</v>
      </c>
      <c r="C985" s="66"/>
      <c r="D985" s="67"/>
      <c r="E985" s="68"/>
      <c r="F985" s="69"/>
      <c r="G985" s="66"/>
      <c r="H985" s="70"/>
      <c r="I985" s="71"/>
      <c r="J985" s="71"/>
      <c r="K985" s="35"/>
      <c r="L985" s="78">
        <v>985</v>
      </c>
      <c r="M985" s="78"/>
      <c r="N985" s="73"/>
      <c r="O985" s="80" t="s">
        <v>179</v>
      </c>
      <c r="P985" s="82">
        <v>42816.069293981483</v>
      </c>
      <c r="Q985" s="80" t="s">
        <v>1257</v>
      </c>
      <c r="R985" s="84" t="s">
        <v>1565</v>
      </c>
      <c r="S985" s="80" t="s">
        <v>1805</v>
      </c>
      <c r="T985" s="80" t="s">
        <v>1950</v>
      </c>
      <c r="U985" s="82">
        <v>42816.069293981483</v>
      </c>
      <c r="V985" s="84" t="s">
        <v>2817</v>
      </c>
      <c r="W985" s="80"/>
      <c r="X985" s="80"/>
      <c r="Y985" s="83" t="s">
        <v>3817</v>
      </c>
      <c r="Z985" s="80"/>
    </row>
    <row r="986" spans="1:26" x14ac:dyDescent="0.25">
      <c r="A986" s="65" t="s">
        <v>549</v>
      </c>
      <c r="B986" s="65" t="s">
        <v>549</v>
      </c>
      <c r="C986" s="66"/>
      <c r="D986" s="67"/>
      <c r="E986" s="68"/>
      <c r="F986" s="69"/>
      <c r="G986" s="66"/>
      <c r="H986" s="70"/>
      <c r="I986" s="71"/>
      <c r="J986" s="71"/>
      <c r="K986" s="35"/>
      <c r="L986" s="78">
        <v>986</v>
      </c>
      <c r="M986" s="78"/>
      <c r="N986" s="73"/>
      <c r="O986" s="80" t="s">
        <v>179</v>
      </c>
      <c r="P986" s="82">
        <v>42816.07</v>
      </c>
      <c r="Q986" s="80" t="s">
        <v>1258</v>
      </c>
      <c r="R986" s="80"/>
      <c r="S986" s="80"/>
      <c r="T986" s="80" t="s">
        <v>1949</v>
      </c>
      <c r="U986" s="82">
        <v>42816.07</v>
      </c>
      <c r="V986" s="84" t="s">
        <v>2818</v>
      </c>
      <c r="W986" s="80"/>
      <c r="X986" s="80"/>
      <c r="Y986" s="83" t="s">
        <v>3818</v>
      </c>
      <c r="Z986" s="80"/>
    </row>
    <row r="987" spans="1:26" x14ac:dyDescent="0.25">
      <c r="A987" s="65" t="s">
        <v>549</v>
      </c>
      <c r="B987" s="65" t="s">
        <v>549</v>
      </c>
      <c r="C987" s="66"/>
      <c r="D987" s="67"/>
      <c r="E987" s="68"/>
      <c r="F987" s="69"/>
      <c r="G987" s="66"/>
      <c r="H987" s="70"/>
      <c r="I987" s="71"/>
      <c r="J987" s="71"/>
      <c r="K987" s="35"/>
      <c r="L987" s="78">
        <v>987</v>
      </c>
      <c r="M987" s="78"/>
      <c r="N987" s="73"/>
      <c r="O987" s="80" t="s">
        <v>179</v>
      </c>
      <c r="P987" s="82">
        <v>42816.072511574072</v>
      </c>
      <c r="Q987" s="80" t="s">
        <v>1259</v>
      </c>
      <c r="R987" s="84" t="s">
        <v>1703</v>
      </c>
      <c r="S987" s="80" t="s">
        <v>1805</v>
      </c>
      <c r="T987" s="80"/>
      <c r="U987" s="82">
        <v>42816.072511574072</v>
      </c>
      <c r="V987" s="84" t="s">
        <v>2819</v>
      </c>
      <c r="W987" s="80"/>
      <c r="X987" s="80"/>
      <c r="Y987" s="83" t="s">
        <v>3819</v>
      </c>
      <c r="Z987" s="80"/>
    </row>
    <row r="988" spans="1:26" x14ac:dyDescent="0.25">
      <c r="A988" s="65" t="s">
        <v>549</v>
      </c>
      <c r="B988" s="65" t="s">
        <v>549</v>
      </c>
      <c r="C988" s="66"/>
      <c r="D988" s="67"/>
      <c r="E988" s="68"/>
      <c r="F988" s="69"/>
      <c r="G988" s="66"/>
      <c r="H988" s="70"/>
      <c r="I988" s="71"/>
      <c r="J988" s="71"/>
      <c r="K988" s="35"/>
      <c r="L988" s="78">
        <v>988</v>
      </c>
      <c r="M988" s="78"/>
      <c r="N988" s="73"/>
      <c r="O988" s="80" t="s">
        <v>179</v>
      </c>
      <c r="P988" s="82">
        <v>42816.073796296296</v>
      </c>
      <c r="Q988" s="80" t="s">
        <v>1260</v>
      </c>
      <c r="R988" s="80"/>
      <c r="S988" s="80"/>
      <c r="T988" s="80" t="s">
        <v>1884</v>
      </c>
      <c r="U988" s="82">
        <v>42816.073796296296</v>
      </c>
      <c r="V988" s="84" t="s">
        <v>2820</v>
      </c>
      <c r="W988" s="80"/>
      <c r="X988" s="80"/>
      <c r="Y988" s="83" t="s">
        <v>3820</v>
      </c>
      <c r="Z988" s="80"/>
    </row>
    <row r="989" spans="1:26" x14ac:dyDescent="0.25">
      <c r="A989" s="65" t="s">
        <v>549</v>
      </c>
      <c r="B989" s="65" t="s">
        <v>549</v>
      </c>
      <c r="C989" s="66"/>
      <c r="D989" s="67"/>
      <c r="E989" s="68"/>
      <c r="F989" s="69"/>
      <c r="G989" s="66"/>
      <c r="H989" s="70"/>
      <c r="I989" s="71"/>
      <c r="J989" s="71"/>
      <c r="K989" s="35"/>
      <c r="L989" s="78">
        <v>989</v>
      </c>
      <c r="M989" s="78"/>
      <c r="N989" s="73"/>
      <c r="O989" s="80" t="s">
        <v>179</v>
      </c>
      <c r="P989" s="82">
        <v>42816.074641203704</v>
      </c>
      <c r="Q989" s="80" t="s">
        <v>1261</v>
      </c>
      <c r="R989" s="80"/>
      <c r="S989" s="80"/>
      <c r="T989" s="80" t="s">
        <v>1884</v>
      </c>
      <c r="U989" s="82">
        <v>42816.074641203704</v>
      </c>
      <c r="V989" s="84" t="s">
        <v>2821</v>
      </c>
      <c r="W989" s="80"/>
      <c r="X989" s="80"/>
      <c r="Y989" s="83" t="s">
        <v>3821</v>
      </c>
      <c r="Z989" s="80"/>
    </row>
    <row r="990" spans="1:26" x14ac:dyDescent="0.25">
      <c r="A990" s="65" t="s">
        <v>549</v>
      </c>
      <c r="B990" s="65" t="s">
        <v>549</v>
      </c>
      <c r="C990" s="66"/>
      <c r="D990" s="67"/>
      <c r="E990" s="68"/>
      <c r="F990" s="69"/>
      <c r="G990" s="66"/>
      <c r="H990" s="70"/>
      <c r="I990" s="71"/>
      <c r="J990" s="71"/>
      <c r="K990" s="35"/>
      <c r="L990" s="78">
        <v>990</v>
      </c>
      <c r="M990" s="78"/>
      <c r="N990" s="73"/>
      <c r="O990" s="80" t="s">
        <v>179</v>
      </c>
      <c r="P990" s="82">
        <v>42816.074907407405</v>
      </c>
      <c r="Q990" s="80" t="s">
        <v>1262</v>
      </c>
      <c r="R990" s="80"/>
      <c r="S990" s="80"/>
      <c r="T990" s="80" t="s">
        <v>1884</v>
      </c>
      <c r="U990" s="82">
        <v>42816.074907407405</v>
      </c>
      <c r="V990" s="84" t="s">
        <v>2822</v>
      </c>
      <c r="W990" s="80"/>
      <c r="X990" s="80"/>
      <c r="Y990" s="83" t="s">
        <v>3822</v>
      </c>
      <c r="Z990" s="80"/>
    </row>
    <row r="991" spans="1:26" x14ac:dyDescent="0.25">
      <c r="A991" s="65" t="s">
        <v>549</v>
      </c>
      <c r="B991" s="65" t="s">
        <v>549</v>
      </c>
      <c r="C991" s="66"/>
      <c r="D991" s="67"/>
      <c r="E991" s="68"/>
      <c r="F991" s="69"/>
      <c r="G991" s="66"/>
      <c r="H991" s="70"/>
      <c r="I991" s="71"/>
      <c r="J991" s="71"/>
      <c r="K991" s="35"/>
      <c r="L991" s="78">
        <v>991</v>
      </c>
      <c r="M991" s="78"/>
      <c r="N991" s="73"/>
      <c r="O991" s="80" t="s">
        <v>179</v>
      </c>
      <c r="P991" s="82">
        <v>42816.078935185185</v>
      </c>
      <c r="Q991" s="80" t="s">
        <v>1263</v>
      </c>
      <c r="R991" s="84" t="s">
        <v>1682</v>
      </c>
      <c r="S991" s="80" t="s">
        <v>1805</v>
      </c>
      <c r="T991" s="80" t="s">
        <v>1884</v>
      </c>
      <c r="U991" s="82">
        <v>42816.078935185185</v>
      </c>
      <c r="V991" s="84" t="s">
        <v>2823</v>
      </c>
      <c r="W991" s="80"/>
      <c r="X991" s="80"/>
      <c r="Y991" s="83" t="s">
        <v>3823</v>
      </c>
      <c r="Z991" s="80"/>
    </row>
    <row r="992" spans="1:26" x14ac:dyDescent="0.25">
      <c r="A992" s="65" t="s">
        <v>549</v>
      </c>
      <c r="B992" s="65" t="s">
        <v>549</v>
      </c>
      <c r="C992" s="66"/>
      <c r="D992" s="67"/>
      <c r="E992" s="68"/>
      <c r="F992" s="69"/>
      <c r="G992" s="66"/>
      <c r="H992" s="70"/>
      <c r="I992" s="71"/>
      <c r="J992" s="71"/>
      <c r="K992" s="35"/>
      <c r="L992" s="78">
        <v>992</v>
      </c>
      <c r="M992" s="78"/>
      <c r="N992" s="73"/>
      <c r="O992" s="80" t="s">
        <v>179</v>
      </c>
      <c r="P992" s="82">
        <v>42816.080324074072</v>
      </c>
      <c r="Q992" s="80" t="s">
        <v>1264</v>
      </c>
      <c r="R992" s="80"/>
      <c r="S992" s="80"/>
      <c r="T992" s="80" t="s">
        <v>1884</v>
      </c>
      <c r="U992" s="82">
        <v>42816.080324074072</v>
      </c>
      <c r="V992" s="84" t="s">
        <v>2824</v>
      </c>
      <c r="W992" s="80"/>
      <c r="X992" s="80"/>
      <c r="Y992" s="83" t="s">
        <v>3824</v>
      </c>
      <c r="Z992" s="80"/>
    </row>
    <row r="993" spans="1:26" x14ac:dyDescent="0.25">
      <c r="A993" s="65" t="s">
        <v>549</v>
      </c>
      <c r="B993" s="65" t="s">
        <v>549</v>
      </c>
      <c r="C993" s="66"/>
      <c r="D993" s="67"/>
      <c r="E993" s="68"/>
      <c r="F993" s="69"/>
      <c r="G993" s="66"/>
      <c r="H993" s="70"/>
      <c r="I993" s="71"/>
      <c r="J993" s="71"/>
      <c r="K993" s="35"/>
      <c r="L993" s="78">
        <v>993</v>
      </c>
      <c r="M993" s="78"/>
      <c r="N993" s="73"/>
      <c r="O993" s="80" t="s">
        <v>179</v>
      </c>
      <c r="P993" s="82">
        <v>42816.081886574073</v>
      </c>
      <c r="Q993" s="80" t="s">
        <v>1265</v>
      </c>
      <c r="R993" s="80"/>
      <c r="S993" s="80"/>
      <c r="T993" s="80" t="s">
        <v>1884</v>
      </c>
      <c r="U993" s="82">
        <v>42816.081886574073</v>
      </c>
      <c r="V993" s="84" t="s">
        <v>2825</v>
      </c>
      <c r="W993" s="80"/>
      <c r="X993" s="80"/>
      <c r="Y993" s="83" t="s">
        <v>3825</v>
      </c>
      <c r="Z993" s="80"/>
    </row>
    <row r="994" spans="1:26" x14ac:dyDescent="0.25">
      <c r="A994" s="65" t="s">
        <v>549</v>
      </c>
      <c r="B994" s="65" t="s">
        <v>549</v>
      </c>
      <c r="C994" s="66"/>
      <c r="D994" s="67"/>
      <c r="E994" s="68"/>
      <c r="F994" s="69"/>
      <c r="G994" s="66"/>
      <c r="H994" s="70"/>
      <c r="I994" s="71"/>
      <c r="J994" s="71"/>
      <c r="K994" s="35"/>
      <c r="L994" s="78">
        <v>994</v>
      </c>
      <c r="M994" s="78"/>
      <c r="N994" s="73"/>
      <c r="O994" s="80" t="s">
        <v>179</v>
      </c>
      <c r="P994" s="82">
        <v>42816.082499999997</v>
      </c>
      <c r="Q994" s="80" t="s">
        <v>1266</v>
      </c>
      <c r="R994" s="84" t="s">
        <v>1704</v>
      </c>
      <c r="S994" s="80" t="s">
        <v>1805</v>
      </c>
      <c r="T994" s="80" t="s">
        <v>1884</v>
      </c>
      <c r="U994" s="82">
        <v>42816.082499999997</v>
      </c>
      <c r="V994" s="84" t="s">
        <v>2826</v>
      </c>
      <c r="W994" s="80"/>
      <c r="X994" s="80"/>
      <c r="Y994" s="83" t="s">
        <v>3826</v>
      </c>
      <c r="Z994" s="80"/>
    </row>
    <row r="995" spans="1:26" x14ac:dyDescent="0.25">
      <c r="A995" s="65" t="s">
        <v>549</v>
      </c>
      <c r="B995" s="65" t="s">
        <v>549</v>
      </c>
      <c r="C995" s="66"/>
      <c r="D995" s="67"/>
      <c r="E995" s="68"/>
      <c r="F995" s="69"/>
      <c r="G995" s="66"/>
      <c r="H995" s="70"/>
      <c r="I995" s="71"/>
      <c r="J995" s="71"/>
      <c r="K995" s="35"/>
      <c r="L995" s="78">
        <v>995</v>
      </c>
      <c r="M995" s="78"/>
      <c r="N995" s="73"/>
      <c r="O995" s="80" t="s">
        <v>179</v>
      </c>
      <c r="P995" s="82">
        <v>42816.083692129629</v>
      </c>
      <c r="Q995" s="80" t="s">
        <v>1267</v>
      </c>
      <c r="R995" s="84" t="s">
        <v>1705</v>
      </c>
      <c r="S995" s="80" t="s">
        <v>1805</v>
      </c>
      <c r="T995" s="80" t="s">
        <v>1962</v>
      </c>
      <c r="U995" s="82">
        <v>42816.083692129629</v>
      </c>
      <c r="V995" s="84" t="s">
        <v>2827</v>
      </c>
      <c r="W995" s="80"/>
      <c r="X995" s="80"/>
      <c r="Y995" s="83" t="s">
        <v>3827</v>
      </c>
      <c r="Z995" s="80"/>
    </row>
    <row r="996" spans="1:26" x14ac:dyDescent="0.25">
      <c r="A996" s="65" t="s">
        <v>549</v>
      </c>
      <c r="B996" s="65" t="s">
        <v>574</v>
      </c>
      <c r="C996" s="66"/>
      <c r="D996" s="67"/>
      <c r="E996" s="68"/>
      <c r="F996" s="69"/>
      <c r="G996" s="66"/>
      <c r="H996" s="70"/>
      <c r="I996" s="71"/>
      <c r="J996" s="71"/>
      <c r="K996" s="35"/>
      <c r="L996" s="78">
        <v>996</v>
      </c>
      <c r="M996" s="78"/>
      <c r="N996" s="73"/>
      <c r="O996" s="80" t="s">
        <v>754</v>
      </c>
      <c r="P996" s="82">
        <v>42816.085231481484</v>
      </c>
      <c r="Q996" s="80" t="s">
        <v>1268</v>
      </c>
      <c r="R996" s="80"/>
      <c r="S996" s="80"/>
      <c r="T996" s="80" t="s">
        <v>1884</v>
      </c>
      <c r="U996" s="82">
        <v>42816.085231481484</v>
      </c>
      <c r="V996" s="84" t="s">
        <v>2828</v>
      </c>
      <c r="W996" s="80"/>
      <c r="X996" s="80"/>
      <c r="Y996" s="83" t="s">
        <v>3828</v>
      </c>
      <c r="Z996" s="80"/>
    </row>
    <row r="997" spans="1:26" x14ac:dyDescent="0.25">
      <c r="A997" s="65" t="s">
        <v>554</v>
      </c>
      <c r="B997" s="65" t="s">
        <v>544</v>
      </c>
      <c r="C997" s="66"/>
      <c r="D997" s="67"/>
      <c r="E997" s="68"/>
      <c r="F997" s="69"/>
      <c r="G997" s="66"/>
      <c r="H997" s="70"/>
      <c r="I997" s="71"/>
      <c r="J997" s="71"/>
      <c r="K997" s="35"/>
      <c r="L997" s="78">
        <v>997</v>
      </c>
      <c r="M997" s="78"/>
      <c r="N997" s="73"/>
      <c r="O997" s="80" t="s">
        <v>754</v>
      </c>
      <c r="P997" s="82">
        <v>42816.430613425924</v>
      </c>
      <c r="Q997" s="80" t="s">
        <v>908</v>
      </c>
      <c r="R997" s="80"/>
      <c r="S997" s="80"/>
      <c r="T997" s="80" t="s">
        <v>1884</v>
      </c>
      <c r="U997" s="82">
        <v>42816.430613425924</v>
      </c>
      <c r="V997" s="84" t="s">
        <v>2829</v>
      </c>
      <c r="W997" s="80"/>
      <c r="X997" s="80"/>
      <c r="Y997" s="83" t="s">
        <v>3829</v>
      </c>
      <c r="Z997" s="80"/>
    </row>
    <row r="998" spans="1:26" x14ac:dyDescent="0.25">
      <c r="A998" s="65" t="s">
        <v>554</v>
      </c>
      <c r="B998" s="65" t="s">
        <v>544</v>
      </c>
      <c r="C998" s="66"/>
      <c r="D998" s="67"/>
      <c r="E998" s="68"/>
      <c r="F998" s="69"/>
      <c r="G998" s="66"/>
      <c r="H998" s="70"/>
      <c r="I998" s="71"/>
      <c r="J998" s="71"/>
      <c r="K998" s="35"/>
      <c r="L998" s="78">
        <v>998</v>
      </c>
      <c r="M998" s="78"/>
      <c r="N998" s="73"/>
      <c r="O998" s="80" t="s">
        <v>754</v>
      </c>
      <c r="P998" s="82">
        <v>42817.679583333331</v>
      </c>
      <c r="Q998" s="80" t="s">
        <v>1269</v>
      </c>
      <c r="R998" s="80"/>
      <c r="S998" s="80"/>
      <c r="T998" s="80" t="s">
        <v>1884</v>
      </c>
      <c r="U998" s="82">
        <v>42817.679583333331</v>
      </c>
      <c r="V998" s="84" t="s">
        <v>2830</v>
      </c>
      <c r="W998" s="80"/>
      <c r="X998" s="80"/>
      <c r="Y998" s="83" t="s">
        <v>3830</v>
      </c>
      <c r="Z998" s="80"/>
    </row>
    <row r="999" spans="1:26" x14ac:dyDescent="0.25">
      <c r="A999" s="65" t="s">
        <v>491</v>
      </c>
      <c r="B999" s="65" t="s">
        <v>489</v>
      </c>
      <c r="C999" s="66"/>
      <c r="D999" s="67"/>
      <c r="E999" s="68"/>
      <c r="F999" s="69"/>
      <c r="G999" s="66"/>
      <c r="H999" s="70"/>
      <c r="I999" s="71"/>
      <c r="J999" s="71"/>
      <c r="K999" s="35"/>
      <c r="L999" s="78">
        <v>999</v>
      </c>
      <c r="M999" s="78"/>
      <c r="N999" s="73"/>
      <c r="O999" s="80" t="s">
        <v>754</v>
      </c>
      <c r="P999" s="82">
        <v>42811.86378472222</v>
      </c>
      <c r="Q999" s="80" t="s">
        <v>1001</v>
      </c>
      <c r="R999" s="80"/>
      <c r="S999" s="80"/>
      <c r="T999" s="80" t="s">
        <v>1891</v>
      </c>
      <c r="U999" s="82">
        <v>42811.86378472222</v>
      </c>
      <c r="V999" s="84" t="s">
        <v>2525</v>
      </c>
      <c r="W999" s="80"/>
      <c r="X999" s="80"/>
      <c r="Y999" s="83" t="s">
        <v>3525</v>
      </c>
      <c r="Z999" s="80"/>
    </row>
    <row r="1000" spans="1:26" x14ac:dyDescent="0.25">
      <c r="A1000" s="65" t="s">
        <v>491</v>
      </c>
      <c r="B1000" s="65" t="s">
        <v>491</v>
      </c>
      <c r="C1000" s="66"/>
      <c r="D1000" s="67"/>
      <c r="E1000" s="68"/>
      <c r="F1000" s="69"/>
      <c r="G1000" s="66"/>
      <c r="H1000" s="70"/>
      <c r="I1000" s="71"/>
      <c r="J1000" s="71"/>
      <c r="K1000" s="35"/>
      <c r="L1000" s="78">
        <v>1000</v>
      </c>
      <c r="M1000" s="78"/>
      <c r="N1000" s="73"/>
      <c r="O1000" s="80" t="s">
        <v>179</v>
      </c>
      <c r="P1000" s="82">
        <v>42814.574305555558</v>
      </c>
      <c r="Q1000" s="80" t="s">
        <v>1270</v>
      </c>
      <c r="R1000" s="84" t="s">
        <v>1532</v>
      </c>
      <c r="S1000" s="80" t="s">
        <v>1825</v>
      </c>
      <c r="T1000" s="80" t="s">
        <v>1888</v>
      </c>
      <c r="U1000" s="82">
        <v>42814.574305555558</v>
      </c>
      <c r="V1000" s="84" t="s">
        <v>2831</v>
      </c>
      <c r="W1000" s="80"/>
      <c r="X1000" s="80"/>
      <c r="Y1000" s="83" t="s">
        <v>3831</v>
      </c>
      <c r="Z1000" s="80"/>
    </row>
    <row r="1001" spans="1:26" x14ac:dyDescent="0.25">
      <c r="A1001" s="65" t="s">
        <v>491</v>
      </c>
      <c r="B1001" s="65" t="s">
        <v>491</v>
      </c>
      <c r="C1001" s="66"/>
      <c r="D1001" s="67"/>
      <c r="E1001" s="68"/>
      <c r="F1001" s="69"/>
      <c r="G1001" s="66"/>
      <c r="H1001" s="70"/>
      <c r="I1001" s="71"/>
      <c r="J1001" s="71"/>
      <c r="K1001" s="35"/>
      <c r="L1001" s="78">
        <v>1001</v>
      </c>
      <c r="M1001" s="78"/>
      <c r="N1001" s="73"/>
      <c r="O1001" s="80" t="s">
        <v>179</v>
      </c>
      <c r="P1001" s="82">
        <v>42815.648240740738</v>
      </c>
      <c r="Q1001" s="80" t="s">
        <v>1271</v>
      </c>
      <c r="R1001" s="84" t="s">
        <v>1706</v>
      </c>
      <c r="S1001" s="80" t="s">
        <v>1865</v>
      </c>
      <c r="T1001" s="80" t="s">
        <v>1887</v>
      </c>
      <c r="U1001" s="82">
        <v>42815.648240740738</v>
      </c>
      <c r="V1001" s="84" t="s">
        <v>2832</v>
      </c>
      <c r="W1001" s="80"/>
      <c r="X1001" s="80"/>
      <c r="Y1001" s="83" t="s">
        <v>3832</v>
      </c>
      <c r="Z1001" s="80"/>
    </row>
    <row r="1002" spans="1:26" x14ac:dyDescent="0.25">
      <c r="A1002" s="65" t="s">
        <v>491</v>
      </c>
      <c r="B1002" s="65" t="s">
        <v>491</v>
      </c>
      <c r="C1002" s="66"/>
      <c r="D1002" s="67"/>
      <c r="E1002" s="68"/>
      <c r="F1002" s="69"/>
      <c r="G1002" s="66"/>
      <c r="H1002" s="70"/>
      <c r="I1002" s="71"/>
      <c r="J1002" s="71"/>
      <c r="K1002" s="35"/>
      <c r="L1002" s="78">
        <v>1002</v>
      </c>
      <c r="M1002" s="78"/>
      <c r="N1002" s="73"/>
      <c r="O1002" s="80" t="s">
        <v>179</v>
      </c>
      <c r="P1002" s="82">
        <v>42816.622557870367</v>
      </c>
      <c r="Q1002" s="80" t="s">
        <v>1272</v>
      </c>
      <c r="R1002" s="84" t="s">
        <v>1707</v>
      </c>
      <c r="S1002" s="80" t="s">
        <v>1865</v>
      </c>
      <c r="T1002" s="80" t="s">
        <v>1887</v>
      </c>
      <c r="U1002" s="82">
        <v>42816.622557870367</v>
      </c>
      <c r="V1002" s="84" t="s">
        <v>2833</v>
      </c>
      <c r="W1002" s="80"/>
      <c r="X1002" s="80"/>
      <c r="Y1002" s="83" t="s">
        <v>3833</v>
      </c>
      <c r="Z1002" s="80"/>
    </row>
    <row r="1003" spans="1:26" x14ac:dyDescent="0.25">
      <c r="A1003" s="65" t="s">
        <v>489</v>
      </c>
      <c r="B1003" s="65" t="s">
        <v>491</v>
      </c>
      <c r="C1003" s="66"/>
      <c r="D1003" s="67"/>
      <c r="E1003" s="68"/>
      <c r="F1003" s="69"/>
      <c r="G1003" s="66"/>
      <c r="H1003" s="70"/>
      <c r="I1003" s="71"/>
      <c r="J1003" s="71"/>
      <c r="K1003" s="35"/>
      <c r="L1003" s="78">
        <v>1003</v>
      </c>
      <c r="M1003" s="78"/>
      <c r="N1003" s="73"/>
      <c r="O1003" s="80" t="s">
        <v>754</v>
      </c>
      <c r="P1003" s="82">
        <v>42811.898287037038</v>
      </c>
      <c r="Q1003" s="80" t="s">
        <v>766</v>
      </c>
      <c r="R1003" s="80"/>
      <c r="S1003" s="80"/>
      <c r="T1003" s="80" t="s">
        <v>1891</v>
      </c>
      <c r="U1003" s="82">
        <v>42811.898287037038</v>
      </c>
      <c r="V1003" s="84" t="s">
        <v>2526</v>
      </c>
      <c r="W1003" s="80"/>
      <c r="X1003" s="80"/>
      <c r="Y1003" s="83" t="s">
        <v>3526</v>
      </c>
      <c r="Z1003" s="80"/>
    </row>
    <row r="1004" spans="1:26" x14ac:dyDescent="0.25">
      <c r="A1004" s="65" t="s">
        <v>555</v>
      </c>
      <c r="B1004" s="65" t="s">
        <v>491</v>
      </c>
      <c r="C1004" s="66"/>
      <c r="D1004" s="67"/>
      <c r="E1004" s="68"/>
      <c r="F1004" s="69"/>
      <c r="G1004" s="66"/>
      <c r="H1004" s="70"/>
      <c r="I1004" s="71"/>
      <c r="J1004" s="71"/>
      <c r="K1004" s="35"/>
      <c r="L1004" s="78">
        <v>1004</v>
      </c>
      <c r="M1004" s="78"/>
      <c r="N1004" s="73"/>
      <c r="O1004" s="80" t="s">
        <v>754</v>
      </c>
      <c r="P1004" s="82">
        <v>42814.758043981485</v>
      </c>
      <c r="Q1004" s="80" t="s">
        <v>819</v>
      </c>
      <c r="R1004" s="84" t="s">
        <v>1532</v>
      </c>
      <c r="S1004" s="80" t="s">
        <v>1825</v>
      </c>
      <c r="T1004" s="80" t="s">
        <v>1888</v>
      </c>
      <c r="U1004" s="82">
        <v>42814.758043981485</v>
      </c>
      <c r="V1004" s="84" t="s">
        <v>2834</v>
      </c>
      <c r="W1004" s="80"/>
      <c r="X1004" s="80"/>
      <c r="Y1004" s="83" t="s">
        <v>3834</v>
      </c>
      <c r="Z1004" s="80"/>
    </row>
    <row r="1005" spans="1:26" x14ac:dyDescent="0.25">
      <c r="A1005" s="65" t="s">
        <v>555</v>
      </c>
      <c r="B1005" s="65" t="s">
        <v>544</v>
      </c>
      <c r="C1005" s="66"/>
      <c r="D1005" s="67"/>
      <c r="E1005" s="68"/>
      <c r="F1005" s="69"/>
      <c r="G1005" s="66"/>
      <c r="H1005" s="70"/>
      <c r="I1005" s="71"/>
      <c r="J1005" s="71"/>
      <c r="K1005" s="35"/>
      <c r="L1005" s="78">
        <v>1005</v>
      </c>
      <c r="M1005" s="78"/>
      <c r="N1005" s="73"/>
      <c r="O1005" s="80" t="s">
        <v>754</v>
      </c>
      <c r="P1005" s="82">
        <v>42817.684594907405</v>
      </c>
      <c r="Q1005" s="80" t="s">
        <v>1273</v>
      </c>
      <c r="R1005" s="80"/>
      <c r="S1005" s="80"/>
      <c r="T1005" s="80" t="s">
        <v>1884</v>
      </c>
      <c r="U1005" s="82">
        <v>42817.684594907405</v>
      </c>
      <c r="V1005" s="84" t="s">
        <v>2835</v>
      </c>
      <c r="W1005" s="80"/>
      <c r="X1005" s="80"/>
      <c r="Y1005" s="83" t="s">
        <v>3835</v>
      </c>
      <c r="Z1005" s="80"/>
    </row>
    <row r="1006" spans="1:26" x14ac:dyDescent="0.25">
      <c r="A1006" s="65" t="s">
        <v>556</v>
      </c>
      <c r="B1006" s="65" t="s">
        <v>544</v>
      </c>
      <c r="C1006" s="66"/>
      <c r="D1006" s="67"/>
      <c r="E1006" s="68"/>
      <c r="F1006" s="69"/>
      <c r="G1006" s="66"/>
      <c r="H1006" s="70"/>
      <c r="I1006" s="71"/>
      <c r="J1006" s="71"/>
      <c r="K1006" s="35"/>
      <c r="L1006" s="78">
        <v>1006</v>
      </c>
      <c r="M1006" s="78"/>
      <c r="N1006" s="73"/>
      <c r="O1006" s="80" t="s">
        <v>754</v>
      </c>
      <c r="P1006" s="82">
        <v>42817.685810185183</v>
      </c>
      <c r="Q1006" s="80" t="s">
        <v>1273</v>
      </c>
      <c r="R1006" s="80"/>
      <c r="S1006" s="80"/>
      <c r="T1006" s="80" t="s">
        <v>1884</v>
      </c>
      <c r="U1006" s="82">
        <v>42817.685810185183</v>
      </c>
      <c r="V1006" s="84" t="s">
        <v>2836</v>
      </c>
      <c r="W1006" s="80"/>
      <c r="X1006" s="80"/>
      <c r="Y1006" s="83" t="s">
        <v>3836</v>
      </c>
      <c r="Z1006" s="80"/>
    </row>
    <row r="1007" spans="1:26" x14ac:dyDescent="0.25">
      <c r="A1007" s="65" t="s">
        <v>557</v>
      </c>
      <c r="B1007" s="65" t="s">
        <v>544</v>
      </c>
      <c r="C1007" s="66"/>
      <c r="D1007" s="67"/>
      <c r="E1007" s="68"/>
      <c r="F1007" s="69"/>
      <c r="G1007" s="66"/>
      <c r="H1007" s="70"/>
      <c r="I1007" s="71"/>
      <c r="J1007" s="71"/>
      <c r="K1007" s="35"/>
      <c r="L1007" s="78">
        <v>1007</v>
      </c>
      <c r="M1007" s="78"/>
      <c r="N1007" s="73"/>
      <c r="O1007" s="80" t="s">
        <v>754</v>
      </c>
      <c r="P1007" s="82">
        <v>42817.689664351848</v>
      </c>
      <c r="Q1007" s="80" t="s">
        <v>1273</v>
      </c>
      <c r="R1007" s="80"/>
      <c r="S1007" s="80"/>
      <c r="T1007" s="80" t="s">
        <v>1884</v>
      </c>
      <c r="U1007" s="82">
        <v>42817.689664351848</v>
      </c>
      <c r="V1007" s="84" t="s">
        <v>2837</v>
      </c>
      <c r="W1007" s="80"/>
      <c r="X1007" s="80"/>
      <c r="Y1007" s="83" t="s">
        <v>3837</v>
      </c>
      <c r="Z1007" s="80"/>
    </row>
    <row r="1008" spans="1:26" x14ac:dyDescent="0.25">
      <c r="A1008" s="65" t="s">
        <v>558</v>
      </c>
      <c r="B1008" s="65" t="s">
        <v>559</v>
      </c>
      <c r="C1008" s="66"/>
      <c r="D1008" s="67"/>
      <c r="E1008" s="68"/>
      <c r="F1008" s="69"/>
      <c r="G1008" s="66"/>
      <c r="H1008" s="70"/>
      <c r="I1008" s="71"/>
      <c r="J1008" s="71"/>
      <c r="K1008" s="35"/>
      <c r="L1008" s="78">
        <v>1008</v>
      </c>
      <c r="M1008" s="78"/>
      <c r="N1008" s="73"/>
      <c r="O1008" s="80" t="s">
        <v>754</v>
      </c>
      <c r="P1008" s="82">
        <v>42812.749259259261</v>
      </c>
      <c r="Q1008" s="80" t="s">
        <v>1274</v>
      </c>
      <c r="R1008" s="80"/>
      <c r="S1008" s="80"/>
      <c r="T1008" s="80" t="s">
        <v>1910</v>
      </c>
      <c r="U1008" s="82">
        <v>42812.749259259261</v>
      </c>
      <c r="V1008" s="84" t="s">
        <v>2838</v>
      </c>
      <c r="W1008" s="80"/>
      <c r="X1008" s="80"/>
      <c r="Y1008" s="83" t="s">
        <v>3838</v>
      </c>
      <c r="Z1008" s="80"/>
    </row>
    <row r="1009" spans="1:26" x14ac:dyDescent="0.25">
      <c r="A1009" s="65" t="s">
        <v>558</v>
      </c>
      <c r="B1009" s="65" t="s">
        <v>560</v>
      </c>
      <c r="C1009" s="66"/>
      <c r="D1009" s="67"/>
      <c r="E1009" s="68"/>
      <c r="F1009" s="69"/>
      <c r="G1009" s="66"/>
      <c r="H1009" s="70"/>
      <c r="I1009" s="71"/>
      <c r="J1009" s="71"/>
      <c r="K1009" s="35"/>
      <c r="L1009" s="78">
        <v>1009</v>
      </c>
      <c r="M1009" s="78"/>
      <c r="N1009" s="73"/>
      <c r="O1009" s="80" t="s">
        <v>754</v>
      </c>
      <c r="P1009" s="82">
        <v>42812.749259259261</v>
      </c>
      <c r="Q1009" s="80" t="s">
        <v>1274</v>
      </c>
      <c r="R1009" s="80"/>
      <c r="S1009" s="80"/>
      <c r="T1009" s="80" t="s">
        <v>1910</v>
      </c>
      <c r="U1009" s="82">
        <v>42812.749259259261</v>
      </c>
      <c r="V1009" s="84" t="s">
        <v>2838</v>
      </c>
      <c r="W1009" s="80"/>
      <c r="X1009" s="80"/>
      <c r="Y1009" s="83" t="s">
        <v>3838</v>
      </c>
      <c r="Z1009" s="80"/>
    </row>
    <row r="1010" spans="1:26" x14ac:dyDescent="0.25">
      <c r="A1010" s="65" t="s">
        <v>559</v>
      </c>
      <c r="B1010" s="65" t="s">
        <v>558</v>
      </c>
      <c r="C1010" s="66"/>
      <c r="D1010" s="67"/>
      <c r="E1010" s="68"/>
      <c r="F1010" s="69"/>
      <c r="G1010" s="66"/>
      <c r="H1010" s="70"/>
      <c r="I1010" s="71"/>
      <c r="J1010" s="71"/>
      <c r="K1010" s="35"/>
      <c r="L1010" s="78">
        <v>1010</v>
      </c>
      <c r="M1010" s="78"/>
      <c r="N1010" s="73"/>
      <c r="O1010" s="80" t="s">
        <v>754</v>
      </c>
      <c r="P1010" s="82">
        <v>42812.747800925928</v>
      </c>
      <c r="Q1010" s="80" t="s">
        <v>1274</v>
      </c>
      <c r="R1010" s="80"/>
      <c r="S1010" s="80"/>
      <c r="T1010" s="80" t="s">
        <v>1910</v>
      </c>
      <c r="U1010" s="82">
        <v>42812.747800925928</v>
      </c>
      <c r="V1010" s="84" t="s">
        <v>2839</v>
      </c>
      <c r="W1010" s="80"/>
      <c r="X1010" s="80"/>
      <c r="Y1010" s="83" t="s">
        <v>3839</v>
      </c>
      <c r="Z1010" s="80"/>
    </row>
    <row r="1011" spans="1:26" x14ac:dyDescent="0.25">
      <c r="A1011" s="65" t="s">
        <v>560</v>
      </c>
      <c r="B1011" s="65" t="s">
        <v>558</v>
      </c>
      <c r="C1011" s="66"/>
      <c r="D1011" s="67"/>
      <c r="E1011" s="68"/>
      <c r="F1011" s="69"/>
      <c r="G1011" s="66"/>
      <c r="H1011" s="70"/>
      <c r="I1011" s="71"/>
      <c r="J1011" s="71"/>
      <c r="K1011" s="35"/>
      <c r="L1011" s="78">
        <v>1011</v>
      </c>
      <c r="M1011" s="78"/>
      <c r="N1011" s="73"/>
      <c r="O1011" s="80" t="s">
        <v>754</v>
      </c>
      <c r="P1011" s="82">
        <v>42812.747442129628</v>
      </c>
      <c r="Q1011" s="80" t="s">
        <v>1275</v>
      </c>
      <c r="R1011" s="80"/>
      <c r="S1011" s="80"/>
      <c r="T1011" s="80" t="s">
        <v>1910</v>
      </c>
      <c r="U1011" s="82">
        <v>42812.747442129628</v>
      </c>
      <c r="V1011" s="84" t="s">
        <v>2840</v>
      </c>
      <c r="W1011" s="80"/>
      <c r="X1011" s="80"/>
      <c r="Y1011" s="83" t="s">
        <v>3840</v>
      </c>
      <c r="Z1011" s="80"/>
    </row>
    <row r="1012" spans="1:26" x14ac:dyDescent="0.25">
      <c r="A1012" s="65" t="s">
        <v>561</v>
      </c>
      <c r="B1012" s="65" t="s">
        <v>587</v>
      </c>
      <c r="C1012" s="66"/>
      <c r="D1012" s="67"/>
      <c r="E1012" s="68"/>
      <c r="F1012" s="69"/>
      <c r="G1012" s="66"/>
      <c r="H1012" s="70"/>
      <c r="I1012" s="71"/>
      <c r="J1012" s="71"/>
      <c r="K1012" s="35"/>
      <c r="L1012" s="78">
        <v>1012</v>
      </c>
      <c r="M1012" s="78"/>
      <c r="N1012" s="73"/>
      <c r="O1012" s="80" t="s">
        <v>754</v>
      </c>
      <c r="P1012" s="82">
        <v>42817.694675925923</v>
      </c>
      <c r="Q1012" s="80" t="s">
        <v>1019</v>
      </c>
      <c r="R1012" s="80"/>
      <c r="S1012" s="80"/>
      <c r="T1012" s="80" t="s">
        <v>2016</v>
      </c>
      <c r="U1012" s="82">
        <v>42817.694675925923</v>
      </c>
      <c r="V1012" s="84" t="s">
        <v>2841</v>
      </c>
      <c r="W1012" s="80"/>
      <c r="X1012" s="80"/>
      <c r="Y1012" s="83" t="s">
        <v>3841</v>
      </c>
      <c r="Z1012" s="80"/>
    </row>
    <row r="1013" spans="1:26" x14ac:dyDescent="0.25">
      <c r="A1013" s="65" t="s">
        <v>562</v>
      </c>
      <c r="B1013" s="65" t="s">
        <v>598</v>
      </c>
      <c r="C1013" s="66"/>
      <c r="D1013" s="67"/>
      <c r="E1013" s="68"/>
      <c r="F1013" s="69"/>
      <c r="G1013" s="66"/>
      <c r="H1013" s="70"/>
      <c r="I1013" s="71"/>
      <c r="J1013" s="71"/>
      <c r="K1013" s="35"/>
      <c r="L1013" s="78">
        <v>1013</v>
      </c>
      <c r="M1013" s="78"/>
      <c r="N1013" s="73"/>
      <c r="O1013" s="80" t="s">
        <v>754</v>
      </c>
      <c r="P1013" s="82">
        <v>42817.699155092596</v>
      </c>
      <c r="Q1013" s="80" t="s">
        <v>1276</v>
      </c>
      <c r="R1013" s="84" t="s">
        <v>1708</v>
      </c>
      <c r="S1013" s="80" t="s">
        <v>1866</v>
      </c>
      <c r="T1013" s="80" t="s">
        <v>2052</v>
      </c>
      <c r="U1013" s="82">
        <v>42817.699155092596</v>
      </c>
      <c r="V1013" s="84" t="s">
        <v>2842</v>
      </c>
      <c r="W1013" s="80"/>
      <c r="X1013" s="80"/>
      <c r="Y1013" s="83" t="s">
        <v>3842</v>
      </c>
      <c r="Z1013" s="80"/>
    </row>
    <row r="1014" spans="1:26" x14ac:dyDescent="0.25">
      <c r="A1014" s="65" t="s">
        <v>562</v>
      </c>
      <c r="B1014" s="65" t="s">
        <v>735</v>
      </c>
      <c r="C1014" s="66"/>
      <c r="D1014" s="67"/>
      <c r="E1014" s="68"/>
      <c r="F1014" s="69"/>
      <c r="G1014" s="66"/>
      <c r="H1014" s="70"/>
      <c r="I1014" s="71"/>
      <c r="J1014" s="71"/>
      <c r="K1014" s="35"/>
      <c r="L1014" s="78">
        <v>1014</v>
      </c>
      <c r="M1014" s="78"/>
      <c r="N1014" s="73"/>
      <c r="O1014" s="80" t="s">
        <v>754</v>
      </c>
      <c r="P1014" s="82">
        <v>42817.699155092596</v>
      </c>
      <c r="Q1014" s="80" t="s">
        <v>1276</v>
      </c>
      <c r="R1014" s="84" t="s">
        <v>1708</v>
      </c>
      <c r="S1014" s="80" t="s">
        <v>1866</v>
      </c>
      <c r="T1014" s="80" t="s">
        <v>2052</v>
      </c>
      <c r="U1014" s="82">
        <v>42817.699155092596</v>
      </c>
      <c r="V1014" s="84" t="s">
        <v>2842</v>
      </c>
      <c r="W1014" s="80"/>
      <c r="X1014" s="80"/>
      <c r="Y1014" s="83" t="s">
        <v>3842</v>
      </c>
      <c r="Z1014" s="80"/>
    </row>
    <row r="1015" spans="1:26" x14ac:dyDescent="0.25">
      <c r="A1015" s="65" t="s">
        <v>562</v>
      </c>
      <c r="B1015" s="65" t="s">
        <v>599</v>
      </c>
      <c r="C1015" s="66"/>
      <c r="D1015" s="67"/>
      <c r="E1015" s="68"/>
      <c r="F1015" s="69"/>
      <c r="G1015" s="66"/>
      <c r="H1015" s="70"/>
      <c r="I1015" s="71"/>
      <c r="J1015" s="71"/>
      <c r="K1015" s="35"/>
      <c r="L1015" s="78">
        <v>1015</v>
      </c>
      <c r="M1015" s="78"/>
      <c r="N1015" s="73"/>
      <c r="O1015" s="80" t="s">
        <v>754</v>
      </c>
      <c r="P1015" s="82">
        <v>42817.699155092596</v>
      </c>
      <c r="Q1015" s="80" t="s">
        <v>1276</v>
      </c>
      <c r="R1015" s="84" t="s">
        <v>1708</v>
      </c>
      <c r="S1015" s="80" t="s">
        <v>1866</v>
      </c>
      <c r="T1015" s="80" t="s">
        <v>2052</v>
      </c>
      <c r="U1015" s="82">
        <v>42817.699155092596</v>
      </c>
      <c r="V1015" s="84" t="s">
        <v>2842</v>
      </c>
      <c r="W1015" s="80"/>
      <c r="X1015" s="80"/>
      <c r="Y1015" s="83" t="s">
        <v>3842</v>
      </c>
      <c r="Z1015" s="80"/>
    </row>
    <row r="1016" spans="1:26" x14ac:dyDescent="0.25">
      <c r="A1016" s="65" t="s">
        <v>562</v>
      </c>
      <c r="B1016" s="65" t="s">
        <v>596</v>
      </c>
      <c r="C1016" s="66"/>
      <c r="D1016" s="67"/>
      <c r="E1016" s="68"/>
      <c r="F1016" s="69"/>
      <c r="G1016" s="66"/>
      <c r="H1016" s="70"/>
      <c r="I1016" s="71"/>
      <c r="J1016" s="71"/>
      <c r="K1016" s="35"/>
      <c r="L1016" s="78">
        <v>1016</v>
      </c>
      <c r="M1016" s="78"/>
      <c r="N1016" s="73"/>
      <c r="O1016" s="80" t="s">
        <v>754</v>
      </c>
      <c r="P1016" s="82">
        <v>42817.699155092596</v>
      </c>
      <c r="Q1016" s="80" t="s">
        <v>1276</v>
      </c>
      <c r="R1016" s="84" t="s">
        <v>1708</v>
      </c>
      <c r="S1016" s="80" t="s">
        <v>1866</v>
      </c>
      <c r="T1016" s="80" t="s">
        <v>2052</v>
      </c>
      <c r="U1016" s="82">
        <v>42817.699155092596</v>
      </c>
      <c r="V1016" s="84" t="s">
        <v>2842</v>
      </c>
      <c r="W1016" s="80"/>
      <c r="X1016" s="80"/>
      <c r="Y1016" s="83" t="s">
        <v>3842</v>
      </c>
      <c r="Z1016" s="80"/>
    </row>
    <row r="1017" spans="1:26" x14ac:dyDescent="0.25">
      <c r="A1017" s="65" t="s">
        <v>563</v>
      </c>
      <c r="B1017" s="65" t="s">
        <v>587</v>
      </c>
      <c r="C1017" s="66"/>
      <c r="D1017" s="67"/>
      <c r="E1017" s="68"/>
      <c r="F1017" s="69"/>
      <c r="G1017" s="66"/>
      <c r="H1017" s="70"/>
      <c r="I1017" s="71"/>
      <c r="J1017" s="71"/>
      <c r="K1017" s="35"/>
      <c r="L1017" s="78">
        <v>1017</v>
      </c>
      <c r="M1017" s="78"/>
      <c r="N1017" s="73"/>
      <c r="O1017" s="80" t="s">
        <v>754</v>
      </c>
      <c r="P1017" s="82">
        <v>42817.700428240743</v>
      </c>
      <c r="Q1017" s="80" t="s">
        <v>1019</v>
      </c>
      <c r="R1017" s="80"/>
      <c r="S1017" s="80"/>
      <c r="T1017" s="80" t="s">
        <v>2016</v>
      </c>
      <c r="U1017" s="82">
        <v>42817.700428240743</v>
      </c>
      <c r="V1017" s="84" t="s">
        <v>2843</v>
      </c>
      <c r="W1017" s="80"/>
      <c r="X1017" s="80"/>
      <c r="Y1017" s="83" t="s">
        <v>3843</v>
      </c>
      <c r="Z1017" s="80"/>
    </row>
    <row r="1018" spans="1:26" x14ac:dyDescent="0.25">
      <c r="A1018" s="65" t="s">
        <v>564</v>
      </c>
      <c r="B1018" s="65" t="s">
        <v>598</v>
      </c>
      <c r="C1018" s="66"/>
      <c r="D1018" s="67"/>
      <c r="E1018" s="68"/>
      <c r="F1018" s="69"/>
      <c r="G1018" s="66"/>
      <c r="H1018" s="70"/>
      <c r="I1018" s="71"/>
      <c r="J1018" s="71"/>
      <c r="K1018" s="35"/>
      <c r="L1018" s="78">
        <v>1018</v>
      </c>
      <c r="M1018" s="78"/>
      <c r="N1018" s="73"/>
      <c r="O1018" s="80" t="s">
        <v>754</v>
      </c>
      <c r="P1018" s="82">
        <v>42817.704050925924</v>
      </c>
      <c r="Q1018" s="80" t="s">
        <v>1276</v>
      </c>
      <c r="R1018" s="84" t="s">
        <v>1708</v>
      </c>
      <c r="S1018" s="80" t="s">
        <v>1866</v>
      </c>
      <c r="T1018" s="80" t="s">
        <v>2052</v>
      </c>
      <c r="U1018" s="82">
        <v>42817.704050925924</v>
      </c>
      <c r="V1018" s="84" t="s">
        <v>2844</v>
      </c>
      <c r="W1018" s="80"/>
      <c r="X1018" s="80"/>
      <c r="Y1018" s="83" t="s">
        <v>3844</v>
      </c>
      <c r="Z1018" s="80"/>
    </row>
    <row r="1019" spans="1:26" x14ac:dyDescent="0.25">
      <c r="A1019" s="65" t="s">
        <v>564</v>
      </c>
      <c r="B1019" s="65" t="s">
        <v>735</v>
      </c>
      <c r="C1019" s="66"/>
      <c r="D1019" s="67"/>
      <c r="E1019" s="68"/>
      <c r="F1019" s="69"/>
      <c r="G1019" s="66"/>
      <c r="H1019" s="70"/>
      <c r="I1019" s="71"/>
      <c r="J1019" s="71"/>
      <c r="K1019" s="35"/>
      <c r="L1019" s="78">
        <v>1019</v>
      </c>
      <c r="M1019" s="78"/>
      <c r="N1019" s="73"/>
      <c r="O1019" s="80" t="s">
        <v>754</v>
      </c>
      <c r="P1019" s="82">
        <v>42817.704050925924</v>
      </c>
      <c r="Q1019" s="80" t="s">
        <v>1276</v>
      </c>
      <c r="R1019" s="84" t="s">
        <v>1708</v>
      </c>
      <c r="S1019" s="80" t="s">
        <v>1866</v>
      </c>
      <c r="T1019" s="80" t="s">
        <v>2052</v>
      </c>
      <c r="U1019" s="82">
        <v>42817.704050925924</v>
      </c>
      <c r="V1019" s="84" t="s">
        <v>2844</v>
      </c>
      <c r="W1019" s="80"/>
      <c r="X1019" s="80"/>
      <c r="Y1019" s="83" t="s">
        <v>3844</v>
      </c>
      <c r="Z1019" s="80"/>
    </row>
    <row r="1020" spans="1:26" x14ac:dyDescent="0.25">
      <c r="A1020" s="65" t="s">
        <v>564</v>
      </c>
      <c r="B1020" s="65" t="s">
        <v>599</v>
      </c>
      <c r="C1020" s="66"/>
      <c r="D1020" s="67"/>
      <c r="E1020" s="68"/>
      <c r="F1020" s="69"/>
      <c r="G1020" s="66"/>
      <c r="H1020" s="70"/>
      <c r="I1020" s="71"/>
      <c r="J1020" s="71"/>
      <c r="K1020" s="35"/>
      <c r="L1020" s="78">
        <v>1020</v>
      </c>
      <c r="M1020" s="78"/>
      <c r="N1020" s="73"/>
      <c r="O1020" s="80" t="s">
        <v>754</v>
      </c>
      <c r="P1020" s="82">
        <v>42817.704050925924</v>
      </c>
      <c r="Q1020" s="80" t="s">
        <v>1276</v>
      </c>
      <c r="R1020" s="84" t="s">
        <v>1708</v>
      </c>
      <c r="S1020" s="80" t="s">
        <v>1866</v>
      </c>
      <c r="T1020" s="80" t="s">
        <v>2052</v>
      </c>
      <c r="U1020" s="82">
        <v>42817.704050925924</v>
      </c>
      <c r="V1020" s="84" t="s">
        <v>2844</v>
      </c>
      <c r="W1020" s="80"/>
      <c r="X1020" s="80"/>
      <c r="Y1020" s="83" t="s">
        <v>3844</v>
      </c>
      <c r="Z1020" s="80"/>
    </row>
    <row r="1021" spans="1:26" x14ac:dyDescent="0.25">
      <c r="A1021" s="65" t="s">
        <v>564</v>
      </c>
      <c r="B1021" s="65" t="s">
        <v>596</v>
      </c>
      <c r="C1021" s="66"/>
      <c r="D1021" s="67"/>
      <c r="E1021" s="68"/>
      <c r="F1021" s="69"/>
      <c r="G1021" s="66"/>
      <c r="H1021" s="70"/>
      <c r="I1021" s="71"/>
      <c r="J1021" s="71"/>
      <c r="K1021" s="35"/>
      <c r="L1021" s="78">
        <v>1021</v>
      </c>
      <c r="M1021" s="78"/>
      <c r="N1021" s="73"/>
      <c r="O1021" s="80" t="s">
        <v>754</v>
      </c>
      <c r="P1021" s="82">
        <v>42817.704050925924</v>
      </c>
      <c r="Q1021" s="80" t="s">
        <v>1276</v>
      </c>
      <c r="R1021" s="84" t="s">
        <v>1708</v>
      </c>
      <c r="S1021" s="80" t="s">
        <v>1866</v>
      </c>
      <c r="T1021" s="80" t="s">
        <v>2052</v>
      </c>
      <c r="U1021" s="82">
        <v>42817.704050925924</v>
      </c>
      <c r="V1021" s="84" t="s">
        <v>2844</v>
      </c>
      <c r="W1021" s="80"/>
      <c r="X1021" s="80"/>
      <c r="Y1021" s="83" t="s">
        <v>3844</v>
      </c>
      <c r="Z1021" s="80"/>
    </row>
    <row r="1022" spans="1:26" x14ac:dyDescent="0.25">
      <c r="A1022" s="65" t="s">
        <v>565</v>
      </c>
      <c r="B1022" s="65" t="s">
        <v>565</v>
      </c>
      <c r="C1022" s="66"/>
      <c r="D1022" s="67"/>
      <c r="E1022" s="68"/>
      <c r="F1022" s="69"/>
      <c r="G1022" s="66"/>
      <c r="H1022" s="70"/>
      <c r="I1022" s="71"/>
      <c r="J1022" s="71"/>
      <c r="K1022" s="35"/>
      <c r="L1022" s="78">
        <v>1022</v>
      </c>
      <c r="M1022" s="78"/>
      <c r="N1022" s="73"/>
      <c r="O1022" s="80" t="s">
        <v>179</v>
      </c>
      <c r="P1022" s="82">
        <v>42814.527083333334</v>
      </c>
      <c r="Q1022" s="80" t="s">
        <v>1277</v>
      </c>
      <c r="R1022" s="80" t="s">
        <v>1709</v>
      </c>
      <c r="S1022" s="80" t="s">
        <v>1867</v>
      </c>
      <c r="T1022" s="80" t="s">
        <v>2021</v>
      </c>
      <c r="U1022" s="82">
        <v>42814.527083333334</v>
      </c>
      <c r="V1022" s="84" t="s">
        <v>2845</v>
      </c>
      <c r="W1022" s="80"/>
      <c r="X1022" s="80"/>
      <c r="Y1022" s="83" t="s">
        <v>3845</v>
      </c>
      <c r="Z1022" s="80"/>
    </row>
    <row r="1023" spans="1:26" x14ac:dyDescent="0.25">
      <c r="A1023" s="65" t="s">
        <v>565</v>
      </c>
      <c r="B1023" s="65" t="s">
        <v>565</v>
      </c>
      <c r="C1023" s="66"/>
      <c r="D1023" s="67"/>
      <c r="E1023" s="68"/>
      <c r="F1023" s="69"/>
      <c r="G1023" s="66"/>
      <c r="H1023" s="70"/>
      <c r="I1023" s="71"/>
      <c r="J1023" s="71"/>
      <c r="K1023" s="35"/>
      <c r="L1023" s="78">
        <v>1023</v>
      </c>
      <c r="M1023" s="78"/>
      <c r="N1023" s="73"/>
      <c r="O1023" s="80" t="s">
        <v>179</v>
      </c>
      <c r="P1023" s="82">
        <v>42815.536817129629</v>
      </c>
      <c r="Q1023" s="80" t="s">
        <v>1278</v>
      </c>
      <c r="R1023" s="80" t="s">
        <v>1710</v>
      </c>
      <c r="S1023" s="80" t="s">
        <v>1867</v>
      </c>
      <c r="T1023" s="80" t="s">
        <v>2021</v>
      </c>
      <c r="U1023" s="82">
        <v>42815.536817129629</v>
      </c>
      <c r="V1023" s="84" t="s">
        <v>2846</v>
      </c>
      <c r="W1023" s="80"/>
      <c r="X1023" s="80"/>
      <c r="Y1023" s="83" t="s">
        <v>3846</v>
      </c>
      <c r="Z1023" s="80"/>
    </row>
    <row r="1024" spans="1:26" x14ac:dyDescent="0.25">
      <c r="A1024" s="65" t="s">
        <v>565</v>
      </c>
      <c r="B1024" s="65" t="s">
        <v>565</v>
      </c>
      <c r="C1024" s="66"/>
      <c r="D1024" s="67"/>
      <c r="E1024" s="68"/>
      <c r="F1024" s="69"/>
      <c r="G1024" s="66"/>
      <c r="H1024" s="70"/>
      <c r="I1024" s="71"/>
      <c r="J1024" s="71"/>
      <c r="K1024" s="35"/>
      <c r="L1024" s="78">
        <v>1024</v>
      </c>
      <c r="M1024" s="78"/>
      <c r="N1024" s="73"/>
      <c r="O1024" s="80" t="s">
        <v>179</v>
      </c>
      <c r="P1024" s="82">
        <v>42817.717939814815</v>
      </c>
      <c r="Q1024" s="80" t="s">
        <v>1279</v>
      </c>
      <c r="R1024" s="84" t="s">
        <v>1711</v>
      </c>
      <c r="S1024" s="80" t="s">
        <v>1868</v>
      </c>
      <c r="T1024" s="80" t="s">
        <v>2053</v>
      </c>
      <c r="U1024" s="82">
        <v>42817.717939814815</v>
      </c>
      <c r="V1024" s="84" t="s">
        <v>2847</v>
      </c>
      <c r="W1024" s="80"/>
      <c r="X1024" s="80"/>
      <c r="Y1024" s="83" t="s">
        <v>3847</v>
      </c>
      <c r="Z1024" s="80"/>
    </row>
    <row r="1025" spans="1:26" x14ac:dyDescent="0.25">
      <c r="A1025" s="65" t="s">
        <v>566</v>
      </c>
      <c r="B1025" s="65" t="s">
        <v>565</v>
      </c>
      <c r="C1025" s="66"/>
      <c r="D1025" s="67"/>
      <c r="E1025" s="68"/>
      <c r="F1025" s="69"/>
      <c r="G1025" s="66"/>
      <c r="H1025" s="70"/>
      <c r="I1025" s="71"/>
      <c r="J1025" s="71"/>
      <c r="K1025" s="35"/>
      <c r="L1025" s="78">
        <v>1025</v>
      </c>
      <c r="M1025" s="78"/>
      <c r="N1025" s="73"/>
      <c r="O1025" s="80" t="s">
        <v>754</v>
      </c>
      <c r="P1025" s="82">
        <v>42817.718298611115</v>
      </c>
      <c r="Q1025" s="80" t="s">
        <v>1280</v>
      </c>
      <c r="R1025" s="84" t="s">
        <v>1711</v>
      </c>
      <c r="S1025" s="80" t="s">
        <v>1868</v>
      </c>
      <c r="T1025" s="80" t="s">
        <v>2053</v>
      </c>
      <c r="U1025" s="82">
        <v>42817.718298611115</v>
      </c>
      <c r="V1025" s="84" t="s">
        <v>2848</v>
      </c>
      <c r="W1025" s="80"/>
      <c r="X1025" s="80"/>
      <c r="Y1025" s="83" t="s">
        <v>3848</v>
      </c>
      <c r="Z1025" s="80"/>
    </row>
    <row r="1026" spans="1:26" x14ac:dyDescent="0.25">
      <c r="A1026" s="65" t="s">
        <v>566</v>
      </c>
      <c r="B1026" s="65" t="s">
        <v>566</v>
      </c>
      <c r="C1026" s="66"/>
      <c r="D1026" s="67"/>
      <c r="E1026" s="68"/>
      <c r="F1026" s="69"/>
      <c r="G1026" s="66"/>
      <c r="H1026" s="70"/>
      <c r="I1026" s="71"/>
      <c r="J1026" s="71"/>
      <c r="K1026" s="35"/>
      <c r="L1026" s="78">
        <v>1026</v>
      </c>
      <c r="M1026" s="78"/>
      <c r="N1026" s="73"/>
      <c r="O1026" s="80" t="s">
        <v>179</v>
      </c>
      <c r="P1026" s="82">
        <v>42816.05</v>
      </c>
      <c r="Q1026" s="80" t="s">
        <v>1281</v>
      </c>
      <c r="R1026" s="80" t="s">
        <v>1712</v>
      </c>
      <c r="S1026" s="80" t="s">
        <v>1867</v>
      </c>
      <c r="T1026" s="80" t="s">
        <v>2021</v>
      </c>
      <c r="U1026" s="82">
        <v>42816.05</v>
      </c>
      <c r="V1026" s="84" t="s">
        <v>2849</v>
      </c>
      <c r="W1026" s="80"/>
      <c r="X1026" s="80"/>
      <c r="Y1026" s="83" t="s">
        <v>3849</v>
      </c>
      <c r="Z1026" s="80"/>
    </row>
    <row r="1027" spans="1:26" x14ac:dyDescent="0.25">
      <c r="A1027" s="65" t="s">
        <v>567</v>
      </c>
      <c r="B1027" s="65" t="s">
        <v>598</v>
      </c>
      <c r="C1027" s="66"/>
      <c r="D1027" s="67"/>
      <c r="E1027" s="68"/>
      <c r="F1027" s="69"/>
      <c r="G1027" s="66"/>
      <c r="H1027" s="70"/>
      <c r="I1027" s="71"/>
      <c r="J1027" s="71"/>
      <c r="K1027" s="35"/>
      <c r="L1027" s="78">
        <v>1027</v>
      </c>
      <c r="M1027" s="78"/>
      <c r="N1027" s="73"/>
      <c r="O1027" s="80" t="s">
        <v>754</v>
      </c>
      <c r="P1027" s="82">
        <v>42817.722615740742</v>
      </c>
      <c r="Q1027" s="80" t="s">
        <v>1276</v>
      </c>
      <c r="R1027" s="84" t="s">
        <v>1708</v>
      </c>
      <c r="S1027" s="80" t="s">
        <v>1866</v>
      </c>
      <c r="T1027" s="80" t="s">
        <v>2052</v>
      </c>
      <c r="U1027" s="82">
        <v>42817.722615740742</v>
      </c>
      <c r="V1027" s="84" t="s">
        <v>2850</v>
      </c>
      <c r="W1027" s="80"/>
      <c r="X1027" s="80"/>
      <c r="Y1027" s="83" t="s">
        <v>3850</v>
      </c>
      <c r="Z1027" s="80"/>
    </row>
    <row r="1028" spans="1:26" x14ac:dyDescent="0.25">
      <c r="A1028" s="65" t="s">
        <v>567</v>
      </c>
      <c r="B1028" s="65" t="s">
        <v>735</v>
      </c>
      <c r="C1028" s="66"/>
      <c r="D1028" s="67"/>
      <c r="E1028" s="68"/>
      <c r="F1028" s="69"/>
      <c r="G1028" s="66"/>
      <c r="H1028" s="70"/>
      <c r="I1028" s="71"/>
      <c r="J1028" s="71"/>
      <c r="K1028" s="35"/>
      <c r="L1028" s="78">
        <v>1028</v>
      </c>
      <c r="M1028" s="78"/>
      <c r="N1028" s="73"/>
      <c r="O1028" s="80" t="s">
        <v>754</v>
      </c>
      <c r="P1028" s="82">
        <v>42817.722615740742</v>
      </c>
      <c r="Q1028" s="80" t="s">
        <v>1276</v>
      </c>
      <c r="R1028" s="84" t="s">
        <v>1708</v>
      </c>
      <c r="S1028" s="80" t="s">
        <v>1866</v>
      </c>
      <c r="T1028" s="80" t="s">
        <v>2052</v>
      </c>
      <c r="U1028" s="82">
        <v>42817.722615740742</v>
      </c>
      <c r="V1028" s="84" t="s">
        <v>2850</v>
      </c>
      <c r="W1028" s="80"/>
      <c r="X1028" s="80"/>
      <c r="Y1028" s="83" t="s">
        <v>3850</v>
      </c>
      <c r="Z1028" s="80"/>
    </row>
    <row r="1029" spans="1:26" x14ac:dyDescent="0.25">
      <c r="A1029" s="65" t="s">
        <v>567</v>
      </c>
      <c r="B1029" s="65" t="s">
        <v>599</v>
      </c>
      <c r="C1029" s="66"/>
      <c r="D1029" s="67"/>
      <c r="E1029" s="68"/>
      <c r="F1029" s="69"/>
      <c r="G1029" s="66"/>
      <c r="H1029" s="70"/>
      <c r="I1029" s="71"/>
      <c r="J1029" s="71"/>
      <c r="K1029" s="35"/>
      <c r="L1029" s="78">
        <v>1029</v>
      </c>
      <c r="M1029" s="78"/>
      <c r="N1029" s="73"/>
      <c r="O1029" s="80" t="s">
        <v>754</v>
      </c>
      <c r="P1029" s="82">
        <v>42817.722615740742</v>
      </c>
      <c r="Q1029" s="80" t="s">
        <v>1276</v>
      </c>
      <c r="R1029" s="84" t="s">
        <v>1708</v>
      </c>
      <c r="S1029" s="80" t="s">
        <v>1866</v>
      </c>
      <c r="T1029" s="80" t="s">
        <v>2052</v>
      </c>
      <c r="U1029" s="82">
        <v>42817.722615740742</v>
      </c>
      <c r="V1029" s="84" t="s">
        <v>2850</v>
      </c>
      <c r="W1029" s="80"/>
      <c r="X1029" s="80"/>
      <c r="Y1029" s="83" t="s">
        <v>3850</v>
      </c>
      <c r="Z1029" s="80"/>
    </row>
    <row r="1030" spans="1:26" x14ac:dyDescent="0.25">
      <c r="A1030" s="65" t="s">
        <v>567</v>
      </c>
      <c r="B1030" s="65" t="s">
        <v>596</v>
      </c>
      <c r="C1030" s="66"/>
      <c r="D1030" s="67"/>
      <c r="E1030" s="68"/>
      <c r="F1030" s="69"/>
      <c r="G1030" s="66"/>
      <c r="H1030" s="70"/>
      <c r="I1030" s="71"/>
      <c r="J1030" s="71"/>
      <c r="K1030" s="35"/>
      <c r="L1030" s="78">
        <v>1030</v>
      </c>
      <c r="M1030" s="78"/>
      <c r="N1030" s="73"/>
      <c r="O1030" s="80" t="s">
        <v>754</v>
      </c>
      <c r="P1030" s="82">
        <v>42817.722615740742</v>
      </c>
      <c r="Q1030" s="80" t="s">
        <v>1276</v>
      </c>
      <c r="R1030" s="84" t="s">
        <v>1708</v>
      </c>
      <c r="S1030" s="80" t="s">
        <v>1866</v>
      </c>
      <c r="T1030" s="80" t="s">
        <v>2052</v>
      </c>
      <c r="U1030" s="82">
        <v>42817.722615740742</v>
      </c>
      <c r="V1030" s="84" t="s">
        <v>2850</v>
      </c>
      <c r="W1030" s="80"/>
      <c r="X1030" s="80"/>
      <c r="Y1030" s="83" t="s">
        <v>3850</v>
      </c>
      <c r="Z1030" s="80"/>
    </row>
    <row r="1031" spans="1:26" x14ac:dyDescent="0.25">
      <c r="A1031" s="65" t="s">
        <v>528</v>
      </c>
      <c r="B1031" s="65" t="s">
        <v>695</v>
      </c>
      <c r="C1031" s="66"/>
      <c r="D1031" s="67"/>
      <c r="E1031" s="68"/>
      <c r="F1031" s="69"/>
      <c r="G1031" s="66"/>
      <c r="H1031" s="70"/>
      <c r="I1031" s="71"/>
      <c r="J1031" s="71"/>
      <c r="K1031" s="35"/>
      <c r="L1031" s="78">
        <v>1031</v>
      </c>
      <c r="M1031" s="78"/>
      <c r="N1031" s="73"/>
      <c r="O1031" s="80" t="s">
        <v>754</v>
      </c>
      <c r="P1031" s="82">
        <v>42816.649606481478</v>
      </c>
      <c r="Q1031" s="80" t="s">
        <v>1282</v>
      </c>
      <c r="R1031" s="84" t="s">
        <v>1713</v>
      </c>
      <c r="S1031" s="80" t="s">
        <v>1805</v>
      </c>
      <c r="T1031" s="80" t="s">
        <v>1884</v>
      </c>
      <c r="U1031" s="82">
        <v>42816.649606481478</v>
      </c>
      <c r="V1031" s="84" t="s">
        <v>2851</v>
      </c>
      <c r="W1031" s="80"/>
      <c r="X1031" s="80"/>
      <c r="Y1031" s="83" t="s">
        <v>3851</v>
      </c>
      <c r="Z1031" s="80"/>
    </row>
    <row r="1032" spans="1:26" x14ac:dyDescent="0.25">
      <c r="A1032" s="65" t="s">
        <v>568</v>
      </c>
      <c r="B1032" s="65" t="s">
        <v>695</v>
      </c>
      <c r="C1032" s="66"/>
      <c r="D1032" s="67"/>
      <c r="E1032" s="68"/>
      <c r="F1032" s="69"/>
      <c r="G1032" s="66"/>
      <c r="H1032" s="70"/>
      <c r="I1032" s="71"/>
      <c r="J1032" s="71"/>
      <c r="K1032" s="35"/>
      <c r="L1032" s="78">
        <v>1032</v>
      </c>
      <c r="M1032" s="78"/>
      <c r="N1032" s="73"/>
      <c r="O1032" s="80" t="s">
        <v>754</v>
      </c>
      <c r="P1032" s="82">
        <v>42817.742662037039</v>
      </c>
      <c r="Q1032" s="80" t="s">
        <v>939</v>
      </c>
      <c r="R1032" s="84" t="s">
        <v>1598</v>
      </c>
      <c r="S1032" s="80" t="s">
        <v>1846</v>
      </c>
      <c r="T1032" s="80" t="s">
        <v>1884</v>
      </c>
      <c r="U1032" s="82">
        <v>42817.742662037039</v>
      </c>
      <c r="V1032" s="84" t="s">
        <v>2852</v>
      </c>
      <c r="W1032" s="80"/>
      <c r="X1032" s="80"/>
      <c r="Y1032" s="83" t="s">
        <v>3852</v>
      </c>
      <c r="Z1032" s="80"/>
    </row>
    <row r="1033" spans="1:26" x14ac:dyDescent="0.25">
      <c r="A1033" s="65" t="s">
        <v>528</v>
      </c>
      <c r="B1033" s="65" t="s">
        <v>528</v>
      </c>
      <c r="C1033" s="66"/>
      <c r="D1033" s="67"/>
      <c r="E1033" s="68"/>
      <c r="F1033" s="69"/>
      <c r="G1033" s="66"/>
      <c r="H1033" s="70"/>
      <c r="I1033" s="71"/>
      <c r="J1033" s="71"/>
      <c r="K1033" s="35"/>
      <c r="L1033" s="78">
        <v>1033</v>
      </c>
      <c r="M1033" s="78"/>
      <c r="N1033" s="73"/>
      <c r="O1033" s="80" t="s">
        <v>179</v>
      </c>
      <c r="P1033" s="82">
        <v>42811.956423611111</v>
      </c>
      <c r="Q1033" s="80" t="s">
        <v>1283</v>
      </c>
      <c r="R1033" s="84" t="s">
        <v>1714</v>
      </c>
      <c r="S1033" s="80" t="s">
        <v>1805</v>
      </c>
      <c r="T1033" s="80"/>
      <c r="U1033" s="82">
        <v>42811.956423611111</v>
      </c>
      <c r="V1033" s="84" t="s">
        <v>2853</v>
      </c>
      <c r="W1033" s="80"/>
      <c r="X1033" s="80"/>
      <c r="Y1033" s="83" t="s">
        <v>3853</v>
      </c>
      <c r="Z1033" s="80"/>
    </row>
    <row r="1034" spans="1:26" x14ac:dyDescent="0.25">
      <c r="A1034" s="65" t="s">
        <v>528</v>
      </c>
      <c r="B1034" s="65" t="s">
        <v>528</v>
      </c>
      <c r="C1034" s="66"/>
      <c r="D1034" s="67"/>
      <c r="E1034" s="68"/>
      <c r="F1034" s="69"/>
      <c r="G1034" s="66"/>
      <c r="H1034" s="70"/>
      <c r="I1034" s="71"/>
      <c r="J1034" s="71"/>
      <c r="K1034" s="35"/>
      <c r="L1034" s="78">
        <v>1034</v>
      </c>
      <c r="M1034" s="78"/>
      <c r="N1034" s="73"/>
      <c r="O1034" s="80" t="s">
        <v>179</v>
      </c>
      <c r="P1034" s="82">
        <v>42813.489074074074</v>
      </c>
      <c r="Q1034" s="80" t="s">
        <v>1284</v>
      </c>
      <c r="R1034" s="84" t="s">
        <v>1715</v>
      </c>
      <c r="S1034" s="80" t="s">
        <v>1805</v>
      </c>
      <c r="T1034" s="80"/>
      <c r="U1034" s="82">
        <v>42813.489074074074</v>
      </c>
      <c r="V1034" s="84" t="s">
        <v>2854</v>
      </c>
      <c r="W1034" s="80"/>
      <c r="X1034" s="80"/>
      <c r="Y1034" s="83" t="s">
        <v>3854</v>
      </c>
      <c r="Z1034" s="80"/>
    </row>
    <row r="1035" spans="1:26" x14ac:dyDescent="0.25">
      <c r="A1035" s="65" t="s">
        <v>528</v>
      </c>
      <c r="B1035" s="65" t="s">
        <v>528</v>
      </c>
      <c r="C1035" s="66"/>
      <c r="D1035" s="67"/>
      <c r="E1035" s="68"/>
      <c r="F1035" s="69"/>
      <c r="G1035" s="66"/>
      <c r="H1035" s="70"/>
      <c r="I1035" s="71"/>
      <c r="J1035" s="71"/>
      <c r="K1035" s="35"/>
      <c r="L1035" s="78">
        <v>1035</v>
      </c>
      <c r="M1035" s="78"/>
      <c r="N1035" s="73"/>
      <c r="O1035" s="80" t="s">
        <v>179</v>
      </c>
      <c r="P1035" s="82">
        <v>42814.38480324074</v>
      </c>
      <c r="Q1035" s="80" t="s">
        <v>1285</v>
      </c>
      <c r="R1035" s="84" t="s">
        <v>1522</v>
      </c>
      <c r="S1035" s="80" t="s">
        <v>1820</v>
      </c>
      <c r="T1035" s="80" t="s">
        <v>1884</v>
      </c>
      <c r="U1035" s="82">
        <v>42814.38480324074</v>
      </c>
      <c r="V1035" s="84" t="s">
        <v>2855</v>
      </c>
      <c r="W1035" s="80"/>
      <c r="X1035" s="80"/>
      <c r="Y1035" s="83" t="s">
        <v>3855</v>
      </c>
      <c r="Z1035" s="80"/>
    </row>
    <row r="1036" spans="1:26" x14ac:dyDescent="0.25">
      <c r="A1036" s="65" t="s">
        <v>528</v>
      </c>
      <c r="B1036" s="65" t="s">
        <v>528</v>
      </c>
      <c r="C1036" s="66"/>
      <c r="D1036" s="67"/>
      <c r="E1036" s="68"/>
      <c r="F1036" s="69"/>
      <c r="G1036" s="66"/>
      <c r="H1036" s="70"/>
      <c r="I1036" s="71"/>
      <c r="J1036" s="71"/>
      <c r="K1036" s="35"/>
      <c r="L1036" s="78">
        <v>1036</v>
      </c>
      <c r="M1036" s="78"/>
      <c r="N1036" s="73"/>
      <c r="O1036" s="80" t="s">
        <v>179</v>
      </c>
      <c r="P1036" s="82">
        <v>42814.457002314812</v>
      </c>
      <c r="Q1036" s="80" t="s">
        <v>1286</v>
      </c>
      <c r="R1036" s="84" t="s">
        <v>1530</v>
      </c>
      <c r="S1036" s="80" t="s">
        <v>1806</v>
      </c>
      <c r="T1036" s="80" t="s">
        <v>1884</v>
      </c>
      <c r="U1036" s="82">
        <v>42814.457002314812</v>
      </c>
      <c r="V1036" s="84" t="s">
        <v>2856</v>
      </c>
      <c r="W1036" s="80"/>
      <c r="X1036" s="80"/>
      <c r="Y1036" s="83" t="s">
        <v>3856</v>
      </c>
      <c r="Z1036" s="80"/>
    </row>
    <row r="1037" spans="1:26" x14ac:dyDescent="0.25">
      <c r="A1037" s="65" t="s">
        <v>528</v>
      </c>
      <c r="B1037" s="65" t="s">
        <v>528</v>
      </c>
      <c r="C1037" s="66"/>
      <c r="D1037" s="67"/>
      <c r="E1037" s="68"/>
      <c r="F1037" s="69"/>
      <c r="G1037" s="66"/>
      <c r="H1037" s="70"/>
      <c r="I1037" s="71"/>
      <c r="J1037" s="71"/>
      <c r="K1037" s="35"/>
      <c r="L1037" s="78">
        <v>1037</v>
      </c>
      <c r="M1037" s="78"/>
      <c r="N1037" s="73"/>
      <c r="O1037" s="80" t="s">
        <v>179</v>
      </c>
      <c r="P1037" s="82">
        <v>42815.824421296296</v>
      </c>
      <c r="Q1037" s="80" t="s">
        <v>1287</v>
      </c>
      <c r="R1037" s="84" t="s">
        <v>1546</v>
      </c>
      <c r="S1037" s="80" t="s">
        <v>1831</v>
      </c>
      <c r="T1037" s="80" t="s">
        <v>1884</v>
      </c>
      <c r="U1037" s="82">
        <v>42815.824421296296</v>
      </c>
      <c r="V1037" s="84" t="s">
        <v>2857</v>
      </c>
      <c r="W1037" s="80"/>
      <c r="X1037" s="80"/>
      <c r="Y1037" s="83" t="s">
        <v>3857</v>
      </c>
      <c r="Z1037" s="80"/>
    </row>
    <row r="1038" spans="1:26" x14ac:dyDescent="0.25">
      <c r="A1038" s="65" t="s">
        <v>528</v>
      </c>
      <c r="B1038" s="65" t="s">
        <v>668</v>
      </c>
      <c r="C1038" s="66"/>
      <c r="D1038" s="67"/>
      <c r="E1038" s="68"/>
      <c r="F1038" s="69"/>
      <c r="G1038" s="66"/>
      <c r="H1038" s="70"/>
      <c r="I1038" s="71"/>
      <c r="J1038" s="71"/>
      <c r="K1038" s="35"/>
      <c r="L1038" s="78">
        <v>1038</v>
      </c>
      <c r="M1038" s="78"/>
      <c r="N1038" s="73"/>
      <c r="O1038" s="80" t="s">
        <v>754</v>
      </c>
      <c r="P1038" s="82">
        <v>42816.437974537039</v>
      </c>
      <c r="Q1038" s="80" t="s">
        <v>1040</v>
      </c>
      <c r="R1038" s="84" t="s">
        <v>1586</v>
      </c>
      <c r="S1038" s="80" t="s">
        <v>1829</v>
      </c>
      <c r="T1038" s="80" t="s">
        <v>1884</v>
      </c>
      <c r="U1038" s="82">
        <v>42816.437974537039</v>
      </c>
      <c r="V1038" s="84" t="s">
        <v>2591</v>
      </c>
      <c r="W1038" s="80"/>
      <c r="X1038" s="80"/>
      <c r="Y1038" s="83" t="s">
        <v>3591</v>
      </c>
      <c r="Z1038" s="80"/>
    </row>
    <row r="1039" spans="1:26" x14ac:dyDescent="0.25">
      <c r="A1039" s="65" t="s">
        <v>528</v>
      </c>
      <c r="B1039" s="65" t="s">
        <v>528</v>
      </c>
      <c r="C1039" s="66"/>
      <c r="D1039" s="67"/>
      <c r="E1039" s="68"/>
      <c r="F1039" s="69"/>
      <c r="G1039" s="66"/>
      <c r="H1039" s="70"/>
      <c r="I1039" s="71"/>
      <c r="J1039" s="71"/>
      <c r="K1039" s="35"/>
      <c r="L1039" s="78">
        <v>1039</v>
      </c>
      <c r="M1039" s="78"/>
      <c r="N1039" s="73"/>
      <c r="O1039" s="80" t="s">
        <v>179</v>
      </c>
      <c r="P1039" s="82">
        <v>42816.705833333333</v>
      </c>
      <c r="Q1039" s="80" t="s">
        <v>1288</v>
      </c>
      <c r="R1039" s="84" t="s">
        <v>1716</v>
      </c>
      <c r="S1039" s="80" t="s">
        <v>1805</v>
      </c>
      <c r="T1039" s="80"/>
      <c r="U1039" s="82">
        <v>42816.705833333333</v>
      </c>
      <c r="V1039" s="84" t="s">
        <v>2858</v>
      </c>
      <c r="W1039" s="80"/>
      <c r="X1039" s="80"/>
      <c r="Y1039" s="83" t="s">
        <v>3858</v>
      </c>
      <c r="Z1039" s="80"/>
    </row>
    <row r="1040" spans="1:26" x14ac:dyDescent="0.25">
      <c r="A1040" s="65" t="s">
        <v>528</v>
      </c>
      <c r="B1040" s="65" t="s">
        <v>528</v>
      </c>
      <c r="C1040" s="66"/>
      <c r="D1040" s="67"/>
      <c r="E1040" s="68"/>
      <c r="F1040" s="69"/>
      <c r="G1040" s="66"/>
      <c r="H1040" s="70"/>
      <c r="I1040" s="71"/>
      <c r="J1040" s="71"/>
      <c r="K1040" s="35"/>
      <c r="L1040" s="78">
        <v>1040</v>
      </c>
      <c r="M1040" s="78"/>
      <c r="N1040" s="73"/>
      <c r="O1040" s="80" t="s">
        <v>179</v>
      </c>
      <c r="P1040" s="82">
        <v>42816.904085648152</v>
      </c>
      <c r="Q1040" s="80" t="s">
        <v>1289</v>
      </c>
      <c r="R1040" s="84" t="s">
        <v>1627</v>
      </c>
      <c r="S1040" s="80" t="s">
        <v>1818</v>
      </c>
      <c r="T1040" s="80" t="s">
        <v>1884</v>
      </c>
      <c r="U1040" s="82">
        <v>42816.904085648152</v>
      </c>
      <c r="V1040" s="84" t="s">
        <v>2859</v>
      </c>
      <c r="W1040" s="80"/>
      <c r="X1040" s="80"/>
      <c r="Y1040" s="83" t="s">
        <v>3859</v>
      </c>
      <c r="Z1040" s="80"/>
    </row>
    <row r="1041" spans="1:26" x14ac:dyDescent="0.25">
      <c r="A1041" s="65" t="s">
        <v>528</v>
      </c>
      <c r="B1041" s="65" t="s">
        <v>528</v>
      </c>
      <c r="C1041" s="66"/>
      <c r="D1041" s="67"/>
      <c r="E1041" s="68"/>
      <c r="F1041" s="69"/>
      <c r="G1041" s="66"/>
      <c r="H1041" s="70"/>
      <c r="I1041" s="71"/>
      <c r="J1041" s="71"/>
      <c r="K1041" s="35"/>
      <c r="L1041" s="78">
        <v>1041</v>
      </c>
      <c r="M1041" s="78"/>
      <c r="N1041" s="73"/>
      <c r="O1041" s="80" t="s">
        <v>179</v>
      </c>
      <c r="P1041" s="82">
        <v>42817.545659722222</v>
      </c>
      <c r="Q1041" s="80" t="s">
        <v>1290</v>
      </c>
      <c r="R1041" s="84" t="s">
        <v>1668</v>
      </c>
      <c r="S1041" s="80" t="s">
        <v>1861</v>
      </c>
      <c r="T1041" s="80" t="s">
        <v>1884</v>
      </c>
      <c r="U1041" s="82">
        <v>42817.545659722222</v>
      </c>
      <c r="V1041" s="84" t="s">
        <v>2860</v>
      </c>
      <c r="W1041" s="80"/>
      <c r="X1041" s="80"/>
      <c r="Y1041" s="83" t="s">
        <v>3860</v>
      </c>
      <c r="Z1041" s="80"/>
    </row>
    <row r="1042" spans="1:26" x14ac:dyDescent="0.25">
      <c r="A1042" s="65" t="s">
        <v>568</v>
      </c>
      <c r="B1042" s="65" t="s">
        <v>528</v>
      </c>
      <c r="C1042" s="66"/>
      <c r="D1042" s="67"/>
      <c r="E1042" s="68"/>
      <c r="F1042" s="69"/>
      <c r="G1042" s="66"/>
      <c r="H1042" s="70"/>
      <c r="I1042" s="71"/>
      <c r="J1042" s="71"/>
      <c r="K1042" s="35"/>
      <c r="L1042" s="78">
        <v>1042</v>
      </c>
      <c r="M1042" s="78"/>
      <c r="N1042" s="73"/>
      <c r="O1042" s="80" t="s">
        <v>754</v>
      </c>
      <c r="P1042" s="82">
        <v>42815.919895833336</v>
      </c>
      <c r="Q1042" s="80" t="s">
        <v>852</v>
      </c>
      <c r="R1042" s="84" t="s">
        <v>1546</v>
      </c>
      <c r="S1042" s="80" t="s">
        <v>1831</v>
      </c>
      <c r="T1042" s="80" t="s">
        <v>1884</v>
      </c>
      <c r="U1042" s="82">
        <v>42815.919895833336</v>
      </c>
      <c r="V1042" s="84" t="s">
        <v>2861</v>
      </c>
      <c r="W1042" s="80"/>
      <c r="X1042" s="80"/>
      <c r="Y1042" s="83" t="s">
        <v>3861</v>
      </c>
      <c r="Z1042" s="80"/>
    </row>
    <row r="1043" spans="1:26" x14ac:dyDescent="0.25">
      <c r="A1043" s="65" t="s">
        <v>568</v>
      </c>
      <c r="B1043" s="65" t="s">
        <v>528</v>
      </c>
      <c r="C1043" s="66"/>
      <c r="D1043" s="67"/>
      <c r="E1043" s="68"/>
      <c r="F1043" s="69"/>
      <c r="G1043" s="66"/>
      <c r="H1043" s="70"/>
      <c r="I1043" s="71"/>
      <c r="J1043" s="71"/>
      <c r="K1043" s="35"/>
      <c r="L1043" s="78">
        <v>1043</v>
      </c>
      <c r="M1043" s="78"/>
      <c r="N1043" s="73"/>
      <c r="O1043" s="80" t="s">
        <v>754</v>
      </c>
      <c r="P1043" s="82">
        <v>42817.742662037039</v>
      </c>
      <c r="Q1043" s="80" t="s">
        <v>939</v>
      </c>
      <c r="R1043" s="84" t="s">
        <v>1598</v>
      </c>
      <c r="S1043" s="80" t="s">
        <v>1846</v>
      </c>
      <c r="T1043" s="80" t="s">
        <v>1884</v>
      </c>
      <c r="U1043" s="82">
        <v>42817.742662037039</v>
      </c>
      <c r="V1043" s="84" t="s">
        <v>2852</v>
      </c>
      <c r="W1043" s="80"/>
      <c r="X1043" s="80"/>
      <c r="Y1043" s="83" t="s">
        <v>3852</v>
      </c>
      <c r="Z1043" s="80"/>
    </row>
    <row r="1044" spans="1:26" x14ac:dyDescent="0.25">
      <c r="A1044" s="65" t="s">
        <v>568</v>
      </c>
      <c r="B1044" s="65" t="s">
        <v>544</v>
      </c>
      <c r="C1044" s="66"/>
      <c r="D1044" s="67"/>
      <c r="E1044" s="68"/>
      <c r="F1044" s="69"/>
      <c r="G1044" s="66"/>
      <c r="H1044" s="70"/>
      <c r="I1044" s="71"/>
      <c r="J1044" s="71"/>
      <c r="K1044" s="35"/>
      <c r="L1044" s="78">
        <v>1044</v>
      </c>
      <c r="M1044" s="78"/>
      <c r="N1044" s="73"/>
      <c r="O1044" s="80" t="s">
        <v>754</v>
      </c>
      <c r="P1044" s="82">
        <v>42815.923414351855</v>
      </c>
      <c r="Q1044" s="80" t="s">
        <v>843</v>
      </c>
      <c r="R1044" s="80"/>
      <c r="S1044" s="80"/>
      <c r="T1044" s="80" t="s">
        <v>1884</v>
      </c>
      <c r="U1044" s="82">
        <v>42815.923414351855</v>
      </c>
      <c r="V1044" s="84" t="s">
        <v>2862</v>
      </c>
      <c r="W1044" s="80"/>
      <c r="X1044" s="80"/>
      <c r="Y1044" s="83" t="s">
        <v>3862</v>
      </c>
      <c r="Z1044" s="80"/>
    </row>
    <row r="1045" spans="1:26" x14ac:dyDescent="0.25">
      <c r="A1045" s="65" t="s">
        <v>568</v>
      </c>
      <c r="B1045" s="65" t="s">
        <v>544</v>
      </c>
      <c r="C1045" s="66"/>
      <c r="D1045" s="67"/>
      <c r="E1045" s="68"/>
      <c r="F1045" s="69"/>
      <c r="G1045" s="66"/>
      <c r="H1045" s="70"/>
      <c r="I1045" s="71"/>
      <c r="J1045" s="71"/>
      <c r="K1045" s="35"/>
      <c r="L1045" s="78">
        <v>1045</v>
      </c>
      <c r="M1045" s="78"/>
      <c r="N1045" s="73"/>
      <c r="O1045" s="80" t="s">
        <v>754</v>
      </c>
      <c r="P1045" s="82">
        <v>42815.923715277779</v>
      </c>
      <c r="Q1045" s="80" t="s">
        <v>838</v>
      </c>
      <c r="R1045" s="80"/>
      <c r="S1045" s="80"/>
      <c r="T1045" s="80" t="s">
        <v>1884</v>
      </c>
      <c r="U1045" s="82">
        <v>42815.923715277779</v>
      </c>
      <c r="V1045" s="84" t="s">
        <v>2863</v>
      </c>
      <c r="W1045" s="80"/>
      <c r="X1045" s="80"/>
      <c r="Y1045" s="83" t="s">
        <v>3863</v>
      </c>
      <c r="Z1045" s="80"/>
    </row>
    <row r="1046" spans="1:26" x14ac:dyDescent="0.25">
      <c r="A1046" s="65" t="s">
        <v>569</v>
      </c>
      <c r="B1046" s="65" t="s">
        <v>621</v>
      </c>
      <c r="C1046" s="66"/>
      <c r="D1046" s="67"/>
      <c r="E1046" s="68"/>
      <c r="F1046" s="69"/>
      <c r="G1046" s="66"/>
      <c r="H1046" s="70"/>
      <c r="I1046" s="71"/>
      <c r="J1046" s="71"/>
      <c r="K1046" s="35"/>
      <c r="L1046" s="78">
        <v>1046</v>
      </c>
      <c r="M1046" s="78"/>
      <c r="N1046" s="73"/>
      <c r="O1046" s="80" t="s">
        <v>754</v>
      </c>
      <c r="P1046" s="82">
        <v>42817.743726851855</v>
      </c>
      <c r="Q1046" s="80" t="s">
        <v>985</v>
      </c>
      <c r="R1046" s="84" t="s">
        <v>1626</v>
      </c>
      <c r="S1046" s="80" t="s">
        <v>1855</v>
      </c>
      <c r="T1046" s="80" t="s">
        <v>1998</v>
      </c>
      <c r="U1046" s="82">
        <v>42817.743726851855</v>
      </c>
      <c r="V1046" s="84" t="s">
        <v>2864</v>
      </c>
      <c r="W1046" s="80"/>
      <c r="X1046" s="80"/>
      <c r="Y1046" s="83" t="s">
        <v>3864</v>
      </c>
      <c r="Z1046" s="80"/>
    </row>
    <row r="1047" spans="1:26" x14ac:dyDescent="0.25">
      <c r="A1047" s="65" t="s">
        <v>570</v>
      </c>
      <c r="B1047" s="65" t="s">
        <v>598</v>
      </c>
      <c r="C1047" s="66"/>
      <c r="D1047" s="67"/>
      <c r="E1047" s="68"/>
      <c r="F1047" s="69"/>
      <c r="G1047" s="66"/>
      <c r="H1047" s="70"/>
      <c r="I1047" s="71"/>
      <c r="J1047" s="71"/>
      <c r="K1047" s="35"/>
      <c r="L1047" s="78">
        <v>1047</v>
      </c>
      <c r="M1047" s="78"/>
      <c r="N1047" s="73"/>
      <c r="O1047" s="80" t="s">
        <v>754</v>
      </c>
      <c r="P1047" s="82">
        <v>42811.828101851854</v>
      </c>
      <c r="Q1047" s="80" t="s">
        <v>1291</v>
      </c>
      <c r="R1047" s="80"/>
      <c r="S1047" s="80"/>
      <c r="T1047" s="80" t="s">
        <v>2054</v>
      </c>
      <c r="U1047" s="82">
        <v>42811.828101851854</v>
      </c>
      <c r="V1047" s="84" t="s">
        <v>2865</v>
      </c>
      <c r="W1047" s="80"/>
      <c r="X1047" s="80"/>
      <c r="Y1047" s="83" t="s">
        <v>3865</v>
      </c>
      <c r="Z1047" s="80"/>
    </row>
    <row r="1048" spans="1:26" x14ac:dyDescent="0.25">
      <c r="A1048" s="65" t="s">
        <v>570</v>
      </c>
      <c r="B1048" s="65" t="s">
        <v>596</v>
      </c>
      <c r="C1048" s="66"/>
      <c r="D1048" s="67"/>
      <c r="E1048" s="68"/>
      <c r="F1048" s="69"/>
      <c r="G1048" s="66"/>
      <c r="H1048" s="70"/>
      <c r="I1048" s="71"/>
      <c r="J1048" s="71"/>
      <c r="K1048" s="35"/>
      <c r="L1048" s="78">
        <v>1048</v>
      </c>
      <c r="M1048" s="78"/>
      <c r="N1048" s="73"/>
      <c r="O1048" s="80" t="s">
        <v>754</v>
      </c>
      <c r="P1048" s="82">
        <v>42811.828101851854</v>
      </c>
      <c r="Q1048" s="80" t="s">
        <v>1291</v>
      </c>
      <c r="R1048" s="80"/>
      <c r="S1048" s="80"/>
      <c r="T1048" s="80" t="s">
        <v>2054</v>
      </c>
      <c r="U1048" s="82">
        <v>42811.828101851854</v>
      </c>
      <c r="V1048" s="84" t="s">
        <v>2865</v>
      </c>
      <c r="W1048" s="80"/>
      <c r="X1048" s="80"/>
      <c r="Y1048" s="83" t="s">
        <v>3865</v>
      </c>
      <c r="Z1048" s="80"/>
    </row>
    <row r="1049" spans="1:26" x14ac:dyDescent="0.25">
      <c r="A1049" s="65" t="s">
        <v>570</v>
      </c>
      <c r="B1049" s="65" t="s">
        <v>694</v>
      </c>
      <c r="C1049" s="66"/>
      <c r="D1049" s="67"/>
      <c r="E1049" s="68"/>
      <c r="F1049" s="69"/>
      <c r="G1049" s="66"/>
      <c r="H1049" s="70"/>
      <c r="I1049" s="71"/>
      <c r="J1049" s="71"/>
      <c r="K1049" s="35"/>
      <c r="L1049" s="78">
        <v>1049</v>
      </c>
      <c r="M1049" s="78"/>
      <c r="N1049" s="73"/>
      <c r="O1049" s="80" t="s">
        <v>754</v>
      </c>
      <c r="P1049" s="82">
        <v>42816.661481481482</v>
      </c>
      <c r="Q1049" s="80" t="s">
        <v>935</v>
      </c>
      <c r="R1049" s="80"/>
      <c r="S1049" s="80"/>
      <c r="T1049" s="80" t="s">
        <v>1894</v>
      </c>
      <c r="U1049" s="82">
        <v>42816.661481481482</v>
      </c>
      <c r="V1049" s="84" t="s">
        <v>2866</v>
      </c>
      <c r="W1049" s="80"/>
      <c r="X1049" s="80"/>
      <c r="Y1049" s="83" t="s">
        <v>3866</v>
      </c>
      <c r="Z1049" s="80"/>
    </row>
    <row r="1050" spans="1:26" x14ac:dyDescent="0.25">
      <c r="A1050" s="65" t="s">
        <v>570</v>
      </c>
      <c r="B1050" s="65" t="s">
        <v>598</v>
      </c>
      <c r="C1050" s="66"/>
      <c r="D1050" s="67"/>
      <c r="E1050" s="68"/>
      <c r="F1050" s="69"/>
      <c r="G1050" s="66"/>
      <c r="H1050" s="70"/>
      <c r="I1050" s="71"/>
      <c r="J1050" s="71"/>
      <c r="K1050" s="35"/>
      <c r="L1050" s="78">
        <v>1050</v>
      </c>
      <c r="M1050" s="78"/>
      <c r="N1050" s="73"/>
      <c r="O1050" s="80" t="s">
        <v>754</v>
      </c>
      <c r="P1050" s="82">
        <v>42816.661481481482</v>
      </c>
      <c r="Q1050" s="80" t="s">
        <v>935</v>
      </c>
      <c r="R1050" s="80"/>
      <c r="S1050" s="80"/>
      <c r="T1050" s="80" t="s">
        <v>1894</v>
      </c>
      <c r="U1050" s="82">
        <v>42816.661481481482</v>
      </c>
      <c r="V1050" s="84" t="s">
        <v>2866</v>
      </c>
      <c r="W1050" s="80"/>
      <c r="X1050" s="80"/>
      <c r="Y1050" s="83" t="s">
        <v>3866</v>
      </c>
      <c r="Z1050" s="80"/>
    </row>
    <row r="1051" spans="1:26" x14ac:dyDescent="0.25">
      <c r="A1051" s="65" t="s">
        <v>570</v>
      </c>
      <c r="B1051" s="65" t="s">
        <v>596</v>
      </c>
      <c r="C1051" s="66"/>
      <c r="D1051" s="67"/>
      <c r="E1051" s="68"/>
      <c r="F1051" s="69"/>
      <c r="G1051" s="66"/>
      <c r="H1051" s="70"/>
      <c r="I1051" s="71"/>
      <c r="J1051" s="71"/>
      <c r="K1051" s="35"/>
      <c r="L1051" s="78">
        <v>1051</v>
      </c>
      <c r="M1051" s="78"/>
      <c r="N1051" s="73"/>
      <c r="O1051" s="80" t="s">
        <v>754</v>
      </c>
      <c r="P1051" s="82">
        <v>42816.661481481482</v>
      </c>
      <c r="Q1051" s="80" t="s">
        <v>935</v>
      </c>
      <c r="R1051" s="80"/>
      <c r="S1051" s="80"/>
      <c r="T1051" s="80" t="s">
        <v>1894</v>
      </c>
      <c r="U1051" s="82">
        <v>42816.661481481482</v>
      </c>
      <c r="V1051" s="84" t="s">
        <v>2866</v>
      </c>
      <c r="W1051" s="80"/>
      <c r="X1051" s="80"/>
      <c r="Y1051" s="83" t="s">
        <v>3866</v>
      </c>
      <c r="Z1051" s="80"/>
    </row>
    <row r="1052" spans="1:26" x14ac:dyDescent="0.25">
      <c r="A1052" s="65" t="s">
        <v>570</v>
      </c>
      <c r="B1052" s="65" t="s">
        <v>598</v>
      </c>
      <c r="C1052" s="66"/>
      <c r="D1052" s="67"/>
      <c r="E1052" s="68"/>
      <c r="F1052" s="69"/>
      <c r="G1052" s="66"/>
      <c r="H1052" s="70"/>
      <c r="I1052" s="71"/>
      <c r="J1052" s="71"/>
      <c r="K1052" s="35"/>
      <c r="L1052" s="78">
        <v>1052</v>
      </c>
      <c r="M1052" s="78"/>
      <c r="N1052" s="73"/>
      <c r="O1052" s="80" t="s">
        <v>754</v>
      </c>
      <c r="P1052" s="82">
        <v>42817.759583333333</v>
      </c>
      <c r="Q1052" s="80" t="s">
        <v>1292</v>
      </c>
      <c r="R1052" s="80"/>
      <c r="S1052" s="80"/>
      <c r="T1052" s="80" t="s">
        <v>1887</v>
      </c>
      <c r="U1052" s="82">
        <v>42817.759583333333</v>
      </c>
      <c r="V1052" s="84" t="s">
        <v>2867</v>
      </c>
      <c r="W1052" s="80"/>
      <c r="X1052" s="80"/>
      <c r="Y1052" s="83" t="s">
        <v>3867</v>
      </c>
      <c r="Z1052" s="80"/>
    </row>
    <row r="1053" spans="1:26" x14ac:dyDescent="0.25">
      <c r="A1053" s="65" t="s">
        <v>570</v>
      </c>
      <c r="B1053" s="65" t="s">
        <v>626</v>
      </c>
      <c r="C1053" s="66"/>
      <c r="D1053" s="67"/>
      <c r="E1053" s="68"/>
      <c r="F1053" s="69"/>
      <c r="G1053" s="66"/>
      <c r="H1053" s="70"/>
      <c r="I1053" s="71"/>
      <c r="J1053" s="71"/>
      <c r="K1053" s="35"/>
      <c r="L1053" s="78">
        <v>1053</v>
      </c>
      <c r="M1053" s="78"/>
      <c r="N1053" s="73"/>
      <c r="O1053" s="80" t="s">
        <v>754</v>
      </c>
      <c r="P1053" s="82">
        <v>42817.759583333333</v>
      </c>
      <c r="Q1053" s="80" t="s">
        <v>1292</v>
      </c>
      <c r="R1053" s="80"/>
      <c r="S1053" s="80"/>
      <c r="T1053" s="80" t="s">
        <v>1887</v>
      </c>
      <c r="U1053" s="82">
        <v>42817.759583333333</v>
      </c>
      <c r="V1053" s="84" t="s">
        <v>2867</v>
      </c>
      <c r="W1053" s="80"/>
      <c r="X1053" s="80"/>
      <c r="Y1053" s="83" t="s">
        <v>3867</v>
      </c>
      <c r="Z1053" s="80"/>
    </row>
    <row r="1054" spans="1:26" x14ac:dyDescent="0.25">
      <c r="A1054" s="65" t="s">
        <v>570</v>
      </c>
      <c r="B1054" s="65" t="s">
        <v>596</v>
      </c>
      <c r="C1054" s="66"/>
      <c r="D1054" s="67"/>
      <c r="E1054" s="68"/>
      <c r="F1054" s="69"/>
      <c r="G1054" s="66"/>
      <c r="H1054" s="70"/>
      <c r="I1054" s="71"/>
      <c r="J1054" s="71"/>
      <c r="K1054" s="35"/>
      <c r="L1054" s="78">
        <v>1054</v>
      </c>
      <c r="M1054" s="78"/>
      <c r="N1054" s="73"/>
      <c r="O1054" s="80" t="s">
        <v>754</v>
      </c>
      <c r="P1054" s="82">
        <v>42817.759583333333</v>
      </c>
      <c r="Q1054" s="80" t="s">
        <v>1292</v>
      </c>
      <c r="R1054" s="80"/>
      <c r="S1054" s="80"/>
      <c r="T1054" s="80" t="s">
        <v>1887</v>
      </c>
      <c r="U1054" s="82">
        <v>42817.759583333333</v>
      </c>
      <c r="V1054" s="84" t="s">
        <v>2867</v>
      </c>
      <c r="W1054" s="80"/>
      <c r="X1054" s="80"/>
      <c r="Y1054" s="83" t="s">
        <v>3867</v>
      </c>
      <c r="Z1054" s="80"/>
    </row>
    <row r="1055" spans="1:26" x14ac:dyDescent="0.25">
      <c r="A1055" s="65" t="s">
        <v>532</v>
      </c>
      <c r="B1055" s="65" t="s">
        <v>532</v>
      </c>
      <c r="C1055" s="66"/>
      <c r="D1055" s="67"/>
      <c r="E1055" s="68"/>
      <c r="F1055" s="69"/>
      <c r="G1055" s="66"/>
      <c r="H1055" s="70"/>
      <c r="I1055" s="71"/>
      <c r="J1055" s="71"/>
      <c r="K1055" s="35"/>
      <c r="L1055" s="78">
        <v>1055</v>
      </c>
      <c r="M1055" s="78"/>
      <c r="N1055" s="73"/>
      <c r="O1055" s="80" t="s">
        <v>179</v>
      </c>
      <c r="P1055" s="82">
        <v>42815.614317129628</v>
      </c>
      <c r="Q1055" s="80" t="s">
        <v>1293</v>
      </c>
      <c r="R1055" s="84" t="s">
        <v>1717</v>
      </c>
      <c r="S1055" s="80" t="s">
        <v>1869</v>
      </c>
      <c r="T1055" s="80" t="s">
        <v>1895</v>
      </c>
      <c r="U1055" s="82">
        <v>42815.614317129628</v>
      </c>
      <c r="V1055" s="84" t="s">
        <v>2868</v>
      </c>
      <c r="W1055" s="80"/>
      <c r="X1055" s="80"/>
      <c r="Y1055" s="83" t="s">
        <v>3868</v>
      </c>
      <c r="Z1055" s="80"/>
    </row>
    <row r="1056" spans="1:26" x14ac:dyDescent="0.25">
      <c r="A1056" s="65" t="s">
        <v>532</v>
      </c>
      <c r="B1056" s="65" t="s">
        <v>532</v>
      </c>
      <c r="C1056" s="66"/>
      <c r="D1056" s="67"/>
      <c r="E1056" s="68"/>
      <c r="F1056" s="69"/>
      <c r="G1056" s="66"/>
      <c r="H1056" s="70"/>
      <c r="I1056" s="71"/>
      <c r="J1056" s="71"/>
      <c r="K1056" s="35"/>
      <c r="L1056" s="78">
        <v>1056</v>
      </c>
      <c r="M1056" s="78"/>
      <c r="N1056" s="73"/>
      <c r="O1056" s="80" t="s">
        <v>179</v>
      </c>
      <c r="P1056" s="82">
        <v>42816.557106481479</v>
      </c>
      <c r="Q1056" s="80" t="s">
        <v>1294</v>
      </c>
      <c r="R1056" s="84" t="s">
        <v>1589</v>
      </c>
      <c r="S1056" s="80" t="s">
        <v>1805</v>
      </c>
      <c r="T1056" s="80" t="s">
        <v>1884</v>
      </c>
      <c r="U1056" s="82">
        <v>42816.557106481479</v>
      </c>
      <c r="V1056" s="84" t="s">
        <v>2869</v>
      </c>
      <c r="W1056" s="80"/>
      <c r="X1056" s="80"/>
      <c r="Y1056" s="83" t="s">
        <v>3869</v>
      </c>
      <c r="Z1056" s="80"/>
    </row>
    <row r="1057" spans="1:26" x14ac:dyDescent="0.25">
      <c r="A1057" s="65" t="s">
        <v>532</v>
      </c>
      <c r="B1057" s="65" t="s">
        <v>532</v>
      </c>
      <c r="C1057" s="66"/>
      <c r="D1057" s="67"/>
      <c r="E1057" s="68"/>
      <c r="F1057" s="69"/>
      <c r="G1057" s="66"/>
      <c r="H1057" s="70"/>
      <c r="I1057" s="71"/>
      <c r="J1057" s="71"/>
      <c r="K1057" s="35"/>
      <c r="L1057" s="78">
        <v>1057</v>
      </c>
      <c r="M1057" s="78"/>
      <c r="N1057" s="73"/>
      <c r="O1057" s="80" t="s">
        <v>179</v>
      </c>
      <c r="P1057" s="82">
        <v>42816.569884259261</v>
      </c>
      <c r="Q1057" s="80" t="s">
        <v>1295</v>
      </c>
      <c r="R1057" s="84" t="s">
        <v>1587</v>
      </c>
      <c r="S1057" s="80" t="s">
        <v>1840</v>
      </c>
      <c r="T1057" s="80" t="s">
        <v>1887</v>
      </c>
      <c r="U1057" s="82">
        <v>42816.569884259261</v>
      </c>
      <c r="V1057" s="84" t="s">
        <v>2870</v>
      </c>
      <c r="W1057" s="80"/>
      <c r="X1057" s="80"/>
      <c r="Y1057" s="83" t="s">
        <v>3870</v>
      </c>
      <c r="Z1057" s="80"/>
    </row>
    <row r="1058" spans="1:26" x14ac:dyDescent="0.25">
      <c r="A1058" s="65" t="s">
        <v>532</v>
      </c>
      <c r="B1058" s="65" t="s">
        <v>694</v>
      </c>
      <c r="C1058" s="66"/>
      <c r="D1058" s="67"/>
      <c r="E1058" s="68"/>
      <c r="F1058" s="69"/>
      <c r="G1058" s="66"/>
      <c r="H1058" s="70"/>
      <c r="I1058" s="71"/>
      <c r="J1058" s="71"/>
      <c r="K1058" s="35"/>
      <c r="L1058" s="78">
        <v>1058</v>
      </c>
      <c r="M1058" s="78"/>
      <c r="N1058" s="73"/>
      <c r="O1058" s="80" t="s">
        <v>754</v>
      </c>
      <c r="P1058" s="82">
        <v>42816.630277777775</v>
      </c>
      <c r="Q1058" s="80" t="s">
        <v>935</v>
      </c>
      <c r="R1058" s="80"/>
      <c r="S1058" s="80"/>
      <c r="T1058" s="80" t="s">
        <v>1894</v>
      </c>
      <c r="U1058" s="82">
        <v>42816.630277777775</v>
      </c>
      <c r="V1058" s="84" t="s">
        <v>2871</v>
      </c>
      <c r="W1058" s="80"/>
      <c r="X1058" s="80"/>
      <c r="Y1058" s="83" t="s">
        <v>3871</v>
      </c>
      <c r="Z1058" s="80"/>
    </row>
    <row r="1059" spans="1:26" x14ac:dyDescent="0.25">
      <c r="A1059" s="65" t="s">
        <v>532</v>
      </c>
      <c r="B1059" s="65" t="s">
        <v>598</v>
      </c>
      <c r="C1059" s="66"/>
      <c r="D1059" s="67"/>
      <c r="E1059" s="68"/>
      <c r="F1059" s="69"/>
      <c r="G1059" s="66"/>
      <c r="H1059" s="70"/>
      <c r="I1059" s="71"/>
      <c r="J1059" s="71"/>
      <c r="K1059" s="35"/>
      <c r="L1059" s="78">
        <v>1059</v>
      </c>
      <c r="M1059" s="78"/>
      <c r="N1059" s="73"/>
      <c r="O1059" s="80" t="s">
        <v>754</v>
      </c>
      <c r="P1059" s="82">
        <v>42816.630277777775</v>
      </c>
      <c r="Q1059" s="80" t="s">
        <v>935</v>
      </c>
      <c r="R1059" s="80"/>
      <c r="S1059" s="80"/>
      <c r="T1059" s="80" t="s">
        <v>1894</v>
      </c>
      <c r="U1059" s="82">
        <v>42816.630277777775</v>
      </c>
      <c r="V1059" s="84" t="s">
        <v>2871</v>
      </c>
      <c r="W1059" s="80"/>
      <c r="X1059" s="80"/>
      <c r="Y1059" s="83" t="s">
        <v>3871</v>
      </c>
      <c r="Z1059" s="80"/>
    </row>
    <row r="1060" spans="1:26" x14ac:dyDescent="0.25">
      <c r="A1060" s="65" t="s">
        <v>532</v>
      </c>
      <c r="B1060" s="65" t="s">
        <v>596</v>
      </c>
      <c r="C1060" s="66"/>
      <c r="D1060" s="67"/>
      <c r="E1060" s="68"/>
      <c r="F1060" s="69"/>
      <c r="G1060" s="66"/>
      <c r="H1060" s="70"/>
      <c r="I1060" s="71"/>
      <c r="J1060" s="71"/>
      <c r="K1060" s="35"/>
      <c r="L1060" s="78">
        <v>1060</v>
      </c>
      <c r="M1060" s="78"/>
      <c r="N1060" s="73"/>
      <c r="O1060" s="80" t="s">
        <v>754</v>
      </c>
      <c r="P1060" s="82">
        <v>42816.630277777775</v>
      </c>
      <c r="Q1060" s="80" t="s">
        <v>935</v>
      </c>
      <c r="R1060" s="80"/>
      <c r="S1060" s="80"/>
      <c r="T1060" s="80" t="s">
        <v>1894</v>
      </c>
      <c r="U1060" s="82">
        <v>42816.630277777775</v>
      </c>
      <c r="V1060" s="84" t="s">
        <v>2871</v>
      </c>
      <c r="W1060" s="80"/>
      <c r="X1060" s="80"/>
      <c r="Y1060" s="83" t="s">
        <v>3871</v>
      </c>
      <c r="Z1060" s="80"/>
    </row>
    <row r="1061" spans="1:26" x14ac:dyDescent="0.25">
      <c r="A1061" s="65" t="s">
        <v>532</v>
      </c>
      <c r="B1061" s="65" t="s">
        <v>532</v>
      </c>
      <c r="C1061" s="66"/>
      <c r="D1061" s="67"/>
      <c r="E1061" s="68"/>
      <c r="F1061" s="69"/>
      <c r="G1061" s="66"/>
      <c r="H1061" s="70"/>
      <c r="I1061" s="71"/>
      <c r="J1061" s="71"/>
      <c r="K1061" s="35"/>
      <c r="L1061" s="78">
        <v>1061</v>
      </c>
      <c r="M1061" s="78"/>
      <c r="N1061" s="73"/>
      <c r="O1061" s="80" t="s">
        <v>179</v>
      </c>
      <c r="P1061" s="82">
        <v>42816.671898148146</v>
      </c>
      <c r="Q1061" s="80" t="s">
        <v>1296</v>
      </c>
      <c r="R1061" s="84" t="s">
        <v>1718</v>
      </c>
      <c r="S1061" s="80" t="s">
        <v>1870</v>
      </c>
      <c r="T1061" s="80" t="s">
        <v>2055</v>
      </c>
      <c r="U1061" s="82">
        <v>42816.671898148146</v>
      </c>
      <c r="V1061" s="84" t="s">
        <v>2872</v>
      </c>
      <c r="W1061" s="80"/>
      <c r="X1061" s="80"/>
      <c r="Y1061" s="83" t="s">
        <v>3872</v>
      </c>
      <c r="Z1061" s="80"/>
    </row>
    <row r="1062" spans="1:26" x14ac:dyDescent="0.25">
      <c r="A1062" s="65" t="s">
        <v>532</v>
      </c>
      <c r="B1062" s="65" t="s">
        <v>532</v>
      </c>
      <c r="C1062" s="66"/>
      <c r="D1062" s="67"/>
      <c r="E1062" s="68"/>
      <c r="F1062" s="69"/>
      <c r="G1062" s="66"/>
      <c r="H1062" s="70"/>
      <c r="I1062" s="71"/>
      <c r="J1062" s="71"/>
      <c r="K1062" s="35"/>
      <c r="L1062" s="78">
        <v>1062</v>
      </c>
      <c r="M1062" s="78"/>
      <c r="N1062" s="73"/>
      <c r="O1062" s="80" t="s">
        <v>179</v>
      </c>
      <c r="P1062" s="82">
        <v>42817.590428240743</v>
      </c>
      <c r="Q1062" s="80" t="s">
        <v>1297</v>
      </c>
      <c r="R1062" s="84" t="s">
        <v>1719</v>
      </c>
      <c r="S1062" s="80" t="s">
        <v>1806</v>
      </c>
      <c r="T1062" s="80" t="s">
        <v>2056</v>
      </c>
      <c r="U1062" s="82">
        <v>42817.590428240743</v>
      </c>
      <c r="V1062" s="84" t="s">
        <v>2873</v>
      </c>
      <c r="W1062" s="80"/>
      <c r="X1062" s="80"/>
      <c r="Y1062" s="83" t="s">
        <v>3873</v>
      </c>
      <c r="Z1062" s="80"/>
    </row>
    <row r="1063" spans="1:26" x14ac:dyDescent="0.25">
      <c r="A1063" s="65" t="s">
        <v>532</v>
      </c>
      <c r="B1063" s="65" t="s">
        <v>532</v>
      </c>
      <c r="C1063" s="66"/>
      <c r="D1063" s="67"/>
      <c r="E1063" s="68"/>
      <c r="F1063" s="69"/>
      <c r="G1063" s="66"/>
      <c r="H1063" s="70"/>
      <c r="I1063" s="71"/>
      <c r="J1063" s="71"/>
      <c r="K1063" s="35"/>
      <c r="L1063" s="78">
        <v>1063</v>
      </c>
      <c r="M1063" s="78"/>
      <c r="N1063" s="73"/>
      <c r="O1063" s="80" t="s">
        <v>179</v>
      </c>
      <c r="P1063" s="82">
        <v>42817.591122685182</v>
      </c>
      <c r="Q1063" s="80" t="s">
        <v>1298</v>
      </c>
      <c r="R1063" s="84" t="s">
        <v>1720</v>
      </c>
      <c r="S1063" s="80" t="s">
        <v>1871</v>
      </c>
      <c r="T1063" s="80" t="s">
        <v>1884</v>
      </c>
      <c r="U1063" s="82">
        <v>42817.591122685182</v>
      </c>
      <c r="V1063" s="84" t="s">
        <v>2874</v>
      </c>
      <c r="W1063" s="80"/>
      <c r="X1063" s="80"/>
      <c r="Y1063" s="83" t="s">
        <v>3874</v>
      </c>
      <c r="Z1063" s="80"/>
    </row>
    <row r="1064" spans="1:26" x14ac:dyDescent="0.25">
      <c r="A1064" s="65" t="s">
        <v>532</v>
      </c>
      <c r="B1064" s="65" t="s">
        <v>598</v>
      </c>
      <c r="C1064" s="66"/>
      <c r="D1064" s="67"/>
      <c r="E1064" s="68"/>
      <c r="F1064" s="69"/>
      <c r="G1064" s="66"/>
      <c r="H1064" s="70"/>
      <c r="I1064" s="71"/>
      <c r="J1064" s="71"/>
      <c r="K1064" s="35"/>
      <c r="L1064" s="78">
        <v>1064</v>
      </c>
      <c r="M1064" s="78"/>
      <c r="N1064" s="73"/>
      <c r="O1064" s="80" t="s">
        <v>754</v>
      </c>
      <c r="P1064" s="82">
        <v>42817.601898148147</v>
      </c>
      <c r="Q1064" s="80" t="s">
        <v>1299</v>
      </c>
      <c r="R1064" s="84" t="s">
        <v>1721</v>
      </c>
      <c r="S1064" s="80" t="s">
        <v>1828</v>
      </c>
      <c r="T1064" s="80" t="s">
        <v>1884</v>
      </c>
      <c r="U1064" s="82">
        <v>42817.601898148147</v>
      </c>
      <c r="V1064" s="84" t="s">
        <v>2875</v>
      </c>
      <c r="W1064" s="80"/>
      <c r="X1064" s="80"/>
      <c r="Y1064" s="83" t="s">
        <v>3875</v>
      </c>
      <c r="Z1064" s="80"/>
    </row>
    <row r="1065" spans="1:26" x14ac:dyDescent="0.25">
      <c r="A1065" s="65" t="s">
        <v>571</v>
      </c>
      <c r="B1065" s="65" t="s">
        <v>532</v>
      </c>
      <c r="C1065" s="66"/>
      <c r="D1065" s="67"/>
      <c r="E1065" s="68"/>
      <c r="F1065" s="69"/>
      <c r="G1065" s="66"/>
      <c r="H1065" s="70"/>
      <c r="I1065" s="71"/>
      <c r="J1065" s="71"/>
      <c r="K1065" s="35"/>
      <c r="L1065" s="78">
        <v>1065</v>
      </c>
      <c r="M1065" s="78"/>
      <c r="N1065" s="73"/>
      <c r="O1065" s="80" t="s">
        <v>754</v>
      </c>
      <c r="P1065" s="82">
        <v>42812.139745370368</v>
      </c>
      <c r="Q1065" s="80" t="s">
        <v>757</v>
      </c>
      <c r="R1065" s="84" t="s">
        <v>1495</v>
      </c>
      <c r="S1065" s="80" t="s">
        <v>1803</v>
      </c>
      <c r="T1065" s="80" t="s">
        <v>1884</v>
      </c>
      <c r="U1065" s="82">
        <v>42812.139745370368</v>
      </c>
      <c r="V1065" s="84" t="s">
        <v>2876</v>
      </c>
      <c r="W1065" s="80"/>
      <c r="X1065" s="80"/>
      <c r="Y1065" s="83" t="s">
        <v>3876</v>
      </c>
      <c r="Z1065" s="80"/>
    </row>
    <row r="1066" spans="1:26" x14ac:dyDescent="0.25">
      <c r="A1066" s="65" t="s">
        <v>336</v>
      </c>
      <c r="B1066" s="65" t="s">
        <v>336</v>
      </c>
      <c r="C1066" s="66"/>
      <c r="D1066" s="67"/>
      <c r="E1066" s="68"/>
      <c r="F1066" s="69"/>
      <c r="G1066" s="66"/>
      <c r="H1066" s="70"/>
      <c r="I1066" s="71"/>
      <c r="J1066" s="71"/>
      <c r="K1066" s="35"/>
      <c r="L1066" s="78">
        <v>1066</v>
      </c>
      <c r="M1066" s="78"/>
      <c r="N1066" s="73"/>
      <c r="O1066" s="80" t="s">
        <v>179</v>
      </c>
      <c r="P1066" s="82">
        <v>42815.848657407405</v>
      </c>
      <c r="Q1066" s="80" t="s">
        <v>1300</v>
      </c>
      <c r="R1066" s="84" t="s">
        <v>1553</v>
      </c>
      <c r="S1066" s="80" t="s">
        <v>1834</v>
      </c>
      <c r="T1066" s="80" t="s">
        <v>1939</v>
      </c>
      <c r="U1066" s="82">
        <v>42815.848657407405</v>
      </c>
      <c r="V1066" s="84" t="s">
        <v>2877</v>
      </c>
      <c r="W1066" s="80"/>
      <c r="X1066" s="80"/>
      <c r="Y1066" s="83" t="s">
        <v>3877</v>
      </c>
      <c r="Z1066" s="80"/>
    </row>
    <row r="1067" spans="1:26" x14ac:dyDescent="0.25">
      <c r="A1067" s="65" t="s">
        <v>571</v>
      </c>
      <c r="B1067" s="65" t="s">
        <v>336</v>
      </c>
      <c r="C1067" s="66"/>
      <c r="D1067" s="67"/>
      <c r="E1067" s="68"/>
      <c r="F1067" s="69"/>
      <c r="G1067" s="66"/>
      <c r="H1067" s="70"/>
      <c r="I1067" s="71"/>
      <c r="J1067" s="71"/>
      <c r="K1067" s="35"/>
      <c r="L1067" s="78">
        <v>1067</v>
      </c>
      <c r="M1067" s="78"/>
      <c r="N1067" s="73"/>
      <c r="O1067" s="80" t="s">
        <v>754</v>
      </c>
      <c r="P1067" s="82">
        <v>42816.00335648148</v>
      </c>
      <c r="Q1067" s="80" t="s">
        <v>861</v>
      </c>
      <c r="R1067" s="84" t="s">
        <v>1553</v>
      </c>
      <c r="S1067" s="80" t="s">
        <v>1834</v>
      </c>
      <c r="T1067" s="80" t="s">
        <v>1939</v>
      </c>
      <c r="U1067" s="82">
        <v>42816.00335648148</v>
      </c>
      <c r="V1067" s="84" t="s">
        <v>2878</v>
      </c>
      <c r="W1067" s="80"/>
      <c r="X1067" s="80"/>
      <c r="Y1067" s="83" t="s">
        <v>3878</v>
      </c>
      <c r="Z1067" s="80"/>
    </row>
    <row r="1068" spans="1:26" x14ac:dyDescent="0.25">
      <c r="A1068" s="65" t="s">
        <v>571</v>
      </c>
      <c r="B1068" s="65" t="s">
        <v>544</v>
      </c>
      <c r="C1068" s="66"/>
      <c r="D1068" s="67"/>
      <c r="E1068" s="68"/>
      <c r="F1068" s="69"/>
      <c r="G1068" s="66"/>
      <c r="H1068" s="70"/>
      <c r="I1068" s="71"/>
      <c r="J1068" s="71"/>
      <c r="K1068" s="35"/>
      <c r="L1068" s="78">
        <v>1068</v>
      </c>
      <c r="M1068" s="78"/>
      <c r="N1068" s="73"/>
      <c r="O1068" s="80" t="s">
        <v>754</v>
      </c>
      <c r="P1068" s="82">
        <v>42817.759791666664</v>
      </c>
      <c r="Q1068" s="80" t="s">
        <v>1273</v>
      </c>
      <c r="R1068" s="80"/>
      <c r="S1068" s="80"/>
      <c r="T1068" s="80" t="s">
        <v>1884</v>
      </c>
      <c r="U1068" s="82">
        <v>42817.759791666664</v>
      </c>
      <c r="V1068" s="84" t="s">
        <v>2879</v>
      </c>
      <c r="W1068" s="80"/>
      <c r="X1068" s="80"/>
      <c r="Y1068" s="83" t="s">
        <v>3879</v>
      </c>
      <c r="Z1068" s="80"/>
    </row>
    <row r="1069" spans="1:26" x14ac:dyDescent="0.25">
      <c r="A1069" s="65" t="s">
        <v>572</v>
      </c>
      <c r="B1069" s="65" t="s">
        <v>573</v>
      </c>
      <c r="C1069" s="66"/>
      <c r="D1069" s="67"/>
      <c r="E1069" s="68"/>
      <c r="F1069" s="69"/>
      <c r="G1069" s="66"/>
      <c r="H1069" s="70"/>
      <c r="I1069" s="71"/>
      <c r="J1069" s="71"/>
      <c r="K1069" s="35"/>
      <c r="L1069" s="78">
        <v>1069</v>
      </c>
      <c r="M1069" s="78"/>
      <c r="N1069" s="73"/>
      <c r="O1069" s="80" t="s">
        <v>754</v>
      </c>
      <c r="P1069" s="82">
        <v>42817.757326388892</v>
      </c>
      <c r="Q1069" s="80" t="s">
        <v>1301</v>
      </c>
      <c r="R1069" s="84" t="s">
        <v>1722</v>
      </c>
      <c r="S1069" s="80" t="s">
        <v>1805</v>
      </c>
      <c r="T1069" s="80" t="s">
        <v>2057</v>
      </c>
      <c r="U1069" s="82">
        <v>42817.757326388892</v>
      </c>
      <c r="V1069" s="84" t="s">
        <v>2880</v>
      </c>
      <c r="W1069" s="80"/>
      <c r="X1069" s="80"/>
      <c r="Y1069" s="83" t="s">
        <v>3880</v>
      </c>
      <c r="Z1069" s="80"/>
    </row>
    <row r="1070" spans="1:26" x14ac:dyDescent="0.25">
      <c r="A1070" s="65" t="s">
        <v>572</v>
      </c>
      <c r="B1070" s="65" t="s">
        <v>616</v>
      </c>
      <c r="C1070" s="66"/>
      <c r="D1070" s="67"/>
      <c r="E1070" s="68"/>
      <c r="F1070" s="69"/>
      <c r="G1070" s="66"/>
      <c r="H1070" s="70"/>
      <c r="I1070" s="71"/>
      <c r="J1070" s="71"/>
      <c r="K1070" s="35"/>
      <c r="L1070" s="78">
        <v>1070</v>
      </c>
      <c r="M1070" s="78"/>
      <c r="N1070" s="73"/>
      <c r="O1070" s="80" t="s">
        <v>754</v>
      </c>
      <c r="P1070" s="82">
        <v>42817.762430555558</v>
      </c>
      <c r="Q1070" s="80" t="s">
        <v>1302</v>
      </c>
      <c r="R1070" s="84" t="s">
        <v>1723</v>
      </c>
      <c r="S1070" s="80" t="s">
        <v>1809</v>
      </c>
      <c r="T1070" s="80" t="s">
        <v>1884</v>
      </c>
      <c r="U1070" s="82">
        <v>42817.762430555558</v>
      </c>
      <c r="V1070" s="84" t="s">
        <v>2881</v>
      </c>
      <c r="W1070" s="80"/>
      <c r="X1070" s="80"/>
      <c r="Y1070" s="83" t="s">
        <v>3881</v>
      </c>
      <c r="Z1070" s="80"/>
    </row>
    <row r="1071" spans="1:26" x14ac:dyDescent="0.25">
      <c r="A1071" s="65" t="s">
        <v>572</v>
      </c>
      <c r="B1071" s="65" t="s">
        <v>572</v>
      </c>
      <c r="C1071" s="66"/>
      <c r="D1071" s="67"/>
      <c r="E1071" s="68"/>
      <c r="F1071" s="69"/>
      <c r="G1071" s="66"/>
      <c r="H1071" s="70"/>
      <c r="I1071" s="71"/>
      <c r="J1071" s="71"/>
      <c r="K1071" s="35"/>
      <c r="L1071" s="78">
        <v>1071</v>
      </c>
      <c r="M1071" s="78"/>
      <c r="N1071" s="73"/>
      <c r="O1071" s="80" t="s">
        <v>179</v>
      </c>
      <c r="P1071" s="82">
        <v>42817.764293981483</v>
      </c>
      <c r="Q1071" s="80" t="s">
        <v>1303</v>
      </c>
      <c r="R1071" s="84" t="s">
        <v>1724</v>
      </c>
      <c r="S1071" s="80" t="s">
        <v>1872</v>
      </c>
      <c r="T1071" s="80" t="s">
        <v>2058</v>
      </c>
      <c r="U1071" s="82">
        <v>42817.764293981483</v>
      </c>
      <c r="V1071" s="84" t="s">
        <v>2882</v>
      </c>
      <c r="W1071" s="80"/>
      <c r="X1071" s="80"/>
      <c r="Y1071" s="83" t="s">
        <v>3882</v>
      </c>
      <c r="Z1071" s="80"/>
    </row>
    <row r="1072" spans="1:26" x14ac:dyDescent="0.25">
      <c r="A1072" s="65" t="s">
        <v>573</v>
      </c>
      <c r="B1072" s="65" t="s">
        <v>572</v>
      </c>
      <c r="C1072" s="66"/>
      <c r="D1072" s="67"/>
      <c r="E1072" s="68"/>
      <c r="F1072" s="69"/>
      <c r="G1072" s="66"/>
      <c r="H1072" s="70"/>
      <c r="I1072" s="71"/>
      <c r="J1072" s="71"/>
      <c r="K1072" s="35"/>
      <c r="L1072" s="78">
        <v>1072</v>
      </c>
      <c r="M1072" s="78"/>
      <c r="N1072" s="73"/>
      <c r="O1072" s="80" t="s">
        <v>754</v>
      </c>
      <c r="P1072" s="82">
        <v>42817.77511574074</v>
      </c>
      <c r="Q1072" s="80" t="s">
        <v>1304</v>
      </c>
      <c r="R1072" s="80"/>
      <c r="S1072" s="80"/>
      <c r="T1072" s="80" t="s">
        <v>2057</v>
      </c>
      <c r="U1072" s="82">
        <v>42817.77511574074</v>
      </c>
      <c r="V1072" s="84" t="s">
        <v>2883</v>
      </c>
      <c r="W1072" s="80"/>
      <c r="X1072" s="80"/>
      <c r="Y1072" s="83" t="s">
        <v>3883</v>
      </c>
      <c r="Z1072" s="80"/>
    </row>
    <row r="1073" spans="1:26" x14ac:dyDescent="0.25">
      <c r="A1073" s="65" t="s">
        <v>574</v>
      </c>
      <c r="B1073" s="65" t="s">
        <v>736</v>
      </c>
      <c r="C1073" s="66"/>
      <c r="D1073" s="67"/>
      <c r="E1073" s="68"/>
      <c r="F1073" s="69"/>
      <c r="G1073" s="66"/>
      <c r="H1073" s="70"/>
      <c r="I1073" s="71"/>
      <c r="J1073" s="71"/>
      <c r="K1073" s="35"/>
      <c r="L1073" s="78">
        <v>1073</v>
      </c>
      <c r="M1073" s="78"/>
      <c r="N1073" s="73"/>
      <c r="O1073" s="80" t="s">
        <v>754</v>
      </c>
      <c r="P1073" s="82">
        <v>42817.764490740738</v>
      </c>
      <c r="Q1073" s="80" t="s">
        <v>1305</v>
      </c>
      <c r="R1073" s="84" t="s">
        <v>1725</v>
      </c>
      <c r="S1073" s="80" t="s">
        <v>1805</v>
      </c>
      <c r="T1073" s="80" t="s">
        <v>2059</v>
      </c>
      <c r="U1073" s="82">
        <v>42817.764490740738</v>
      </c>
      <c r="V1073" s="84" t="s">
        <v>2884</v>
      </c>
      <c r="W1073" s="80"/>
      <c r="X1073" s="80"/>
      <c r="Y1073" s="83" t="s">
        <v>3884</v>
      </c>
      <c r="Z1073" s="80"/>
    </row>
    <row r="1074" spans="1:26" x14ac:dyDescent="0.25">
      <c r="A1074" s="65" t="s">
        <v>574</v>
      </c>
      <c r="B1074" s="65" t="s">
        <v>574</v>
      </c>
      <c r="C1074" s="66"/>
      <c r="D1074" s="67"/>
      <c r="E1074" s="68"/>
      <c r="F1074" s="69"/>
      <c r="G1074" s="66"/>
      <c r="H1074" s="70"/>
      <c r="I1074" s="71"/>
      <c r="J1074" s="71"/>
      <c r="K1074" s="35"/>
      <c r="L1074" s="78">
        <v>1074</v>
      </c>
      <c r="M1074" s="78"/>
      <c r="N1074" s="73"/>
      <c r="O1074" s="80" t="s">
        <v>179</v>
      </c>
      <c r="P1074" s="82">
        <v>42816.682430555556</v>
      </c>
      <c r="Q1074" s="80" t="s">
        <v>1306</v>
      </c>
      <c r="R1074" s="84" t="s">
        <v>1726</v>
      </c>
      <c r="S1074" s="80" t="s">
        <v>1806</v>
      </c>
      <c r="T1074" s="80" t="s">
        <v>1888</v>
      </c>
      <c r="U1074" s="82">
        <v>42816.682430555556</v>
      </c>
      <c r="V1074" s="84" t="s">
        <v>2885</v>
      </c>
      <c r="W1074" s="80"/>
      <c r="X1074" s="80"/>
      <c r="Y1074" s="83" t="s">
        <v>3885</v>
      </c>
      <c r="Z1074" s="80"/>
    </row>
    <row r="1075" spans="1:26" x14ac:dyDescent="0.25">
      <c r="A1075" s="65" t="s">
        <v>574</v>
      </c>
      <c r="B1075" s="65" t="s">
        <v>574</v>
      </c>
      <c r="C1075" s="66"/>
      <c r="D1075" s="67"/>
      <c r="E1075" s="68"/>
      <c r="F1075" s="69"/>
      <c r="G1075" s="66"/>
      <c r="H1075" s="70"/>
      <c r="I1075" s="71"/>
      <c r="J1075" s="71"/>
      <c r="K1075" s="35"/>
      <c r="L1075" s="78">
        <v>1075</v>
      </c>
      <c r="M1075" s="78"/>
      <c r="N1075" s="73"/>
      <c r="O1075" s="80" t="s">
        <v>179</v>
      </c>
      <c r="P1075" s="82">
        <v>42817.572187500002</v>
      </c>
      <c r="Q1075" s="80" t="s">
        <v>1307</v>
      </c>
      <c r="R1075" s="80"/>
      <c r="S1075" s="80"/>
      <c r="T1075" s="80" t="s">
        <v>2060</v>
      </c>
      <c r="U1075" s="82">
        <v>42817.572187500002</v>
      </c>
      <c r="V1075" s="84" t="s">
        <v>2886</v>
      </c>
      <c r="W1075" s="80"/>
      <c r="X1075" s="80"/>
      <c r="Y1075" s="83" t="s">
        <v>3886</v>
      </c>
      <c r="Z1075" s="80"/>
    </row>
    <row r="1076" spans="1:26" x14ac:dyDescent="0.25">
      <c r="A1076" s="65" t="s">
        <v>574</v>
      </c>
      <c r="B1076" s="65" t="s">
        <v>574</v>
      </c>
      <c r="C1076" s="66"/>
      <c r="D1076" s="67"/>
      <c r="E1076" s="68"/>
      <c r="F1076" s="69"/>
      <c r="G1076" s="66"/>
      <c r="H1076" s="70"/>
      <c r="I1076" s="71"/>
      <c r="J1076" s="71"/>
      <c r="K1076" s="35"/>
      <c r="L1076" s="78">
        <v>1076</v>
      </c>
      <c r="M1076" s="78"/>
      <c r="N1076" s="73"/>
      <c r="O1076" s="80" t="s">
        <v>179</v>
      </c>
      <c r="P1076" s="82">
        <v>42817.749699074076</v>
      </c>
      <c r="Q1076" s="80" t="s">
        <v>1308</v>
      </c>
      <c r="R1076" s="84" t="s">
        <v>1727</v>
      </c>
      <c r="S1076" s="80" t="s">
        <v>1805</v>
      </c>
      <c r="T1076" s="80" t="s">
        <v>2061</v>
      </c>
      <c r="U1076" s="82">
        <v>42817.749699074076</v>
      </c>
      <c r="V1076" s="84" t="s">
        <v>2887</v>
      </c>
      <c r="W1076" s="80"/>
      <c r="X1076" s="80"/>
      <c r="Y1076" s="83" t="s">
        <v>3887</v>
      </c>
      <c r="Z1076" s="80"/>
    </row>
    <row r="1077" spans="1:26" x14ac:dyDescent="0.25">
      <c r="A1077" s="65" t="s">
        <v>574</v>
      </c>
      <c r="B1077" s="65" t="s">
        <v>668</v>
      </c>
      <c r="C1077" s="66"/>
      <c r="D1077" s="67"/>
      <c r="E1077" s="68"/>
      <c r="F1077" s="69"/>
      <c r="G1077" s="66"/>
      <c r="H1077" s="70"/>
      <c r="I1077" s="71"/>
      <c r="J1077" s="71"/>
      <c r="K1077" s="35"/>
      <c r="L1077" s="78">
        <v>1077</v>
      </c>
      <c r="M1077" s="78"/>
      <c r="N1077" s="73"/>
      <c r="O1077" s="80" t="s">
        <v>754</v>
      </c>
      <c r="P1077" s="82">
        <v>42817.764490740738</v>
      </c>
      <c r="Q1077" s="80" t="s">
        <v>1305</v>
      </c>
      <c r="R1077" s="84" t="s">
        <v>1725</v>
      </c>
      <c r="S1077" s="80" t="s">
        <v>1805</v>
      </c>
      <c r="T1077" s="80" t="s">
        <v>2059</v>
      </c>
      <c r="U1077" s="82">
        <v>42817.764490740738</v>
      </c>
      <c r="V1077" s="84" t="s">
        <v>2884</v>
      </c>
      <c r="W1077" s="80"/>
      <c r="X1077" s="80"/>
      <c r="Y1077" s="83" t="s">
        <v>3884</v>
      </c>
      <c r="Z1077" s="80"/>
    </row>
    <row r="1078" spans="1:26" x14ac:dyDescent="0.25">
      <c r="A1078" s="65" t="s">
        <v>574</v>
      </c>
      <c r="B1078" s="65" t="s">
        <v>574</v>
      </c>
      <c r="C1078" s="66"/>
      <c r="D1078" s="67"/>
      <c r="E1078" s="68"/>
      <c r="F1078" s="69"/>
      <c r="G1078" s="66"/>
      <c r="H1078" s="70"/>
      <c r="I1078" s="71"/>
      <c r="J1078" s="71"/>
      <c r="K1078" s="35"/>
      <c r="L1078" s="78">
        <v>1078</v>
      </c>
      <c r="M1078" s="78"/>
      <c r="N1078" s="73"/>
      <c r="O1078" s="80" t="s">
        <v>179</v>
      </c>
      <c r="P1078" s="82">
        <v>42817.776666666665</v>
      </c>
      <c r="Q1078" s="80" t="s">
        <v>1309</v>
      </c>
      <c r="R1078" s="84" t="s">
        <v>1728</v>
      </c>
      <c r="S1078" s="80" t="s">
        <v>1873</v>
      </c>
      <c r="T1078" s="80" t="s">
        <v>2062</v>
      </c>
      <c r="U1078" s="82">
        <v>42817.776666666665</v>
      </c>
      <c r="V1078" s="84" t="s">
        <v>2888</v>
      </c>
      <c r="W1078" s="80"/>
      <c r="X1078" s="80"/>
      <c r="Y1078" s="83" t="s">
        <v>3888</v>
      </c>
      <c r="Z1078" s="80"/>
    </row>
    <row r="1079" spans="1:26" x14ac:dyDescent="0.25">
      <c r="A1079" s="65" t="s">
        <v>575</v>
      </c>
      <c r="B1079" s="65" t="s">
        <v>625</v>
      </c>
      <c r="C1079" s="66"/>
      <c r="D1079" s="67"/>
      <c r="E1079" s="68"/>
      <c r="F1079" s="69"/>
      <c r="G1079" s="66"/>
      <c r="H1079" s="70"/>
      <c r="I1079" s="71"/>
      <c r="J1079" s="71"/>
      <c r="K1079" s="35"/>
      <c r="L1079" s="78">
        <v>1079</v>
      </c>
      <c r="M1079" s="78"/>
      <c r="N1079" s="73"/>
      <c r="O1079" s="80" t="s">
        <v>754</v>
      </c>
      <c r="P1079" s="82">
        <v>42816.723194444443</v>
      </c>
      <c r="Q1079" s="80" t="s">
        <v>1310</v>
      </c>
      <c r="R1079" s="80"/>
      <c r="S1079" s="80"/>
      <c r="T1079" s="80" t="s">
        <v>1908</v>
      </c>
      <c r="U1079" s="82">
        <v>42816.723194444443</v>
      </c>
      <c r="V1079" s="84" t="s">
        <v>2889</v>
      </c>
      <c r="W1079" s="80"/>
      <c r="X1079" s="80"/>
      <c r="Y1079" s="83" t="s">
        <v>3889</v>
      </c>
      <c r="Z1079" s="80"/>
    </row>
    <row r="1080" spans="1:26" x14ac:dyDescent="0.25">
      <c r="A1080" s="65" t="s">
        <v>575</v>
      </c>
      <c r="B1080" s="65" t="s">
        <v>598</v>
      </c>
      <c r="C1080" s="66"/>
      <c r="D1080" s="67"/>
      <c r="E1080" s="68"/>
      <c r="F1080" s="69"/>
      <c r="G1080" s="66"/>
      <c r="H1080" s="70"/>
      <c r="I1080" s="71"/>
      <c r="J1080" s="71"/>
      <c r="K1080" s="35"/>
      <c r="L1080" s="78">
        <v>1080</v>
      </c>
      <c r="M1080" s="78"/>
      <c r="N1080" s="73"/>
      <c r="O1080" s="80" t="s">
        <v>754</v>
      </c>
      <c r="P1080" s="82">
        <v>42817.77983796296</v>
      </c>
      <c r="Q1080" s="80" t="s">
        <v>1292</v>
      </c>
      <c r="R1080" s="80"/>
      <c r="S1080" s="80"/>
      <c r="T1080" s="80" t="s">
        <v>1887</v>
      </c>
      <c r="U1080" s="82">
        <v>42817.77983796296</v>
      </c>
      <c r="V1080" s="84" t="s">
        <v>2890</v>
      </c>
      <c r="W1080" s="80"/>
      <c r="X1080" s="80"/>
      <c r="Y1080" s="83" t="s">
        <v>3890</v>
      </c>
      <c r="Z1080" s="80"/>
    </row>
    <row r="1081" spans="1:26" x14ac:dyDescent="0.25">
      <c r="A1081" s="65" t="s">
        <v>575</v>
      </c>
      <c r="B1081" s="65" t="s">
        <v>626</v>
      </c>
      <c r="C1081" s="66"/>
      <c r="D1081" s="67"/>
      <c r="E1081" s="68"/>
      <c r="F1081" s="69"/>
      <c r="G1081" s="66"/>
      <c r="H1081" s="70"/>
      <c r="I1081" s="71"/>
      <c r="J1081" s="71"/>
      <c r="K1081" s="35"/>
      <c r="L1081" s="78">
        <v>1081</v>
      </c>
      <c r="M1081" s="78"/>
      <c r="N1081" s="73"/>
      <c r="O1081" s="80" t="s">
        <v>754</v>
      </c>
      <c r="P1081" s="82">
        <v>42817.77983796296</v>
      </c>
      <c r="Q1081" s="80" t="s">
        <v>1292</v>
      </c>
      <c r="R1081" s="80"/>
      <c r="S1081" s="80"/>
      <c r="T1081" s="80" t="s">
        <v>1887</v>
      </c>
      <c r="U1081" s="82">
        <v>42817.77983796296</v>
      </c>
      <c r="V1081" s="84" t="s">
        <v>2890</v>
      </c>
      <c r="W1081" s="80"/>
      <c r="X1081" s="80"/>
      <c r="Y1081" s="83" t="s">
        <v>3890</v>
      </c>
      <c r="Z1081" s="80"/>
    </row>
    <row r="1082" spans="1:26" x14ac:dyDescent="0.25">
      <c r="A1082" s="65" t="s">
        <v>575</v>
      </c>
      <c r="B1082" s="65" t="s">
        <v>596</v>
      </c>
      <c r="C1082" s="66"/>
      <c r="D1082" s="67"/>
      <c r="E1082" s="68"/>
      <c r="F1082" s="69"/>
      <c r="G1082" s="66"/>
      <c r="H1082" s="70"/>
      <c r="I1082" s="71"/>
      <c r="J1082" s="71"/>
      <c r="K1082" s="35"/>
      <c r="L1082" s="78">
        <v>1082</v>
      </c>
      <c r="M1082" s="78"/>
      <c r="N1082" s="73"/>
      <c r="O1082" s="80" t="s">
        <v>754</v>
      </c>
      <c r="P1082" s="82">
        <v>42817.77983796296</v>
      </c>
      <c r="Q1082" s="80" t="s">
        <v>1292</v>
      </c>
      <c r="R1082" s="80"/>
      <c r="S1082" s="80"/>
      <c r="T1082" s="80" t="s">
        <v>1887</v>
      </c>
      <c r="U1082" s="82">
        <v>42817.77983796296</v>
      </c>
      <c r="V1082" s="84" t="s">
        <v>2890</v>
      </c>
      <c r="W1082" s="80"/>
      <c r="X1082" s="80"/>
      <c r="Y1082" s="83" t="s">
        <v>3890</v>
      </c>
      <c r="Z1082" s="80"/>
    </row>
    <row r="1083" spans="1:26" x14ac:dyDescent="0.25">
      <c r="A1083" s="65" t="s">
        <v>576</v>
      </c>
      <c r="B1083" s="65" t="s">
        <v>691</v>
      </c>
      <c r="C1083" s="66"/>
      <c r="D1083" s="67"/>
      <c r="E1083" s="68"/>
      <c r="F1083" s="69"/>
      <c r="G1083" s="66"/>
      <c r="H1083" s="70"/>
      <c r="I1083" s="71"/>
      <c r="J1083" s="71"/>
      <c r="K1083" s="35"/>
      <c r="L1083" s="78">
        <v>1083</v>
      </c>
      <c r="M1083" s="78"/>
      <c r="N1083" s="73"/>
      <c r="O1083" s="80" t="s">
        <v>754</v>
      </c>
      <c r="P1083" s="82">
        <v>42816.552187499998</v>
      </c>
      <c r="Q1083" s="80" t="s">
        <v>1311</v>
      </c>
      <c r="R1083" s="84" t="s">
        <v>1588</v>
      </c>
      <c r="S1083" s="80" t="s">
        <v>1804</v>
      </c>
      <c r="T1083" s="80" t="s">
        <v>2063</v>
      </c>
      <c r="U1083" s="82">
        <v>42816.552187499998</v>
      </c>
      <c r="V1083" s="84" t="s">
        <v>2891</v>
      </c>
      <c r="W1083" s="80"/>
      <c r="X1083" s="80"/>
      <c r="Y1083" s="83" t="s">
        <v>3891</v>
      </c>
      <c r="Z1083" s="80"/>
    </row>
    <row r="1084" spans="1:26" x14ac:dyDescent="0.25">
      <c r="A1084" s="65" t="s">
        <v>576</v>
      </c>
      <c r="B1084" s="65" t="s">
        <v>576</v>
      </c>
      <c r="C1084" s="66"/>
      <c r="D1084" s="67"/>
      <c r="E1084" s="68"/>
      <c r="F1084" s="69"/>
      <c r="G1084" s="66"/>
      <c r="H1084" s="70"/>
      <c r="I1084" s="71"/>
      <c r="J1084" s="71"/>
      <c r="K1084" s="35"/>
      <c r="L1084" s="78">
        <v>1084</v>
      </c>
      <c r="M1084" s="78"/>
      <c r="N1084" s="73"/>
      <c r="O1084" s="80" t="s">
        <v>179</v>
      </c>
      <c r="P1084" s="82">
        <v>42817.784907407404</v>
      </c>
      <c r="Q1084" s="80" t="s">
        <v>1312</v>
      </c>
      <c r="R1084" s="84" t="s">
        <v>1729</v>
      </c>
      <c r="S1084" s="80" t="s">
        <v>1804</v>
      </c>
      <c r="T1084" s="80" t="s">
        <v>2064</v>
      </c>
      <c r="U1084" s="82">
        <v>42817.784907407404</v>
      </c>
      <c r="V1084" s="84" t="s">
        <v>2892</v>
      </c>
      <c r="W1084" s="80"/>
      <c r="X1084" s="80"/>
      <c r="Y1084" s="83" t="s">
        <v>3892</v>
      </c>
      <c r="Z1084" s="80"/>
    </row>
    <row r="1085" spans="1:26" x14ac:dyDescent="0.25">
      <c r="A1085" s="65" t="s">
        <v>577</v>
      </c>
      <c r="B1085" s="65" t="s">
        <v>598</v>
      </c>
      <c r="C1085" s="66"/>
      <c r="D1085" s="67"/>
      <c r="E1085" s="68"/>
      <c r="F1085" s="69"/>
      <c r="G1085" s="66"/>
      <c r="H1085" s="70"/>
      <c r="I1085" s="71"/>
      <c r="J1085" s="71"/>
      <c r="K1085" s="35"/>
      <c r="L1085" s="78">
        <v>1085</v>
      </c>
      <c r="M1085" s="78"/>
      <c r="N1085" s="73"/>
      <c r="O1085" s="80" t="s">
        <v>754</v>
      </c>
      <c r="P1085" s="82">
        <v>42817.784988425927</v>
      </c>
      <c r="Q1085" s="80" t="s">
        <v>1313</v>
      </c>
      <c r="R1085" s="84" t="s">
        <v>1730</v>
      </c>
      <c r="S1085" s="80" t="s">
        <v>1807</v>
      </c>
      <c r="T1085" s="80" t="s">
        <v>2065</v>
      </c>
      <c r="U1085" s="82">
        <v>42817.784988425927</v>
      </c>
      <c r="V1085" s="84" t="s">
        <v>2893</v>
      </c>
      <c r="W1085" s="80"/>
      <c r="X1085" s="80"/>
      <c r="Y1085" s="83" t="s">
        <v>3893</v>
      </c>
      <c r="Z1085" s="80"/>
    </row>
    <row r="1086" spans="1:26" x14ac:dyDescent="0.25">
      <c r="A1086" s="65" t="s">
        <v>530</v>
      </c>
      <c r="B1086" s="65" t="s">
        <v>578</v>
      </c>
      <c r="C1086" s="66"/>
      <c r="D1086" s="67"/>
      <c r="E1086" s="68"/>
      <c r="F1086" s="69"/>
      <c r="G1086" s="66"/>
      <c r="H1086" s="70"/>
      <c r="I1086" s="71"/>
      <c r="J1086" s="71"/>
      <c r="K1086" s="35"/>
      <c r="L1086" s="78">
        <v>1086</v>
      </c>
      <c r="M1086" s="78"/>
      <c r="N1086" s="73"/>
      <c r="O1086" s="80" t="s">
        <v>754</v>
      </c>
      <c r="P1086" s="82">
        <v>42816.621365740742</v>
      </c>
      <c r="Q1086" s="80" t="s">
        <v>1314</v>
      </c>
      <c r="R1086" s="80"/>
      <c r="S1086" s="80"/>
      <c r="T1086" s="80" t="s">
        <v>1884</v>
      </c>
      <c r="U1086" s="82">
        <v>42816.621365740742</v>
      </c>
      <c r="V1086" s="84" t="s">
        <v>2894</v>
      </c>
      <c r="W1086" s="80"/>
      <c r="X1086" s="80"/>
      <c r="Y1086" s="83" t="s">
        <v>3894</v>
      </c>
      <c r="Z1086" s="80"/>
    </row>
    <row r="1087" spans="1:26" x14ac:dyDescent="0.25">
      <c r="A1087" s="65" t="s">
        <v>578</v>
      </c>
      <c r="B1087" s="65" t="s">
        <v>530</v>
      </c>
      <c r="C1087" s="66"/>
      <c r="D1087" s="67"/>
      <c r="E1087" s="68"/>
      <c r="F1087" s="69"/>
      <c r="G1087" s="66"/>
      <c r="H1087" s="70"/>
      <c r="I1087" s="71"/>
      <c r="J1087" s="71"/>
      <c r="K1087" s="35"/>
      <c r="L1087" s="78">
        <v>1087</v>
      </c>
      <c r="M1087" s="78"/>
      <c r="N1087" s="73"/>
      <c r="O1087" s="80" t="s">
        <v>755</v>
      </c>
      <c r="P1087" s="82">
        <v>42816.61991898148</v>
      </c>
      <c r="Q1087" s="80" t="s">
        <v>1315</v>
      </c>
      <c r="R1087" s="80"/>
      <c r="S1087" s="80"/>
      <c r="T1087" s="80" t="s">
        <v>1884</v>
      </c>
      <c r="U1087" s="82">
        <v>42816.61991898148</v>
      </c>
      <c r="V1087" s="84" t="s">
        <v>2895</v>
      </c>
      <c r="W1087" s="80"/>
      <c r="X1087" s="80"/>
      <c r="Y1087" s="83" t="s">
        <v>3895</v>
      </c>
      <c r="Z1087" s="83" t="s">
        <v>4130</v>
      </c>
    </row>
    <row r="1088" spans="1:26" x14ac:dyDescent="0.25">
      <c r="A1088" s="65" t="s">
        <v>578</v>
      </c>
      <c r="B1088" s="65" t="s">
        <v>578</v>
      </c>
      <c r="C1088" s="66"/>
      <c r="D1088" s="67"/>
      <c r="E1088" s="68"/>
      <c r="F1088" s="69"/>
      <c r="G1088" s="66"/>
      <c r="H1088" s="70"/>
      <c r="I1088" s="71"/>
      <c r="J1088" s="71"/>
      <c r="K1088" s="35"/>
      <c r="L1088" s="78">
        <v>1088</v>
      </c>
      <c r="M1088" s="78"/>
      <c r="N1088" s="73"/>
      <c r="O1088" s="80" t="s">
        <v>179</v>
      </c>
      <c r="P1088" s="82">
        <v>42815.582696759258</v>
      </c>
      <c r="Q1088" s="80" t="s">
        <v>1316</v>
      </c>
      <c r="R1088" s="84" t="s">
        <v>1576</v>
      </c>
      <c r="S1088" s="80" t="s">
        <v>1839</v>
      </c>
      <c r="T1088" s="80" t="s">
        <v>1884</v>
      </c>
      <c r="U1088" s="82">
        <v>42815.582696759258</v>
      </c>
      <c r="V1088" s="84" t="s">
        <v>2896</v>
      </c>
      <c r="W1088" s="80"/>
      <c r="X1088" s="80"/>
      <c r="Y1088" s="83" t="s">
        <v>3896</v>
      </c>
      <c r="Z1088" s="80"/>
    </row>
    <row r="1089" spans="1:26" x14ac:dyDescent="0.25">
      <c r="A1089" s="65" t="s">
        <v>578</v>
      </c>
      <c r="B1089" s="65" t="s">
        <v>626</v>
      </c>
      <c r="C1089" s="66"/>
      <c r="D1089" s="67"/>
      <c r="E1089" s="68"/>
      <c r="F1089" s="69"/>
      <c r="G1089" s="66"/>
      <c r="H1089" s="70"/>
      <c r="I1089" s="71"/>
      <c r="J1089" s="71"/>
      <c r="K1089" s="35"/>
      <c r="L1089" s="78">
        <v>1089</v>
      </c>
      <c r="M1089" s="78"/>
      <c r="N1089" s="73"/>
      <c r="O1089" s="80" t="s">
        <v>755</v>
      </c>
      <c r="P1089" s="82">
        <v>42816.006620370368</v>
      </c>
      <c r="Q1089" s="80" t="s">
        <v>1317</v>
      </c>
      <c r="R1089" s="80"/>
      <c r="S1089" s="80"/>
      <c r="T1089" s="80" t="s">
        <v>1884</v>
      </c>
      <c r="U1089" s="82">
        <v>42816.006620370368</v>
      </c>
      <c r="V1089" s="84" t="s">
        <v>2897</v>
      </c>
      <c r="W1089" s="80"/>
      <c r="X1089" s="80"/>
      <c r="Y1089" s="83" t="s">
        <v>3897</v>
      </c>
      <c r="Z1089" s="83" t="s">
        <v>4131</v>
      </c>
    </row>
    <row r="1090" spans="1:26" x14ac:dyDescent="0.25">
      <c r="A1090" s="65" t="s">
        <v>578</v>
      </c>
      <c r="B1090" s="65" t="s">
        <v>625</v>
      </c>
      <c r="C1090" s="66"/>
      <c r="D1090" s="67"/>
      <c r="E1090" s="68"/>
      <c r="F1090" s="69"/>
      <c r="G1090" s="66"/>
      <c r="H1090" s="70"/>
      <c r="I1090" s="71"/>
      <c r="J1090" s="71"/>
      <c r="K1090" s="35"/>
      <c r="L1090" s="78">
        <v>1090</v>
      </c>
      <c r="M1090" s="78"/>
      <c r="N1090" s="73"/>
      <c r="O1090" s="80" t="s">
        <v>754</v>
      </c>
      <c r="P1090" s="82">
        <v>42817.735717592594</v>
      </c>
      <c r="Q1090" s="80" t="s">
        <v>868</v>
      </c>
      <c r="R1090" s="84" t="s">
        <v>1558</v>
      </c>
      <c r="S1090" s="80" t="s">
        <v>1807</v>
      </c>
      <c r="T1090" s="80" t="s">
        <v>1888</v>
      </c>
      <c r="U1090" s="82">
        <v>42817.735717592594</v>
      </c>
      <c r="V1090" s="84" t="s">
        <v>2898</v>
      </c>
      <c r="W1090" s="80"/>
      <c r="X1090" s="80"/>
      <c r="Y1090" s="83" t="s">
        <v>3898</v>
      </c>
      <c r="Z1090" s="80"/>
    </row>
    <row r="1091" spans="1:26" x14ac:dyDescent="0.25">
      <c r="A1091" s="65" t="s">
        <v>578</v>
      </c>
      <c r="B1091" s="65" t="s">
        <v>626</v>
      </c>
      <c r="C1091" s="66"/>
      <c r="D1091" s="67"/>
      <c r="E1091" s="68"/>
      <c r="F1091" s="69"/>
      <c r="G1091" s="66"/>
      <c r="H1091" s="70"/>
      <c r="I1091" s="71"/>
      <c r="J1091" s="71"/>
      <c r="K1091" s="35"/>
      <c r="L1091" s="78">
        <v>1091</v>
      </c>
      <c r="M1091" s="78"/>
      <c r="N1091" s="73"/>
      <c r="O1091" s="80" t="s">
        <v>754</v>
      </c>
      <c r="P1091" s="82">
        <v>42817.789247685185</v>
      </c>
      <c r="Q1091" s="80" t="s">
        <v>1318</v>
      </c>
      <c r="R1091" s="80"/>
      <c r="S1091" s="80"/>
      <c r="T1091" s="80" t="s">
        <v>2066</v>
      </c>
      <c r="U1091" s="82">
        <v>42817.789247685185</v>
      </c>
      <c r="V1091" s="84" t="s">
        <v>2899</v>
      </c>
      <c r="W1091" s="80"/>
      <c r="X1091" s="80"/>
      <c r="Y1091" s="83" t="s">
        <v>3899</v>
      </c>
      <c r="Z1091" s="80"/>
    </row>
    <row r="1092" spans="1:26" x14ac:dyDescent="0.25">
      <c r="A1092" s="65" t="s">
        <v>578</v>
      </c>
      <c r="B1092" s="65" t="s">
        <v>606</v>
      </c>
      <c r="C1092" s="66"/>
      <c r="D1092" s="67"/>
      <c r="E1092" s="68"/>
      <c r="F1092" s="69"/>
      <c r="G1092" s="66"/>
      <c r="H1092" s="70"/>
      <c r="I1092" s="71"/>
      <c r="J1092" s="71"/>
      <c r="K1092" s="35"/>
      <c r="L1092" s="78">
        <v>1092</v>
      </c>
      <c r="M1092" s="78"/>
      <c r="N1092" s="73"/>
      <c r="O1092" s="80" t="s">
        <v>754</v>
      </c>
      <c r="P1092" s="82">
        <v>42817.789247685185</v>
      </c>
      <c r="Q1092" s="80" t="s">
        <v>1318</v>
      </c>
      <c r="R1092" s="80"/>
      <c r="S1092" s="80"/>
      <c r="T1092" s="80" t="s">
        <v>2066</v>
      </c>
      <c r="U1092" s="82">
        <v>42817.789247685185</v>
      </c>
      <c r="V1092" s="84" t="s">
        <v>2899</v>
      </c>
      <c r="W1092" s="80"/>
      <c r="X1092" s="80"/>
      <c r="Y1092" s="83" t="s">
        <v>3899</v>
      </c>
      <c r="Z1092" s="80"/>
    </row>
    <row r="1093" spans="1:26" x14ac:dyDescent="0.25">
      <c r="A1093" s="65" t="s">
        <v>578</v>
      </c>
      <c r="B1093" s="65" t="s">
        <v>625</v>
      </c>
      <c r="C1093" s="66"/>
      <c r="D1093" s="67"/>
      <c r="E1093" s="68"/>
      <c r="F1093" s="69"/>
      <c r="G1093" s="66"/>
      <c r="H1093" s="70"/>
      <c r="I1093" s="71"/>
      <c r="J1093" s="71"/>
      <c r="K1093" s="35"/>
      <c r="L1093" s="78">
        <v>1093</v>
      </c>
      <c r="M1093" s="78"/>
      <c r="N1093" s="73"/>
      <c r="O1093" s="80" t="s">
        <v>754</v>
      </c>
      <c r="P1093" s="82">
        <v>42817.789398148147</v>
      </c>
      <c r="Q1093" s="80" t="s">
        <v>1319</v>
      </c>
      <c r="R1093" s="80" t="s">
        <v>1731</v>
      </c>
      <c r="S1093" s="80" t="s">
        <v>1874</v>
      </c>
      <c r="T1093" s="80" t="s">
        <v>2067</v>
      </c>
      <c r="U1093" s="82">
        <v>42817.789398148147</v>
      </c>
      <c r="V1093" s="84" t="s">
        <v>2900</v>
      </c>
      <c r="W1093" s="80"/>
      <c r="X1093" s="80"/>
      <c r="Y1093" s="83" t="s">
        <v>3900</v>
      </c>
      <c r="Z1093" s="80"/>
    </row>
    <row r="1094" spans="1:26" x14ac:dyDescent="0.25">
      <c r="A1094" s="65" t="s">
        <v>579</v>
      </c>
      <c r="B1094" s="65" t="s">
        <v>717</v>
      </c>
      <c r="C1094" s="66"/>
      <c r="D1094" s="67"/>
      <c r="E1094" s="68"/>
      <c r="F1094" s="69"/>
      <c r="G1094" s="66"/>
      <c r="H1094" s="70"/>
      <c r="I1094" s="71"/>
      <c r="J1094" s="71"/>
      <c r="K1094" s="35"/>
      <c r="L1094" s="78">
        <v>1094</v>
      </c>
      <c r="M1094" s="78"/>
      <c r="N1094" s="73"/>
      <c r="O1094" s="80" t="s">
        <v>754</v>
      </c>
      <c r="P1094" s="82">
        <v>42817.043541666666</v>
      </c>
      <c r="Q1094" s="80" t="s">
        <v>1320</v>
      </c>
      <c r="R1094" s="84" t="s">
        <v>1639</v>
      </c>
      <c r="S1094" s="80" t="s">
        <v>1850</v>
      </c>
      <c r="T1094" s="80" t="s">
        <v>2010</v>
      </c>
      <c r="U1094" s="82">
        <v>42817.043541666666</v>
      </c>
      <c r="V1094" s="84" t="s">
        <v>2901</v>
      </c>
      <c r="W1094" s="80"/>
      <c r="X1094" s="80"/>
      <c r="Y1094" s="83" t="s">
        <v>3901</v>
      </c>
      <c r="Z1094" s="80"/>
    </row>
    <row r="1095" spans="1:26" x14ac:dyDescent="0.25">
      <c r="A1095" s="65" t="s">
        <v>580</v>
      </c>
      <c r="B1095" s="65" t="s">
        <v>645</v>
      </c>
      <c r="C1095" s="66"/>
      <c r="D1095" s="67"/>
      <c r="E1095" s="68"/>
      <c r="F1095" s="69"/>
      <c r="G1095" s="66"/>
      <c r="H1095" s="70"/>
      <c r="I1095" s="71"/>
      <c r="J1095" s="71"/>
      <c r="K1095" s="35"/>
      <c r="L1095" s="78">
        <v>1095</v>
      </c>
      <c r="M1095" s="78"/>
      <c r="N1095" s="73"/>
      <c r="O1095" s="80" t="s">
        <v>754</v>
      </c>
      <c r="P1095" s="82">
        <v>42811.861064814817</v>
      </c>
      <c r="Q1095" s="80" t="s">
        <v>1321</v>
      </c>
      <c r="R1095" s="84" t="s">
        <v>1497</v>
      </c>
      <c r="S1095" s="80" t="s">
        <v>1805</v>
      </c>
      <c r="T1095" s="80" t="s">
        <v>1884</v>
      </c>
      <c r="U1095" s="82">
        <v>42811.861064814817</v>
      </c>
      <c r="V1095" s="84" t="s">
        <v>2902</v>
      </c>
      <c r="W1095" s="80"/>
      <c r="X1095" s="80"/>
      <c r="Y1095" s="83" t="s">
        <v>3902</v>
      </c>
      <c r="Z1095" s="80"/>
    </row>
    <row r="1096" spans="1:26" x14ac:dyDescent="0.25">
      <c r="A1096" s="65" t="s">
        <v>580</v>
      </c>
      <c r="B1096" s="65" t="s">
        <v>645</v>
      </c>
      <c r="C1096" s="66"/>
      <c r="D1096" s="67"/>
      <c r="E1096" s="68"/>
      <c r="F1096" s="69"/>
      <c r="G1096" s="66"/>
      <c r="H1096" s="70"/>
      <c r="I1096" s="71"/>
      <c r="J1096" s="71"/>
      <c r="K1096" s="35"/>
      <c r="L1096" s="78">
        <v>1096</v>
      </c>
      <c r="M1096" s="78"/>
      <c r="N1096" s="73"/>
      <c r="O1096" s="80" t="s">
        <v>754</v>
      </c>
      <c r="P1096" s="82">
        <v>42814.942650462966</v>
      </c>
      <c r="Q1096" s="80" t="s">
        <v>1322</v>
      </c>
      <c r="R1096" s="84" t="s">
        <v>1533</v>
      </c>
      <c r="S1096" s="80" t="s">
        <v>1805</v>
      </c>
      <c r="T1096" s="80" t="s">
        <v>1884</v>
      </c>
      <c r="U1096" s="82">
        <v>42814.942650462966</v>
      </c>
      <c r="V1096" s="84" t="s">
        <v>2903</v>
      </c>
      <c r="W1096" s="80"/>
      <c r="X1096" s="80"/>
      <c r="Y1096" s="83" t="s">
        <v>3903</v>
      </c>
      <c r="Z1096" s="80"/>
    </row>
    <row r="1097" spans="1:26" x14ac:dyDescent="0.25">
      <c r="A1097" s="65" t="s">
        <v>580</v>
      </c>
      <c r="B1097" s="65" t="s">
        <v>737</v>
      </c>
      <c r="C1097" s="66"/>
      <c r="D1097" s="67"/>
      <c r="E1097" s="68"/>
      <c r="F1097" s="69"/>
      <c r="G1097" s="66"/>
      <c r="H1097" s="70"/>
      <c r="I1097" s="71"/>
      <c r="J1097" s="71"/>
      <c r="K1097" s="35"/>
      <c r="L1097" s="78">
        <v>1097</v>
      </c>
      <c r="M1097" s="78"/>
      <c r="N1097" s="73"/>
      <c r="O1097" s="80" t="s">
        <v>754</v>
      </c>
      <c r="P1097" s="82">
        <v>42815.567997685182</v>
      </c>
      <c r="Q1097" s="80" t="s">
        <v>1323</v>
      </c>
      <c r="R1097" s="84" t="s">
        <v>1732</v>
      </c>
      <c r="S1097" s="80" t="s">
        <v>1875</v>
      </c>
      <c r="T1097" s="80" t="s">
        <v>1884</v>
      </c>
      <c r="U1097" s="82">
        <v>42815.567997685182</v>
      </c>
      <c r="V1097" s="84" t="s">
        <v>2904</v>
      </c>
      <c r="W1097" s="80"/>
      <c r="X1097" s="80"/>
      <c r="Y1097" s="83" t="s">
        <v>3904</v>
      </c>
      <c r="Z1097" s="80"/>
    </row>
    <row r="1098" spans="1:26" x14ac:dyDescent="0.25">
      <c r="A1098" s="65" t="s">
        <v>580</v>
      </c>
      <c r="B1098" s="65" t="s">
        <v>738</v>
      </c>
      <c r="C1098" s="66"/>
      <c r="D1098" s="67"/>
      <c r="E1098" s="68"/>
      <c r="F1098" s="69"/>
      <c r="G1098" s="66"/>
      <c r="H1098" s="70"/>
      <c r="I1098" s="71"/>
      <c r="J1098" s="71"/>
      <c r="K1098" s="35"/>
      <c r="L1098" s="78">
        <v>1098</v>
      </c>
      <c r="M1098" s="78"/>
      <c r="N1098" s="73"/>
      <c r="O1098" s="80" t="s">
        <v>754</v>
      </c>
      <c r="P1098" s="82">
        <v>42817.801620370374</v>
      </c>
      <c r="Q1098" s="80" t="s">
        <v>1324</v>
      </c>
      <c r="R1098" s="84" t="s">
        <v>1733</v>
      </c>
      <c r="S1098" s="80" t="s">
        <v>1840</v>
      </c>
      <c r="T1098" s="80" t="s">
        <v>1884</v>
      </c>
      <c r="U1098" s="82">
        <v>42817.801620370374</v>
      </c>
      <c r="V1098" s="84" t="s">
        <v>2905</v>
      </c>
      <c r="W1098" s="80"/>
      <c r="X1098" s="80"/>
      <c r="Y1098" s="83" t="s">
        <v>3905</v>
      </c>
      <c r="Z1098" s="80"/>
    </row>
    <row r="1099" spans="1:26" x14ac:dyDescent="0.25">
      <c r="A1099" s="65" t="s">
        <v>573</v>
      </c>
      <c r="B1099" s="65" t="s">
        <v>580</v>
      </c>
      <c r="C1099" s="66"/>
      <c r="D1099" s="67"/>
      <c r="E1099" s="68"/>
      <c r="F1099" s="69"/>
      <c r="G1099" s="66"/>
      <c r="H1099" s="70"/>
      <c r="I1099" s="71"/>
      <c r="J1099" s="71"/>
      <c r="K1099" s="35"/>
      <c r="L1099" s="78">
        <v>1099</v>
      </c>
      <c r="M1099" s="78"/>
      <c r="N1099" s="73"/>
      <c r="O1099" s="80" t="s">
        <v>754</v>
      </c>
      <c r="P1099" s="82">
        <v>42816.696030092593</v>
      </c>
      <c r="Q1099" s="80" t="s">
        <v>937</v>
      </c>
      <c r="R1099" s="84" t="s">
        <v>1596</v>
      </c>
      <c r="S1099" s="80" t="s">
        <v>1805</v>
      </c>
      <c r="T1099" s="80" t="s">
        <v>1884</v>
      </c>
      <c r="U1099" s="82">
        <v>42816.696030092593</v>
      </c>
      <c r="V1099" s="84" t="s">
        <v>2906</v>
      </c>
      <c r="W1099" s="80"/>
      <c r="X1099" s="80"/>
      <c r="Y1099" s="83" t="s">
        <v>3906</v>
      </c>
      <c r="Z1099" s="80"/>
    </row>
    <row r="1100" spans="1:26" x14ac:dyDescent="0.25">
      <c r="A1100" s="65" t="s">
        <v>580</v>
      </c>
      <c r="B1100" s="65" t="s">
        <v>580</v>
      </c>
      <c r="C1100" s="66"/>
      <c r="D1100" s="67"/>
      <c r="E1100" s="68"/>
      <c r="F1100" s="69"/>
      <c r="G1100" s="66"/>
      <c r="H1100" s="70"/>
      <c r="I1100" s="71"/>
      <c r="J1100" s="71"/>
      <c r="K1100" s="35"/>
      <c r="L1100" s="78">
        <v>1100</v>
      </c>
      <c r="M1100" s="78"/>
      <c r="N1100" s="73"/>
      <c r="O1100" s="80" t="s">
        <v>179</v>
      </c>
      <c r="P1100" s="82">
        <v>42811.863865740743</v>
      </c>
      <c r="Q1100" s="80" t="s">
        <v>1325</v>
      </c>
      <c r="R1100" s="80"/>
      <c r="S1100" s="80"/>
      <c r="T1100" s="80" t="s">
        <v>2068</v>
      </c>
      <c r="U1100" s="82">
        <v>42811.863865740743</v>
      </c>
      <c r="V1100" s="84" t="s">
        <v>2907</v>
      </c>
      <c r="W1100" s="80"/>
      <c r="X1100" s="80"/>
      <c r="Y1100" s="83" t="s">
        <v>3907</v>
      </c>
      <c r="Z1100" s="80"/>
    </row>
    <row r="1101" spans="1:26" x14ac:dyDescent="0.25">
      <c r="A1101" s="65" t="s">
        <v>580</v>
      </c>
      <c r="B1101" s="65" t="s">
        <v>580</v>
      </c>
      <c r="C1101" s="66"/>
      <c r="D1101" s="67"/>
      <c r="E1101" s="68"/>
      <c r="F1101" s="69"/>
      <c r="G1101" s="66"/>
      <c r="H1101" s="70"/>
      <c r="I1101" s="71"/>
      <c r="J1101" s="71"/>
      <c r="K1101" s="35"/>
      <c r="L1101" s="78">
        <v>1101</v>
      </c>
      <c r="M1101" s="78"/>
      <c r="N1101" s="73"/>
      <c r="O1101" s="80" t="s">
        <v>179</v>
      </c>
      <c r="P1101" s="82">
        <v>42815.61105324074</v>
      </c>
      <c r="Q1101" s="80" t="s">
        <v>1326</v>
      </c>
      <c r="R1101" s="84" t="s">
        <v>1734</v>
      </c>
      <c r="S1101" s="80" t="s">
        <v>1805</v>
      </c>
      <c r="T1101" s="80"/>
      <c r="U1101" s="82">
        <v>42815.61105324074</v>
      </c>
      <c r="V1101" s="84" t="s">
        <v>2908</v>
      </c>
      <c r="W1101" s="80"/>
      <c r="X1101" s="80"/>
      <c r="Y1101" s="83" t="s">
        <v>3908</v>
      </c>
      <c r="Z1101" s="80"/>
    </row>
    <row r="1102" spans="1:26" x14ac:dyDescent="0.25">
      <c r="A1102" s="65" t="s">
        <v>580</v>
      </c>
      <c r="B1102" s="65" t="s">
        <v>580</v>
      </c>
      <c r="C1102" s="66"/>
      <c r="D1102" s="67"/>
      <c r="E1102" s="68"/>
      <c r="F1102" s="69"/>
      <c r="G1102" s="66"/>
      <c r="H1102" s="70"/>
      <c r="I1102" s="71"/>
      <c r="J1102" s="71"/>
      <c r="K1102" s="35"/>
      <c r="L1102" s="78">
        <v>1102</v>
      </c>
      <c r="M1102" s="78"/>
      <c r="N1102" s="73"/>
      <c r="O1102" s="80" t="s">
        <v>179</v>
      </c>
      <c r="P1102" s="82">
        <v>42815.612569444442</v>
      </c>
      <c r="Q1102" s="80" t="s">
        <v>1327</v>
      </c>
      <c r="R1102" s="84" t="s">
        <v>1735</v>
      </c>
      <c r="S1102" s="80" t="s">
        <v>1805</v>
      </c>
      <c r="T1102" s="80"/>
      <c r="U1102" s="82">
        <v>42815.612569444442</v>
      </c>
      <c r="V1102" s="84" t="s">
        <v>2909</v>
      </c>
      <c r="W1102" s="80"/>
      <c r="X1102" s="80"/>
      <c r="Y1102" s="83" t="s">
        <v>3909</v>
      </c>
      <c r="Z1102" s="80"/>
    </row>
    <row r="1103" spans="1:26" x14ac:dyDescent="0.25">
      <c r="A1103" s="65" t="s">
        <v>580</v>
      </c>
      <c r="B1103" s="65" t="s">
        <v>598</v>
      </c>
      <c r="C1103" s="66"/>
      <c r="D1103" s="67"/>
      <c r="E1103" s="68"/>
      <c r="F1103" s="69"/>
      <c r="G1103" s="66"/>
      <c r="H1103" s="70"/>
      <c r="I1103" s="71"/>
      <c r="J1103" s="71"/>
      <c r="K1103" s="35"/>
      <c r="L1103" s="78">
        <v>1103</v>
      </c>
      <c r="M1103" s="78"/>
      <c r="N1103" s="73"/>
      <c r="O1103" s="80" t="s">
        <v>754</v>
      </c>
      <c r="P1103" s="82">
        <v>42815.850486111114</v>
      </c>
      <c r="Q1103" s="80" t="s">
        <v>1328</v>
      </c>
      <c r="R1103" s="84" t="s">
        <v>1736</v>
      </c>
      <c r="S1103" s="80" t="s">
        <v>1828</v>
      </c>
      <c r="T1103" s="80" t="s">
        <v>1884</v>
      </c>
      <c r="U1103" s="82">
        <v>42815.850486111114</v>
      </c>
      <c r="V1103" s="84" t="s">
        <v>2910</v>
      </c>
      <c r="W1103" s="80"/>
      <c r="X1103" s="80"/>
      <c r="Y1103" s="83" t="s">
        <v>3910</v>
      </c>
      <c r="Z1103" s="80"/>
    </row>
    <row r="1104" spans="1:26" x14ac:dyDescent="0.25">
      <c r="A1104" s="65" t="s">
        <v>580</v>
      </c>
      <c r="B1104" s="65" t="s">
        <v>580</v>
      </c>
      <c r="C1104" s="66"/>
      <c r="D1104" s="67"/>
      <c r="E1104" s="68"/>
      <c r="F1104" s="69"/>
      <c r="G1104" s="66"/>
      <c r="H1104" s="70"/>
      <c r="I1104" s="71"/>
      <c r="J1104" s="71"/>
      <c r="K1104" s="35"/>
      <c r="L1104" s="78">
        <v>1104</v>
      </c>
      <c r="M1104" s="78"/>
      <c r="N1104" s="73"/>
      <c r="O1104" s="80" t="s">
        <v>179</v>
      </c>
      <c r="P1104" s="82">
        <v>42815.856539351851</v>
      </c>
      <c r="Q1104" s="80" t="s">
        <v>1329</v>
      </c>
      <c r="R1104" s="84" t="s">
        <v>1549</v>
      </c>
      <c r="S1104" s="80" t="s">
        <v>1833</v>
      </c>
      <c r="T1104" s="80" t="s">
        <v>1884</v>
      </c>
      <c r="U1104" s="82">
        <v>42815.856539351851</v>
      </c>
      <c r="V1104" s="84" t="s">
        <v>2911</v>
      </c>
      <c r="W1104" s="80"/>
      <c r="X1104" s="80"/>
      <c r="Y1104" s="83" t="s">
        <v>3911</v>
      </c>
      <c r="Z1104" s="80"/>
    </row>
    <row r="1105" spans="1:26" x14ac:dyDescent="0.25">
      <c r="A1105" s="65" t="s">
        <v>580</v>
      </c>
      <c r="B1105" s="65" t="s">
        <v>580</v>
      </c>
      <c r="C1105" s="66"/>
      <c r="D1105" s="67"/>
      <c r="E1105" s="68"/>
      <c r="F1105" s="69"/>
      <c r="G1105" s="66"/>
      <c r="H1105" s="70"/>
      <c r="I1105" s="71"/>
      <c r="J1105" s="71"/>
      <c r="K1105" s="35"/>
      <c r="L1105" s="78">
        <v>1105</v>
      </c>
      <c r="M1105" s="78"/>
      <c r="N1105" s="73"/>
      <c r="O1105" s="80" t="s">
        <v>179</v>
      </c>
      <c r="P1105" s="82">
        <v>42816.515428240738</v>
      </c>
      <c r="Q1105" s="80" t="s">
        <v>1330</v>
      </c>
      <c r="R1105" s="84" t="s">
        <v>1587</v>
      </c>
      <c r="S1105" s="80" t="s">
        <v>1840</v>
      </c>
      <c r="T1105" s="80" t="s">
        <v>1887</v>
      </c>
      <c r="U1105" s="82">
        <v>42816.515428240738</v>
      </c>
      <c r="V1105" s="84" t="s">
        <v>2912</v>
      </c>
      <c r="W1105" s="80"/>
      <c r="X1105" s="80"/>
      <c r="Y1105" s="83" t="s">
        <v>3912</v>
      </c>
      <c r="Z1105" s="80"/>
    </row>
    <row r="1106" spans="1:26" x14ac:dyDescent="0.25">
      <c r="A1106" s="65" t="s">
        <v>580</v>
      </c>
      <c r="B1106" s="65" t="s">
        <v>580</v>
      </c>
      <c r="C1106" s="66"/>
      <c r="D1106" s="67"/>
      <c r="E1106" s="68"/>
      <c r="F1106" s="69"/>
      <c r="G1106" s="66"/>
      <c r="H1106" s="70"/>
      <c r="I1106" s="71"/>
      <c r="J1106" s="71"/>
      <c r="K1106" s="35"/>
      <c r="L1106" s="78">
        <v>1106</v>
      </c>
      <c r="M1106" s="78"/>
      <c r="N1106" s="73"/>
      <c r="O1106" s="80" t="s">
        <v>179</v>
      </c>
      <c r="P1106" s="82">
        <v>42816.518067129633</v>
      </c>
      <c r="Q1106" s="80" t="s">
        <v>1331</v>
      </c>
      <c r="R1106" s="80"/>
      <c r="S1106" s="80"/>
      <c r="T1106" s="80" t="s">
        <v>1884</v>
      </c>
      <c r="U1106" s="82">
        <v>42816.518067129633</v>
      </c>
      <c r="V1106" s="84" t="s">
        <v>2913</v>
      </c>
      <c r="W1106" s="80"/>
      <c r="X1106" s="80"/>
      <c r="Y1106" s="83" t="s">
        <v>3913</v>
      </c>
      <c r="Z1106" s="83" t="s">
        <v>3912</v>
      </c>
    </row>
    <row r="1107" spans="1:26" x14ac:dyDescent="0.25">
      <c r="A1107" s="65" t="s">
        <v>580</v>
      </c>
      <c r="B1107" s="65" t="s">
        <v>580</v>
      </c>
      <c r="C1107" s="66"/>
      <c r="D1107" s="67"/>
      <c r="E1107" s="68"/>
      <c r="F1107" s="69"/>
      <c r="G1107" s="66"/>
      <c r="H1107" s="70"/>
      <c r="I1107" s="71"/>
      <c r="J1107" s="71"/>
      <c r="K1107" s="35"/>
      <c r="L1107" s="78">
        <v>1107</v>
      </c>
      <c r="M1107" s="78"/>
      <c r="N1107" s="73"/>
      <c r="O1107" s="80" t="s">
        <v>179</v>
      </c>
      <c r="P1107" s="82">
        <v>42816.616400462961</v>
      </c>
      <c r="Q1107" s="80" t="s">
        <v>1332</v>
      </c>
      <c r="R1107" s="84" t="s">
        <v>1596</v>
      </c>
      <c r="S1107" s="80" t="s">
        <v>1805</v>
      </c>
      <c r="T1107" s="80" t="s">
        <v>1884</v>
      </c>
      <c r="U1107" s="82">
        <v>42816.616400462961</v>
      </c>
      <c r="V1107" s="84" t="s">
        <v>2914</v>
      </c>
      <c r="W1107" s="80"/>
      <c r="X1107" s="80"/>
      <c r="Y1107" s="83" t="s">
        <v>3914</v>
      </c>
      <c r="Z1107" s="80"/>
    </row>
    <row r="1108" spans="1:26" x14ac:dyDescent="0.25">
      <c r="A1108" s="65" t="s">
        <v>580</v>
      </c>
      <c r="B1108" s="65" t="s">
        <v>580</v>
      </c>
      <c r="C1108" s="66"/>
      <c r="D1108" s="67"/>
      <c r="E1108" s="68"/>
      <c r="F1108" s="69"/>
      <c r="G1108" s="66"/>
      <c r="H1108" s="70"/>
      <c r="I1108" s="71"/>
      <c r="J1108" s="71"/>
      <c r="K1108" s="35"/>
      <c r="L1108" s="78">
        <v>1108</v>
      </c>
      <c r="M1108" s="78"/>
      <c r="N1108" s="73"/>
      <c r="O1108" s="80" t="s">
        <v>179</v>
      </c>
      <c r="P1108" s="82">
        <v>42816.688310185185</v>
      </c>
      <c r="Q1108" s="80" t="s">
        <v>1333</v>
      </c>
      <c r="R1108" s="84" t="s">
        <v>1737</v>
      </c>
      <c r="S1108" s="80" t="s">
        <v>1828</v>
      </c>
      <c r="T1108" s="80" t="s">
        <v>1884</v>
      </c>
      <c r="U1108" s="82">
        <v>42816.688310185185</v>
      </c>
      <c r="V1108" s="84" t="s">
        <v>2915</v>
      </c>
      <c r="W1108" s="80"/>
      <c r="X1108" s="80"/>
      <c r="Y1108" s="83" t="s">
        <v>3915</v>
      </c>
      <c r="Z1108" s="80"/>
    </row>
    <row r="1109" spans="1:26" x14ac:dyDescent="0.25">
      <c r="A1109" s="65" t="s">
        <v>580</v>
      </c>
      <c r="B1109" s="65" t="s">
        <v>580</v>
      </c>
      <c r="C1109" s="66"/>
      <c r="D1109" s="67"/>
      <c r="E1109" s="68"/>
      <c r="F1109" s="69"/>
      <c r="G1109" s="66"/>
      <c r="H1109" s="70"/>
      <c r="I1109" s="71"/>
      <c r="J1109" s="71"/>
      <c r="K1109" s="35"/>
      <c r="L1109" s="78">
        <v>1109</v>
      </c>
      <c r="M1109" s="78"/>
      <c r="N1109" s="73"/>
      <c r="O1109" s="80" t="s">
        <v>179</v>
      </c>
      <c r="P1109" s="82">
        <v>42817.572615740741</v>
      </c>
      <c r="Q1109" s="80" t="s">
        <v>1334</v>
      </c>
      <c r="R1109" s="84" t="s">
        <v>1738</v>
      </c>
      <c r="S1109" s="80" t="s">
        <v>1818</v>
      </c>
      <c r="T1109" s="80" t="s">
        <v>1998</v>
      </c>
      <c r="U1109" s="82">
        <v>42817.572615740741</v>
      </c>
      <c r="V1109" s="84" t="s">
        <v>2916</v>
      </c>
      <c r="W1109" s="80"/>
      <c r="X1109" s="80"/>
      <c r="Y1109" s="83" t="s">
        <v>3916</v>
      </c>
      <c r="Z1109" s="80"/>
    </row>
    <row r="1110" spans="1:26" x14ac:dyDescent="0.25">
      <c r="A1110" s="65" t="s">
        <v>580</v>
      </c>
      <c r="B1110" s="65" t="s">
        <v>580</v>
      </c>
      <c r="C1110" s="66"/>
      <c r="D1110" s="67"/>
      <c r="E1110" s="68"/>
      <c r="F1110" s="69"/>
      <c r="G1110" s="66"/>
      <c r="H1110" s="70"/>
      <c r="I1110" s="71"/>
      <c r="J1110" s="71"/>
      <c r="K1110" s="35"/>
      <c r="L1110" s="78">
        <v>1110</v>
      </c>
      <c r="M1110" s="78"/>
      <c r="N1110" s="73"/>
      <c r="O1110" s="80" t="s">
        <v>179</v>
      </c>
      <c r="P1110" s="82">
        <v>42817.580300925925</v>
      </c>
      <c r="Q1110" s="80" t="s">
        <v>1335</v>
      </c>
      <c r="R1110" s="84" t="s">
        <v>1739</v>
      </c>
      <c r="S1110" s="80" t="s">
        <v>1876</v>
      </c>
      <c r="T1110" s="80" t="s">
        <v>1884</v>
      </c>
      <c r="U1110" s="82">
        <v>42817.580300925925</v>
      </c>
      <c r="V1110" s="84" t="s">
        <v>2917</v>
      </c>
      <c r="W1110" s="80"/>
      <c r="X1110" s="80"/>
      <c r="Y1110" s="83" t="s">
        <v>3917</v>
      </c>
      <c r="Z1110" s="80"/>
    </row>
    <row r="1111" spans="1:26" x14ac:dyDescent="0.25">
      <c r="A1111" s="65" t="s">
        <v>580</v>
      </c>
      <c r="B1111" s="65" t="s">
        <v>580</v>
      </c>
      <c r="C1111" s="66"/>
      <c r="D1111" s="67"/>
      <c r="E1111" s="68"/>
      <c r="F1111" s="69"/>
      <c r="G1111" s="66"/>
      <c r="H1111" s="70"/>
      <c r="I1111" s="71"/>
      <c r="J1111" s="71"/>
      <c r="K1111" s="35"/>
      <c r="L1111" s="78">
        <v>1111</v>
      </c>
      <c r="M1111" s="78"/>
      <c r="N1111" s="73"/>
      <c r="O1111" s="80" t="s">
        <v>179</v>
      </c>
      <c r="P1111" s="82">
        <v>42817.78979166667</v>
      </c>
      <c r="Q1111" s="80" t="s">
        <v>1336</v>
      </c>
      <c r="R1111" s="84" t="s">
        <v>1740</v>
      </c>
      <c r="S1111" s="80" t="s">
        <v>1828</v>
      </c>
      <c r="T1111" s="80" t="s">
        <v>1884</v>
      </c>
      <c r="U1111" s="82">
        <v>42817.78979166667</v>
      </c>
      <c r="V1111" s="84" t="s">
        <v>2918</v>
      </c>
      <c r="W1111" s="80"/>
      <c r="X1111" s="80"/>
      <c r="Y1111" s="83" t="s">
        <v>3918</v>
      </c>
      <c r="Z1111" s="80"/>
    </row>
    <row r="1112" spans="1:26" x14ac:dyDescent="0.25">
      <c r="A1112" s="65" t="s">
        <v>581</v>
      </c>
      <c r="B1112" s="65" t="s">
        <v>621</v>
      </c>
      <c r="C1112" s="66"/>
      <c r="D1112" s="67"/>
      <c r="E1112" s="68"/>
      <c r="F1112" s="69"/>
      <c r="G1112" s="66"/>
      <c r="H1112" s="70"/>
      <c r="I1112" s="71"/>
      <c r="J1112" s="71"/>
      <c r="K1112" s="35"/>
      <c r="L1112" s="78">
        <v>1112</v>
      </c>
      <c r="M1112" s="78"/>
      <c r="N1112" s="73"/>
      <c r="O1112" s="80" t="s">
        <v>754</v>
      </c>
      <c r="P1112" s="82">
        <v>42817.829131944447</v>
      </c>
      <c r="Q1112" s="80" t="s">
        <v>985</v>
      </c>
      <c r="R1112" s="84" t="s">
        <v>1626</v>
      </c>
      <c r="S1112" s="80" t="s">
        <v>1855</v>
      </c>
      <c r="T1112" s="80" t="s">
        <v>1998</v>
      </c>
      <c r="U1112" s="82">
        <v>42817.829131944447</v>
      </c>
      <c r="V1112" s="84" t="s">
        <v>2919</v>
      </c>
      <c r="W1112" s="80"/>
      <c r="X1112" s="80"/>
      <c r="Y1112" s="83" t="s">
        <v>3919</v>
      </c>
      <c r="Z1112" s="80"/>
    </row>
    <row r="1113" spans="1:26" x14ac:dyDescent="0.25">
      <c r="A1113" s="65" t="s">
        <v>582</v>
      </c>
      <c r="B1113" s="65" t="s">
        <v>621</v>
      </c>
      <c r="C1113" s="66"/>
      <c r="D1113" s="67"/>
      <c r="E1113" s="68"/>
      <c r="F1113" s="69"/>
      <c r="G1113" s="66"/>
      <c r="H1113" s="70"/>
      <c r="I1113" s="71"/>
      <c r="J1113" s="71"/>
      <c r="K1113" s="35"/>
      <c r="L1113" s="78">
        <v>1113</v>
      </c>
      <c r="M1113" s="78"/>
      <c r="N1113" s="73"/>
      <c r="O1113" s="80" t="s">
        <v>754</v>
      </c>
      <c r="P1113" s="82">
        <v>42817.829143518517</v>
      </c>
      <c r="Q1113" s="80" t="s">
        <v>985</v>
      </c>
      <c r="R1113" s="84" t="s">
        <v>1626</v>
      </c>
      <c r="S1113" s="80" t="s">
        <v>1855</v>
      </c>
      <c r="T1113" s="80" t="s">
        <v>1998</v>
      </c>
      <c r="U1113" s="82">
        <v>42817.829143518517</v>
      </c>
      <c r="V1113" s="84" t="s">
        <v>2920</v>
      </c>
      <c r="W1113" s="80"/>
      <c r="X1113" s="80"/>
      <c r="Y1113" s="83" t="s">
        <v>3920</v>
      </c>
      <c r="Z1113" s="80"/>
    </row>
    <row r="1114" spans="1:26" x14ac:dyDescent="0.25">
      <c r="A1114" s="65" t="s">
        <v>583</v>
      </c>
      <c r="B1114" s="65" t="s">
        <v>626</v>
      </c>
      <c r="C1114" s="66"/>
      <c r="D1114" s="67"/>
      <c r="E1114" s="68"/>
      <c r="F1114" s="69"/>
      <c r="G1114" s="66"/>
      <c r="H1114" s="70"/>
      <c r="I1114" s="71"/>
      <c r="J1114" s="71"/>
      <c r="K1114" s="35"/>
      <c r="L1114" s="78">
        <v>1114</v>
      </c>
      <c r="M1114" s="78"/>
      <c r="N1114" s="73"/>
      <c r="O1114" s="80" t="s">
        <v>754</v>
      </c>
      <c r="P1114" s="82">
        <v>42817.837175925924</v>
      </c>
      <c r="Q1114" s="80" t="s">
        <v>1318</v>
      </c>
      <c r="R1114" s="80"/>
      <c r="S1114" s="80"/>
      <c r="T1114" s="80" t="s">
        <v>2066</v>
      </c>
      <c r="U1114" s="82">
        <v>42817.837175925924</v>
      </c>
      <c r="V1114" s="84" t="s">
        <v>2921</v>
      </c>
      <c r="W1114" s="80"/>
      <c r="X1114" s="80"/>
      <c r="Y1114" s="83" t="s">
        <v>3921</v>
      </c>
      <c r="Z1114" s="80"/>
    </row>
    <row r="1115" spans="1:26" x14ac:dyDescent="0.25">
      <c r="A1115" s="65" t="s">
        <v>583</v>
      </c>
      <c r="B1115" s="65" t="s">
        <v>606</v>
      </c>
      <c r="C1115" s="66"/>
      <c r="D1115" s="67"/>
      <c r="E1115" s="68"/>
      <c r="F1115" s="69"/>
      <c r="G1115" s="66"/>
      <c r="H1115" s="70"/>
      <c r="I1115" s="71"/>
      <c r="J1115" s="71"/>
      <c r="K1115" s="35"/>
      <c r="L1115" s="78">
        <v>1115</v>
      </c>
      <c r="M1115" s="78"/>
      <c r="N1115" s="73"/>
      <c r="O1115" s="80" t="s">
        <v>754</v>
      </c>
      <c r="P1115" s="82">
        <v>42817.837175925924</v>
      </c>
      <c r="Q1115" s="80" t="s">
        <v>1318</v>
      </c>
      <c r="R1115" s="80"/>
      <c r="S1115" s="80"/>
      <c r="T1115" s="80" t="s">
        <v>2066</v>
      </c>
      <c r="U1115" s="82">
        <v>42817.837175925924</v>
      </c>
      <c r="V1115" s="84" t="s">
        <v>2921</v>
      </c>
      <c r="W1115" s="80"/>
      <c r="X1115" s="80"/>
      <c r="Y1115" s="83" t="s">
        <v>3921</v>
      </c>
      <c r="Z1115" s="80"/>
    </row>
    <row r="1116" spans="1:26" x14ac:dyDescent="0.25">
      <c r="A1116" s="65" t="s">
        <v>584</v>
      </c>
      <c r="B1116" s="65" t="s">
        <v>587</v>
      </c>
      <c r="C1116" s="66"/>
      <c r="D1116" s="67"/>
      <c r="E1116" s="68"/>
      <c r="F1116" s="69"/>
      <c r="G1116" s="66"/>
      <c r="H1116" s="70"/>
      <c r="I1116" s="71"/>
      <c r="J1116" s="71"/>
      <c r="K1116" s="35"/>
      <c r="L1116" s="78">
        <v>1116</v>
      </c>
      <c r="M1116" s="78"/>
      <c r="N1116" s="73"/>
      <c r="O1116" s="80" t="s">
        <v>754</v>
      </c>
      <c r="P1116" s="82">
        <v>42817.839062500003</v>
      </c>
      <c r="Q1116" s="80" t="s">
        <v>1019</v>
      </c>
      <c r="R1116" s="80"/>
      <c r="S1116" s="80"/>
      <c r="T1116" s="80" t="s">
        <v>2016</v>
      </c>
      <c r="U1116" s="82">
        <v>42817.839062500003</v>
      </c>
      <c r="V1116" s="84" t="s">
        <v>2922</v>
      </c>
      <c r="W1116" s="80"/>
      <c r="X1116" s="80"/>
      <c r="Y1116" s="83" t="s">
        <v>3922</v>
      </c>
      <c r="Z1116" s="80"/>
    </row>
    <row r="1117" spans="1:26" x14ac:dyDescent="0.25">
      <c r="A1117" s="65" t="s">
        <v>585</v>
      </c>
      <c r="B1117" s="65" t="s">
        <v>626</v>
      </c>
      <c r="C1117" s="66"/>
      <c r="D1117" s="67"/>
      <c r="E1117" s="68"/>
      <c r="F1117" s="69"/>
      <c r="G1117" s="66"/>
      <c r="H1117" s="70"/>
      <c r="I1117" s="71"/>
      <c r="J1117" s="71"/>
      <c r="K1117" s="35"/>
      <c r="L1117" s="78">
        <v>1117</v>
      </c>
      <c r="M1117" s="78"/>
      <c r="N1117" s="73"/>
      <c r="O1117" s="80" t="s">
        <v>754</v>
      </c>
      <c r="P1117" s="82">
        <v>42817.841469907406</v>
      </c>
      <c r="Q1117" s="80" t="s">
        <v>1318</v>
      </c>
      <c r="R1117" s="80"/>
      <c r="S1117" s="80"/>
      <c r="T1117" s="80" t="s">
        <v>2066</v>
      </c>
      <c r="U1117" s="82">
        <v>42817.841469907406</v>
      </c>
      <c r="V1117" s="84" t="s">
        <v>2923</v>
      </c>
      <c r="W1117" s="80"/>
      <c r="X1117" s="80"/>
      <c r="Y1117" s="83" t="s">
        <v>3923</v>
      </c>
      <c r="Z1117" s="80"/>
    </row>
    <row r="1118" spans="1:26" x14ac:dyDescent="0.25">
      <c r="A1118" s="65" t="s">
        <v>585</v>
      </c>
      <c r="B1118" s="65" t="s">
        <v>606</v>
      </c>
      <c r="C1118" s="66"/>
      <c r="D1118" s="67"/>
      <c r="E1118" s="68"/>
      <c r="F1118" s="69"/>
      <c r="G1118" s="66"/>
      <c r="H1118" s="70"/>
      <c r="I1118" s="71"/>
      <c r="J1118" s="71"/>
      <c r="K1118" s="35"/>
      <c r="L1118" s="78">
        <v>1118</v>
      </c>
      <c r="M1118" s="78"/>
      <c r="N1118" s="73"/>
      <c r="O1118" s="80" t="s">
        <v>754</v>
      </c>
      <c r="P1118" s="82">
        <v>42817.841469907406</v>
      </c>
      <c r="Q1118" s="80" t="s">
        <v>1318</v>
      </c>
      <c r="R1118" s="80"/>
      <c r="S1118" s="80"/>
      <c r="T1118" s="80" t="s">
        <v>2066</v>
      </c>
      <c r="U1118" s="82">
        <v>42817.841469907406</v>
      </c>
      <c r="V1118" s="84" t="s">
        <v>2923</v>
      </c>
      <c r="W1118" s="80"/>
      <c r="X1118" s="80"/>
      <c r="Y1118" s="83" t="s">
        <v>3923</v>
      </c>
      <c r="Z1118" s="80"/>
    </row>
    <row r="1119" spans="1:26" x14ac:dyDescent="0.25">
      <c r="A1119" s="65" t="s">
        <v>586</v>
      </c>
      <c r="B1119" s="65" t="s">
        <v>598</v>
      </c>
      <c r="C1119" s="66"/>
      <c r="D1119" s="67"/>
      <c r="E1119" s="68"/>
      <c r="F1119" s="69"/>
      <c r="G1119" s="66"/>
      <c r="H1119" s="70"/>
      <c r="I1119" s="71"/>
      <c r="J1119" s="71"/>
      <c r="K1119" s="35"/>
      <c r="L1119" s="78">
        <v>1119</v>
      </c>
      <c r="M1119" s="78"/>
      <c r="N1119" s="73"/>
      <c r="O1119" s="80" t="s">
        <v>754</v>
      </c>
      <c r="P1119" s="82">
        <v>42817.843090277776</v>
      </c>
      <c r="Q1119" s="80" t="s">
        <v>1337</v>
      </c>
      <c r="R1119" s="80"/>
      <c r="S1119" s="80"/>
      <c r="T1119" s="80" t="s">
        <v>1888</v>
      </c>
      <c r="U1119" s="82">
        <v>42817.843090277776</v>
      </c>
      <c r="V1119" s="84" t="s">
        <v>2924</v>
      </c>
      <c r="W1119" s="80"/>
      <c r="X1119" s="80"/>
      <c r="Y1119" s="83" t="s">
        <v>3924</v>
      </c>
      <c r="Z1119" s="80"/>
    </row>
    <row r="1120" spans="1:26" x14ac:dyDescent="0.25">
      <c r="A1120" s="65" t="s">
        <v>586</v>
      </c>
      <c r="B1120" s="65" t="s">
        <v>626</v>
      </c>
      <c r="C1120" s="66"/>
      <c r="D1120" s="67"/>
      <c r="E1120" s="68"/>
      <c r="F1120" s="69"/>
      <c r="G1120" s="66"/>
      <c r="H1120" s="70"/>
      <c r="I1120" s="71"/>
      <c r="J1120" s="71"/>
      <c r="K1120" s="35"/>
      <c r="L1120" s="78">
        <v>1120</v>
      </c>
      <c r="M1120" s="78"/>
      <c r="N1120" s="73"/>
      <c r="O1120" s="80" t="s">
        <v>754</v>
      </c>
      <c r="P1120" s="82">
        <v>42817.843090277776</v>
      </c>
      <c r="Q1120" s="80" t="s">
        <v>1337</v>
      </c>
      <c r="R1120" s="80"/>
      <c r="S1120" s="80"/>
      <c r="T1120" s="80" t="s">
        <v>1888</v>
      </c>
      <c r="U1120" s="82">
        <v>42817.843090277776</v>
      </c>
      <c r="V1120" s="84" t="s">
        <v>2924</v>
      </c>
      <c r="W1120" s="80"/>
      <c r="X1120" s="80"/>
      <c r="Y1120" s="83" t="s">
        <v>3924</v>
      </c>
      <c r="Z1120" s="80"/>
    </row>
    <row r="1121" spans="1:26" x14ac:dyDescent="0.25">
      <c r="A1121" s="65" t="s">
        <v>586</v>
      </c>
      <c r="B1121" s="65" t="s">
        <v>596</v>
      </c>
      <c r="C1121" s="66"/>
      <c r="D1121" s="67"/>
      <c r="E1121" s="68"/>
      <c r="F1121" s="69"/>
      <c r="G1121" s="66"/>
      <c r="H1121" s="70"/>
      <c r="I1121" s="71"/>
      <c r="J1121" s="71"/>
      <c r="K1121" s="35"/>
      <c r="L1121" s="78">
        <v>1121</v>
      </c>
      <c r="M1121" s="78"/>
      <c r="N1121" s="73"/>
      <c r="O1121" s="80" t="s">
        <v>754</v>
      </c>
      <c r="P1121" s="82">
        <v>42817.843090277776</v>
      </c>
      <c r="Q1121" s="80" t="s">
        <v>1337</v>
      </c>
      <c r="R1121" s="80"/>
      <c r="S1121" s="80"/>
      <c r="T1121" s="80" t="s">
        <v>1888</v>
      </c>
      <c r="U1121" s="82">
        <v>42817.843090277776</v>
      </c>
      <c r="V1121" s="84" t="s">
        <v>2924</v>
      </c>
      <c r="W1121" s="80"/>
      <c r="X1121" s="80"/>
      <c r="Y1121" s="83" t="s">
        <v>3924</v>
      </c>
      <c r="Z1121" s="80"/>
    </row>
    <row r="1122" spans="1:26" x14ac:dyDescent="0.25">
      <c r="A1122" s="65" t="s">
        <v>586</v>
      </c>
      <c r="B1122" s="65" t="s">
        <v>598</v>
      </c>
      <c r="C1122" s="66"/>
      <c r="D1122" s="67"/>
      <c r="E1122" s="68"/>
      <c r="F1122" s="69"/>
      <c r="G1122" s="66"/>
      <c r="H1122" s="70"/>
      <c r="I1122" s="71"/>
      <c r="J1122" s="71"/>
      <c r="K1122" s="35"/>
      <c r="L1122" s="78">
        <v>1122</v>
      </c>
      <c r="M1122" s="78"/>
      <c r="N1122" s="73"/>
      <c r="O1122" s="80" t="s">
        <v>754</v>
      </c>
      <c r="P1122" s="82">
        <v>42817.843159722222</v>
      </c>
      <c r="Q1122" s="80" t="s">
        <v>1292</v>
      </c>
      <c r="R1122" s="80"/>
      <c r="S1122" s="80"/>
      <c r="T1122" s="80" t="s">
        <v>1887</v>
      </c>
      <c r="U1122" s="82">
        <v>42817.843159722222</v>
      </c>
      <c r="V1122" s="84" t="s">
        <v>2925</v>
      </c>
      <c r="W1122" s="80"/>
      <c r="X1122" s="80"/>
      <c r="Y1122" s="83" t="s">
        <v>3925</v>
      </c>
      <c r="Z1122" s="80"/>
    </row>
    <row r="1123" spans="1:26" x14ac:dyDescent="0.25">
      <c r="A1123" s="65" t="s">
        <v>586</v>
      </c>
      <c r="B1123" s="65" t="s">
        <v>626</v>
      </c>
      <c r="C1123" s="66"/>
      <c r="D1123" s="67"/>
      <c r="E1123" s="68"/>
      <c r="F1123" s="69"/>
      <c r="G1123" s="66"/>
      <c r="H1123" s="70"/>
      <c r="I1123" s="71"/>
      <c r="J1123" s="71"/>
      <c r="K1123" s="35"/>
      <c r="L1123" s="78">
        <v>1123</v>
      </c>
      <c r="M1123" s="78"/>
      <c r="N1123" s="73"/>
      <c r="O1123" s="80" t="s">
        <v>754</v>
      </c>
      <c r="P1123" s="82">
        <v>42817.843159722222</v>
      </c>
      <c r="Q1123" s="80" t="s">
        <v>1292</v>
      </c>
      <c r="R1123" s="80"/>
      <c r="S1123" s="80"/>
      <c r="T1123" s="80" t="s">
        <v>1887</v>
      </c>
      <c r="U1123" s="82">
        <v>42817.843159722222</v>
      </c>
      <c r="V1123" s="84" t="s">
        <v>2925</v>
      </c>
      <c r="W1123" s="80"/>
      <c r="X1123" s="80"/>
      <c r="Y1123" s="83" t="s">
        <v>3925</v>
      </c>
      <c r="Z1123" s="80"/>
    </row>
    <row r="1124" spans="1:26" x14ac:dyDescent="0.25">
      <c r="A1124" s="65" t="s">
        <v>586</v>
      </c>
      <c r="B1124" s="65" t="s">
        <v>596</v>
      </c>
      <c r="C1124" s="66"/>
      <c r="D1124" s="67"/>
      <c r="E1124" s="68"/>
      <c r="F1124" s="69"/>
      <c r="G1124" s="66"/>
      <c r="H1124" s="70"/>
      <c r="I1124" s="71"/>
      <c r="J1124" s="71"/>
      <c r="K1124" s="35"/>
      <c r="L1124" s="78">
        <v>1124</v>
      </c>
      <c r="M1124" s="78"/>
      <c r="N1124" s="73"/>
      <c r="O1124" s="80" t="s">
        <v>754</v>
      </c>
      <c r="P1124" s="82">
        <v>42817.843159722222</v>
      </c>
      <c r="Q1124" s="80" t="s">
        <v>1292</v>
      </c>
      <c r="R1124" s="80"/>
      <c r="S1124" s="80"/>
      <c r="T1124" s="80" t="s">
        <v>1887</v>
      </c>
      <c r="U1124" s="82">
        <v>42817.843159722222</v>
      </c>
      <c r="V1124" s="84" t="s">
        <v>2925</v>
      </c>
      <c r="W1124" s="80"/>
      <c r="X1124" s="80"/>
      <c r="Y1124" s="83" t="s">
        <v>3925</v>
      </c>
      <c r="Z1124" s="80"/>
    </row>
    <row r="1125" spans="1:26" x14ac:dyDescent="0.25">
      <c r="A1125" s="65" t="s">
        <v>586</v>
      </c>
      <c r="B1125" s="65" t="s">
        <v>598</v>
      </c>
      <c r="C1125" s="66"/>
      <c r="D1125" s="67"/>
      <c r="E1125" s="68"/>
      <c r="F1125" s="69"/>
      <c r="G1125" s="66"/>
      <c r="H1125" s="70"/>
      <c r="I1125" s="71"/>
      <c r="J1125" s="71"/>
      <c r="K1125" s="35"/>
      <c r="L1125" s="78">
        <v>1125</v>
      </c>
      <c r="M1125" s="78"/>
      <c r="N1125" s="73"/>
      <c r="O1125" s="80" t="s">
        <v>754</v>
      </c>
      <c r="P1125" s="82">
        <v>42817.844953703701</v>
      </c>
      <c r="Q1125" s="80" t="s">
        <v>1276</v>
      </c>
      <c r="R1125" s="84" t="s">
        <v>1708</v>
      </c>
      <c r="S1125" s="80" t="s">
        <v>1866</v>
      </c>
      <c r="T1125" s="80" t="s">
        <v>2052</v>
      </c>
      <c r="U1125" s="82">
        <v>42817.844953703701</v>
      </c>
      <c r="V1125" s="84" t="s">
        <v>2926</v>
      </c>
      <c r="W1125" s="80"/>
      <c r="X1125" s="80"/>
      <c r="Y1125" s="83" t="s">
        <v>3926</v>
      </c>
      <c r="Z1125" s="80"/>
    </row>
    <row r="1126" spans="1:26" x14ac:dyDescent="0.25">
      <c r="A1126" s="65" t="s">
        <v>586</v>
      </c>
      <c r="B1126" s="65" t="s">
        <v>735</v>
      </c>
      <c r="C1126" s="66"/>
      <c r="D1126" s="67"/>
      <c r="E1126" s="68"/>
      <c r="F1126" s="69"/>
      <c r="G1126" s="66"/>
      <c r="H1126" s="70"/>
      <c r="I1126" s="71"/>
      <c r="J1126" s="71"/>
      <c r="K1126" s="35"/>
      <c r="L1126" s="78">
        <v>1126</v>
      </c>
      <c r="M1126" s="78"/>
      <c r="N1126" s="73"/>
      <c r="O1126" s="80" t="s">
        <v>754</v>
      </c>
      <c r="P1126" s="82">
        <v>42817.844953703701</v>
      </c>
      <c r="Q1126" s="80" t="s">
        <v>1276</v>
      </c>
      <c r="R1126" s="84" t="s">
        <v>1708</v>
      </c>
      <c r="S1126" s="80" t="s">
        <v>1866</v>
      </c>
      <c r="T1126" s="80" t="s">
        <v>2052</v>
      </c>
      <c r="U1126" s="82">
        <v>42817.844953703701</v>
      </c>
      <c r="V1126" s="84" t="s">
        <v>2926</v>
      </c>
      <c r="W1126" s="80"/>
      <c r="X1126" s="80"/>
      <c r="Y1126" s="83" t="s">
        <v>3926</v>
      </c>
      <c r="Z1126" s="80"/>
    </row>
    <row r="1127" spans="1:26" x14ac:dyDescent="0.25">
      <c r="A1127" s="65" t="s">
        <v>586</v>
      </c>
      <c r="B1127" s="65" t="s">
        <v>599</v>
      </c>
      <c r="C1127" s="66"/>
      <c r="D1127" s="67"/>
      <c r="E1127" s="68"/>
      <c r="F1127" s="69"/>
      <c r="G1127" s="66"/>
      <c r="H1127" s="70"/>
      <c r="I1127" s="71"/>
      <c r="J1127" s="71"/>
      <c r="K1127" s="35"/>
      <c r="L1127" s="78">
        <v>1127</v>
      </c>
      <c r="M1127" s="78"/>
      <c r="N1127" s="73"/>
      <c r="O1127" s="80" t="s">
        <v>754</v>
      </c>
      <c r="P1127" s="82">
        <v>42817.844953703701</v>
      </c>
      <c r="Q1127" s="80" t="s">
        <v>1276</v>
      </c>
      <c r="R1127" s="84" t="s">
        <v>1708</v>
      </c>
      <c r="S1127" s="80" t="s">
        <v>1866</v>
      </c>
      <c r="T1127" s="80" t="s">
        <v>2052</v>
      </c>
      <c r="U1127" s="82">
        <v>42817.844953703701</v>
      </c>
      <c r="V1127" s="84" t="s">
        <v>2926</v>
      </c>
      <c r="W1127" s="80"/>
      <c r="X1127" s="80"/>
      <c r="Y1127" s="83" t="s">
        <v>3926</v>
      </c>
      <c r="Z1127" s="80"/>
    </row>
    <row r="1128" spans="1:26" x14ac:dyDescent="0.25">
      <c r="A1128" s="65" t="s">
        <v>586</v>
      </c>
      <c r="B1128" s="65" t="s">
        <v>596</v>
      </c>
      <c r="C1128" s="66"/>
      <c r="D1128" s="67"/>
      <c r="E1128" s="68"/>
      <c r="F1128" s="69"/>
      <c r="G1128" s="66"/>
      <c r="H1128" s="70"/>
      <c r="I1128" s="71"/>
      <c r="J1128" s="71"/>
      <c r="K1128" s="35"/>
      <c r="L1128" s="78">
        <v>1128</v>
      </c>
      <c r="M1128" s="78"/>
      <c r="N1128" s="73"/>
      <c r="O1128" s="80" t="s">
        <v>754</v>
      </c>
      <c r="P1128" s="82">
        <v>42817.844953703701</v>
      </c>
      <c r="Q1128" s="80" t="s">
        <v>1276</v>
      </c>
      <c r="R1128" s="84" t="s">
        <v>1708</v>
      </c>
      <c r="S1128" s="80" t="s">
        <v>1866</v>
      </c>
      <c r="T1128" s="80" t="s">
        <v>2052</v>
      </c>
      <c r="U1128" s="82">
        <v>42817.844953703701</v>
      </c>
      <c r="V1128" s="84" t="s">
        <v>2926</v>
      </c>
      <c r="W1128" s="80"/>
      <c r="X1128" s="80"/>
      <c r="Y1128" s="83" t="s">
        <v>3926</v>
      </c>
      <c r="Z1128" s="80"/>
    </row>
    <row r="1129" spans="1:26" x14ac:dyDescent="0.25">
      <c r="A1129" s="65" t="s">
        <v>587</v>
      </c>
      <c r="B1129" s="65" t="s">
        <v>587</v>
      </c>
      <c r="C1129" s="66"/>
      <c r="D1129" s="67"/>
      <c r="E1129" s="68"/>
      <c r="F1129" s="69"/>
      <c r="G1129" s="66"/>
      <c r="H1129" s="70"/>
      <c r="I1129" s="71"/>
      <c r="J1129" s="71"/>
      <c r="K1129" s="35"/>
      <c r="L1129" s="78">
        <v>1129</v>
      </c>
      <c r="M1129" s="78"/>
      <c r="N1129" s="73"/>
      <c r="O1129" s="80" t="s">
        <v>179</v>
      </c>
      <c r="P1129" s="82">
        <v>42817.416331018518</v>
      </c>
      <c r="Q1129" s="80" t="s">
        <v>1338</v>
      </c>
      <c r="R1129" s="80"/>
      <c r="S1129" s="80"/>
      <c r="T1129" s="80" t="s">
        <v>2016</v>
      </c>
      <c r="U1129" s="82">
        <v>42817.416331018518</v>
      </c>
      <c r="V1129" s="84" t="s">
        <v>2927</v>
      </c>
      <c r="W1129" s="80"/>
      <c r="X1129" s="80"/>
      <c r="Y1129" s="83" t="s">
        <v>3927</v>
      </c>
      <c r="Z1129" s="80"/>
    </row>
    <row r="1130" spans="1:26" x14ac:dyDescent="0.25">
      <c r="A1130" s="65" t="s">
        <v>588</v>
      </c>
      <c r="B1130" s="65" t="s">
        <v>587</v>
      </c>
      <c r="C1130" s="66"/>
      <c r="D1130" s="67"/>
      <c r="E1130" s="68"/>
      <c r="F1130" s="69"/>
      <c r="G1130" s="66"/>
      <c r="H1130" s="70"/>
      <c r="I1130" s="71"/>
      <c r="J1130" s="71"/>
      <c r="K1130" s="35"/>
      <c r="L1130" s="78">
        <v>1130</v>
      </c>
      <c r="M1130" s="78"/>
      <c r="N1130" s="73"/>
      <c r="O1130" s="80" t="s">
        <v>754</v>
      </c>
      <c r="P1130" s="82">
        <v>42817.85497685185</v>
      </c>
      <c r="Q1130" s="80" t="s">
        <v>1019</v>
      </c>
      <c r="R1130" s="80"/>
      <c r="S1130" s="80"/>
      <c r="T1130" s="80" t="s">
        <v>2016</v>
      </c>
      <c r="U1130" s="82">
        <v>42817.85497685185</v>
      </c>
      <c r="V1130" s="84" t="s">
        <v>2928</v>
      </c>
      <c r="W1130" s="80"/>
      <c r="X1130" s="80"/>
      <c r="Y1130" s="83" t="s">
        <v>3928</v>
      </c>
      <c r="Z1130" s="80"/>
    </row>
    <row r="1131" spans="1:26" x14ac:dyDescent="0.25">
      <c r="A1131" s="65" t="s">
        <v>589</v>
      </c>
      <c r="B1131" s="65" t="s">
        <v>637</v>
      </c>
      <c r="C1131" s="66"/>
      <c r="D1131" s="67"/>
      <c r="E1131" s="68"/>
      <c r="F1131" s="69"/>
      <c r="G1131" s="66"/>
      <c r="H1131" s="70"/>
      <c r="I1131" s="71"/>
      <c r="J1131" s="71"/>
      <c r="K1131" s="35"/>
      <c r="L1131" s="78">
        <v>1131</v>
      </c>
      <c r="M1131" s="78"/>
      <c r="N1131" s="73"/>
      <c r="O1131" s="80" t="s">
        <v>754</v>
      </c>
      <c r="P1131" s="82">
        <v>42811.838090277779</v>
      </c>
      <c r="Q1131" s="80" t="s">
        <v>1339</v>
      </c>
      <c r="R1131" s="80"/>
      <c r="S1131" s="80"/>
      <c r="T1131" s="80" t="s">
        <v>1904</v>
      </c>
      <c r="U1131" s="82">
        <v>42811.838090277779</v>
      </c>
      <c r="V1131" s="84" t="s">
        <v>2929</v>
      </c>
      <c r="W1131" s="80"/>
      <c r="X1131" s="80"/>
      <c r="Y1131" s="83" t="s">
        <v>3929</v>
      </c>
      <c r="Z1131" s="80"/>
    </row>
    <row r="1132" spans="1:26" x14ac:dyDescent="0.25">
      <c r="A1132" s="65" t="s">
        <v>589</v>
      </c>
      <c r="B1132" s="65" t="s">
        <v>573</v>
      </c>
      <c r="C1132" s="66"/>
      <c r="D1132" s="67"/>
      <c r="E1132" s="68"/>
      <c r="F1132" s="69"/>
      <c r="G1132" s="66"/>
      <c r="H1132" s="70"/>
      <c r="I1132" s="71"/>
      <c r="J1132" s="71"/>
      <c r="K1132" s="35"/>
      <c r="L1132" s="78">
        <v>1132</v>
      </c>
      <c r="M1132" s="78"/>
      <c r="N1132" s="73"/>
      <c r="O1132" s="80" t="s">
        <v>754</v>
      </c>
      <c r="P1132" s="82">
        <v>42815.504212962966</v>
      </c>
      <c r="Q1132" s="80" t="s">
        <v>1340</v>
      </c>
      <c r="R1132" s="80"/>
      <c r="S1132" s="80"/>
      <c r="T1132" s="80" t="s">
        <v>2069</v>
      </c>
      <c r="U1132" s="82">
        <v>42815.504212962966</v>
      </c>
      <c r="V1132" s="84" t="s">
        <v>2930</v>
      </c>
      <c r="W1132" s="80"/>
      <c r="X1132" s="80"/>
      <c r="Y1132" s="83" t="s">
        <v>3930</v>
      </c>
      <c r="Z1132" s="80"/>
    </row>
    <row r="1133" spans="1:26" x14ac:dyDescent="0.25">
      <c r="A1133" s="65" t="s">
        <v>589</v>
      </c>
      <c r="B1133" s="65" t="s">
        <v>573</v>
      </c>
      <c r="C1133" s="66"/>
      <c r="D1133" s="67"/>
      <c r="E1133" s="68"/>
      <c r="F1133" s="69"/>
      <c r="G1133" s="66"/>
      <c r="H1133" s="70"/>
      <c r="I1133" s="71"/>
      <c r="J1133" s="71"/>
      <c r="K1133" s="35"/>
      <c r="L1133" s="78">
        <v>1133</v>
      </c>
      <c r="M1133" s="78"/>
      <c r="N1133" s="73"/>
      <c r="O1133" s="80" t="s">
        <v>754</v>
      </c>
      <c r="P1133" s="82">
        <v>42815.507060185184</v>
      </c>
      <c r="Q1133" s="80" t="s">
        <v>1341</v>
      </c>
      <c r="R1133" s="80"/>
      <c r="S1133" s="80"/>
      <c r="T1133" s="80" t="s">
        <v>2069</v>
      </c>
      <c r="U1133" s="82">
        <v>42815.507060185184</v>
      </c>
      <c r="V1133" s="84" t="s">
        <v>2931</v>
      </c>
      <c r="W1133" s="80"/>
      <c r="X1133" s="80"/>
      <c r="Y1133" s="83" t="s">
        <v>3931</v>
      </c>
      <c r="Z1133" s="80"/>
    </row>
    <row r="1134" spans="1:26" x14ac:dyDescent="0.25">
      <c r="A1134" s="65" t="s">
        <v>589</v>
      </c>
      <c r="B1134" s="65" t="s">
        <v>573</v>
      </c>
      <c r="C1134" s="66"/>
      <c r="D1134" s="67"/>
      <c r="E1134" s="68"/>
      <c r="F1134" s="69"/>
      <c r="G1134" s="66"/>
      <c r="H1134" s="70"/>
      <c r="I1134" s="71"/>
      <c r="J1134" s="71"/>
      <c r="K1134" s="35"/>
      <c r="L1134" s="78">
        <v>1134</v>
      </c>
      <c r="M1134" s="78"/>
      <c r="N1134" s="73"/>
      <c r="O1134" s="80" t="s">
        <v>754</v>
      </c>
      <c r="P1134" s="82">
        <v>42815.507615740738</v>
      </c>
      <c r="Q1134" s="80" t="s">
        <v>1342</v>
      </c>
      <c r="R1134" s="80"/>
      <c r="S1134" s="80"/>
      <c r="T1134" s="80" t="s">
        <v>2069</v>
      </c>
      <c r="U1134" s="82">
        <v>42815.507615740738</v>
      </c>
      <c r="V1134" s="84" t="s">
        <v>2932</v>
      </c>
      <c r="W1134" s="80"/>
      <c r="X1134" s="80"/>
      <c r="Y1134" s="83" t="s">
        <v>3932</v>
      </c>
      <c r="Z1134" s="80"/>
    </row>
    <row r="1135" spans="1:26" x14ac:dyDescent="0.25">
      <c r="A1135" s="65" t="s">
        <v>453</v>
      </c>
      <c r="B1135" s="65" t="s">
        <v>739</v>
      </c>
      <c r="C1135" s="66"/>
      <c r="D1135" s="67"/>
      <c r="E1135" s="68"/>
      <c r="F1135" s="69"/>
      <c r="G1135" s="66"/>
      <c r="H1135" s="70"/>
      <c r="I1135" s="71"/>
      <c r="J1135" s="71"/>
      <c r="K1135" s="35"/>
      <c r="L1135" s="78">
        <v>1135</v>
      </c>
      <c r="M1135" s="78"/>
      <c r="N1135" s="73"/>
      <c r="O1135" s="80" t="s">
        <v>754</v>
      </c>
      <c r="P1135" s="82">
        <v>42816.532453703701</v>
      </c>
      <c r="Q1135" s="80" t="s">
        <v>1343</v>
      </c>
      <c r="R1135" s="80"/>
      <c r="S1135" s="80"/>
      <c r="T1135" s="80" t="s">
        <v>2070</v>
      </c>
      <c r="U1135" s="82">
        <v>42816.532453703701</v>
      </c>
      <c r="V1135" s="84" t="s">
        <v>2933</v>
      </c>
      <c r="W1135" s="80"/>
      <c r="X1135" s="80"/>
      <c r="Y1135" s="83" t="s">
        <v>3933</v>
      </c>
      <c r="Z1135" s="80"/>
    </row>
    <row r="1136" spans="1:26" x14ac:dyDescent="0.25">
      <c r="A1136" s="65" t="s">
        <v>589</v>
      </c>
      <c r="B1136" s="65" t="s">
        <v>739</v>
      </c>
      <c r="C1136" s="66"/>
      <c r="D1136" s="67"/>
      <c r="E1136" s="68"/>
      <c r="F1136" s="69"/>
      <c r="G1136" s="66"/>
      <c r="H1136" s="70"/>
      <c r="I1136" s="71"/>
      <c r="J1136" s="71"/>
      <c r="K1136" s="35"/>
      <c r="L1136" s="78">
        <v>1136</v>
      </c>
      <c r="M1136" s="78"/>
      <c r="N1136" s="73"/>
      <c r="O1136" s="80" t="s">
        <v>754</v>
      </c>
      <c r="P1136" s="82">
        <v>42816.576122685183</v>
      </c>
      <c r="Q1136" s="80" t="s">
        <v>1344</v>
      </c>
      <c r="R1136" s="80"/>
      <c r="S1136" s="80"/>
      <c r="T1136" s="80" t="s">
        <v>2070</v>
      </c>
      <c r="U1136" s="82">
        <v>42816.576122685183</v>
      </c>
      <c r="V1136" s="84" t="s">
        <v>2934</v>
      </c>
      <c r="W1136" s="80"/>
      <c r="X1136" s="80"/>
      <c r="Y1136" s="83" t="s">
        <v>3934</v>
      </c>
      <c r="Z1136" s="80"/>
    </row>
    <row r="1137" spans="1:26" x14ac:dyDescent="0.25">
      <c r="A1137" s="65" t="s">
        <v>589</v>
      </c>
      <c r="B1137" s="65" t="s">
        <v>740</v>
      </c>
      <c r="C1137" s="66"/>
      <c r="D1137" s="67"/>
      <c r="E1137" s="68"/>
      <c r="F1137" s="69"/>
      <c r="G1137" s="66"/>
      <c r="H1137" s="70"/>
      <c r="I1137" s="71"/>
      <c r="J1137" s="71"/>
      <c r="K1137" s="35"/>
      <c r="L1137" s="78">
        <v>1137</v>
      </c>
      <c r="M1137" s="78"/>
      <c r="N1137" s="73"/>
      <c r="O1137" s="80" t="s">
        <v>754</v>
      </c>
      <c r="P1137" s="82">
        <v>42816.514351851853</v>
      </c>
      <c r="Q1137" s="80" t="s">
        <v>1345</v>
      </c>
      <c r="R1137" s="84" t="s">
        <v>1741</v>
      </c>
      <c r="S1137" s="80" t="s">
        <v>1835</v>
      </c>
      <c r="T1137" s="80" t="s">
        <v>2069</v>
      </c>
      <c r="U1137" s="82">
        <v>42816.514351851853</v>
      </c>
      <c r="V1137" s="84" t="s">
        <v>2935</v>
      </c>
      <c r="W1137" s="80"/>
      <c r="X1137" s="80"/>
      <c r="Y1137" s="83" t="s">
        <v>3935</v>
      </c>
      <c r="Z1137" s="80"/>
    </row>
    <row r="1138" spans="1:26" x14ac:dyDescent="0.25">
      <c r="A1138" s="65" t="s">
        <v>589</v>
      </c>
      <c r="B1138" s="65" t="s">
        <v>740</v>
      </c>
      <c r="C1138" s="66"/>
      <c r="D1138" s="67"/>
      <c r="E1138" s="68"/>
      <c r="F1138" s="69"/>
      <c r="G1138" s="66"/>
      <c r="H1138" s="70"/>
      <c r="I1138" s="71"/>
      <c r="J1138" s="71"/>
      <c r="K1138" s="35"/>
      <c r="L1138" s="78">
        <v>1138</v>
      </c>
      <c r="M1138" s="78"/>
      <c r="N1138" s="73"/>
      <c r="O1138" s="80" t="s">
        <v>754</v>
      </c>
      <c r="P1138" s="82">
        <v>42816.600486111114</v>
      </c>
      <c r="Q1138" s="80" t="s">
        <v>1346</v>
      </c>
      <c r="R1138" s="84" t="s">
        <v>1742</v>
      </c>
      <c r="S1138" s="80" t="s">
        <v>1835</v>
      </c>
      <c r="T1138" s="80" t="s">
        <v>2071</v>
      </c>
      <c r="U1138" s="82">
        <v>42816.600486111114</v>
      </c>
      <c r="V1138" s="84" t="s">
        <v>2936</v>
      </c>
      <c r="W1138" s="80"/>
      <c r="X1138" s="80"/>
      <c r="Y1138" s="83" t="s">
        <v>3936</v>
      </c>
      <c r="Z1138" s="80"/>
    </row>
    <row r="1139" spans="1:26" x14ac:dyDescent="0.25">
      <c r="A1139" s="65" t="s">
        <v>589</v>
      </c>
      <c r="B1139" s="65" t="s">
        <v>741</v>
      </c>
      <c r="C1139" s="66"/>
      <c r="D1139" s="67"/>
      <c r="E1139" s="68"/>
      <c r="F1139" s="69"/>
      <c r="G1139" s="66"/>
      <c r="H1139" s="70"/>
      <c r="I1139" s="71"/>
      <c r="J1139" s="71"/>
      <c r="K1139" s="35"/>
      <c r="L1139" s="78">
        <v>1139</v>
      </c>
      <c r="M1139" s="78"/>
      <c r="N1139" s="73"/>
      <c r="O1139" s="80" t="s">
        <v>754</v>
      </c>
      <c r="P1139" s="82">
        <v>42816.514351851853</v>
      </c>
      <c r="Q1139" s="80" t="s">
        <v>1345</v>
      </c>
      <c r="R1139" s="84" t="s">
        <v>1741</v>
      </c>
      <c r="S1139" s="80" t="s">
        <v>1835</v>
      </c>
      <c r="T1139" s="80" t="s">
        <v>2069</v>
      </c>
      <c r="U1139" s="82">
        <v>42816.514351851853</v>
      </c>
      <c r="V1139" s="84" t="s">
        <v>2935</v>
      </c>
      <c r="W1139" s="80"/>
      <c r="X1139" s="80"/>
      <c r="Y1139" s="83" t="s">
        <v>3935</v>
      </c>
      <c r="Z1139" s="80"/>
    </row>
    <row r="1140" spans="1:26" x14ac:dyDescent="0.25">
      <c r="A1140" s="65" t="s">
        <v>589</v>
      </c>
      <c r="B1140" s="65" t="s">
        <v>741</v>
      </c>
      <c r="C1140" s="66"/>
      <c r="D1140" s="67"/>
      <c r="E1140" s="68"/>
      <c r="F1140" s="69"/>
      <c r="G1140" s="66"/>
      <c r="H1140" s="70"/>
      <c r="I1140" s="71"/>
      <c r="J1140" s="71"/>
      <c r="K1140" s="35"/>
      <c r="L1140" s="78">
        <v>1140</v>
      </c>
      <c r="M1140" s="78"/>
      <c r="N1140" s="73"/>
      <c r="O1140" s="80" t="s">
        <v>754</v>
      </c>
      <c r="P1140" s="82">
        <v>42816.600486111114</v>
      </c>
      <c r="Q1140" s="80" t="s">
        <v>1346</v>
      </c>
      <c r="R1140" s="84" t="s">
        <v>1742</v>
      </c>
      <c r="S1140" s="80" t="s">
        <v>1835</v>
      </c>
      <c r="T1140" s="80" t="s">
        <v>2071</v>
      </c>
      <c r="U1140" s="82">
        <v>42816.600486111114</v>
      </c>
      <c r="V1140" s="84" t="s">
        <v>2936</v>
      </c>
      <c r="W1140" s="80"/>
      <c r="X1140" s="80"/>
      <c r="Y1140" s="83" t="s">
        <v>3936</v>
      </c>
      <c r="Z1140" s="80"/>
    </row>
    <row r="1141" spans="1:26" x14ac:dyDescent="0.25">
      <c r="A1141" s="65" t="s">
        <v>590</v>
      </c>
      <c r="B1141" s="65" t="s">
        <v>590</v>
      </c>
      <c r="C1141" s="66"/>
      <c r="D1141" s="67"/>
      <c r="E1141" s="68"/>
      <c r="F1141" s="69"/>
      <c r="G1141" s="66"/>
      <c r="H1141" s="70"/>
      <c r="I1141" s="71"/>
      <c r="J1141" s="71"/>
      <c r="K1141" s="35"/>
      <c r="L1141" s="78">
        <v>1141</v>
      </c>
      <c r="M1141" s="78"/>
      <c r="N1141" s="73"/>
      <c r="O1141" s="80" t="s">
        <v>179</v>
      </c>
      <c r="P1141" s="82">
        <v>42815.973460648151</v>
      </c>
      <c r="Q1141" s="80" t="s">
        <v>1347</v>
      </c>
      <c r="R1141" s="84" t="s">
        <v>1743</v>
      </c>
      <c r="S1141" s="80" t="s">
        <v>1805</v>
      </c>
      <c r="T1141" s="80" t="s">
        <v>2072</v>
      </c>
      <c r="U1141" s="82">
        <v>42815.973460648151</v>
      </c>
      <c r="V1141" s="84" t="s">
        <v>2937</v>
      </c>
      <c r="W1141" s="80"/>
      <c r="X1141" s="80"/>
      <c r="Y1141" s="83" t="s">
        <v>3937</v>
      </c>
      <c r="Z1141" s="80"/>
    </row>
    <row r="1142" spans="1:26" x14ac:dyDescent="0.25">
      <c r="A1142" s="65" t="s">
        <v>589</v>
      </c>
      <c r="B1142" s="65" t="s">
        <v>590</v>
      </c>
      <c r="C1142" s="66"/>
      <c r="D1142" s="67"/>
      <c r="E1142" s="68"/>
      <c r="F1142" s="69"/>
      <c r="G1142" s="66"/>
      <c r="H1142" s="70"/>
      <c r="I1142" s="71"/>
      <c r="J1142" s="71"/>
      <c r="K1142" s="35"/>
      <c r="L1142" s="78">
        <v>1142</v>
      </c>
      <c r="M1142" s="78"/>
      <c r="N1142" s="73"/>
      <c r="O1142" s="80" t="s">
        <v>754</v>
      </c>
      <c r="P1142" s="82">
        <v>42816.60087962963</v>
      </c>
      <c r="Q1142" s="80" t="s">
        <v>1348</v>
      </c>
      <c r="R1142" s="80"/>
      <c r="S1142" s="80"/>
      <c r="T1142" s="80" t="s">
        <v>2072</v>
      </c>
      <c r="U1142" s="82">
        <v>42816.60087962963</v>
      </c>
      <c r="V1142" s="84" t="s">
        <v>2938</v>
      </c>
      <c r="W1142" s="80"/>
      <c r="X1142" s="80"/>
      <c r="Y1142" s="83" t="s">
        <v>3938</v>
      </c>
      <c r="Z1142" s="80"/>
    </row>
    <row r="1143" spans="1:26" x14ac:dyDescent="0.25">
      <c r="A1143" s="65" t="s">
        <v>453</v>
      </c>
      <c r="B1143" s="65" t="s">
        <v>591</v>
      </c>
      <c r="C1143" s="66"/>
      <c r="D1143" s="67"/>
      <c r="E1143" s="68"/>
      <c r="F1143" s="69"/>
      <c r="G1143" s="66"/>
      <c r="H1143" s="70"/>
      <c r="I1143" s="71"/>
      <c r="J1143" s="71"/>
      <c r="K1143" s="35"/>
      <c r="L1143" s="78">
        <v>1143</v>
      </c>
      <c r="M1143" s="78"/>
      <c r="N1143" s="73"/>
      <c r="O1143" s="80" t="s">
        <v>754</v>
      </c>
      <c r="P1143" s="82">
        <v>42816.532453703701</v>
      </c>
      <c r="Q1143" s="80" t="s">
        <v>1343</v>
      </c>
      <c r="R1143" s="80"/>
      <c r="S1143" s="80"/>
      <c r="T1143" s="80" t="s">
        <v>2070</v>
      </c>
      <c r="U1143" s="82">
        <v>42816.532453703701</v>
      </c>
      <c r="V1143" s="84" t="s">
        <v>2933</v>
      </c>
      <c r="W1143" s="80"/>
      <c r="X1143" s="80"/>
      <c r="Y1143" s="83" t="s">
        <v>3933</v>
      </c>
      <c r="Z1143" s="80"/>
    </row>
    <row r="1144" spans="1:26" x14ac:dyDescent="0.25">
      <c r="A1144" s="65" t="s">
        <v>453</v>
      </c>
      <c r="B1144" s="65" t="s">
        <v>591</v>
      </c>
      <c r="C1144" s="66"/>
      <c r="D1144" s="67"/>
      <c r="E1144" s="68"/>
      <c r="F1144" s="69"/>
      <c r="G1144" s="66"/>
      <c r="H1144" s="70"/>
      <c r="I1144" s="71"/>
      <c r="J1144" s="71"/>
      <c r="K1144" s="35"/>
      <c r="L1144" s="78">
        <v>1144</v>
      </c>
      <c r="M1144" s="78"/>
      <c r="N1144" s="73"/>
      <c r="O1144" s="80" t="s">
        <v>754</v>
      </c>
      <c r="P1144" s="82">
        <v>42816.825358796297</v>
      </c>
      <c r="Q1144" s="80" t="s">
        <v>1349</v>
      </c>
      <c r="R1144" s="80"/>
      <c r="S1144" s="80"/>
      <c r="T1144" s="80" t="s">
        <v>1995</v>
      </c>
      <c r="U1144" s="82">
        <v>42816.825358796297</v>
      </c>
      <c r="V1144" s="84" t="s">
        <v>2939</v>
      </c>
      <c r="W1144" s="80"/>
      <c r="X1144" s="80"/>
      <c r="Y1144" s="83" t="s">
        <v>3939</v>
      </c>
      <c r="Z1144" s="80"/>
    </row>
    <row r="1145" spans="1:26" x14ac:dyDescent="0.25">
      <c r="A1145" s="65" t="s">
        <v>591</v>
      </c>
      <c r="B1145" s="65" t="s">
        <v>453</v>
      </c>
      <c r="C1145" s="66"/>
      <c r="D1145" s="67"/>
      <c r="E1145" s="68"/>
      <c r="F1145" s="69"/>
      <c r="G1145" s="66"/>
      <c r="H1145" s="70"/>
      <c r="I1145" s="71"/>
      <c r="J1145" s="71"/>
      <c r="K1145" s="35"/>
      <c r="L1145" s="78">
        <v>1145</v>
      </c>
      <c r="M1145" s="78"/>
      <c r="N1145" s="73"/>
      <c r="O1145" s="80" t="s">
        <v>754</v>
      </c>
      <c r="P1145" s="82">
        <v>42817.005347222221</v>
      </c>
      <c r="Q1145" s="80" t="s">
        <v>981</v>
      </c>
      <c r="R1145" s="80"/>
      <c r="S1145" s="80"/>
      <c r="T1145" s="80" t="s">
        <v>1995</v>
      </c>
      <c r="U1145" s="82">
        <v>42817.005347222221</v>
      </c>
      <c r="V1145" s="84" t="s">
        <v>2940</v>
      </c>
      <c r="W1145" s="80"/>
      <c r="X1145" s="80"/>
      <c r="Y1145" s="83" t="s">
        <v>3940</v>
      </c>
      <c r="Z1145" s="80"/>
    </row>
    <row r="1146" spans="1:26" x14ac:dyDescent="0.25">
      <c r="A1146" s="65" t="s">
        <v>589</v>
      </c>
      <c r="B1146" s="65" t="s">
        <v>591</v>
      </c>
      <c r="C1146" s="66"/>
      <c r="D1146" s="67"/>
      <c r="E1146" s="68"/>
      <c r="F1146" s="69"/>
      <c r="G1146" s="66"/>
      <c r="H1146" s="70"/>
      <c r="I1146" s="71"/>
      <c r="J1146" s="71"/>
      <c r="K1146" s="35"/>
      <c r="L1146" s="78">
        <v>1146</v>
      </c>
      <c r="M1146" s="78"/>
      <c r="N1146" s="73"/>
      <c r="O1146" s="80" t="s">
        <v>754</v>
      </c>
      <c r="P1146" s="82">
        <v>42816.576122685183</v>
      </c>
      <c r="Q1146" s="80" t="s">
        <v>1344</v>
      </c>
      <c r="R1146" s="80"/>
      <c r="S1146" s="80"/>
      <c r="T1146" s="80" t="s">
        <v>2070</v>
      </c>
      <c r="U1146" s="82">
        <v>42816.576122685183</v>
      </c>
      <c r="V1146" s="84" t="s">
        <v>2934</v>
      </c>
      <c r="W1146" s="80"/>
      <c r="X1146" s="80"/>
      <c r="Y1146" s="83" t="s">
        <v>3934</v>
      </c>
      <c r="Z1146" s="80"/>
    </row>
    <row r="1147" spans="1:26" x14ac:dyDescent="0.25">
      <c r="A1147" s="65" t="s">
        <v>589</v>
      </c>
      <c r="B1147" s="65" t="s">
        <v>591</v>
      </c>
      <c r="C1147" s="66"/>
      <c r="D1147" s="67"/>
      <c r="E1147" s="68"/>
      <c r="F1147" s="69"/>
      <c r="G1147" s="66"/>
      <c r="H1147" s="70"/>
      <c r="I1147" s="71"/>
      <c r="J1147" s="71"/>
      <c r="K1147" s="35"/>
      <c r="L1147" s="78">
        <v>1147</v>
      </c>
      <c r="M1147" s="78"/>
      <c r="N1147" s="73"/>
      <c r="O1147" s="80" t="s">
        <v>754</v>
      </c>
      <c r="P1147" s="82">
        <v>42816.851921296293</v>
      </c>
      <c r="Q1147" s="80" t="s">
        <v>981</v>
      </c>
      <c r="R1147" s="80"/>
      <c r="S1147" s="80"/>
      <c r="T1147" s="80" t="s">
        <v>1995</v>
      </c>
      <c r="U1147" s="82">
        <v>42816.851921296293</v>
      </c>
      <c r="V1147" s="84" t="s">
        <v>2941</v>
      </c>
      <c r="W1147" s="80"/>
      <c r="X1147" s="80"/>
      <c r="Y1147" s="83" t="s">
        <v>3941</v>
      </c>
      <c r="Z1147" s="80"/>
    </row>
    <row r="1148" spans="1:26" x14ac:dyDescent="0.25">
      <c r="A1148" s="65" t="s">
        <v>589</v>
      </c>
      <c r="B1148" s="65" t="s">
        <v>742</v>
      </c>
      <c r="C1148" s="66"/>
      <c r="D1148" s="67"/>
      <c r="E1148" s="68"/>
      <c r="F1148" s="69"/>
      <c r="G1148" s="66"/>
      <c r="H1148" s="70"/>
      <c r="I1148" s="71"/>
      <c r="J1148" s="71"/>
      <c r="K1148" s="35"/>
      <c r="L1148" s="78">
        <v>1148</v>
      </c>
      <c r="M1148" s="78"/>
      <c r="N1148" s="73"/>
      <c r="O1148" s="80" t="s">
        <v>754</v>
      </c>
      <c r="P1148" s="82">
        <v>42817.517928240741</v>
      </c>
      <c r="Q1148" s="80" t="s">
        <v>1350</v>
      </c>
      <c r="R1148" s="84" t="s">
        <v>1744</v>
      </c>
      <c r="S1148" s="80" t="s">
        <v>1824</v>
      </c>
      <c r="T1148" s="80" t="s">
        <v>2073</v>
      </c>
      <c r="U1148" s="82">
        <v>42817.517928240741</v>
      </c>
      <c r="V1148" s="84" t="s">
        <v>2942</v>
      </c>
      <c r="W1148" s="80"/>
      <c r="X1148" s="80"/>
      <c r="Y1148" s="83" t="s">
        <v>3942</v>
      </c>
      <c r="Z1148" s="80"/>
    </row>
    <row r="1149" spans="1:26" x14ac:dyDescent="0.25">
      <c r="A1149" s="65" t="s">
        <v>589</v>
      </c>
      <c r="B1149" s="65" t="s">
        <v>742</v>
      </c>
      <c r="C1149" s="66"/>
      <c r="D1149" s="67"/>
      <c r="E1149" s="68"/>
      <c r="F1149" s="69"/>
      <c r="G1149" s="66"/>
      <c r="H1149" s="70"/>
      <c r="I1149" s="71"/>
      <c r="J1149" s="71"/>
      <c r="K1149" s="35"/>
      <c r="L1149" s="78">
        <v>1149</v>
      </c>
      <c r="M1149" s="78"/>
      <c r="N1149" s="73"/>
      <c r="O1149" s="80" t="s">
        <v>754</v>
      </c>
      <c r="P1149" s="82">
        <v>42817.543553240743</v>
      </c>
      <c r="Q1149" s="80" t="s">
        <v>1351</v>
      </c>
      <c r="R1149" s="80"/>
      <c r="S1149" s="80"/>
      <c r="T1149" s="80" t="s">
        <v>2074</v>
      </c>
      <c r="U1149" s="82">
        <v>42817.543553240743</v>
      </c>
      <c r="V1149" s="84" t="s">
        <v>2943</v>
      </c>
      <c r="W1149" s="80"/>
      <c r="X1149" s="80"/>
      <c r="Y1149" s="83" t="s">
        <v>3943</v>
      </c>
      <c r="Z1149" s="80"/>
    </row>
    <row r="1150" spans="1:26" x14ac:dyDescent="0.25">
      <c r="A1150" s="65" t="s">
        <v>453</v>
      </c>
      <c r="B1150" s="65" t="s">
        <v>453</v>
      </c>
      <c r="C1150" s="66"/>
      <c r="D1150" s="67"/>
      <c r="E1150" s="68"/>
      <c r="F1150" s="69"/>
      <c r="G1150" s="66"/>
      <c r="H1150" s="70"/>
      <c r="I1150" s="71"/>
      <c r="J1150" s="71"/>
      <c r="K1150" s="35"/>
      <c r="L1150" s="78">
        <v>1150</v>
      </c>
      <c r="M1150" s="78"/>
      <c r="N1150" s="73"/>
      <c r="O1150" s="80" t="s">
        <v>179</v>
      </c>
      <c r="P1150" s="82">
        <v>42811.822696759256</v>
      </c>
      <c r="Q1150" s="80" t="s">
        <v>1352</v>
      </c>
      <c r="R1150" s="84" t="s">
        <v>1745</v>
      </c>
      <c r="S1150" s="80" t="s">
        <v>1805</v>
      </c>
      <c r="T1150" s="80" t="s">
        <v>2075</v>
      </c>
      <c r="U1150" s="82">
        <v>42811.822696759256</v>
      </c>
      <c r="V1150" s="84" t="s">
        <v>2944</v>
      </c>
      <c r="W1150" s="80"/>
      <c r="X1150" s="80"/>
      <c r="Y1150" s="83" t="s">
        <v>3944</v>
      </c>
      <c r="Z1150" s="80"/>
    </row>
    <row r="1151" spans="1:26" x14ac:dyDescent="0.25">
      <c r="A1151" s="65" t="s">
        <v>453</v>
      </c>
      <c r="B1151" s="65" t="s">
        <v>453</v>
      </c>
      <c r="C1151" s="66"/>
      <c r="D1151" s="67"/>
      <c r="E1151" s="68"/>
      <c r="F1151" s="69"/>
      <c r="G1151" s="66"/>
      <c r="H1151" s="70"/>
      <c r="I1151" s="71"/>
      <c r="J1151" s="71"/>
      <c r="K1151" s="35"/>
      <c r="L1151" s="78">
        <v>1151</v>
      </c>
      <c r="M1151" s="78"/>
      <c r="N1151" s="73"/>
      <c r="O1151" s="80" t="s">
        <v>179</v>
      </c>
      <c r="P1151" s="82">
        <v>42811.991481481484</v>
      </c>
      <c r="Q1151" s="80" t="s">
        <v>1353</v>
      </c>
      <c r="R1151" s="80"/>
      <c r="S1151" s="80"/>
      <c r="T1151" s="80" t="s">
        <v>1900</v>
      </c>
      <c r="U1151" s="82">
        <v>42811.991481481484</v>
      </c>
      <c r="V1151" s="84" t="s">
        <v>2945</v>
      </c>
      <c r="W1151" s="80"/>
      <c r="X1151" s="80"/>
      <c r="Y1151" s="83" t="s">
        <v>3945</v>
      </c>
      <c r="Z1151" s="80"/>
    </row>
    <row r="1152" spans="1:26" x14ac:dyDescent="0.25">
      <c r="A1152" s="65" t="s">
        <v>453</v>
      </c>
      <c r="B1152" s="65" t="s">
        <v>453</v>
      </c>
      <c r="C1152" s="66"/>
      <c r="D1152" s="67"/>
      <c r="E1152" s="68"/>
      <c r="F1152" s="69"/>
      <c r="G1152" s="66"/>
      <c r="H1152" s="70"/>
      <c r="I1152" s="71"/>
      <c r="J1152" s="71"/>
      <c r="K1152" s="35"/>
      <c r="L1152" s="78">
        <v>1152</v>
      </c>
      <c r="M1152" s="78"/>
      <c r="N1152" s="73"/>
      <c r="O1152" s="80" t="s">
        <v>179</v>
      </c>
      <c r="P1152" s="82">
        <v>42812.5391087963</v>
      </c>
      <c r="Q1152" s="80" t="s">
        <v>1354</v>
      </c>
      <c r="R1152" s="80"/>
      <c r="S1152" s="80"/>
      <c r="T1152" s="80" t="s">
        <v>1898</v>
      </c>
      <c r="U1152" s="82">
        <v>42812.5391087963</v>
      </c>
      <c r="V1152" s="84" t="s">
        <v>2946</v>
      </c>
      <c r="W1152" s="80"/>
      <c r="X1152" s="80"/>
      <c r="Y1152" s="83" t="s">
        <v>3946</v>
      </c>
      <c r="Z1152" s="80"/>
    </row>
    <row r="1153" spans="1:26" x14ac:dyDescent="0.25">
      <c r="A1153" s="65" t="s">
        <v>453</v>
      </c>
      <c r="B1153" s="65" t="s">
        <v>453</v>
      </c>
      <c r="C1153" s="66"/>
      <c r="D1153" s="67"/>
      <c r="E1153" s="68"/>
      <c r="F1153" s="69"/>
      <c r="G1153" s="66"/>
      <c r="H1153" s="70"/>
      <c r="I1153" s="71"/>
      <c r="J1153" s="71"/>
      <c r="K1153" s="35"/>
      <c r="L1153" s="78">
        <v>1153</v>
      </c>
      <c r="M1153" s="78"/>
      <c r="N1153" s="73"/>
      <c r="O1153" s="80" t="s">
        <v>179</v>
      </c>
      <c r="P1153" s="82">
        <v>42812.579641203702</v>
      </c>
      <c r="Q1153" s="80" t="s">
        <v>1355</v>
      </c>
      <c r="R1153" s="80"/>
      <c r="S1153" s="80"/>
      <c r="T1153" s="80" t="s">
        <v>1899</v>
      </c>
      <c r="U1153" s="82">
        <v>42812.579641203702</v>
      </c>
      <c r="V1153" s="84" t="s">
        <v>2947</v>
      </c>
      <c r="W1153" s="80"/>
      <c r="X1153" s="80"/>
      <c r="Y1153" s="83" t="s">
        <v>3947</v>
      </c>
      <c r="Z1153" s="80"/>
    </row>
    <row r="1154" spans="1:26" x14ac:dyDescent="0.25">
      <c r="A1154" s="65" t="s">
        <v>453</v>
      </c>
      <c r="B1154" s="65" t="s">
        <v>453</v>
      </c>
      <c r="C1154" s="66"/>
      <c r="D1154" s="67"/>
      <c r="E1154" s="68"/>
      <c r="F1154" s="69"/>
      <c r="G1154" s="66"/>
      <c r="H1154" s="70"/>
      <c r="I1154" s="71"/>
      <c r="J1154" s="71"/>
      <c r="K1154" s="35"/>
      <c r="L1154" s="78">
        <v>1154</v>
      </c>
      <c r="M1154" s="78"/>
      <c r="N1154" s="73"/>
      <c r="O1154" s="80" t="s">
        <v>179</v>
      </c>
      <c r="P1154" s="82">
        <v>42812.650034722225</v>
      </c>
      <c r="Q1154" s="80" t="s">
        <v>1356</v>
      </c>
      <c r="R1154" s="80"/>
      <c r="S1154" s="80"/>
      <c r="T1154" s="80" t="s">
        <v>1901</v>
      </c>
      <c r="U1154" s="82">
        <v>42812.650034722225</v>
      </c>
      <c r="V1154" s="84" t="s">
        <v>2948</v>
      </c>
      <c r="W1154" s="80"/>
      <c r="X1154" s="80"/>
      <c r="Y1154" s="83" t="s">
        <v>3948</v>
      </c>
      <c r="Z1154" s="80"/>
    </row>
    <row r="1155" spans="1:26" x14ac:dyDescent="0.25">
      <c r="A1155" s="65" t="s">
        <v>453</v>
      </c>
      <c r="B1155" s="65" t="s">
        <v>453</v>
      </c>
      <c r="C1155" s="66"/>
      <c r="D1155" s="67"/>
      <c r="E1155" s="68"/>
      <c r="F1155" s="69"/>
      <c r="G1155" s="66"/>
      <c r="H1155" s="70"/>
      <c r="I1155" s="71"/>
      <c r="J1155" s="71"/>
      <c r="K1155" s="35"/>
      <c r="L1155" s="78">
        <v>1155</v>
      </c>
      <c r="M1155" s="78"/>
      <c r="N1155" s="73"/>
      <c r="O1155" s="80" t="s">
        <v>179</v>
      </c>
      <c r="P1155" s="82">
        <v>42812.754583333335</v>
      </c>
      <c r="Q1155" s="80" t="s">
        <v>1357</v>
      </c>
      <c r="R1155" s="80"/>
      <c r="S1155" s="80"/>
      <c r="T1155" s="80" t="s">
        <v>2076</v>
      </c>
      <c r="U1155" s="82">
        <v>42812.754583333335</v>
      </c>
      <c r="V1155" s="84" t="s">
        <v>2949</v>
      </c>
      <c r="W1155" s="80"/>
      <c r="X1155" s="80"/>
      <c r="Y1155" s="83" t="s">
        <v>3949</v>
      </c>
      <c r="Z1155" s="80"/>
    </row>
    <row r="1156" spans="1:26" x14ac:dyDescent="0.25">
      <c r="A1156" s="65" t="s">
        <v>453</v>
      </c>
      <c r="B1156" s="65" t="s">
        <v>453</v>
      </c>
      <c r="C1156" s="66"/>
      <c r="D1156" s="67"/>
      <c r="E1156" s="68"/>
      <c r="F1156" s="69"/>
      <c r="G1156" s="66"/>
      <c r="H1156" s="70"/>
      <c r="I1156" s="71"/>
      <c r="J1156" s="71"/>
      <c r="K1156" s="35"/>
      <c r="L1156" s="78">
        <v>1156</v>
      </c>
      <c r="M1156" s="78"/>
      <c r="N1156" s="73"/>
      <c r="O1156" s="80" t="s">
        <v>179</v>
      </c>
      <c r="P1156" s="82">
        <v>42814.069027777776</v>
      </c>
      <c r="Q1156" s="80" t="s">
        <v>1358</v>
      </c>
      <c r="R1156" s="80"/>
      <c r="S1156" s="80"/>
      <c r="T1156" s="80" t="s">
        <v>2077</v>
      </c>
      <c r="U1156" s="82">
        <v>42814.069027777776</v>
      </c>
      <c r="V1156" s="84" t="s">
        <v>2950</v>
      </c>
      <c r="W1156" s="80"/>
      <c r="X1156" s="80"/>
      <c r="Y1156" s="83" t="s">
        <v>3950</v>
      </c>
      <c r="Z1156" s="80"/>
    </row>
    <row r="1157" spans="1:26" x14ac:dyDescent="0.25">
      <c r="A1157" s="65" t="s">
        <v>453</v>
      </c>
      <c r="B1157" s="65" t="s">
        <v>453</v>
      </c>
      <c r="C1157" s="66"/>
      <c r="D1157" s="67"/>
      <c r="E1157" s="68"/>
      <c r="F1157" s="69"/>
      <c r="G1157" s="66"/>
      <c r="H1157" s="70"/>
      <c r="I1157" s="71"/>
      <c r="J1157" s="71"/>
      <c r="K1157" s="35"/>
      <c r="L1157" s="78">
        <v>1157</v>
      </c>
      <c r="M1157" s="78"/>
      <c r="N1157" s="73"/>
      <c r="O1157" s="80" t="s">
        <v>179</v>
      </c>
      <c r="P1157" s="82">
        <v>42814.642129629632</v>
      </c>
      <c r="Q1157" s="80" t="s">
        <v>1359</v>
      </c>
      <c r="R1157" s="84" t="s">
        <v>1746</v>
      </c>
      <c r="S1157" s="80" t="s">
        <v>1877</v>
      </c>
      <c r="T1157" s="80" t="s">
        <v>2078</v>
      </c>
      <c r="U1157" s="82">
        <v>42814.642129629632</v>
      </c>
      <c r="V1157" s="84" t="s">
        <v>2951</v>
      </c>
      <c r="W1157" s="80"/>
      <c r="X1157" s="80"/>
      <c r="Y1157" s="83" t="s">
        <v>3951</v>
      </c>
      <c r="Z1157" s="80"/>
    </row>
    <row r="1158" spans="1:26" x14ac:dyDescent="0.25">
      <c r="A1158" s="65" t="s">
        <v>453</v>
      </c>
      <c r="B1158" s="65" t="s">
        <v>453</v>
      </c>
      <c r="C1158" s="66"/>
      <c r="D1158" s="67"/>
      <c r="E1158" s="68"/>
      <c r="F1158" s="69"/>
      <c r="G1158" s="66"/>
      <c r="H1158" s="70"/>
      <c r="I1158" s="71"/>
      <c r="J1158" s="71"/>
      <c r="K1158" s="35"/>
      <c r="L1158" s="78">
        <v>1158</v>
      </c>
      <c r="M1158" s="78"/>
      <c r="N1158" s="73"/>
      <c r="O1158" s="80" t="s">
        <v>179</v>
      </c>
      <c r="P1158" s="82">
        <v>42816.69703703704</v>
      </c>
      <c r="Q1158" s="80" t="s">
        <v>1360</v>
      </c>
      <c r="R1158" s="80"/>
      <c r="S1158" s="80"/>
      <c r="T1158" s="80" t="s">
        <v>2079</v>
      </c>
      <c r="U1158" s="82">
        <v>42816.69703703704</v>
      </c>
      <c r="V1158" s="84" t="s">
        <v>2952</v>
      </c>
      <c r="W1158" s="80"/>
      <c r="X1158" s="80"/>
      <c r="Y1158" s="83" t="s">
        <v>3952</v>
      </c>
      <c r="Z1158" s="80"/>
    </row>
    <row r="1159" spans="1:26" x14ac:dyDescent="0.25">
      <c r="A1159" s="65" t="s">
        <v>589</v>
      </c>
      <c r="B1159" s="65" t="s">
        <v>453</v>
      </c>
      <c r="C1159" s="66"/>
      <c r="D1159" s="67"/>
      <c r="E1159" s="68"/>
      <c r="F1159" s="69"/>
      <c r="G1159" s="66"/>
      <c r="H1159" s="70"/>
      <c r="I1159" s="71"/>
      <c r="J1159" s="71"/>
      <c r="K1159" s="35"/>
      <c r="L1159" s="78">
        <v>1159</v>
      </c>
      <c r="M1159" s="78"/>
      <c r="N1159" s="73"/>
      <c r="O1159" s="80" t="s">
        <v>754</v>
      </c>
      <c r="P1159" s="82">
        <v>42816.576122685183</v>
      </c>
      <c r="Q1159" s="80" t="s">
        <v>1344</v>
      </c>
      <c r="R1159" s="80"/>
      <c r="S1159" s="80"/>
      <c r="T1159" s="80" t="s">
        <v>2070</v>
      </c>
      <c r="U1159" s="82">
        <v>42816.576122685183</v>
      </c>
      <c r="V1159" s="84" t="s">
        <v>2934</v>
      </c>
      <c r="W1159" s="80"/>
      <c r="X1159" s="80"/>
      <c r="Y1159" s="83" t="s">
        <v>3934</v>
      </c>
      <c r="Z1159" s="80"/>
    </row>
    <row r="1160" spans="1:26" x14ac:dyDescent="0.25">
      <c r="A1160" s="65" t="s">
        <v>589</v>
      </c>
      <c r="B1160" s="65" t="s">
        <v>453</v>
      </c>
      <c r="C1160" s="66"/>
      <c r="D1160" s="67"/>
      <c r="E1160" s="68"/>
      <c r="F1160" s="69"/>
      <c r="G1160" s="66"/>
      <c r="H1160" s="70"/>
      <c r="I1160" s="71"/>
      <c r="J1160" s="71"/>
      <c r="K1160" s="35"/>
      <c r="L1160" s="78">
        <v>1160</v>
      </c>
      <c r="M1160" s="78"/>
      <c r="N1160" s="73"/>
      <c r="O1160" s="80" t="s">
        <v>754</v>
      </c>
      <c r="P1160" s="82">
        <v>42816.851921296293</v>
      </c>
      <c r="Q1160" s="80" t="s">
        <v>981</v>
      </c>
      <c r="R1160" s="80"/>
      <c r="S1160" s="80"/>
      <c r="T1160" s="80" t="s">
        <v>1995</v>
      </c>
      <c r="U1160" s="82">
        <v>42816.851921296293</v>
      </c>
      <c r="V1160" s="84" t="s">
        <v>2941</v>
      </c>
      <c r="W1160" s="80"/>
      <c r="X1160" s="80"/>
      <c r="Y1160" s="83" t="s">
        <v>3941</v>
      </c>
      <c r="Z1160" s="80"/>
    </row>
    <row r="1161" spans="1:26" x14ac:dyDescent="0.25">
      <c r="A1161" s="65" t="s">
        <v>592</v>
      </c>
      <c r="B1161" s="65" t="s">
        <v>453</v>
      </c>
      <c r="C1161" s="66"/>
      <c r="D1161" s="67"/>
      <c r="E1161" s="68"/>
      <c r="F1161" s="69"/>
      <c r="G1161" s="66"/>
      <c r="H1161" s="70"/>
      <c r="I1161" s="71"/>
      <c r="J1161" s="71"/>
      <c r="K1161" s="35"/>
      <c r="L1161" s="78">
        <v>1161</v>
      </c>
      <c r="M1161" s="78"/>
      <c r="N1161" s="73"/>
      <c r="O1161" s="80" t="s">
        <v>754</v>
      </c>
      <c r="P1161" s="82">
        <v>42814.73710648148</v>
      </c>
      <c r="Q1161" s="80" t="s">
        <v>1361</v>
      </c>
      <c r="R1161" s="80"/>
      <c r="S1161" s="80"/>
      <c r="T1161" s="80" t="s">
        <v>2078</v>
      </c>
      <c r="U1161" s="82">
        <v>42814.73710648148</v>
      </c>
      <c r="V1161" s="84" t="s">
        <v>2953</v>
      </c>
      <c r="W1161" s="80"/>
      <c r="X1161" s="80"/>
      <c r="Y1161" s="83" t="s">
        <v>3953</v>
      </c>
      <c r="Z1161" s="80"/>
    </row>
    <row r="1162" spans="1:26" x14ac:dyDescent="0.25">
      <c r="A1162" s="65" t="s">
        <v>589</v>
      </c>
      <c r="B1162" s="65" t="s">
        <v>743</v>
      </c>
      <c r="C1162" s="66"/>
      <c r="D1162" s="67"/>
      <c r="E1162" s="68"/>
      <c r="F1162" s="69"/>
      <c r="G1162" s="66"/>
      <c r="H1162" s="70"/>
      <c r="I1162" s="71"/>
      <c r="J1162" s="71"/>
      <c r="K1162" s="35"/>
      <c r="L1162" s="78">
        <v>1162</v>
      </c>
      <c r="M1162" s="78"/>
      <c r="N1162" s="73"/>
      <c r="O1162" s="80" t="s">
        <v>754</v>
      </c>
      <c r="P1162" s="82">
        <v>42817.574930555558</v>
      </c>
      <c r="Q1162" s="80" t="s">
        <v>1362</v>
      </c>
      <c r="R1162" s="80"/>
      <c r="S1162" s="80"/>
      <c r="T1162" s="80" t="s">
        <v>2080</v>
      </c>
      <c r="U1162" s="82">
        <v>42817.574930555558</v>
      </c>
      <c r="V1162" s="84" t="s">
        <v>2954</v>
      </c>
      <c r="W1162" s="80"/>
      <c r="X1162" s="80"/>
      <c r="Y1162" s="83" t="s">
        <v>3954</v>
      </c>
      <c r="Z1162" s="80"/>
    </row>
    <row r="1163" spans="1:26" x14ac:dyDescent="0.25">
      <c r="A1163" s="65" t="s">
        <v>592</v>
      </c>
      <c r="B1163" s="65" t="s">
        <v>743</v>
      </c>
      <c r="C1163" s="66"/>
      <c r="D1163" s="67"/>
      <c r="E1163" s="68"/>
      <c r="F1163" s="69"/>
      <c r="G1163" s="66"/>
      <c r="H1163" s="70"/>
      <c r="I1163" s="71"/>
      <c r="J1163" s="71"/>
      <c r="K1163" s="35"/>
      <c r="L1163" s="78">
        <v>1163</v>
      </c>
      <c r="M1163" s="78"/>
      <c r="N1163" s="73"/>
      <c r="O1163" s="80" t="s">
        <v>754</v>
      </c>
      <c r="P1163" s="82">
        <v>42817.844236111108</v>
      </c>
      <c r="Q1163" s="80" t="s">
        <v>1363</v>
      </c>
      <c r="R1163" s="80"/>
      <c r="S1163" s="80"/>
      <c r="T1163" s="80" t="s">
        <v>2080</v>
      </c>
      <c r="U1163" s="82">
        <v>42817.844236111108</v>
      </c>
      <c r="V1163" s="84" t="s">
        <v>2955</v>
      </c>
      <c r="W1163" s="80"/>
      <c r="X1163" s="80"/>
      <c r="Y1163" s="83" t="s">
        <v>3955</v>
      </c>
      <c r="Z1163" s="80"/>
    </row>
    <row r="1164" spans="1:26" x14ac:dyDescent="0.25">
      <c r="A1164" s="65" t="s">
        <v>592</v>
      </c>
      <c r="B1164" s="65" t="s">
        <v>589</v>
      </c>
      <c r="C1164" s="66"/>
      <c r="D1164" s="67"/>
      <c r="E1164" s="68"/>
      <c r="F1164" s="69"/>
      <c r="G1164" s="66"/>
      <c r="H1164" s="70"/>
      <c r="I1164" s="71"/>
      <c r="J1164" s="71"/>
      <c r="K1164" s="35"/>
      <c r="L1164" s="78">
        <v>1164</v>
      </c>
      <c r="M1164" s="78"/>
      <c r="N1164" s="73"/>
      <c r="O1164" s="80" t="s">
        <v>754</v>
      </c>
      <c r="P1164" s="82">
        <v>42817.844236111108</v>
      </c>
      <c r="Q1164" s="80" t="s">
        <v>1363</v>
      </c>
      <c r="R1164" s="80"/>
      <c r="S1164" s="80"/>
      <c r="T1164" s="80" t="s">
        <v>2080</v>
      </c>
      <c r="U1164" s="82">
        <v>42817.844236111108</v>
      </c>
      <c r="V1164" s="84" t="s">
        <v>2955</v>
      </c>
      <c r="W1164" s="80"/>
      <c r="X1164" s="80"/>
      <c r="Y1164" s="83" t="s">
        <v>3955</v>
      </c>
      <c r="Z1164" s="80"/>
    </row>
    <row r="1165" spans="1:26" x14ac:dyDescent="0.25">
      <c r="A1165" s="65" t="s">
        <v>592</v>
      </c>
      <c r="B1165" s="65" t="s">
        <v>589</v>
      </c>
      <c r="C1165" s="66"/>
      <c r="D1165" s="67"/>
      <c r="E1165" s="68"/>
      <c r="F1165" s="69"/>
      <c r="G1165" s="66"/>
      <c r="H1165" s="70"/>
      <c r="I1165" s="71"/>
      <c r="J1165" s="71"/>
      <c r="K1165" s="35"/>
      <c r="L1165" s="78">
        <v>1165</v>
      </c>
      <c r="M1165" s="78"/>
      <c r="N1165" s="73"/>
      <c r="O1165" s="80" t="s">
        <v>754</v>
      </c>
      <c r="P1165" s="82">
        <v>42817.858171296299</v>
      </c>
      <c r="Q1165" s="80" t="s">
        <v>1364</v>
      </c>
      <c r="R1165" s="84" t="s">
        <v>1747</v>
      </c>
      <c r="S1165" s="80" t="s">
        <v>1878</v>
      </c>
      <c r="T1165" s="80" t="s">
        <v>2081</v>
      </c>
      <c r="U1165" s="82">
        <v>42817.858171296299</v>
      </c>
      <c r="V1165" s="84" t="s">
        <v>2956</v>
      </c>
      <c r="W1165" s="80"/>
      <c r="X1165" s="80"/>
      <c r="Y1165" s="83" t="s">
        <v>3956</v>
      </c>
      <c r="Z1165" s="80"/>
    </row>
    <row r="1166" spans="1:26" x14ac:dyDescent="0.25">
      <c r="A1166" s="65" t="s">
        <v>593</v>
      </c>
      <c r="B1166" s="65" t="s">
        <v>593</v>
      </c>
      <c r="C1166" s="66"/>
      <c r="D1166" s="67"/>
      <c r="E1166" s="68"/>
      <c r="F1166" s="69"/>
      <c r="G1166" s="66"/>
      <c r="H1166" s="70"/>
      <c r="I1166" s="71"/>
      <c r="J1166" s="71"/>
      <c r="K1166" s="35"/>
      <c r="L1166" s="78">
        <v>1166</v>
      </c>
      <c r="M1166" s="78"/>
      <c r="N1166" s="73"/>
      <c r="O1166" s="80" t="s">
        <v>179</v>
      </c>
      <c r="P1166" s="82">
        <v>42817.863125000003</v>
      </c>
      <c r="Q1166" s="80" t="s">
        <v>1365</v>
      </c>
      <c r="R1166" s="80"/>
      <c r="S1166" s="80"/>
      <c r="T1166" s="80" t="s">
        <v>1895</v>
      </c>
      <c r="U1166" s="82">
        <v>42817.863125000003</v>
      </c>
      <c r="V1166" s="84" t="s">
        <v>2957</v>
      </c>
      <c r="W1166" s="80"/>
      <c r="X1166" s="80"/>
      <c r="Y1166" s="83" t="s">
        <v>3957</v>
      </c>
      <c r="Z1166" s="83" t="s">
        <v>4132</v>
      </c>
    </row>
    <row r="1167" spans="1:26" x14ac:dyDescent="0.25">
      <c r="A1167" s="65" t="s">
        <v>559</v>
      </c>
      <c r="B1167" s="65" t="s">
        <v>560</v>
      </c>
      <c r="C1167" s="66"/>
      <c r="D1167" s="67"/>
      <c r="E1167" s="68"/>
      <c r="F1167" s="69"/>
      <c r="G1167" s="66"/>
      <c r="H1167" s="70"/>
      <c r="I1167" s="71"/>
      <c r="J1167" s="71"/>
      <c r="K1167" s="35"/>
      <c r="L1167" s="78">
        <v>1167</v>
      </c>
      <c r="M1167" s="78"/>
      <c r="N1167" s="73"/>
      <c r="O1167" s="80" t="s">
        <v>754</v>
      </c>
      <c r="P1167" s="82">
        <v>42812.747800925928</v>
      </c>
      <c r="Q1167" s="80" t="s">
        <v>1274</v>
      </c>
      <c r="R1167" s="80"/>
      <c r="S1167" s="80"/>
      <c r="T1167" s="80" t="s">
        <v>1910</v>
      </c>
      <c r="U1167" s="82">
        <v>42812.747800925928</v>
      </c>
      <c r="V1167" s="84" t="s">
        <v>2839</v>
      </c>
      <c r="W1167" s="80"/>
      <c r="X1167" s="80"/>
      <c r="Y1167" s="83" t="s">
        <v>3839</v>
      </c>
      <c r="Z1167" s="80"/>
    </row>
    <row r="1168" spans="1:26" x14ac:dyDescent="0.25">
      <c r="A1168" s="65" t="s">
        <v>559</v>
      </c>
      <c r="B1168" s="65" t="s">
        <v>560</v>
      </c>
      <c r="C1168" s="66"/>
      <c r="D1168" s="67"/>
      <c r="E1168" s="68"/>
      <c r="F1168" s="69"/>
      <c r="G1168" s="66"/>
      <c r="H1168" s="70"/>
      <c r="I1168" s="71"/>
      <c r="J1168" s="71"/>
      <c r="K1168" s="35"/>
      <c r="L1168" s="78">
        <v>1168</v>
      </c>
      <c r="M1168" s="78"/>
      <c r="N1168" s="73"/>
      <c r="O1168" s="80" t="s">
        <v>754</v>
      </c>
      <c r="P1168" s="82">
        <v>42814.037372685183</v>
      </c>
      <c r="Q1168" s="80" t="s">
        <v>1366</v>
      </c>
      <c r="R1168" s="80"/>
      <c r="S1168" s="80"/>
      <c r="T1168" s="80" t="s">
        <v>2075</v>
      </c>
      <c r="U1168" s="82">
        <v>42814.037372685183</v>
      </c>
      <c r="V1168" s="84" t="s">
        <v>2958</v>
      </c>
      <c r="W1168" s="80"/>
      <c r="X1168" s="80"/>
      <c r="Y1168" s="83" t="s">
        <v>3958</v>
      </c>
      <c r="Z1168" s="80"/>
    </row>
    <row r="1169" spans="1:26" x14ac:dyDescent="0.25">
      <c r="A1169" s="65" t="s">
        <v>559</v>
      </c>
      <c r="B1169" s="65" t="s">
        <v>560</v>
      </c>
      <c r="C1169" s="66"/>
      <c r="D1169" s="67"/>
      <c r="E1169" s="68"/>
      <c r="F1169" s="69"/>
      <c r="G1169" s="66"/>
      <c r="H1169" s="70"/>
      <c r="I1169" s="71"/>
      <c r="J1169" s="71"/>
      <c r="K1169" s="35"/>
      <c r="L1169" s="78">
        <v>1169</v>
      </c>
      <c r="M1169" s="78"/>
      <c r="N1169" s="73"/>
      <c r="O1169" s="80" t="s">
        <v>754</v>
      </c>
      <c r="P1169" s="82">
        <v>42816.811331018522</v>
      </c>
      <c r="Q1169" s="80" t="s">
        <v>1367</v>
      </c>
      <c r="R1169" s="80"/>
      <c r="S1169" s="80"/>
      <c r="T1169" s="80" t="s">
        <v>2082</v>
      </c>
      <c r="U1169" s="82">
        <v>42816.811331018522</v>
      </c>
      <c r="V1169" s="84" t="s">
        <v>2959</v>
      </c>
      <c r="W1169" s="80"/>
      <c r="X1169" s="80"/>
      <c r="Y1169" s="83" t="s">
        <v>3959</v>
      </c>
      <c r="Z1169" s="80"/>
    </row>
    <row r="1170" spans="1:26" x14ac:dyDescent="0.25">
      <c r="A1170" s="65" t="s">
        <v>560</v>
      </c>
      <c r="B1170" s="65" t="s">
        <v>559</v>
      </c>
      <c r="C1170" s="66"/>
      <c r="D1170" s="67"/>
      <c r="E1170" s="68"/>
      <c r="F1170" s="69"/>
      <c r="G1170" s="66"/>
      <c r="H1170" s="70"/>
      <c r="I1170" s="71"/>
      <c r="J1170" s="71"/>
      <c r="K1170" s="35"/>
      <c r="L1170" s="78">
        <v>1170</v>
      </c>
      <c r="M1170" s="78"/>
      <c r="N1170" s="73"/>
      <c r="O1170" s="80" t="s">
        <v>754</v>
      </c>
      <c r="P1170" s="82">
        <v>42812.747442129628</v>
      </c>
      <c r="Q1170" s="80" t="s">
        <v>1275</v>
      </c>
      <c r="R1170" s="80"/>
      <c r="S1170" s="80"/>
      <c r="T1170" s="80" t="s">
        <v>1910</v>
      </c>
      <c r="U1170" s="82">
        <v>42812.747442129628</v>
      </c>
      <c r="V1170" s="84" t="s">
        <v>2840</v>
      </c>
      <c r="W1170" s="80"/>
      <c r="X1170" s="80"/>
      <c r="Y1170" s="83" t="s">
        <v>3840</v>
      </c>
      <c r="Z1170" s="80"/>
    </row>
    <row r="1171" spans="1:26" x14ac:dyDescent="0.25">
      <c r="A1171" s="65" t="s">
        <v>560</v>
      </c>
      <c r="B1171" s="65" t="s">
        <v>559</v>
      </c>
      <c r="C1171" s="66"/>
      <c r="D1171" s="67"/>
      <c r="E1171" s="68"/>
      <c r="F1171" s="69"/>
      <c r="G1171" s="66"/>
      <c r="H1171" s="70"/>
      <c r="I1171" s="71"/>
      <c r="J1171" s="71"/>
      <c r="K1171" s="35"/>
      <c r="L1171" s="78">
        <v>1171</v>
      </c>
      <c r="M1171" s="78"/>
      <c r="N1171" s="73"/>
      <c r="O1171" s="80" t="s">
        <v>754</v>
      </c>
      <c r="P1171" s="82">
        <v>42812.749525462961</v>
      </c>
      <c r="Q1171" s="80" t="s">
        <v>1368</v>
      </c>
      <c r="R1171" s="80"/>
      <c r="S1171" s="80"/>
      <c r="T1171" s="80" t="s">
        <v>2075</v>
      </c>
      <c r="U1171" s="82">
        <v>42812.749525462961</v>
      </c>
      <c r="V1171" s="84" t="s">
        <v>2960</v>
      </c>
      <c r="W1171" s="80"/>
      <c r="X1171" s="80"/>
      <c r="Y1171" s="83" t="s">
        <v>3960</v>
      </c>
      <c r="Z1171" s="80"/>
    </row>
    <row r="1172" spans="1:26" x14ac:dyDescent="0.25">
      <c r="A1172" s="65" t="s">
        <v>560</v>
      </c>
      <c r="B1172" s="65" t="s">
        <v>744</v>
      </c>
      <c r="C1172" s="66"/>
      <c r="D1172" s="67"/>
      <c r="E1172" s="68"/>
      <c r="F1172" s="69"/>
      <c r="G1172" s="66"/>
      <c r="H1172" s="70"/>
      <c r="I1172" s="71"/>
      <c r="J1172" s="71"/>
      <c r="K1172" s="35"/>
      <c r="L1172" s="78">
        <v>1172</v>
      </c>
      <c r="M1172" s="78"/>
      <c r="N1172" s="73"/>
      <c r="O1172" s="80" t="s">
        <v>754</v>
      </c>
      <c r="P1172" s="82">
        <v>42817.691284722219</v>
      </c>
      <c r="Q1172" s="80" t="s">
        <v>1369</v>
      </c>
      <c r="R1172" s="80"/>
      <c r="S1172" s="80"/>
      <c r="T1172" s="80" t="s">
        <v>2082</v>
      </c>
      <c r="U1172" s="82">
        <v>42817.691284722219</v>
      </c>
      <c r="V1172" s="84" t="s">
        <v>2961</v>
      </c>
      <c r="W1172" s="80"/>
      <c r="X1172" s="80"/>
      <c r="Y1172" s="83" t="s">
        <v>3961</v>
      </c>
      <c r="Z1172" s="80"/>
    </row>
    <row r="1173" spans="1:26" x14ac:dyDescent="0.25">
      <c r="A1173" s="65" t="s">
        <v>560</v>
      </c>
      <c r="B1173" s="65" t="s">
        <v>559</v>
      </c>
      <c r="C1173" s="66"/>
      <c r="D1173" s="67"/>
      <c r="E1173" s="68"/>
      <c r="F1173" s="69"/>
      <c r="G1173" s="66"/>
      <c r="H1173" s="70"/>
      <c r="I1173" s="71"/>
      <c r="J1173" s="71"/>
      <c r="K1173" s="35"/>
      <c r="L1173" s="78">
        <v>1173</v>
      </c>
      <c r="M1173" s="78"/>
      <c r="N1173" s="73"/>
      <c r="O1173" s="80" t="s">
        <v>754</v>
      </c>
      <c r="P1173" s="82">
        <v>42817.691284722219</v>
      </c>
      <c r="Q1173" s="80" t="s">
        <v>1369</v>
      </c>
      <c r="R1173" s="80"/>
      <c r="S1173" s="80"/>
      <c r="T1173" s="80" t="s">
        <v>2082</v>
      </c>
      <c r="U1173" s="82">
        <v>42817.691284722219</v>
      </c>
      <c r="V1173" s="84" t="s">
        <v>2961</v>
      </c>
      <c r="W1173" s="80"/>
      <c r="X1173" s="80"/>
      <c r="Y1173" s="83" t="s">
        <v>3961</v>
      </c>
      <c r="Z1173" s="80"/>
    </row>
    <row r="1174" spans="1:26" x14ac:dyDescent="0.25">
      <c r="A1174" s="65" t="s">
        <v>594</v>
      </c>
      <c r="B1174" s="65" t="s">
        <v>560</v>
      </c>
      <c r="C1174" s="66"/>
      <c r="D1174" s="67"/>
      <c r="E1174" s="68"/>
      <c r="F1174" s="69"/>
      <c r="G1174" s="66"/>
      <c r="H1174" s="70"/>
      <c r="I1174" s="71"/>
      <c r="J1174" s="71"/>
      <c r="K1174" s="35"/>
      <c r="L1174" s="78">
        <v>1174</v>
      </c>
      <c r="M1174" s="78"/>
      <c r="N1174" s="73"/>
      <c r="O1174" s="80" t="s">
        <v>754</v>
      </c>
      <c r="P1174" s="82">
        <v>42816.8121875</v>
      </c>
      <c r="Q1174" s="80" t="s">
        <v>1369</v>
      </c>
      <c r="R1174" s="80"/>
      <c r="S1174" s="80"/>
      <c r="T1174" s="80" t="s">
        <v>2082</v>
      </c>
      <c r="U1174" s="82">
        <v>42816.8121875</v>
      </c>
      <c r="V1174" s="84" t="s">
        <v>2962</v>
      </c>
      <c r="W1174" s="80"/>
      <c r="X1174" s="80"/>
      <c r="Y1174" s="83" t="s">
        <v>3962</v>
      </c>
      <c r="Z1174" s="80"/>
    </row>
    <row r="1175" spans="1:26" x14ac:dyDescent="0.25">
      <c r="A1175" s="65" t="s">
        <v>559</v>
      </c>
      <c r="B1175" s="65" t="s">
        <v>744</v>
      </c>
      <c r="C1175" s="66"/>
      <c r="D1175" s="67"/>
      <c r="E1175" s="68"/>
      <c r="F1175" s="69"/>
      <c r="G1175" s="66"/>
      <c r="H1175" s="70"/>
      <c r="I1175" s="71"/>
      <c r="J1175" s="71"/>
      <c r="K1175" s="35"/>
      <c r="L1175" s="78">
        <v>1175</v>
      </c>
      <c r="M1175" s="78"/>
      <c r="N1175" s="73"/>
      <c r="O1175" s="80" t="s">
        <v>754</v>
      </c>
      <c r="P1175" s="82">
        <v>42816.811331018522</v>
      </c>
      <c r="Q1175" s="80" t="s">
        <v>1367</v>
      </c>
      <c r="R1175" s="80"/>
      <c r="S1175" s="80"/>
      <c r="T1175" s="80" t="s">
        <v>2082</v>
      </c>
      <c r="U1175" s="82">
        <v>42816.811331018522</v>
      </c>
      <c r="V1175" s="84" t="s">
        <v>2959</v>
      </c>
      <c r="W1175" s="80"/>
      <c r="X1175" s="80"/>
      <c r="Y1175" s="83" t="s">
        <v>3959</v>
      </c>
      <c r="Z1175" s="80"/>
    </row>
    <row r="1176" spans="1:26" x14ac:dyDescent="0.25">
      <c r="A1176" s="65" t="s">
        <v>594</v>
      </c>
      <c r="B1176" s="65" t="s">
        <v>744</v>
      </c>
      <c r="C1176" s="66"/>
      <c r="D1176" s="67"/>
      <c r="E1176" s="68"/>
      <c r="F1176" s="69"/>
      <c r="G1176" s="66"/>
      <c r="H1176" s="70"/>
      <c r="I1176" s="71"/>
      <c r="J1176" s="71"/>
      <c r="K1176" s="35"/>
      <c r="L1176" s="78">
        <v>1176</v>
      </c>
      <c r="M1176" s="78"/>
      <c r="N1176" s="73"/>
      <c r="O1176" s="80" t="s">
        <v>754</v>
      </c>
      <c r="P1176" s="82">
        <v>42816.8121875</v>
      </c>
      <c r="Q1176" s="80" t="s">
        <v>1369</v>
      </c>
      <c r="R1176" s="80"/>
      <c r="S1176" s="80"/>
      <c r="T1176" s="80" t="s">
        <v>2082</v>
      </c>
      <c r="U1176" s="82">
        <v>42816.8121875</v>
      </c>
      <c r="V1176" s="84" t="s">
        <v>2962</v>
      </c>
      <c r="W1176" s="80"/>
      <c r="X1176" s="80"/>
      <c r="Y1176" s="83" t="s">
        <v>3962</v>
      </c>
      <c r="Z1176" s="80"/>
    </row>
    <row r="1177" spans="1:26" x14ac:dyDescent="0.25">
      <c r="A1177" s="65" t="s">
        <v>594</v>
      </c>
      <c r="B1177" s="65" t="s">
        <v>559</v>
      </c>
      <c r="C1177" s="66"/>
      <c r="D1177" s="67"/>
      <c r="E1177" s="68"/>
      <c r="F1177" s="69"/>
      <c r="G1177" s="66"/>
      <c r="H1177" s="70"/>
      <c r="I1177" s="71"/>
      <c r="J1177" s="71"/>
      <c r="K1177" s="35"/>
      <c r="L1177" s="78">
        <v>1177</v>
      </c>
      <c r="M1177" s="78"/>
      <c r="N1177" s="73"/>
      <c r="O1177" s="80" t="s">
        <v>754</v>
      </c>
      <c r="P1177" s="82">
        <v>42816.8121875</v>
      </c>
      <c r="Q1177" s="80" t="s">
        <v>1369</v>
      </c>
      <c r="R1177" s="80"/>
      <c r="S1177" s="80"/>
      <c r="T1177" s="80" t="s">
        <v>2082</v>
      </c>
      <c r="U1177" s="82">
        <v>42816.8121875</v>
      </c>
      <c r="V1177" s="84" t="s">
        <v>2962</v>
      </c>
      <c r="W1177" s="80"/>
      <c r="X1177" s="80"/>
      <c r="Y1177" s="83" t="s">
        <v>3962</v>
      </c>
      <c r="Z1177" s="80"/>
    </row>
    <row r="1178" spans="1:26" x14ac:dyDescent="0.25">
      <c r="A1178" s="65" t="s">
        <v>594</v>
      </c>
      <c r="B1178" s="65" t="s">
        <v>589</v>
      </c>
      <c r="C1178" s="66"/>
      <c r="D1178" s="67"/>
      <c r="E1178" s="68"/>
      <c r="F1178" s="69"/>
      <c r="G1178" s="66"/>
      <c r="H1178" s="70"/>
      <c r="I1178" s="71"/>
      <c r="J1178" s="71"/>
      <c r="K1178" s="35"/>
      <c r="L1178" s="78">
        <v>1178</v>
      </c>
      <c r="M1178" s="78"/>
      <c r="N1178" s="73"/>
      <c r="O1178" s="80" t="s">
        <v>754</v>
      </c>
      <c r="P1178" s="82">
        <v>42817.8671412037</v>
      </c>
      <c r="Q1178" s="80" t="s">
        <v>1364</v>
      </c>
      <c r="R1178" s="84" t="s">
        <v>1747</v>
      </c>
      <c r="S1178" s="80" t="s">
        <v>1878</v>
      </c>
      <c r="T1178" s="80" t="s">
        <v>2081</v>
      </c>
      <c r="U1178" s="82">
        <v>42817.8671412037</v>
      </c>
      <c r="V1178" s="84" t="s">
        <v>2963</v>
      </c>
      <c r="W1178" s="80"/>
      <c r="X1178" s="80"/>
      <c r="Y1178" s="83" t="s">
        <v>3963</v>
      </c>
      <c r="Z1178" s="80"/>
    </row>
    <row r="1179" spans="1:26" x14ac:dyDescent="0.25">
      <c r="A1179" s="65" t="s">
        <v>595</v>
      </c>
      <c r="B1179" s="65" t="s">
        <v>589</v>
      </c>
      <c r="C1179" s="66"/>
      <c r="D1179" s="67"/>
      <c r="E1179" s="68"/>
      <c r="F1179" s="69"/>
      <c r="G1179" s="66"/>
      <c r="H1179" s="70"/>
      <c r="I1179" s="71"/>
      <c r="J1179" s="71"/>
      <c r="K1179" s="35"/>
      <c r="L1179" s="78">
        <v>1179</v>
      </c>
      <c r="M1179" s="78"/>
      <c r="N1179" s="73"/>
      <c r="O1179" s="80" t="s">
        <v>754</v>
      </c>
      <c r="P1179" s="82">
        <v>42817.867835648147</v>
      </c>
      <c r="Q1179" s="80" t="s">
        <v>1364</v>
      </c>
      <c r="R1179" s="84" t="s">
        <v>1747</v>
      </c>
      <c r="S1179" s="80" t="s">
        <v>1878</v>
      </c>
      <c r="T1179" s="80" t="s">
        <v>2081</v>
      </c>
      <c r="U1179" s="82">
        <v>42817.867835648147</v>
      </c>
      <c r="V1179" s="84" t="s">
        <v>2964</v>
      </c>
      <c r="W1179" s="80"/>
      <c r="X1179" s="80"/>
      <c r="Y1179" s="83" t="s">
        <v>3964</v>
      </c>
      <c r="Z1179" s="80"/>
    </row>
    <row r="1180" spans="1:26" x14ac:dyDescent="0.25">
      <c r="A1180" s="65" t="s">
        <v>448</v>
      </c>
      <c r="B1180" s="65" t="s">
        <v>598</v>
      </c>
      <c r="C1180" s="66"/>
      <c r="D1180" s="67"/>
      <c r="E1180" s="68"/>
      <c r="F1180" s="69"/>
      <c r="G1180" s="66"/>
      <c r="H1180" s="70"/>
      <c r="I1180" s="71"/>
      <c r="J1180" s="71"/>
      <c r="K1180" s="35"/>
      <c r="L1180" s="78">
        <v>1180</v>
      </c>
      <c r="M1180" s="78"/>
      <c r="N1180" s="73"/>
      <c r="O1180" s="80" t="s">
        <v>754</v>
      </c>
      <c r="P1180" s="82">
        <v>42814.862442129626</v>
      </c>
      <c r="Q1180" s="80" t="s">
        <v>973</v>
      </c>
      <c r="R1180" s="84" t="s">
        <v>1622</v>
      </c>
      <c r="S1180" s="80" t="s">
        <v>1828</v>
      </c>
      <c r="T1180" s="80" t="s">
        <v>1894</v>
      </c>
      <c r="U1180" s="82">
        <v>42814.862442129626</v>
      </c>
      <c r="V1180" s="84" t="s">
        <v>2466</v>
      </c>
      <c r="W1180" s="80"/>
      <c r="X1180" s="80"/>
      <c r="Y1180" s="83" t="s">
        <v>3466</v>
      </c>
      <c r="Z1180" s="80"/>
    </row>
    <row r="1181" spans="1:26" x14ac:dyDescent="0.25">
      <c r="A1181" s="65" t="s">
        <v>448</v>
      </c>
      <c r="B1181" s="65" t="s">
        <v>596</v>
      </c>
      <c r="C1181" s="66"/>
      <c r="D1181" s="67"/>
      <c r="E1181" s="68"/>
      <c r="F1181" s="69"/>
      <c r="G1181" s="66"/>
      <c r="H1181" s="70"/>
      <c r="I1181" s="71"/>
      <c r="J1181" s="71"/>
      <c r="K1181" s="35"/>
      <c r="L1181" s="78">
        <v>1181</v>
      </c>
      <c r="M1181" s="78"/>
      <c r="N1181" s="73"/>
      <c r="O1181" s="80" t="s">
        <v>754</v>
      </c>
      <c r="P1181" s="82">
        <v>42814.862442129626</v>
      </c>
      <c r="Q1181" s="80" t="s">
        <v>973</v>
      </c>
      <c r="R1181" s="84" t="s">
        <v>1622</v>
      </c>
      <c r="S1181" s="80" t="s">
        <v>1828</v>
      </c>
      <c r="T1181" s="80" t="s">
        <v>1894</v>
      </c>
      <c r="U1181" s="82">
        <v>42814.862442129626</v>
      </c>
      <c r="V1181" s="84" t="s">
        <v>2466</v>
      </c>
      <c r="W1181" s="80"/>
      <c r="X1181" s="80"/>
      <c r="Y1181" s="83" t="s">
        <v>3466</v>
      </c>
      <c r="Z1181" s="80"/>
    </row>
    <row r="1182" spans="1:26" x14ac:dyDescent="0.25">
      <c r="A1182" s="65" t="s">
        <v>596</v>
      </c>
      <c r="B1182" s="65" t="s">
        <v>448</v>
      </c>
      <c r="C1182" s="66"/>
      <c r="D1182" s="67"/>
      <c r="E1182" s="68"/>
      <c r="F1182" s="69"/>
      <c r="G1182" s="66"/>
      <c r="H1182" s="70"/>
      <c r="I1182" s="71"/>
      <c r="J1182" s="71"/>
      <c r="K1182" s="35"/>
      <c r="L1182" s="78">
        <v>1182</v>
      </c>
      <c r="M1182" s="78"/>
      <c r="N1182" s="73"/>
      <c r="O1182" s="80" t="s">
        <v>754</v>
      </c>
      <c r="P1182" s="82">
        <v>42814.742083333331</v>
      </c>
      <c r="Q1182" s="80" t="s">
        <v>1370</v>
      </c>
      <c r="R1182" s="84" t="s">
        <v>1622</v>
      </c>
      <c r="S1182" s="80" t="s">
        <v>1828</v>
      </c>
      <c r="T1182" s="80" t="s">
        <v>1894</v>
      </c>
      <c r="U1182" s="82">
        <v>42814.742083333331</v>
      </c>
      <c r="V1182" s="84" t="s">
        <v>2965</v>
      </c>
      <c r="W1182" s="80"/>
      <c r="X1182" s="80"/>
      <c r="Y1182" s="83" t="s">
        <v>3965</v>
      </c>
      <c r="Z1182" s="80"/>
    </row>
    <row r="1183" spans="1:26" x14ac:dyDescent="0.25">
      <c r="A1183" s="65" t="s">
        <v>596</v>
      </c>
      <c r="B1183" s="65" t="s">
        <v>665</v>
      </c>
      <c r="C1183" s="66"/>
      <c r="D1183" s="67"/>
      <c r="E1183" s="68"/>
      <c r="F1183" s="69"/>
      <c r="G1183" s="66"/>
      <c r="H1183" s="70"/>
      <c r="I1183" s="71"/>
      <c r="J1183" s="71"/>
      <c r="K1183" s="35"/>
      <c r="L1183" s="78">
        <v>1183</v>
      </c>
      <c r="M1183" s="78"/>
      <c r="N1183" s="73"/>
      <c r="O1183" s="80" t="s">
        <v>754</v>
      </c>
      <c r="P1183" s="82">
        <v>42815.851273148146</v>
      </c>
      <c r="Q1183" s="80" t="s">
        <v>1371</v>
      </c>
      <c r="R1183" s="84" t="s">
        <v>1551</v>
      </c>
      <c r="S1183" s="80" t="s">
        <v>1828</v>
      </c>
      <c r="T1183" s="80" t="s">
        <v>1894</v>
      </c>
      <c r="U1183" s="82">
        <v>42815.851273148146</v>
      </c>
      <c r="V1183" s="84" t="s">
        <v>2966</v>
      </c>
      <c r="W1183" s="80"/>
      <c r="X1183" s="80"/>
      <c r="Y1183" s="83" t="s">
        <v>3966</v>
      </c>
      <c r="Z1183" s="80"/>
    </row>
    <row r="1184" spans="1:26" x14ac:dyDescent="0.25">
      <c r="A1184" s="65" t="s">
        <v>596</v>
      </c>
      <c r="B1184" s="65" t="s">
        <v>745</v>
      </c>
      <c r="C1184" s="66"/>
      <c r="D1184" s="67"/>
      <c r="E1184" s="68"/>
      <c r="F1184" s="69"/>
      <c r="G1184" s="66"/>
      <c r="H1184" s="70"/>
      <c r="I1184" s="71"/>
      <c r="J1184" s="71"/>
      <c r="K1184" s="35"/>
      <c r="L1184" s="78">
        <v>1184</v>
      </c>
      <c r="M1184" s="78"/>
      <c r="N1184" s="73"/>
      <c r="O1184" s="80" t="s">
        <v>754</v>
      </c>
      <c r="P1184" s="82">
        <v>42817.620150462964</v>
      </c>
      <c r="Q1184" s="80" t="s">
        <v>1372</v>
      </c>
      <c r="R1184" s="84" t="s">
        <v>1748</v>
      </c>
      <c r="S1184" s="80" t="s">
        <v>1805</v>
      </c>
      <c r="T1184" s="80" t="s">
        <v>2083</v>
      </c>
      <c r="U1184" s="82">
        <v>42817.620150462964</v>
      </c>
      <c r="V1184" s="84" t="s">
        <v>2967</v>
      </c>
      <c r="W1184" s="80"/>
      <c r="X1184" s="80"/>
      <c r="Y1184" s="83" t="s">
        <v>3967</v>
      </c>
      <c r="Z1184" s="80"/>
    </row>
    <row r="1185" spans="1:26" x14ac:dyDescent="0.25">
      <c r="A1185" s="65" t="s">
        <v>596</v>
      </c>
      <c r="B1185" s="65" t="s">
        <v>746</v>
      </c>
      <c r="C1185" s="66"/>
      <c r="D1185" s="67"/>
      <c r="E1185" s="68"/>
      <c r="F1185" s="69"/>
      <c r="G1185" s="66"/>
      <c r="H1185" s="70"/>
      <c r="I1185" s="71"/>
      <c r="J1185" s="71"/>
      <c r="K1185" s="35"/>
      <c r="L1185" s="78">
        <v>1185</v>
      </c>
      <c r="M1185" s="78"/>
      <c r="N1185" s="73"/>
      <c r="O1185" s="80" t="s">
        <v>754</v>
      </c>
      <c r="P1185" s="82">
        <v>42817.679444444446</v>
      </c>
      <c r="Q1185" s="80" t="s">
        <v>1373</v>
      </c>
      <c r="R1185" s="84" t="s">
        <v>1708</v>
      </c>
      <c r="S1185" s="80" t="s">
        <v>1866</v>
      </c>
      <c r="T1185" s="80" t="s">
        <v>2084</v>
      </c>
      <c r="U1185" s="82">
        <v>42817.679444444446</v>
      </c>
      <c r="V1185" s="84" t="s">
        <v>2968</v>
      </c>
      <c r="W1185" s="80"/>
      <c r="X1185" s="80"/>
      <c r="Y1185" s="83" t="s">
        <v>3968</v>
      </c>
      <c r="Z1185" s="80"/>
    </row>
    <row r="1186" spans="1:26" x14ac:dyDescent="0.25">
      <c r="A1186" s="65" t="s">
        <v>596</v>
      </c>
      <c r="B1186" s="65" t="s">
        <v>747</v>
      </c>
      <c r="C1186" s="66"/>
      <c r="D1186" s="67"/>
      <c r="E1186" s="68"/>
      <c r="F1186" s="69"/>
      <c r="G1186" s="66"/>
      <c r="H1186" s="70"/>
      <c r="I1186" s="71"/>
      <c r="J1186" s="71"/>
      <c r="K1186" s="35"/>
      <c r="L1186" s="78">
        <v>1186</v>
      </c>
      <c r="M1186" s="78"/>
      <c r="N1186" s="73"/>
      <c r="O1186" s="80" t="s">
        <v>754</v>
      </c>
      <c r="P1186" s="82">
        <v>42817.679444444446</v>
      </c>
      <c r="Q1186" s="80" t="s">
        <v>1373</v>
      </c>
      <c r="R1186" s="84" t="s">
        <v>1708</v>
      </c>
      <c r="S1186" s="80" t="s">
        <v>1866</v>
      </c>
      <c r="T1186" s="80" t="s">
        <v>2084</v>
      </c>
      <c r="U1186" s="82">
        <v>42817.679444444446</v>
      </c>
      <c r="V1186" s="84" t="s">
        <v>2968</v>
      </c>
      <c r="W1186" s="80"/>
      <c r="X1186" s="80"/>
      <c r="Y1186" s="83" t="s">
        <v>3968</v>
      </c>
      <c r="Z1186" s="80"/>
    </row>
    <row r="1187" spans="1:26" x14ac:dyDescent="0.25">
      <c r="A1187" s="65" t="s">
        <v>597</v>
      </c>
      <c r="B1187" s="65" t="s">
        <v>748</v>
      </c>
      <c r="C1187" s="66"/>
      <c r="D1187" s="67"/>
      <c r="E1187" s="68"/>
      <c r="F1187" s="69"/>
      <c r="G1187" s="66"/>
      <c r="H1187" s="70"/>
      <c r="I1187" s="71"/>
      <c r="J1187" s="71"/>
      <c r="K1187" s="35"/>
      <c r="L1187" s="78">
        <v>1187</v>
      </c>
      <c r="M1187" s="78"/>
      <c r="N1187" s="73"/>
      <c r="O1187" s="80" t="s">
        <v>754</v>
      </c>
      <c r="P1187" s="82">
        <v>42815.549710648149</v>
      </c>
      <c r="Q1187" s="80" t="s">
        <v>1374</v>
      </c>
      <c r="R1187" s="84" t="s">
        <v>1749</v>
      </c>
      <c r="S1187" s="80" t="s">
        <v>1805</v>
      </c>
      <c r="T1187" s="80"/>
      <c r="U1187" s="82">
        <v>42815.549710648149</v>
      </c>
      <c r="V1187" s="84" t="s">
        <v>2969</v>
      </c>
      <c r="W1187" s="80"/>
      <c r="X1187" s="80"/>
      <c r="Y1187" s="83" t="s">
        <v>3969</v>
      </c>
      <c r="Z1187" s="80"/>
    </row>
    <row r="1188" spans="1:26" x14ac:dyDescent="0.25">
      <c r="A1188" s="65" t="s">
        <v>597</v>
      </c>
      <c r="B1188" s="65" t="s">
        <v>749</v>
      </c>
      <c r="C1188" s="66"/>
      <c r="D1188" s="67"/>
      <c r="E1188" s="68"/>
      <c r="F1188" s="69"/>
      <c r="G1188" s="66"/>
      <c r="H1188" s="70"/>
      <c r="I1188" s="71"/>
      <c r="J1188" s="71"/>
      <c r="K1188" s="35"/>
      <c r="L1188" s="78">
        <v>1188</v>
      </c>
      <c r="M1188" s="78"/>
      <c r="N1188" s="73"/>
      <c r="O1188" s="80" t="s">
        <v>754</v>
      </c>
      <c r="P1188" s="82">
        <v>42815.549710648149</v>
      </c>
      <c r="Q1188" s="80" t="s">
        <v>1374</v>
      </c>
      <c r="R1188" s="84" t="s">
        <v>1749</v>
      </c>
      <c r="S1188" s="80" t="s">
        <v>1805</v>
      </c>
      <c r="T1188" s="80"/>
      <c r="U1188" s="82">
        <v>42815.549710648149</v>
      </c>
      <c r="V1188" s="84" t="s">
        <v>2969</v>
      </c>
      <c r="W1188" s="80"/>
      <c r="X1188" s="80"/>
      <c r="Y1188" s="83" t="s">
        <v>3969</v>
      </c>
      <c r="Z1188" s="80"/>
    </row>
    <row r="1189" spans="1:26" x14ac:dyDescent="0.25">
      <c r="A1189" s="65" t="s">
        <v>597</v>
      </c>
      <c r="B1189" s="65" t="s">
        <v>750</v>
      </c>
      <c r="C1189" s="66"/>
      <c r="D1189" s="67"/>
      <c r="E1189" s="68"/>
      <c r="F1189" s="69"/>
      <c r="G1189" s="66"/>
      <c r="H1189" s="70"/>
      <c r="I1189" s="71"/>
      <c r="J1189" s="71"/>
      <c r="K1189" s="35"/>
      <c r="L1189" s="78">
        <v>1189</v>
      </c>
      <c r="M1189" s="78"/>
      <c r="N1189" s="73"/>
      <c r="O1189" s="80" t="s">
        <v>754</v>
      </c>
      <c r="P1189" s="82">
        <v>42817.870289351849</v>
      </c>
      <c r="Q1189" s="80" t="s">
        <v>1375</v>
      </c>
      <c r="R1189" s="84" t="s">
        <v>1750</v>
      </c>
      <c r="S1189" s="80" t="s">
        <v>1824</v>
      </c>
      <c r="T1189" s="80" t="s">
        <v>2085</v>
      </c>
      <c r="U1189" s="82">
        <v>42817.870289351849</v>
      </c>
      <c r="V1189" s="84" t="s">
        <v>2970</v>
      </c>
      <c r="W1189" s="80"/>
      <c r="X1189" s="80"/>
      <c r="Y1189" s="83" t="s">
        <v>3970</v>
      </c>
      <c r="Z1189" s="80"/>
    </row>
    <row r="1190" spans="1:26" x14ac:dyDescent="0.25">
      <c r="A1190" s="65" t="s">
        <v>598</v>
      </c>
      <c r="B1190" s="65" t="s">
        <v>694</v>
      </c>
      <c r="C1190" s="66"/>
      <c r="D1190" s="67"/>
      <c r="E1190" s="68"/>
      <c r="F1190" s="69"/>
      <c r="G1190" s="66"/>
      <c r="H1190" s="70"/>
      <c r="I1190" s="71"/>
      <c r="J1190" s="71"/>
      <c r="K1190" s="35"/>
      <c r="L1190" s="78">
        <v>1190</v>
      </c>
      <c r="M1190" s="78"/>
      <c r="N1190" s="73"/>
      <c r="O1190" s="80" t="s">
        <v>754</v>
      </c>
      <c r="P1190" s="82">
        <v>42816.600694444445</v>
      </c>
      <c r="Q1190" s="80" t="s">
        <v>935</v>
      </c>
      <c r="R1190" s="80"/>
      <c r="S1190" s="80"/>
      <c r="T1190" s="80" t="s">
        <v>1894</v>
      </c>
      <c r="U1190" s="82">
        <v>42816.600694444445</v>
      </c>
      <c r="V1190" s="84" t="s">
        <v>2971</v>
      </c>
      <c r="W1190" s="80"/>
      <c r="X1190" s="80"/>
      <c r="Y1190" s="83" t="s">
        <v>3971</v>
      </c>
      <c r="Z1190" s="80"/>
    </row>
    <row r="1191" spans="1:26" x14ac:dyDescent="0.25">
      <c r="A1191" s="65" t="s">
        <v>599</v>
      </c>
      <c r="B1191" s="65" t="s">
        <v>735</v>
      </c>
      <c r="C1191" s="66"/>
      <c r="D1191" s="67"/>
      <c r="E1191" s="68"/>
      <c r="F1191" s="69"/>
      <c r="G1191" s="66"/>
      <c r="H1191" s="70"/>
      <c r="I1191" s="71"/>
      <c r="J1191" s="71"/>
      <c r="K1191" s="35"/>
      <c r="L1191" s="78">
        <v>1191</v>
      </c>
      <c r="M1191" s="78"/>
      <c r="N1191" s="73"/>
      <c r="O1191" s="80" t="s">
        <v>754</v>
      </c>
      <c r="P1191" s="82">
        <v>42817.703194444446</v>
      </c>
      <c r="Q1191" s="80" t="s">
        <v>1276</v>
      </c>
      <c r="R1191" s="84" t="s">
        <v>1708</v>
      </c>
      <c r="S1191" s="80" t="s">
        <v>1866</v>
      </c>
      <c r="T1191" s="80" t="s">
        <v>2052</v>
      </c>
      <c r="U1191" s="82">
        <v>42817.703194444446</v>
      </c>
      <c r="V1191" s="84" t="s">
        <v>2972</v>
      </c>
      <c r="W1191" s="80"/>
      <c r="X1191" s="80"/>
      <c r="Y1191" s="83" t="s">
        <v>3972</v>
      </c>
      <c r="Z1191" s="80"/>
    </row>
    <row r="1192" spans="1:26" x14ac:dyDescent="0.25">
      <c r="A1192" s="65" t="s">
        <v>596</v>
      </c>
      <c r="B1192" s="65" t="s">
        <v>735</v>
      </c>
      <c r="C1192" s="66"/>
      <c r="D1192" s="67"/>
      <c r="E1192" s="68"/>
      <c r="F1192" s="69"/>
      <c r="G1192" s="66"/>
      <c r="H1192" s="70"/>
      <c r="I1192" s="71"/>
      <c r="J1192" s="71"/>
      <c r="K1192" s="35"/>
      <c r="L1192" s="78">
        <v>1192</v>
      </c>
      <c r="M1192" s="78"/>
      <c r="N1192" s="73"/>
      <c r="O1192" s="80" t="s">
        <v>754</v>
      </c>
      <c r="P1192" s="82">
        <v>42817.69736111111</v>
      </c>
      <c r="Q1192" s="80" t="s">
        <v>1376</v>
      </c>
      <c r="R1192" s="84" t="s">
        <v>1708</v>
      </c>
      <c r="S1192" s="80" t="s">
        <v>1866</v>
      </c>
      <c r="T1192" s="80" t="s">
        <v>2086</v>
      </c>
      <c r="U1192" s="82">
        <v>42817.69736111111</v>
      </c>
      <c r="V1192" s="84" t="s">
        <v>2973</v>
      </c>
      <c r="W1192" s="80"/>
      <c r="X1192" s="80"/>
      <c r="Y1192" s="83" t="s">
        <v>3973</v>
      </c>
      <c r="Z1192" s="80"/>
    </row>
    <row r="1193" spans="1:26" x14ac:dyDescent="0.25">
      <c r="A1193" s="65" t="s">
        <v>598</v>
      </c>
      <c r="B1193" s="65" t="s">
        <v>735</v>
      </c>
      <c r="C1193" s="66"/>
      <c r="D1193" s="67"/>
      <c r="E1193" s="68"/>
      <c r="F1193" s="69"/>
      <c r="G1193" s="66"/>
      <c r="H1193" s="70"/>
      <c r="I1193" s="71"/>
      <c r="J1193" s="71"/>
      <c r="K1193" s="35"/>
      <c r="L1193" s="78">
        <v>1193</v>
      </c>
      <c r="M1193" s="78"/>
      <c r="N1193" s="73"/>
      <c r="O1193" s="80" t="s">
        <v>754</v>
      </c>
      <c r="P1193" s="82">
        <v>42817.698981481481</v>
      </c>
      <c r="Q1193" s="80" t="s">
        <v>1276</v>
      </c>
      <c r="R1193" s="84" t="s">
        <v>1708</v>
      </c>
      <c r="S1193" s="80" t="s">
        <v>1866</v>
      </c>
      <c r="T1193" s="80" t="s">
        <v>2052</v>
      </c>
      <c r="U1193" s="82">
        <v>42817.698981481481</v>
      </c>
      <c r="V1193" s="84" t="s">
        <v>2974</v>
      </c>
      <c r="W1193" s="80"/>
      <c r="X1193" s="80"/>
      <c r="Y1193" s="83" t="s">
        <v>3974</v>
      </c>
      <c r="Z1193" s="80"/>
    </row>
    <row r="1194" spans="1:26" x14ac:dyDescent="0.25">
      <c r="A1194" s="65" t="s">
        <v>600</v>
      </c>
      <c r="B1194" s="65" t="s">
        <v>609</v>
      </c>
      <c r="C1194" s="66"/>
      <c r="D1194" s="67"/>
      <c r="E1194" s="68"/>
      <c r="F1194" s="69"/>
      <c r="G1194" s="66"/>
      <c r="H1194" s="70"/>
      <c r="I1194" s="71"/>
      <c r="J1194" s="71"/>
      <c r="K1194" s="35"/>
      <c r="L1194" s="78">
        <v>1194</v>
      </c>
      <c r="M1194" s="78"/>
      <c r="N1194" s="73"/>
      <c r="O1194" s="80" t="s">
        <v>754</v>
      </c>
      <c r="P1194" s="82">
        <v>42817.883437500001</v>
      </c>
      <c r="Q1194" s="80" t="s">
        <v>1377</v>
      </c>
      <c r="R1194" s="84" t="s">
        <v>1750</v>
      </c>
      <c r="S1194" s="80" t="s">
        <v>1824</v>
      </c>
      <c r="T1194" s="80" t="s">
        <v>2087</v>
      </c>
      <c r="U1194" s="82">
        <v>42817.883437500001</v>
      </c>
      <c r="V1194" s="84" t="s">
        <v>2975</v>
      </c>
      <c r="W1194" s="80"/>
      <c r="X1194" s="80"/>
      <c r="Y1194" s="83" t="s">
        <v>3975</v>
      </c>
      <c r="Z1194" s="80"/>
    </row>
    <row r="1195" spans="1:26" x14ac:dyDescent="0.25">
      <c r="A1195" s="65" t="s">
        <v>600</v>
      </c>
      <c r="B1195" s="65" t="s">
        <v>597</v>
      </c>
      <c r="C1195" s="66"/>
      <c r="D1195" s="67"/>
      <c r="E1195" s="68"/>
      <c r="F1195" s="69"/>
      <c r="G1195" s="66"/>
      <c r="H1195" s="70"/>
      <c r="I1195" s="71"/>
      <c r="J1195" s="71"/>
      <c r="K1195" s="35"/>
      <c r="L1195" s="78">
        <v>1195</v>
      </c>
      <c r="M1195" s="78"/>
      <c r="N1195" s="73"/>
      <c r="O1195" s="80" t="s">
        <v>754</v>
      </c>
      <c r="P1195" s="82">
        <v>42817.883437500001</v>
      </c>
      <c r="Q1195" s="80" t="s">
        <v>1377</v>
      </c>
      <c r="R1195" s="84" t="s">
        <v>1750</v>
      </c>
      <c r="S1195" s="80" t="s">
        <v>1824</v>
      </c>
      <c r="T1195" s="80" t="s">
        <v>2087</v>
      </c>
      <c r="U1195" s="82">
        <v>42817.883437500001</v>
      </c>
      <c r="V1195" s="84" t="s">
        <v>2975</v>
      </c>
      <c r="W1195" s="80"/>
      <c r="X1195" s="80"/>
      <c r="Y1195" s="83" t="s">
        <v>3975</v>
      </c>
      <c r="Z1195" s="80"/>
    </row>
    <row r="1196" spans="1:26" x14ac:dyDescent="0.25">
      <c r="A1196" s="65" t="s">
        <v>544</v>
      </c>
      <c r="B1196" s="65" t="s">
        <v>544</v>
      </c>
      <c r="C1196" s="66"/>
      <c r="D1196" s="67"/>
      <c r="E1196" s="68"/>
      <c r="F1196" s="69"/>
      <c r="G1196" s="66"/>
      <c r="H1196" s="70"/>
      <c r="I1196" s="71"/>
      <c r="J1196" s="71"/>
      <c r="K1196" s="35"/>
      <c r="L1196" s="78">
        <v>1196</v>
      </c>
      <c r="M1196" s="78"/>
      <c r="N1196" s="73"/>
      <c r="O1196" s="80" t="s">
        <v>179</v>
      </c>
      <c r="P1196" s="82">
        <v>42811.784918981481</v>
      </c>
      <c r="Q1196" s="80" t="s">
        <v>1378</v>
      </c>
      <c r="R1196" s="84" t="s">
        <v>1751</v>
      </c>
      <c r="S1196" s="80" t="s">
        <v>1840</v>
      </c>
      <c r="T1196" s="80" t="s">
        <v>1895</v>
      </c>
      <c r="U1196" s="82">
        <v>42811.784918981481</v>
      </c>
      <c r="V1196" s="84" t="s">
        <v>2976</v>
      </c>
      <c r="W1196" s="80"/>
      <c r="X1196" s="80"/>
      <c r="Y1196" s="83" t="s">
        <v>3976</v>
      </c>
      <c r="Z1196" s="80"/>
    </row>
    <row r="1197" spans="1:26" x14ac:dyDescent="0.25">
      <c r="A1197" s="65" t="s">
        <v>544</v>
      </c>
      <c r="B1197" s="65" t="s">
        <v>544</v>
      </c>
      <c r="C1197" s="66"/>
      <c r="D1197" s="67"/>
      <c r="E1197" s="68"/>
      <c r="F1197" s="69"/>
      <c r="G1197" s="66"/>
      <c r="H1197" s="70"/>
      <c r="I1197" s="71"/>
      <c r="J1197" s="71"/>
      <c r="K1197" s="35"/>
      <c r="L1197" s="78">
        <v>1197</v>
      </c>
      <c r="M1197" s="78"/>
      <c r="N1197" s="73"/>
      <c r="O1197" s="80" t="s">
        <v>179</v>
      </c>
      <c r="P1197" s="82">
        <v>42812.542511574073</v>
      </c>
      <c r="Q1197" s="80" t="s">
        <v>1379</v>
      </c>
      <c r="R1197" s="84" t="s">
        <v>1752</v>
      </c>
      <c r="S1197" s="80" t="s">
        <v>1807</v>
      </c>
      <c r="T1197" s="80" t="s">
        <v>1895</v>
      </c>
      <c r="U1197" s="82">
        <v>42812.542511574073</v>
      </c>
      <c r="V1197" s="84" t="s">
        <v>2977</v>
      </c>
      <c r="W1197" s="80"/>
      <c r="X1197" s="80"/>
      <c r="Y1197" s="83" t="s">
        <v>3977</v>
      </c>
      <c r="Z1197" s="80"/>
    </row>
    <row r="1198" spans="1:26" x14ac:dyDescent="0.25">
      <c r="A1198" s="65" t="s">
        <v>544</v>
      </c>
      <c r="B1198" s="65" t="s">
        <v>544</v>
      </c>
      <c r="C1198" s="66"/>
      <c r="D1198" s="67"/>
      <c r="E1198" s="68"/>
      <c r="F1198" s="69"/>
      <c r="G1198" s="66"/>
      <c r="H1198" s="70"/>
      <c r="I1198" s="71"/>
      <c r="J1198" s="71"/>
      <c r="K1198" s="35"/>
      <c r="L1198" s="78">
        <v>1198</v>
      </c>
      <c r="M1198" s="78"/>
      <c r="N1198" s="73"/>
      <c r="O1198" s="80" t="s">
        <v>179</v>
      </c>
      <c r="P1198" s="82">
        <v>42813.673819444448</v>
      </c>
      <c r="Q1198" s="80" t="s">
        <v>1380</v>
      </c>
      <c r="R1198" s="84" t="s">
        <v>1753</v>
      </c>
      <c r="S1198" s="80" t="s">
        <v>1840</v>
      </c>
      <c r="T1198" s="80" t="s">
        <v>1884</v>
      </c>
      <c r="U1198" s="82">
        <v>42813.673819444448</v>
      </c>
      <c r="V1198" s="84" t="s">
        <v>2978</v>
      </c>
      <c r="W1198" s="80"/>
      <c r="X1198" s="80"/>
      <c r="Y1198" s="83" t="s">
        <v>3978</v>
      </c>
      <c r="Z1198" s="80"/>
    </row>
    <row r="1199" spans="1:26" x14ac:dyDescent="0.25">
      <c r="A1199" s="65" t="s">
        <v>544</v>
      </c>
      <c r="B1199" s="65" t="s">
        <v>544</v>
      </c>
      <c r="C1199" s="66"/>
      <c r="D1199" s="67"/>
      <c r="E1199" s="68"/>
      <c r="F1199" s="69"/>
      <c r="G1199" s="66"/>
      <c r="H1199" s="70"/>
      <c r="I1199" s="71"/>
      <c r="J1199" s="71"/>
      <c r="K1199" s="35"/>
      <c r="L1199" s="78">
        <v>1199</v>
      </c>
      <c r="M1199" s="78"/>
      <c r="N1199" s="73"/>
      <c r="O1199" s="80" t="s">
        <v>179</v>
      </c>
      <c r="P1199" s="82">
        <v>42814.368171296293</v>
      </c>
      <c r="Q1199" s="80" t="s">
        <v>813</v>
      </c>
      <c r="R1199" s="80"/>
      <c r="S1199" s="80"/>
      <c r="T1199" s="80" t="s">
        <v>1884</v>
      </c>
      <c r="U1199" s="82">
        <v>42814.368171296293</v>
      </c>
      <c r="V1199" s="84" t="s">
        <v>2979</v>
      </c>
      <c r="W1199" s="80"/>
      <c r="X1199" s="80"/>
      <c r="Y1199" s="83" t="s">
        <v>3979</v>
      </c>
      <c r="Z1199" s="80"/>
    </row>
    <row r="1200" spans="1:26" x14ac:dyDescent="0.25">
      <c r="A1200" s="65" t="s">
        <v>544</v>
      </c>
      <c r="B1200" s="65" t="s">
        <v>544</v>
      </c>
      <c r="C1200" s="66"/>
      <c r="D1200" s="67"/>
      <c r="E1200" s="68"/>
      <c r="F1200" s="69"/>
      <c r="G1200" s="66"/>
      <c r="H1200" s="70"/>
      <c r="I1200" s="71"/>
      <c r="J1200" s="71"/>
      <c r="K1200" s="35"/>
      <c r="L1200" s="78">
        <v>1200</v>
      </c>
      <c r="M1200" s="78"/>
      <c r="N1200" s="73"/>
      <c r="O1200" s="80" t="s">
        <v>179</v>
      </c>
      <c r="P1200" s="82">
        <v>42814.507256944446</v>
      </c>
      <c r="Q1200" s="80" t="s">
        <v>1381</v>
      </c>
      <c r="R1200" s="84" t="s">
        <v>1754</v>
      </c>
      <c r="S1200" s="80" t="s">
        <v>1805</v>
      </c>
      <c r="T1200" s="80"/>
      <c r="U1200" s="82">
        <v>42814.507256944446</v>
      </c>
      <c r="V1200" s="84" t="s">
        <v>2980</v>
      </c>
      <c r="W1200" s="80"/>
      <c r="X1200" s="80"/>
      <c r="Y1200" s="83" t="s">
        <v>3980</v>
      </c>
      <c r="Z1200" s="80"/>
    </row>
    <row r="1201" spans="1:26" x14ac:dyDescent="0.25">
      <c r="A1201" s="65" t="s">
        <v>544</v>
      </c>
      <c r="B1201" s="65" t="s">
        <v>544</v>
      </c>
      <c r="C1201" s="66"/>
      <c r="D1201" s="67"/>
      <c r="E1201" s="68"/>
      <c r="F1201" s="69"/>
      <c r="G1201" s="66"/>
      <c r="H1201" s="70"/>
      <c r="I1201" s="71"/>
      <c r="J1201" s="71"/>
      <c r="K1201" s="35"/>
      <c r="L1201" s="78">
        <v>1201</v>
      </c>
      <c r="M1201" s="78"/>
      <c r="N1201" s="73"/>
      <c r="O1201" s="80" t="s">
        <v>179</v>
      </c>
      <c r="P1201" s="82">
        <v>42814.673958333333</v>
      </c>
      <c r="Q1201" s="80" t="s">
        <v>1382</v>
      </c>
      <c r="R1201" s="80"/>
      <c r="S1201" s="80"/>
      <c r="T1201" s="80" t="s">
        <v>1884</v>
      </c>
      <c r="U1201" s="82">
        <v>42814.673958333333</v>
      </c>
      <c r="V1201" s="84" t="s">
        <v>2981</v>
      </c>
      <c r="W1201" s="80"/>
      <c r="X1201" s="80"/>
      <c r="Y1201" s="83" t="s">
        <v>3981</v>
      </c>
      <c r="Z1201" s="80"/>
    </row>
    <row r="1202" spans="1:26" x14ac:dyDescent="0.25">
      <c r="A1202" s="65" t="s">
        <v>544</v>
      </c>
      <c r="B1202" s="65" t="s">
        <v>544</v>
      </c>
      <c r="C1202" s="66"/>
      <c r="D1202" s="67"/>
      <c r="E1202" s="68"/>
      <c r="F1202" s="69"/>
      <c r="G1202" s="66"/>
      <c r="H1202" s="70"/>
      <c r="I1202" s="71"/>
      <c r="J1202" s="71"/>
      <c r="K1202" s="35"/>
      <c r="L1202" s="78">
        <v>1202</v>
      </c>
      <c r="M1202" s="78"/>
      <c r="N1202" s="73"/>
      <c r="O1202" s="80" t="s">
        <v>179</v>
      </c>
      <c r="P1202" s="82">
        <v>42815.368171296293</v>
      </c>
      <c r="Q1202" s="80" t="s">
        <v>1383</v>
      </c>
      <c r="R1202" s="84" t="s">
        <v>1755</v>
      </c>
      <c r="S1202" s="80" t="s">
        <v>1805</v>
      </c>
      <c r="T1202" s="80" t="s">
        <v>1884</v>
      </c>
      <c r="U1202" s="82">
        <v>42815.368171296293</v>
      </c>
      <c r="V1202" s="84" t="s">
        <v>2982</v>
      </c>
      <c r="W1202" s="80"/>
      <c r="X1202" s="80"/>
      <c r="Y1202" s="83" t="s">
        <v>3982</v>
      </c>
      <c r="Z1202" s="80"/>
    </row>
    <row r="1203" spans="1:26" x14ac:dyDescent="0.25">
      <c r="A1203" s="65" t="s">
        <v>544</v>
      </c>
      <c r="B1203" s="65" t="s">
        <v>544</v>
      </c>
      <c r="C1203" s="66"/>
      <c r="D1203" s="67"/>
      <c r="E1203" s="68"/>
      <c r="F1203" s="69"/>
      <c r="G1203" s="66"/>
      <c r="H1203" s="70"/>
      <c r="I1203" s="71"/>
      <c r="J1203" s="71"/>
      <c r="K1203" s="35"/>
      <c r="L1203" s="78">
        <v>1203</v>
      </c>
      <c r="M1203" s="78"/>
      <c r="N1203" s="73"/>
      <c r="O1203" s="80" t="s">
        <v>179</v>
      </c>
      <c r="P1203" s="82">
        <v>42815.507199074076</v>
      </c>
      <c r="Q1203" s="80" t="s">
        <v>1384</v>
      </c>
      <c r="R1203" s="80"/>
      <c r="S1203" s="80"/>
      <c r="T1203" s="80" t="s">
        <v>1884</v>
      </c>
      <c r="U1203" s="82">
        <v>42815.507199074076</v>
      </c>
      <c r="V1203" s="84" t="s">
        <v>2983</v>
      </c>
      <c r="W1203" s="80"/>
      <c r="X1203" s="80"/>
      <c r="Y1203" s="83" t="s">
        <v>3983</v>
      </c>
      <c r="Z1203" s="80"/>
    </row>
    <row r="1204" spans="1:26" x14ac:dyDescent="0.25">
      <c r="A1204" s="65" t="s">
        <v>544</v>
      </c>
      <c r="B1204" s="65" t="s">
        <v>544</v>
      </c>
      <c r="C1204" s="66"/>
      <c r="D1204" s="67"/>
      <c r="E1204" s="68"/>
      <c r="F1204" s="69"/>
      <c r="G1204" s="66"/>
      <c r="H1204" s="70"/>
      <c r="I1204" s="71"/>
      <c r="J1204" s="71"/>
      <c r="K1204" s="35"/>
      <c r="L1204" s="78">
        <v>1204</v>
      </c>
      <c r="M1204" s="78"/>
      <c r="N1204" s="73"/>
      <c r="O1204" s="80" t="s">
        <v>179</v>
      </c>
      <c r="P1204" s="82">
        <v>42815.673981481479</v>
      </c>
      <c r="Q1204" s="80" t="s">
        <v>1385</v>
      </c>
      <c r="R1204" s="84" t="s">
        <v>1756</v>
      </c>
      <c r="S1204" s="80" t="s">
        <v>1805</v>
      </c>
      <c r="T1204" s="80" t="s">
        <v>2088</v>
      </c>
      <c r="U1204" s="82">
        <v>42815.673981481479</v>
      </c>
      <c r="V1204" s="84" t="s">
        <v>2984</v>
      </c>
      <c r="W1204" s="80"/>
      <c r="X1204" s="80"/>
      <c r="Y1204" s="83" t="s">
        <v>3984</v>
      </c>
      <c r="Z1204" s="80"/>
    </row>
    <row r="1205" spans="1:26" x14ac:dyDescent="0.25">
      <c r="A1205" s="65" t="s">
        <v>544</v>
      </c>
      <c r="B1205" s="65" t="s">
        <v>544</v>
      </c>
      <c r="C1205" s="66"/>
      <c r="D1205" s="67"/>
      <c r="E1205" s="68"/>
      <c r="F1205" s="69"/>
      <c r="G1205" s="66"/>
      <c r="H1205" s="70"/>
      <c r="I1205" s="71"/>
      <c r="J1205" s="71"/>
      <c r="K1205" s="35"/>
      <c r="L1205" s="78">
        <v>1205</v>
      </c>
      <c r="M1205" s="78"/>
      <c r="N1205" s="73"/>
      <c r="O1205" s="80" t="s">
        <v>179</v>
      </c>
      <c r="P1205" s="82">
        <v>42816.368333333332</v>
      </c>
      <c r="Q1205" s="80" t="s">
        <v>1386</v>
      </c>
      <c r="R1205" s="80"/>
      <c r="S1205" s="80"/>
      <c r="T1205" s="80" t="s">
        <v>1884</v>
      </c>
      <c r="U1205" s="82">
        <v>42816.368333333332</v>
      </c>
      <c r="V1205" s="84" t="s">
        <v>2985</v>
      </c>
      <c r="W1205" s="80"/>
      <c r="X1205" s="80"/>
      <c r="Y1205" s="83" t="s">
        <v>3985</v>
      </c>
      <c r="Z1205" s="80"/>
    </row>
    <row r="1206" spans="1:26" x14ac:dyDescent="0.25">
      <c r="A1206" s="65" t="s">
        <v>544</v>
      </c>
      <c r="B1206" s="65" t="s">
        <v>544</v>
      </c>
      <c r="C1206" s="66"/>
      <c r="D1206" s="67"/>
      <c r="E1206" s="68"/>
      <c r="F1206" s="69"/>
      <c r="G1206" s="66"/>
      <c r="H1206" s="70"/>
      <c r="I1206" s="71"/>
      <c r="J1206" s="71"/>
      <c r="K1206" s="35"/>
      <c r="L1206" s="78">
        <v>1206</v>
      </c>
      <c r="M1206" s="78"/>
      <c r="N1206" s="73"/>
      <c r="O1206" s="80" t="s">
        <v>179</v>
      </c>
      <c r="P1206" s="82">
        <v>42816.507175925923</v>
      </c>
      <c r="Q1206" s="80" t="s">
        <v>1387</v>
      </c>
      <c r="R1206" s="80"/>
      <c r="S1206" s="80"/>
      <c r="T1206" s="80" t="s">
        <v>1884</v>
      </c>
      <c r="U1206" s="82">
        <v>42816.507175925923</v>
      </c>
      <c r="V1206" s="84" t="s">
        <v>2986</v>
      </c>
      <c r="W1206" s="80"/>
      <c r="X1206" s="80"/>
      <c r="Y1206" s="83" t="s">
        <v>3986</v>
      </c>
      <c r="Z1206" s="80"/>
    </row>
    <row r="1207" spans="1:26" x14ac:dyDescent="0.25">
      <c r="A1207" s="65" t="s">
        <v>544</v>
      </c>
      <c r="B1207" s="65" t="s">
        <v>544</v>
      </c>
      <c r="C1207" s="66"/>
      <c r="D1207" s="67"/>
      <c r="E1207" s="68"/>
      <c r="F1207" s="69"/>
      <c r="G1207" s="66"/>
      <c r="H1207" s="70"/>
      <c r="I1207" s="71"/>
      <c r="J1207" s="71"/>
      <c r="K1207" s="35"/>
      <c r="L1207" s="78">
        <v>1207</v>
      </c>
      <c r="M1207" s="78"/>
      <c r="N1207" s="73"/>
      <c r="O1207" s="80" t="s">
        <v>179</v>
      </c>
      <c r="P1207" s="82">
        <v>42816.673935185187</v>
      </c>
      <c r="Q1207" s="80" t="s">
        <v>1388</v>
      </c>
      <c r="R1207" s="80"/>
      <c r="S1207" s="80"/>
      <c r="T1207" s="80" t="s">
        <v>1884</v>
      </c>
      <c r="U1207" s="82">
        <v>42816.673935185187</v>
      </c>
      <c r="V1207" s="84" t="s">
        <v>2987</v>
      </c>
      <c r="W1207" s="80"/>
      <c r="X1207" s="80"/>
      <c r="Y1207" s="83" t="s">
        <v>3987</v>
      </c>
      <c r="Z1207" s="80"/>
    </row>
    <row r="1208" spans="1:26" x14ac:dyDescent="0.25">
      <c r="A1208" s="65" t="s">
        <v>544</v>
      </c>
      <c r="B1208" s="65" t="s">
        <v>544</v>
      </c>
      <c r="C1208" s="66"/>
      <c r="D1208" s="67"/>
      <c r="E1208" s="68"/>
      <c r="F1208" s="69"/>
      <c r="G1208" s="66"/>
      <c r="H1208" s="70"/>
      <c r="I1208" s="71"/>
      <c r="J1208" s="71"/>
      <c r="K1208" s="35"/>
      <c r="L1208" s="78">
        <v>1208</v>
      </c>
      <c r="M1208" s="78"/>
      <c r="N1208" s="73"/>
      <c r="O1208" s="80" t="s">
        <v>179</v>
      </c>
      <c r="P1208" s="82">
        <v>42817.673981481479</v>
      </c>
      <c r="Q1208" s="80" t="s">
        <v>1389</v>
      </c>
      <c r="R1208" s="80"/>
      <c r="S1208" s="80"/>
      <c r="T1208" s="80" t="s">
        <v>1884</v>
      </c>
      <c r="U1208" s="82">
        <v>42817.673981481479</v>
      </c>
      <c r="V1208" s="84" t="s">
        <v>2988</v>
      </c>
      <c r="W1208" s="80"/>
      <c r="X1208" s="80"/>
      <c r="Y1208" s="83" t="s">
        <v>3988</v>
      </c>
      <c r="Z1208" s="80"/>
    </row>
    <row r="1209" spans="1:26" x14ac:dyDescent="0.25">
      <c r="A1209" s="65" t="s">
        <v>544</v>
      </c>
      <c r="B1209" s="65" t="s">
        <v>544</v>
      </c>
      <c r="C1209" s="66"/>
      <c r="D1209" s="67"/>
      <c r="E1209" s="68"/>
      <c r="F1209" s="69"/>
      <c r="G1209" s="66"/>
      <c r="H1209" s="70"/>
      <c r="I1209" s="71"/>
      <c r="J1209" s="71"/>
      <c r="K1209" s="35"/>
      <c r="L1209" s="78">
        <v>1209</v>
      </c>
      <c r="M1209" s="78"/>
      <c r="N1209" s="73"/>
      <c r="O1209" s="80" t="s">
        <v>179</v>
      </c>
      <c r="P1209" s="82">
        <v>42817.673981481479</v>
      </c>
      <c r="Q1209" s="80" t="s">
        <v>1390</v>
      </c>
      <c r="R1209" s="80"/>
      <c r="S1209" s="80"/>
      <c r="T1209" s="80" t="s">
        <v>1884</v>
      </c>
      <c r="U1209" s="82">
        <v>42817.673981481479</v>
      </c>
      <c r="V1209" s="84" t="s">
        <v>2989</v>
      </c>
      <c r="W1209" s="80"/>
      <c r="X1209" s="80"/>
      <c r="Y1209" s="83" t="s">
        <v>3989</v>
      </c>
      <c r="Z1209" s="80"/>
    </row>
    <row r="1210" spans="1:26" x14ac:dyDescent="0.25">
      <c r="A1210" s="65" t="s">
        <v>601</v>
      </c>
      <c r="B1210" s="65" t="s">
        <v>544</v>
      </c>
      <c r="C1210" s="66"/>
      <c r="D1210" s="67"/>
      <c r="E1210" s="68"/>
      <c r="F1210" s="69"/>
      <c r="G1210" s="66"/>
      <c r="H1210" s="70"/>
      <c r="I1210" s="71"/>
      <c r="J1210" s="71"/>
      <c r="K1210" s="35"/>
      <c r="L1210" s="78">
        <v>1210</v>
      </c>
      <c r="M1210" s="78"/>
      <c r="N1210" s="73"/>
      <c r="O1210" s="80" t="s">
        <v>754</v>
      </c>
      <c r="P1210" s="82">
        <v>42817.891319444447</v>
      </c>
      <c r="Q1210" s="80" t="s">
        <v>1273</v>
      </c>
      <c r="R1210" s="80"/>
      <c r="S1210" s="80"/>
      <c r="T1210" s="80" t="s">
        <v>1884</v>
      </c>
      <c r="U1210" s="82">
        <v>42817.891319444447</v>
      </c>
      <c r="V1210" s="84" t="s">
        <v>2990</v>
      </c>
      <c r="W1210" s="80"/>
      <c r="X1210" s="80"/>
      <c r="Y1210" s="83" t="s">
        <v>3990</v>
      </c>
      <c r="Z1210" s="80"/>
    </row>
    <row r="1211" spans="1:26" x14ac:dyDescent="0.25">
      <c r="A1211" s="65" t="s">
        <v>589</v>
      </c>
      <c r="B1211" s="65" t="s">
        <v>589</v>
      </c>
      <c r="C1211" s="66"/>
      <c r="D1211" s="67"/>
      <c r="E1211" s="68"/>
      <c r="F1211" s="69"/>
      <c r="G1211" s="66"/>
      <c r="H1211" s="70"/>
      <c r="I1211" s="71"/>
      <c r="J1211" s="71"/>
      <c r="K1211" s="35"/>
      <c r="L1211" s="78">
        <v>1211</v>
      </c>
      <c r="M1211" s="78"/>
      <c r="N1211" s="73"/>
      <c r="O1211" s="80" t="s">
        <v>179</v>
      </c>
      <c r="P1211" s="82">
        <v>42812.628275462965</v>
      </c>
      <c r="Q1211" s="80" t="s">
        <v>1391</v>
      </c>
      <c r="R1211" s="80"/>
      <c r="S1211" s="80"/>
      <c r="T1211" s="80" t="s">
        <v>1900</v>
      </c>
      <c r="U1211" s="82">
        <v>42812.628275462965</v>
      </c>
      <c r="V1211" s="84" t="s">
        <v>2991</v>
      </c>
      <c r="W1211" s="80"/>
      <c r="X1211" s="80"/>
      <c r="Y1211" s="83" t="s">
        <v>3991</v>
      </c>
      <c r="Z1211" s="80"/>
    </row>
    <row r="1212" spans="1:26" x14ac:dyDescent="0.25">
      <c r="A1212" s="65" t="s">
        <v>589</v>
      </c>
      <c r="B1212" s="65" t="s">
        <v>589</v>
      </c>
      <c r="C1212" s="66"/>
      <c r="D1212" s="67"/>
      <c r="E1212" s="68"/>
      <c r="F1212" s="69"/>
      <c r="G1212" s="66"/>
      <c r="H1212" s="70"/>
      <c r="I1212" s="71"/>
      <c r="J1212" s="71"/>
      <c r="K1212" s="35"/>
      <c r="L1212" s="78">
        <v>1212</v>
      </c>
      <c r="M1212" s="78"/>
      <c r="N1212" s="73"/>
      <c r="O1212" s="80" t="s">
        <v>179</v>
      </c>
      <c r="P1212" s="82">
        <v>42813.378703703704</v>
      </c>
      <c r="Q1212" s="80" t="s">
        <v>1392</v>
      </c>
      <c r="R1212" s="84" t="s">
        <v>1515</v>
      </c>
      <c r="S1212" s="80" t="s">
        <v>1815</v>
      </c>
      <c r="T1212" s="80" t="s">
        <v>2089</v>
      </c>
      <c r="U1212" s="82">
        <v>42813.378703703704</v>
      </c>
      <c r="V1212" s="84" t="s">
        <v>2992</v>
      </c>
      <c r="W1212" s="80"/>
      <c r="X1212" s="80"/>
      <c r="Y1212" s="83" t="s">
        <v>3992</v>
      </c>
      <c r="Z1212" s="80"/>
    </row>
    <row r="1213" spans="1:26" x14ac:dyDescent="0.25">
      <c r="A1213" s="65" t="s">
        <v>589</v>
      </c>
      <c r="B1213" s="65" t="s">
        <v>589</v>
      </c>
      <c r="C1213" s="66"/>
      <c r="D1213" s="67"/>
      <c r="E1213" s="68"/>
      <c r="F1213" s="69"/>
      <c r="G1213" s="66"/>
      <c r="H1213" s="70"/>
      <c r="I1213" s="71"/>
      <c r="J1213" s="71"/>
      <c r="K1213" s="35"/>
      <c r="L1213" s="78">
        <v>1213</v>
      </c>
      <c r="M1213" s="78"/>
      <c r="N1213" s="73"/>
      <c r="O1213" s="80" t="s">
        <v>179</v>
      </c>
      <c r="P1213" s="82">
        <v>42817.576284722221</v>
      </c>
      <c r="Q1213" s="80" t="s">
        <v>1393</v>
      </c>
      <c r="R1213" s="80"/>
      <c r="S1213" s="80"/>
      <c r="T1213" s="80" t="s">
        <v>2080</v>
      </c>
      <c r="U1213" s="82">
        <v>42817.576284722221</v>
      </c>
      <c r="V1213" s="84" t="s">
        <v>2993</v>
      </c>
      <c r="W1213" s="80"/>
      <c r="X1213" s="80"/>
      <c r="Y1213" s="83" t="s">
        <v>3993</v>
      </c>
      <c r="Z1213" s="80"/>
    </row>
    <row r="1214" spans="1:26" x14ac:dyDescent="0.25">
      <c r="A1214" s="65" t="s">
        <v>589</v>
      </c>
      <c r="B1214" s="65" t="s">
        <v>589</v>
      </c>
      <c r="C1214" s="66"/>
      <c r="D1214" s="67"/>
      <c r="E1214" s="68"/>
      <c r="F1214" s="69"/>
      <c r="G1214" s="66"/>
      <c r="H1214" s="70"/>
      <c r="I1214" s="71"/>
      <c r="J1214" s="71"/>
      <c r="K1214" s="35"/>
      <c r="L1214" s="78">
        <v>1214</v>
      </c>
      <c r="M1214" s="78"/>
      <c r="N1214" s="73"/>
      <c r="O1214" s="80" t="s">
        <v>179</v>
      </c>
      <c r="P1214" s="82">
        <v>42817.858090277776</v>
      </c>
      <c r="Q1214" s="80" t="s">
        <v>1394</v>
      </c>
      <c r="R1214" s="84" t="s">
        <v>1747</v>
      </c>
      <c r="S1214" s="80" t="s">
        <v>1878</v>
      </c>
      <c r="T1214" s="80" t="s">
        <v>2081</v>
      </c>
      <c r="U1214" s="82">
        <v>42817.858090277776</v>
      </c>
      <c r="V1214" s="84" t="s">
        <v>2994</v>
      </c>
      <c r="W1214" s="80"/>
      <c r="X1214" s="80"/>
      <c r="Y1214" s="83" t="s">
        <v>3994</v>
      </c>
      <c r="Z1214" s="80"/>
    </row>
    <row r="1215" spans="1:26" x14ac:dyDescent="0.25">
      <c r="A1215" s="65" t="s">
        <v>602</v>
      </c>
      <c r="B1215" s="65" t="s">
        <v>589</v>
      </c>
      <c r="C1215" s="66"/>
      <c r="D1215" s="67"/>
      <c r="E1215" s="68"/>
      <c r="F1215" s="69"/>
      <c r="G1215" s="66"/>
      <c r="H1215" s="70"/>
      <c r="I1215" s="71"/>
      <c r="J1215" s="71"/>
      <c r="K1215" s="35"/>
      <c r="L1215" s="78">
        <v>1215</v>
      </c>
      <c r="M1215" s="78"/>
      <c r="N1215" s="73"/>
      <c r="O1215" s="80" t="s">
        <v>754</v>
      </c>
      <c r="P1215" s="82">
        <v>42817.893425925926</v>
      </c>
      <c r="Q1215" s="80" t="s">
        <v>1364</v>
      </c>
      <c r="R1215" s="84" t="s">
        <v>1747</v>
      </c>
      <c r="S1215" s="80" t="s">
        <v>1878</v>
      </c>
      <c r="T1215" s="80" t="s">
        <v>2081</v>
      </c>
      <c r="U1215" s="82">
        <v>42817.893425925926</v>
      </c>
      <c r="V1215" s="84" t="s">
        <v>2995</v>
      </c>
      <c r="W1215" s="80"/>
      <c r="X1215" s="80"/>
      <c r="Y1215" s="83" t="s">
        <v>3995</v>
      </c>
      <c r="Z1215" s="80"/>
    </row>
    <row r="1216" spans="1:26" x14ac:dyDescent="0.25">
      <c r="A1216" s="65" t="s">
        <v>603</v>
      </c>
      <c r="B1216" s="65" t="s">
        <v>621</v>
      </c>
      <c r="C1216" s="66"/>
      <c r="D1216" s="67"/>
      <c r="E1216" s="68"/>
      <c r="F1216" s="69"/>
      <c r="G1216" s="66"/>
      <c r="H1216" s="70"/>
      <c r="I1216" s="71"/>
      <c r="J1216" s="71"/>
      <c r="K1216" s="35"/>
      <c r="L1216" s="78">
        <v>1216</v>
      </c>
      <c r="M1216" s="78"/>
      <c r="N1216" s="73"/>
      <c r="O1216" s="80" t="s">
        <v>754</v>
      </c>
      <c r="P1216" s="82">
        <v>42817.895289351851</v>
      </c>
      <c r="Q1216" s="80" t="s">
        <v>985</v>
      </c>
      <c r="R1216" s="84" t="s">
        <v>1626</v>
      </c>
      <c r="S1216" s="80" t="s">
        <v>1855</v>
      </c>
      <c r="T1216" s="80" t="s">
        <v>1998</v>
      </c>
      <c r="U1216" s="82">
        <v>42817.895289351851</v>
      </c>
      <c r="V1216" s="84" t="s">
        <v>2996</v>
      </c>
      <c r="W1216" s="80"/>
      <c r="X1216" s="80"/>
      <c r="Y1216" s="83" t="s">
        <v>3996</v>
      </c>
      <c r="Z1216" s="80"/>
    </row>
    <row r="1217" spans="1:26" x14ac:dyDescent="0.25">
      <c r="A1217" s="65" t="s">
        <v>604</v>
      </c>
      <c r="B1217" s="65" t="s">
        <v>668</v>
      </c>
      <c r="C1217" s="66"/>
      <c r="D1217" s="67"/>
      <c r="E1217" s="68"/>
      <c r="F1217" s="69"/>
      <c r="G1217" s="66"/>
      <c r="H1217" s="70"/>
      <c r="I1217" s="71"/>
      <c r="J1217" s="71"/>
      <c r="K1217" s="35"/>
      <c r="L1217" s="78">
        <v>1217</v>
      </c>
      <c r="M1217" s="78"/>
      <c r="N1217" s="73"/>
      <c r="O1217" s="80" t="s">
        <v>754</v>
      </c>
      <c r="P1217" s="82">
        <v>42816.080682870372</v>
      </c>
      <c r="Q1217" s="80" t="s">
        <v>901</v>
      </c>
      <c r="R1217" s="84" t="s">
        <v>1573</v>
      </c>
      <c r="S1217" s="80" t="s">
        <v>1804</v>
      </c>
      <c r="T1217" s="80" t="s">
        <v>1884</v>
      </c>
      <c r="U1217" s="82">
        <v>42816.080682870372</v>
      </c>
      <c r="V1217" s="84" t="s">
        <v>2997</v>
      </c>
      <c r="W1217" s="80"/>
      <c r="X1217" s="80"/>
      <c r="Y1217" s="83" t="s">
        <v>3997</v>
      </c>
      <c r="Z1217" s="80"/>
    </row>
    <row r="1218" spans="1:26" x14ac:dyDescent="0.25">
      <c r="A1218" s="65" t="s">
        <v>604</v>
      </c>
      <c r="B1218" s="65" t="s">
        <v>605</v>
      </c>
      <c r="C1218" s="66"/>
      <c r="D1218" s="67"/>
      <c r="E1218" s="68"/>
      <c r="F1218" s="69"/>
      <c r="G1218" s="66"/>
      <c r="H1218" s="70"/>
      <c r="I1218" s="71"/>
      <c r="J1218" s="71"/>
      <c r="K1218" s="35"/>
      <c r="L1218" s="78">
        <v>1218</v>
      </c>
      <c r="M1218" s="78"/>
      <c r="N1218" s="73"/>
      <c r="O1218" s="80" t="s">
        <v>754</v>
      </c>
      <c r="P1218" s="82">
        <v>42816.080682870372</v>
      </c>
      <c r="Q1218" s="80" t="s">
        <v>901</v>
      </c>
      <c r="R1218" s="84" t="s">
        <v>1573</v>
      </c>
      <c r="S1218" s="80" t="s">
        <v>1804</v>
      </c>
      <c r="T1218" s="80" t="s">
        <v>1884</v>
      </c>
      <c r="U1218" s="82">
        <v>42816.080682870372</v>
      </c>
      <c r="V1218" s="84" t="s">
        <v>2997</v>
      </c>
      <c r="W1218" s="80"/>
      <c r="X1218" s="80"/>
      <c r="Y1218" s="83" t="s">
        <v>3997</v>
      </c>
      <c r="Z1218" s="80"/>
    </row>
    <row r="1219" spans="1:26" x14ac:dyDescent="0.25">
      <c r="A1219" s="65" t="s">
        <v>604</v>
      </c>
      <c r="B1219" s="65" t="s">
        <v>606</v>
      </c>
      <c r="C1219" s="66"/>
      <c r="D1219" s="67"/>
      <c r="E1219" s="68"/>
      <c r="F1219" s="69"/>
      <c r="G1219" s="66"/>
      <c r="H1219" s="70"/>
      <c r="I1219" s="71"/>
      <c r="J1219" s="71"/>
      <c r="K1219" s="35"/>
      <c r="L1219" s="78">
        <v>1219</v>
      </c>
      <c r="M1219" s="78"/>
      <c r="N1219" s="73"/>
      <c r="O1219" s="80" t="s">
        <v>754</v>
      </c>
      <c r="P1219" s="82">
        <v>42816.080682870372</v>
      </c>
      <c r="Q1219" s="80" t="s">
        <v>901</v>
      </c>
      <c r="R1219" s="84" t="s">
        <v>1573</v>
      </c>
      <c r="S1219" s="80" t="s">
        <v>1804</v>
      </c>
      <c r="T1219" s="80" t="s">
        <v>1884</v>
      </c>
      <c r="U1219" s="82">
        <v>42816.080682870372</v>
      </c>
      <c r="V1219" s="84" t="s">
        <v>2997</v>
      </c>
      <c r="W1219" s="80"/>
      <c r="X1219" s="80"/>
      <c r="Y1219" s="83" t="s">
        <v>3997</v>
      </c>
      <c r="Z1219" s="80"/>
    </row>
    <row r="1220" spans="1:26" x14ac:dyDescent="0.25">
      <c r="A1220" s="65" t="s">
        <v>604</v>
      </c>
      <c r="B1220" s="65" t="s">
        <v>606</v>
      </c>
      <c r="C1220" s="66"/>
      <c r="D1220" s="67"/>
      <c r="E1220" s="68"/>
      <c r="F1220" s="69"/>
      <c r="G1220" s="66"/>
      <c r="H1220" s="70"/>
      <c r="I1220" s="71"/>
      <c r="J1220" s="71"/>
      <c r="K1220" s="35"/>
      <c r="L1220" s="78">
        <v>1220</v>
      </c>
      <c r="M1220" s="78"/>
      <c r="N1220" s="73"/>
      <c r="O1220" s="80" t="s">
        <v>754</v>
      </c>
      <c r="P1220" s="82">
        <v>42817.908275462964</v>
      </c>
      <c r="Q1220" s="80" t="s">
        <v>1395</v>
      </c>
      <c r="R1220" s="80"/>
      <c r="S1220" s="80"/>
      <c r="T1220" s="80" t="s">
        <v>2090</v>
      </c>
      <c r="U1220" s="82">
        <v>42817.908275462964</v>
      </c>
      <c r="V1220" s="84" t="s">
        <v>2998</v>
      </c>
      <c r="W1220" s="80"/>
      <c r="X1220" s="80"/>
      <c r="Y1220" s="83" t="s">
        <v>3998</v>
      </c>
      <c r="Z1220" s="80"/>
    </row>
    <row r="1221" spans="1:26" x14ac:dyDescent="0.25">
      <c r="A1221" s="65" t="s">
        <v>605</v>
      </c>
      <c r="B1221" s="65" t="s">
        <v>668</v>
      </c>
      <c r="C1221" s="66"/>
      <c r="D1221" s="67"/>
      <c r="E1221" s="68"/>
      <c r="F1221" s="69"/>
      <c r="G1221" s="66"/>
      <c r="H1221" s="70"/>
      <c r="I1221" s="71"/>
      <c r="J1221" s="71"/>
      <c r="K1221" s="35"/>
      <c r="L1221" s="78">
        <v>1221</v>
      </c>
      <c r="M1221" s="78"/>
      <c r="N1221" s="73"/>
      <c r="O1221" s="80" t="s">
        <v>754</v>
      </c>
      <c r="P1221" s="82">
        <v>42816.607164351852</v>
      </c>
      <c r="Q1221" s="80" t="s">
        <v>900</v>
      </c>
      <c r="R1221" s="84" t="s">
        <v>1572</v>
      </c>
      <c r="S1221" s="80" t="s">
        <v>1804</v>
      </c>
      <c r="T1221" s="80" t="s">
        <v>1884</v>
      </c>
      <c r="U1221" s="82">
        <v>42816.607164351852</v>
      </c>
      <c r="V1221" s="84" t="s">
        <v>2999</v>
      </c>
      <c r="W1221" s="80"/>
      <c r="X1221" s="80"/>
      <c r="Y1221" s="83" t="s">
        <v>3999</v>
      </c>
      <c r="Z1221" s="80"/>
    </row>
    <row r="1222" spans="1:26" x14ac:dyDescent="0.25">
      <c r="A1222" s="65" t="s">
        <v>606</v>
      </c>
      <c r="B1222" s="65" t="s">
        <v>668</v>
      </c>
      <c r="C1222" s="66"/>
      <c r="D1222" s="67"/>
      <c r="E1222" s="68"/>
      <c r="F1222" s="69"/>
      <c r="G1222" s="66"/>
      <c r="H1222" s="70"/>
      <c r="I1222" s="71"/>
      <c r="J1222" s="71"/>
      <c r="K1222" s="35"/>
      <c r="L1222" s="78">
        <v>1222</v>
      </c>
      <c r="M1222" s="78"/>
      <c r="N1222" s="73"/>
      <c r="O1222" s="80" t="s">
        <v>754</v>
      </c>
      <c r="P1222" s="82">
        <v>42815.774398148147</v>
      </c>
      <c r="Q1222" s="80" t="s">
        <v>1396</v>
      </c>
      <c r="R1222" s="84" t="s">
        <v>1757</v>
      </c>
      <c r="S1222" s="80" t="s">
        <v>1879</v>
      </c>
      <c r="T1222" s="80" t="s">
        <v>2091</v>
      </c>
      <c r="U1222" s="82">
        <v>42815.774398148147</v>
      </c>
      <c r="V1222" s="84" t="s">
        <v>3000</v>
      </c>
      <c r="W1222" s="80"/>
      <c r="X1222" s="80"/>
      <c r="Y1222" s="83" t="s">
        <v>4000</v>
      </c>
      <c r="Z1222" s="80"/>
    </row>
    <row r="1223" spans="1:26" x14ac:dyDescent="0.25">
      <c r="A1223" s="65" t="s">
        <v>606</v>
      </c>
      <c r="B1223" s="65" t="s">
        <v>668</v>
      </c>
      <c r="C1223" s="66"/>
      <c r="D1223" s="67"/>
      <c r="E1223" s="68"/>
      <c r="F1223" s="69"/>
      <c r="G1223" s="66"/>
      <c r="H1223" s="70"/>
      <c r="I1223" s="71"/>
      <c r="J1223" s="71"/>
      <c r="K1223" s="35"/>
      <c r="L1223" s="78">
        <v>1223</v>
      </c>
      <c r="M1223" s="78"/>
      <c r="N1223" s="73"/>
      <c r="O1223" s="80" t="s">
        <v>754</v>
      </c>
      <c r="P1223" s="82">
        <v>42815.914236111108</v>
      </c>
      <c r="Q1223" s="80" t="s">
        <v>1397</v>
      </c>
      <c r="R1223" s="80"/>
      <c r="S1223" s="80"/>
      <c r="T1223" s="80" t="s">
        <v>2091</v>
      </c>
      <c r="U1223" s="82">
        <v>42815.914236111108</v>
      </c>
      <c r="V1223" s="84" t="s">
        <v>3001</v>
      </c>
      <c r="W1223" s="80"/>
      <c r="X1223" s="80"/>
      <c r="Y1223" s="83" t="s">
        <v>4001</v>
      </c>
      <c r="Z1223" s="80"/>
    </row>
    <row r="1224" spans="1:26" x14ac:dyDescent="0.25">
      <c r="A1224" s="65" t="s">
        <v>606</v>
      </c>
      <c r="B1224" s="65" t="s">
        <v>668</v>
      </c>
      <c r="C1224" s="66"/>
      <c r="D1224" s="67"/>
      <c r="E1224" s="68"/>
      <c r="F1224" s="69"/>
      <c r="G1224" s="66"/>
      <c r="H1224" s="70"/>
      <c r="I1224" s="71"/>
      <c r="J1224" s="71"/>
      <c r="K1224" s="35"/>
      <c r="L1224" s="78">
        <v>1224</v>
      </c>
      <c r="M1224" s="78"/>
      <c r="N1224" s="73"/>
      <c r="O1224" s="80" t="s">
        <v>754</v>
      </c>
      <c r="P1224" s="82">
        <v>42815.950254629628</v>
      </c>
      <c r="Q1224" s="80" t="s">
        <v>1398</v>
      </c>
      <c r="R1224" s="84" t="s">
        <v>1573</v>
      </c>
      <c r="S1224" s="80" t="s">
        <v>1804</v>
      </c>
      <c r="T1224" s="80" t="s">
        <v>1884</v>
      </c>
      <c r="U1224" s="82">
        <v>42815.950254629628</v>
      </c>
      <c r="V1224" s="84" t="s">
        <v>3002</v>
      </c>
      <c r="W1224" s="80"/>
      <c r="X1224" s="80"/>
      <c r="Y1224" s="83" t="s">
        <v>4002</v>
      </c>
      <c r="Z1224" s="80"/>
    </row>
    <row r="1225" spans="1:26" x14ac:dyDescent="0.25">
      <c r="A1225" s="65" t="s">
        <v>606</v>
      </c>
      <c r="B1225" s="65" t="s">
        <v>668</v>
      </c>
      <c r="C1225" s="66"/>
      <c r="D1225" s="67"/>
      <c r="E1225" s="68"/>
      <c r="F1225" s="69"/>
      <c r="G1225" s="66"/>
      <c r="H1225" s="70"/>
      <c r="I1225" s="71"/>
      <c r="J1225" s="71"/>
      <c r="K1225" s="35"/>
      <c r="L1225" s="78">
        <v>1225</v>
      </c>
      <c r="M1225" s="78"/>
      <c r="N1225" s="73"/>
      <c r="O1225" s="80" t="s">
        <v>754</v>
      </c>
      <c r="P1225" s="82">
        <v>42815.957060185188</v>
      </c>
      <c r="Q1225" s="80" t="s">
        <v>1399</v>
      </c>
      <c r="R1225" s="84" t="s">
        <v>1758</v>
      </c>
      <c r="S1225" s="80" t="s">
        <v>1804</v>
      </c>
      <c r="T1225" s="80" t="s">
        <v>1884</v>
      </c>
      <c r="U1225" s="82">
        <v>42815.957060185188</v>
      </c>
      <c r="V1225" s="84" t="s">
        <v>3003</v>
      </c>
      <c r="W1225" s="80"/>
      <c r="X1225" s="80"/>
      <c r="Y1225" s="83" t="s">
        <v>4003</v>
      </c>
      <c r="Z1225" s="80"/>
    </row>
    <row r="1226" spans="1:26" x14ac:dyDescent="0.25">
      <c r="A1226" s="65" t="s">
        <v>606</v>
      </c>
      <c r="B1226" s="65" t="s">
        <v>668</v>
      </c>
      <c r="C1226" s="66"/>
      <c r="D1226" s="67"/>
      <c r="E1226" s="68"/>
      <c r="F1226" s="69"/>
      <c r="G1226" s="66"/>
      <c r="H1226" s="70"/>
      <c r="I1226" s="71"/>
      <c r="J1226" s="71"/>
      <c r="K1226" s="35"/>
      <c r="L1226" s="78">
        <v>1226</v>
      </c>
      <c r="M1226" s="78"/>
      <c r="N1226" s="73"/>
      <c r="O1226" s="80" t="s">
        <v>754</v>
      </c>
      <c r="P1226" s="82">
        <v>42815.991076388891</v>
      </c>
      <c r="Q1226" s="80" t="s">
        <v>1400</v>
      </c>
      <c r="R1226" s="84" t="s">
        <v>1572</v>
      </c>
      <c r="S1226" s="80" t="s">
        <v>1804</v>
      </c>
      <c r="T1226" s="80" t="s">
        <v>1884</v>
      </c>
      <c r="U1226" s="82">
        <v>42815.991076388891</v>
      </c>
      <c r="V1226" s="84" t="s">
        <v>3004</v>
      </c>
      <c r="W1226" s="80"/>
      <c r="X1226" s="80"/>
      <c r="Y1226" s="83" t="s">
        <v>4004</v>
      </c>
      <c r="Z1226" s="80"/>
    </row>
    <row r="1227" spans="1:26" x14ac:dyDescent="0.25">
      <c r="A1227" s="65" t="s">
        <v>605</v>
      </c>
      <c r="B1227" s="65" t="s">
        <v>606</v>
      </c>
      <c r="C1227" s="66"/>
      <c r="D1227" s="67"/>
      <c r="E1227" s="68"/>
      <c r="F1227" s="69"/>
      <c r="G1227" s="66"/>
      <c r="H1227" s="70"/>
      <c r="I1227" s="71"/>
      <c r="J1227" s="71"/>
      <c r="K1227" s="35"/>
      <c r="L1227" s="78">
        <v>1227</v>
      </c>
      <c r="M1227" s="78"/>
      <c r="N1227" s="73"/>
      <c r="O1227" s="80" t="s">
        <v>754</v>
      </c>
      <c r="P1227" s="82">
        <v>42816.607164351852</v>
      </c>
      <c r="Q1227" s="80" t="s">
        <v>900</v>
      </c>
      <c r="R1227" s="84" t="s">
        <v>1572</v>
      </c>
      <c r="S1227" s="80" t="s">
        <v>1804</v>
      </c>
      <c r="T1227" s="80" t="s">
        <v>1884</v>
      </c>
      <c r="U1227" s="82">
        <v>42816.607164351852</v>
      </c>
      <c r="V1227" s="84" t="s">
        <v>2999</v>
      </c>
      <c r="W1227" s="80"/>
      <c r="X1227" s="80"/>
      <c r="Y1227" s="83" t="s">
        <v>3999</v>
      </c>
      <c r="Z1227" s="80"/>
    </row>
    <row r="1228" spans="1:26" x14ac:dyDescent="0.25">
      <c r="A1228" s="65" t="s">
        <v>606</v>
      </c>
      <c r="B1228" s="65" t="s">
        <v>605</v>
      </c>
      <c r="C1228" s="66"/>
      <c r="D1228" s="67"/>
      <c r="E1228" s="68"/>
      <c r="F1228" s="69"/>
      <c r="G1228" s="66"/>
      <c r="H1228" s="70"/>
      <c r="I1228" s="71"/>
      <c r="J1228" s="71"/>
      <c r="K1228" s="35"/>
      <c r="L1228" s="78">
        <v>1228</v>
      </c>
      <c r="M1228" s="78"/>
      <c r="N1228" s="73"/>
      <c r="O1228" s="80" t="s">
        <v>754</v>
      </c>
      <c r="P1228" s="82">
        <v>42815.950254629628</v>
      </c>
      <c r="Q1228" s="80" t="s">
        <v>1398</v>
      </c>
      <c r="R1228" s="84" t="s">
        <v>1573</v>
      </c>
      <c r="S1228" s="80" t="s">
        <v>1804</v>
      </c>
      <c r="T1228" s="80" t="s">
        <v>1884</v>
      </c>
      <c r="U1228" s="82">
        <v>42815.950254629628</v>
      </c>
      <c r="V1228" s="84" t="s">
        <v>3002</v>
      </c>
      <c r="W1228" s="80"/>
      <c r="X1228" s="80"/>
      <c r="Y1228" s="83" t="s">
        <v>4002</v>
      </c>
      <c r="Z1228" s="80"/>
    </row>
    <row r="1229" spans="1:26" x14ac:dyDescent="0.25">
      <c r="A1229" s="65" t="s">
        <v>606</v>
      </c>
      <c r="B1229" s="65" t="s">
        <v>605</v>
      </c>
      <c r="C1229" s="66"/>
      <c r="D1229" s="67"/>
      <c r="E1229" s="68"/>
      <c r="F1229" s="69"/>
      <c r="G1229" s="66"/>
      <c r="H1229" s="70"/>
      <c r="I1229" s="71"/>
      <c r="J1229" s="71"/>
      <c r="K1229" s="35"/>
      <c r="L1229" s="78">
        <v>1229</v>
      </c>
      <c r="M1229" s="78"/>
      <c r="N1229" s="73"/>
      <c r="O1229" s="80" t="s">
        <v>754</v>
      </c>
      <c r="P1229" s="82">
        <v>42815.991076388891</v>
      </c>
      <c r="Q1229" s="80" t="s">
        <v>1400</v>
      </c>
      <c r="R1229" s="84" t="s">
        <v>1572</v>
      </c>
      <c r="S1229" s="80" t="s">
        <v>1804</v>
      </c>
      <c r="T1229" s="80" t="s">
        <v>1884</v>
      </c>
      <c r="U1229" s="82">
        <v>42815.991076388891</v>
      </c>
      <c r="V1229" s="84" t="s">
        <v>3004</v>
      </c>
      <c r="W1229" s="80"/>
      <c r="X1229" s="80"/>
      <c r="Y1229" s="83" t="s">
        <v>4004</v>
      </c>
      <c r="Z1229" s="80"/>
    </row>
    <row r="1230" spans="1:26" x14ac:dyDescent="0.25">
      <c r="A1230" s="65" t="s">
        <v>606</v>
      </c>
      <c r="B1230" s="65" t="s">
        <v>644</v>
      </c>
      <c r="C1230" s="66"/>
      <c r="D1230" s="67"/>
      <c r="E1230" s="68"/>
      <c r="F1230" s="69"/>
      <c r="G1230" s="66"/>
      <c r="H1230" s="70"/>
      <c r="I1230" s="71"/>
      <c r="J1230" s="71"/>
      <c r="K1230" s="35"/>
      <c r="L1230" s="78">
        <v>1230</v>
      </c>
      <c r="M1230" s="78"/>
      <c r="N1230" s="73"/>
      <c r="O1230" s="80" t="s">
        <v>754</v>
      </c>
      <c r="P1230" s="82">
        <v>42817.621574074074</v>
      </c>
      <c r="Q1230" s="80" t="s">
        <v>1401</v>
      </c>
      <c r="R1230" s="84" t="s">
        <v>1759</v>
      </c>
      <c r="S1230" s="80" t="s">
        <v>1804</v>
      </c>
      <c r="T1230" s="80" t="s">
        <v>2092</v>
      </c>
      <c r="U1230" s="82">
        <v>42817.621574074074</v>
      </c>
      <c r="V1230" s="84" t="s">
        <v>3005</v>
      </c>
      <c r="W1230" s="80"/>
      <c r="X1230" s="80"/>
      <c r="Y1230" s="83" t="s">
        <v>4005</v>
      </c>
      <c r="Z1230" s="80"/>
    </row>
    <row r="1231" spans="1:26" x14ac:dyDescent="0.25">
      <c r="A1231" s="65" t="s">
        <v>606</v>
      </c>
      <c r="B1231" s="65" t="s">
        <v>751</v>
      </c>
      <c r="C1231" s="66"/>
      <c r="D1231" s="67"/>
      <c r="E1231" s="68"/>
      <c r="F1231" s="69"/>
      <c r="G1231" s="66"/>
      <c r="H1231" s="70"/>
      <c r="I1231" s="71"/>
      <c r="J1231" s="71"/>
      <c r="K1231" s="35"/>
      <c r="L1231" s="78">
        <v>1231</v>
      </c>
      <c r="M1231" s="78"/>
      <c r="N1231" s="73"/>
      <c r="O1231" s="80" t="s">
        <v>754</v>
      </c>
      <c r="P1231" s="82">
        <v>42817.621574074074</v>
      </c>
      <c r="Q1231" s="80" t="s">
        <v>1401</v>
      </c>
      <c r="R1231" s="84" t="s">
        <v>1759</v>
      </c>
      <c r="S1231" s="80" t="s">
        <v>1804</v>
      </c>
      <c r="T1231" s="80" t="s">
        <v>2092</v>
      </c>
      <c r="U1231" s="82">
        <v>42817.621574074074</v>
      </c>
      <c r="V1231" s="84" t="s">
        <v>3005</v>
      </c>
      <c r="W1231" s="80"/>
      <c r="X1231" s="80"/>
      <c r="Y1231" s="83" t="s">
        <v>4005</v>
      </c>
      <c r="Z1231" s="80"/>
    </row>
    <row r="1232" spans="1:26" x14ac:dyDescent="0.25">
      <c r="A1232" s="65" t="s">
        <v>607</v>
      </c>
      <c r="B1232" s="65" t="s">
        <v>606</v>
      </c>
      <c r="C1232" s="66"/>
      <c r="D1232" s="67"/>
      <c r="E1232" s="68"/>
      <c r="F1232" s="69"/>
      <c r="G1232" s="66"/>
      <c r="H1232" s="70"/>
      <c r="I1232" s="71"/>
      <c r="J1232" s="71"/>
      <c r="K1232" s="35"/>
      <c r="L1232" s="78">
        <v>1232</v>
      </c>
      <c r="M1232" s="78"/>
      <c r="N1232" s="73"/>
      <c r="O1232" s="80" t="s">
        <v>754</v>
      </c>
      <c r="P1232" s="82">
        <v>42817.911909722221</v>
      </c>
      <c r="Q1232" s="80" t="s">
        <v>1395</v>
      </c>
      <c r="R1232" s="80"/>
      <c r="S1232" s="80"/>
      <c r="T1232" s="80" t="s">
        <v>2090</v>
      </c>
      <c r="U1232" s="82">
        <v>42817.911909722221</v>
      </c>
      <c r="V1232" s="84" t="s">
        <v>3006</v>
      </c>
      <c r="W1232" s="80"/>
      <c r="X1232" s="80"/>
      <c r="Y1232" s="83" t="s">
        <v>4006</v>
      </c>
      <c r="Z1232" s="80"/>
    </row>
    <row r="1233" spans="1:26" x14ac:dyDescent="0.25">
      <c r="A1233" s="65" t="s">
        <v>597</v>
      </c>
      <c r="B1233" s="65" t="s">
        <v>608</v>
      </c>
      <c r="C1233" s="66"/>
      <c r="D1233" s="67"/>
      <c r="E1233" s="68"/>
      <c r="F1233" s="69"/>
      <c r="G1233" s="66"/>
      <c r="H1233" s="70"/>
      <c r="I1233" s="71"/>
      <c r="J1233" s="71"/>
      <c r="K1233" s="35"/>
      <c r="L1233" s="78">
        <v>1233</v>
      </c>
      <c r="M1233" s="78"/>
      <c r="N1233" s="73"/>
      <c r="O1233" s="80" t="s">
        <v>754</v>
      </c>
      <c r="P1233" s="82">
        <v>42817.857951388891</v>
      </c>
      <c r="Q1233" s="80" t="s">
        <v>1402</v>
      </c>
      <c r="R1233" s="84" t="s">
        <v>1750</v>
      </c>
      <c r="S1233" s="80" t="s">
        <v>1824</v>
      </c>
      <c r="T1233" s="80" t="s">
        <v>2093</v>
      </c>
      <c r="U1233" s="82">
        <v>42817.857951388891</v>
      </c>
      <c r="V1233" s="84" t="s">
        <v>3007</v>
      </c>
      <c r="W1233" s="80"/>
      <c r="X1233" s="80"/>
      <c r="Y1233" s="83" t="s">
        <v>4007</v>
      </c>
      <c r="Z1233" s="80"/>
    </row>
    <row r="1234" spans="1:26" x14ac:dyDescent="0.25">
      <c r="A1234" s="65" t="s">
        <v>608</v>
      </c>
      <c r="B1234" s="65" t="s">
        <v>609</v>
      </c>
      <c r="C1234" s="66"/>
      <c r="D1234" s="67"/>
      <c r="E1234" s="68"/>
      <c r="F1234" s="69"/>
      <c r="G1234" s="66"/>
      <c r="H1234" s="70"/>
      <c r="I1234" s="71"/>
      <c r="J1234" s="71"/>
      <c r="K1234" s="35"/>
      <c r="L1234" s="78">
        <v>1234</v>
      </c>
      <c r="M1234" s="78"/>
      <c r="N1234" s="73"/>
      <c r="O1234" s="80" t="s">
        <v>754</v>
      </c>
      <c r="P1234" s="82">
        <v>42817.881030092591</v>
      </c>
      <c r="Q1234" s="80" t="s">
        <v>1403</v>
      </c>
      <c r="R1234" s="84" t="s">
        <v>1750</v>
      </c>
      <c r="S1234" s="80" t="s">
        <v>1824</v>
      </c>
      <c r="T1234" s="80" t="s">
        <v>2094</v>
      </c>
      <c r="U1234" s="82">
        <v>42817.881030092591</v>
      </c>
      <c r="V1234" s="84" t="s">
        <v>3008</v>
      </c>
      <c r="W1234" s="80"/>
      <c r="X1234" s="80"/>
      <c r="Y1234" s="83" t="s">
        <v>4008</v>
      </c>
      <c r="Z1234" s="80"/>
    </row>
    <row r="1235" spans="1:26" x14ac:dyDescent="0.25">
      <c r="A1235" s="65" t="s">
        <v>608</v>
      </c>
      <c r="B1235" s="65" t="s">
        <v>597</v>
      </c>
      <c r="C1235" s="66"/>
      <c r="D1235" s="67"/>
      <c r="E1235" s="68"/>
      <c r="F1235" s="69"/>
      <c r="G1235" s="66"/>
      <c r="H1235" s="70"/>
      <c r="I1235" s="71"/>
      <c r="J1235" s="71"/>
      <c r="K1235" s="35"/>
      <c r="L1235" s="78">
        <v>1235</v>
      </c>
      <c r="M1235" s="78"/>
      <c r="N1235" s="73"/>
      <c r="O1235" s="80" t="s">
        <v>754</v>
      </c>
      <c r="P1235" s="82">
        <v>42817.881030092591</v>
      </c>
      <c r="Q1235" s="80" t="s">
        <v>1403</v>
      </c>
      <c r="R1235" s="84" t="s">
        <v>1750</v>
      </c>
      <c r="S1235" s="80" t="s">
        <v>1824</v>
      </c>
      <c r="T1235" s="80" t="s">
        <v>2094</v>
      </c>
      <c r="U1235" s="82">
        <v>42817.881030092591</v>
      </c>
      <c r="V1235" s="84" t="s">
        <v>3008</v>
      </c>
      <c r="W1235" s="80"/>
      <c r="X1235" s="80"/>
      <c r="Y1235" s="83" t="s">
        <v>4008</v>
      </c>
      <c r="Z1235" s="80"/>
    </row>
    <row r="1236" spans="1:26" x14ac:dyDescent="0.25">
      <c r="A1236" s="65" t="s">
        <v>609</v>
      </c>
      <c r="B1236" s="65" t="s">
        <v>608</v>
      </c>
      <c r="C1236" s="66"/>
      <c r="D1236" s="67"/>
      <c r="E1236" s="68"/>
      <c r="F1236" s="69"/>
      <c r="G1236" s="66"/>
      <c r="H1236" s="70"/>
      <c r="I1236" s="71"/>
      <c r="J1236" s="71"/>
      <c r="K1236" s="35"/>
      <c r="L1236" s="78">
        <v>1236</v>
      </c>
      <c r="M1236" s="78"/>
      <c r="N1236" s="73"/>
      <c r="O1236" s="80" t="s">
        <v>754</v>
      </c>
      <c r="P1236" s="82">
        <v>42817.893136574072</v>
      </c>
      <c r="Q1236" s="80" t="s">
        <v>1403</v>
      </c>
      <c r="R1236" s="84" t="s">
        <v>1750</v>
      </c>
      <c r="S1236" s="80" t="s">
        <v>1824</v>
      </c>
      <c r="T1236" s="80" t="s">
        <v>2094</v>
      </c>
      <c r="U1236" s="82">
        <v>42817.893136574072</v>
      </c>
      <c r="V1236" s="84" t="s">
        <v>3009</v>
      </c>
      <c r="W1236" s="80"/>
      <c r="X1236" s="80"/>
      <c r="Y1236" s="83" t="s">
        <v>4009</v>
      </c>
      <c r="Z1236" s="80"/>
    </row>
    <row r="1237" spans="1:26" x14ac:dyDescent="0.25">
      <c r="A1237" s="65" t="s">
        <v>610</v>
      </c>
      <c r="B1237" s="65" t="s">
        <v>608</v>
      </c>
      <c r="C1237" s="66"/>
      <c r="D1237" s="67"/>
      <c r="E1237" s="68"/>
      <c r="F1237" s="69"/>
      <c r="G1237" s="66"/>
      <c r="H1237" s="70"/>
      <c r="I1237" s="71"/>
      <c r="J1237" s="71"/>
      <c r="K1237" s="35"/>
      <c r="L1237" s="78">
        <v>1237</v>
      </c>
      <c r="M1237" s="78"/>
      <c r="N1237" s="73"/>
      <c r="O1237" s="80" t="s">
        <v>754</v>
      </c>
      <c r="P1237" s="82">
        <v>42817.915995370371</v>
      </c>
      <c r="Q1237" s="80" t="s">
        <v>1403</v>
      </c>
      <c r="R1237" s="84" t="s">
        <v>1750</v>
      </c>
      <c r="S1237" s="80" t="s">
        <v>1824</v>
      </c>
      <c r="T1237" s="80" t="s">
        <v>2094</v>
      </c>
      <c r="U1237" s="82">
        <v>42817.915995370371</v>
      </c>
      <c r="V1237" s="84" t="s">
        <v>3010</v>
      </c>
      <c r="W1237" s="80"/>
      <c r="X1237" s="80"/>
      <c r="Y1237" s="83" t="s">
        <v>4010</v>
      </c>
      <c r="Z1237" s="80"/>
    </row>
    <row r="1238" spans="1:26" x14ac:dyDescent="0.25">
      <c r="A1238" s="65" t="s">
        <v>610</v>
      </c>
      <c r="B1238" s="65" t="s">
        <v>609</v>
      </c>
      <c r="C1238" s="66"/>
      <c r="D1238" s="67"/>
      <c r="E1238" s="68"/>
      <c r="F1238" s="69"/>
      <c r="G1238" s="66"/>
      <c r="H1238" s="70"/>
      <c r="I1238" s="71"/>
      <c r="J1238" s="71"/>
      <c r="K1238" s="35"/>
      <c r="L1238" s="78">
        <v>1238</v>
      </c>
      <c r="M1238" s="78"/>
      <c r="N1238" s="73"/>
      <c r="O1238" s="80" t="s">
        <v>754</v>
      </c>
      <c r="P1238" s="82">
        <v>42817.915995370371</v>
      </c>
      <c r="Q1238" s="80" t="s">
        <v>1403</v>
      </c>
      <c r="R1238" s="84" t="s">
        <v>1750</v>
      </c>
      <c r="S1238" s="80" t="s">
        <v>1824</v>
      </c>
      <c r="T1238" s="80" t="s">
        <v>2094</v>
      </c>
      <c r="U1238" s="82">
        <v>42817.915995370371</v>
      </c>
      <c r="V1238" s="84" t="s">
        <v>3010</v>
      </c>
      <c r="W1238" s="80"/>
      <c r="X1238" s="80"/>
      <c r="Y1238" s="83" t="s">
        <v>4010</v>
      </c>
      <c r="Z1238" s="80"/>
    </row>
    <row r="1239" spans="1:26" x14ac:dyDescent="0.25">
      <c r="A1239" s="65" t="s">
        <v>610</v>
      </c>
      <c r="B1239" s="65" t="s">
        <v>597</v>
      </c>
      <c r="C1239" s="66"/>
      <c r="D1239" s="67"/>
      <c r="E1239" s="68"/>
      <c r="F1239" s="69"/>
      <c r="G1239" s="66"/>
      <c r="H1239" s="70"/>
      <c r="I1239" s="71"/>
      <c r="J1239" s="71"/>
      <c r="K1239" s="35"/>
      <c r="L1239" s="78">
        <v>1239</v>
      </c>
      <c r="M1239" s="78"/>
      <c r="N1239" s="73"/>
      <c r="O1239" s="80" t="s">
        <v>754</v>
      </c>
      <c r="P1239" s="82">
        <v>42817.915995370371</v>
      </c>
      <c r="Q1239" s="80" t="s">
        <v>1403</v>
      </c>
      <c r="R1239" s="84" t="s">
        <v>1750</v>
      </c>
      <c r="S1239" s="80" t="s">
        <v>1824</v>
      </c>
      <c r="T1239" s="80" t="s">
        <v>2094</v>
      </c>
      <c r="U1239" s="82">
        <v>42817.915995370371</v>
      </c>
      <c r="V1239" s="84" t="s">
        <v>3010</v>
      </c>
      <c r="W1239" s="80"/>
      <c r="X1239" s="80"/>
      <c r="Y1239" s="83" t="s">
        <v>4010</v>
      </c>
      <c r="Z1239" s="80"/>
    </row>
    <row r="1240" spans="1:26" x14ac:dyDescent="0.25">
      <c r="A1240" s="65" t="s">
        <v>610</v>
      </c>
      <c r="B1240" s="65" t="s">
        <v>597</v>
      </c>
      <c r="C1240" s="66"/>
      <c r="D1240" s="67"/>
      <c r="E1240" s="68"/>
      <c r="F1240" s="69"/>
      <c r="G1240" s="66"/>
      <c r="H1240" s="70"/>
      <c r="I1240" s="71"/>
      <c r="J1240" s="71"/>
      <c r="K1240" s="35"/>
      <c r="L1240" s="78">
        <v>1240</v>
      </c>
      <c r="M1240" s="78"/>
      <c r="N1240" s="73"/>
      <c r="O1240" s="80" t="s">
        <v>754</v>
      </c>
      <c r="P1240" s="82">
        <v>42817.91611111111</v>
      </c>
      <c r="Q1240" s="80" t="s">
        <v>1404</v>
      </c>
      <c r="R1240" s="84" t="s">
        <v>1750</v>
      </c>
      <c r="S1240" s="80" t="s">
        <v>1824</v>
      </c>
      <c r="T1240" s="80" t="s">
        <v>2087</v>
      </c>
      <c r="U1240" s="82">
        <v>42817.91611111111</v>
      </c>
      <c r="V1240" s="84" t="s">
        <v>3011</v>
      </c>
      <c r="W1240" s="80"/>
      <c r="X1240" s="80"/>
      <c r="Y1240" s="83" t="s">
        <v>4011</v>
      </c>
      <c r="Z1240" s="80"/>
    </row>
    <row r="1241" spans="1:26" x14ac:dyDescent="0.25">
      <c r="A1241" s="65" t="s">
        <v>611</v>
      </c>
      <c r="B1241" s="65" t="s">
        <v>609</v>
      </c>
      <c r="C1241" s="66"/>
      <c r="D1241" s="67"/>
      <c r="E1241" s="68"/>
      <c r="F1241" s="69"/>
      <c r="G1241" s="66"/>
      <c r="H1241" s="70"/>
      <c r="I1241" s="71"/>
      <c r="J1241" s="71"/>
      <c r="K1241" s="35"/>
      <c r="L1241" s="78">
        <v>1241</v>
      </c>
      <c r="M1241" s="78"/>
      <c r="N1241" s="73"/>
      <c r="O1241" s="80" t="s">
        <v>754</v>
      </c>
      <c r="P1241" s="82">
        <v>42817.92083333333</v>
      </c>
      <c r="Q1241" s="80" t="s">
        <v>1377</v>
      </c>
      <c r="R1241" s="84" t="s">
        <v>1750</v>
      </c>
      <c r="S1241" s="80" t="s">
        <v>1824</v>
      </c>
      <c r="T1241" s="80" t="s">
        <v>2087</v>
      </c>
      <c r="U1241" s="82">
        <v>42817.92083333333</v>
      </c>
      <c r="V1241" s="84" t="s">
        <v>3012</v>
      </c>
      <c r="W1241" s="80"/>
      <c r="X1241" s="80"/>
      <c r="Y1241" s="83" t="s">
        <v>4012</v>
      </c>
      <c r="Z1241" s="80"/>
    </row>
    <row r="1242" spans="1:26" x14ac:dyDescent="0.25">
      <c r="A1242" s="65" t="s">
        <v>611</v>
      </c>
      <c r="B1242" s="65" t="s">
        <v>597</v>
      </c>
      <c r="C1242" s="66"/>
      <c r="D1242" s="67"/>
      <c r="E1242" s="68"/>
      <c r="F1242" s="69"/>
      <c r="G1242" s="66"/>
      <c r="H1242" s="70"/>
      <c r="I1242" s="71"/>
      <c r="J1242" s="71"/>
      <c r="K1242" s="35"/>
      <c r="L1242" s="78">
        <v>1242</v>
      </c>
      <c r="M1242" s="78"/>
      <c r="N1242" s="73"/>
      <c r="O1242" s="80" t="s">
        <v>754</v>
      </c>
      <c r="P1242" s="82">
        <v>42817.92083333333</v>
      </c>
      <c r="Q1242" s="80" t="s">
        <v>1377</v>
      </c>
      <c r="R1242" s="84" t="s">
        <v>1750</v>
      </c>
      <c r="S1242" s="80" t="s">
        <v>1824</v>
      </c>
      <c r="T1242" s="80" t="s">
        <v>2087</v>
      </c>
      <c r="U1242" s="82">
        <v>42817.92083333333</v>
      </c>
      <c r="V1242" s="84" t="s">
        <v>3012</v>
      </c>
      <c r="W1242" s="80"/>
      <c r="X1242" s="80"/>
      <c r="Y1242" s="83" t="s">
        <v>4012</v>
      </c>
      <c r="Z1242" s="80"/>
    </row>
    <row r="1243" spans="1:26" x14ac:dyDescent="0.25">
      <c r="A1243" s="65" t="s">
        <v>612</v>
      </c>
      <c r="B1243" s="65" t="s">
        <v>606</v>
      </c>
      <c r="C1243" s="66"/>
      <c r="D1243" s="67"/>
      <c r="E1243" s="68"/>
      <c r="F1243" s="69"/>
      <c r="G1243" s="66"/>
      <c r="H1243" s="70"/>
      <c r="I1243" s="71"/>
      <c r="J1243" s="71"/>
      <c r="K1243" s="35"/>
      <c r="L1243" s="78">
        <v>1243</v>
      </c>
      <c r="M1243" s="78"/>
      <c r="N1243" s="73"/>
      <c r="O1243" s="80" t="s">
        <v>754</v>
      </c>
      <c r="P1243" s="82">
        <v>42817.930914351855</v>
      </c>
      <c r="Q1243" s="80" t="s">
        <v>1395</v>
      </c>
      <c r="R1243" s="80"/>
      <c r="S1243" s="80"/>
      <c r="T1243" s="80" t="s">
        <v>2090</v>
      </c>
      <c r="U1243" s="82">
        <v>42817.930914351855</v>
      </c>
      <c r="V1243" s="84" t="s">
        <v>3013</v>
      </c>
      <c r="W1243" s="80"/>
      <c r="X1243" s="80"/>
      <c r="Y1243" s="83" t="s">
        <v>4013</v>
      </c>
      <c r="Z1243" s="80"/>
    </row>
    <row r="1244" spans="1:26" x14ac:dyDescent="0.25">
      <c r="A1244" s="65" t="s">
        <v>613</v>
      </c>
      <c r="B1244" s="65" t="s">
        <v>606</v>
      </c>
      <c r="C1244" s="66"/>
      <c r="D1244" s="67"/>
      <c r="E1244" s="68"/>
      <c r="F1244" s="69"/>
      <c r="G1244" s="66"/>
      <c r="H1244" s="70"/>
      <c r="I1244" s="71"/>
      <c r="J1244" s="71"/>
      <c r="K1244" s="35"/>
      <c r="L1244" s="78">
        <v>1244</v>
      </c>
      <c r="M1244" s="78"/>
      <c r="N1244" s="73"/>
      <c r="O1244" s="80" t="s">
        <v>754</v>
      </c>
      <c r="P1244" s="82">
        <v>42817.937083333331</v>
      </c>
      <c r="Q1244" s="80" t="s">
        <v>1395</v>
      </c>
      <c r="R1244" s="80"/>
      <c r="S1244" s="80"/>
      <c r="T1244" s="80" t="s">
        <v>2090</v>
      </c>
      <c r="U1244" s="82">
        <v>42817.937083333331</v>
      </c>
      <c r="V1244" s="84" t="s">
        <v>3014</v>
      </c>
      <c r="W1244" s="80"/>
      <c r="X1244" s="80"/>
      <c r="Y1244" s="83" t="s">
        <v>4014</v>
      </c>
      <c r="Z1244" s="80"/>
    </row>
    <row r="1245" spans="1:26" x14ac:dyDescent="0.25">
      <c r="A1245" s="65" t="s">
        <v>614</v>
      </c>
      <c r="B1245" s="65" t="s">
        <v>614</v>
      </c>
      <c r="C1245" s="66"/>
      <c r="D1245" s="67"/>
      <c r="E1245" s="68"/>
      <c r="F1245" s="69"/>
      <c r="G1245" s="66"/>
      <c r="H1245" s="70"/>
      <c r="I1245" s="71"/>
      <c r="J1245" s="71"/>
      <c r="K1245" s="35"/>
      <c r="L1245" s="78">
        <v>1245</v>
      </c>
      <c r="M1245" s="78"/>
      <c r="N1245" s="73"/>
      <c r="O1245" s="80" t="s">
        <v>179</v>
      </c>
      <c r="P1245" s="82">
        <v>42817.942256944443</v>
      </c>
      <c r="Q1245" s="80" t="s">
        <v>1405</v>
      </c>
      <c r="R1245" s="84" t="s">
        <v>1760</v>
      </c>
      <c r="S1245" s="80" t="s">
        <v>1805</v>
      </c>
      <c r="T1245" s="80"/>
      <c r="U1245" s="82">
        <v>42817.942256944443</v>
      </c>
      <c r="V1245" s="84" t="s">
        <v>3015</v>
      </c>
      <c r="W1245" s="80"/>
      <c r="X1245" s="80"/>
      <c r="Y1245" s="83" t="s">
        <v>4015</v>
      </c>
      <c r="Z1245" s="80"/>
    </row>
    <row r="1246" spans="1:26" x14ac:dyDescent="0.25">
      <c r="A1246" s="65" t="s">
        <v>489</v>
      </c>
      <c r="B1246" s="65" t="s">
        <v>621</v>
      </c>
      <c r="C1246" s="66"/>
      <c r="D1246" s="67"/>
      <c r="E1246" s="68"/>
      <c r="F1246" s="69"/>
      <c r="G1246" s="66"/>
      <c r="H1246" s="70"/>
      <c r="I1246" s="71"/>
      <c r="J1246" s="71"/>
      <c r="K1246" s="35"/>
      <c r="L1246" s="78">
        <v>1246</v>
      </c>
      <c r="M1246" s="78"/>
      <c r="N1246" s="73"/>
      <c r="O1246" s="80" t="s">
        <v>754</v>
      </c>
      <c r="P1246" s="82">
        <v>42817.018726851849</v>
      </c>
      <c r="Q1246" s="80" t="s">
        <v>985</v>
      </c>
      <c r="R1246" s="84" t="s">
        <v>1626</v>
      </c>
      <c r="S1246" s="80" t="s">
        <v>1855</v>
      </c>
      <c r="T1246" s="80" t="s">
        <v>1998</v>
      </c>
      <c r="U1246" s="82">
        <v>42817.018726851849</v>
      </c>
      <c r="V1246" s="84" t="s">
        <v>3016</v>
      </c>
      <c r="W1246" s="80"/>
      <c r="X1246" s="80"/>
      <c r="Y1246" s="83" t="s">
        <v>4016</v>
      </c>
      <c r="Z1246" s="80"/>
    </row>
    <row r="1247" spans="1:26" x14ac:dyDescent="0.25">
      <c r="A1247" s="65" t="s">
        <v>615</v>
      </c>
      <c r="B1247" s="65" t="s">
        <v>489</v>
      </c>
      <c r="C1247" s="66"/>
      <c r="D1247" s="67"/>
      <c r="E1247" s="68"/>
      <c r="F1247" s="69"/>
      <c r="G1247" s="66"/>
      <c r="H1247" s="70"/>
      <c r="I1247" s="71"/>
      <c r="J1247" s="71"/>
      <c r="K1247" s="35"/>
      <c r="L1247" s="78">
        <v>1247</v>
      </c>
      <c r="M1247" s="78"/>
      <c r="N1247" s="73"/>
      <c r="O1247" s="80" t="s">
        <v>754</v>
      </c>
      <c r="P1247" s="82">
        <v>42811.802604166667</v>
      </c>
      <c r="Q1247" s="80" t="s">
        <v>1406</v>
      </c>
      <c r="R1247" s="84" t="s">
        <v>1761</v>
      </c>
      <c r="S1247" s="80" t="s">
        <v>1809</v>
      </c>
      <c r="T1247" s="80" t="s">
        <v>1888</v>
      </c>
      <c r="U1247" s="82">
        <v>42811.802604166667</v>
      </c>
      <c r="V1247" s="84" t="s">
        <v>3017</v>
      </c>
      <c r="W1247" s="80"/>
      <c r="X1247" s="80"/>
      <c r="Y1247" s="83" t="s">
        <v>4017</v>
      </c>
      <c r="Z1247" s="80"/>
    </row>
    <row r="1248" spans="1:26" x14ac:dyDescent="0.25">
      <c r="A1248" s="65" t="s">
        <v>615</v>
      </c>
      <c r="B1248" s="65" t="s">
        <v>615</v>
      </c>
      <c r="C1248" s="66"/>
      <c r="D1248" s="67"/>
      <c r="E1248" s="68"/>
      <c r="F1248" s="69"/>
      <c r="G1248" s="66"/>
      <c r="H1248" s="70"/>
      <c r="I1248" s="71"/>
      <c r="J1248" s="71"/>
      <c r="K1248" s="35"/>
      <c r="L1248" s="78">
        <v>1248</v>
      </c>
      <c r="M1248" s="78"/>
      <c r="N1248" s="73"/>
      <c r="O1248" s="80" t="s">
        <v>179</v>
      </c>
      <c r="P1248" s="82">
        <v>42811.906342592592</v>
      </c>
      <c r="Q1248" s="80" t="s">
        <v>1407</v>
      </c>
      <c r="R1248" s="84" t="s">
        <v>1762</v>
      </c>
      <c r="S1248" s="80" t="s">
        <v>1817</v>
      </c>
      <c r="T1248" s="80" t="s">
        <v>1896</v>
      </c>
      <c r="U1248" s="82">
        <v>42811.906342592592</v>
      </c>
      <c r="V1248" s="84" t="s">
        <v>3018</v>
      </c>
      <c r="W1248" s="80"/>
      <c r="X1248" s="80"/>
      <c r="Y1248" s="83" t="s">
        <v>4018</v>
      </c>
      <c r="Z1248" s="80"/>
    </row>
    <row r="1249" spans="1:26" x14ac:dyDescent="0.25">
      <c r="A1249" s="65" t="s">
        <v>615</v>
      </c>
      <c r="B1249" s="65" t="s">
        <v>598</v>
      </c>
      <c r="C1249" s="66"/>
      <c r="D1249" s="67"/>
      <c r="E1249" s="68"/>
      <c r="F1249" s="69"/>
      <c r="G1249" s="66"/>
      <c r="H1249" s="70"/>
      <c r="I1249" s="71"/>
      <c r="J1249" s="71"/>
      <c r="K1249" s="35"/>
      <c r="L1249" s="78">
        <v>1249</v>
      </c>
      <c r="M1249" s="78"/>
      <c r="N1249" s="73"/>
      <c r="O1249" s="80" t="s">
        <v>754</v>
      </c>
      <c r="P1249" s="82">
        <v>42816.513437499998</v>
      </c>
      <c r="Q1249" s="80" t="s">
        <v>921</v>
      </c>
      <c r="R1249" s="84" t="s">
        <v>1585</v>
      </c>
      <c r="S1249" s="80" t="s">
        <v>1807</v>
      </c>
      <c r="T1249" s="80" t="s">
        <v>1947</v>
      </c>
      <c r="U1249" s="82">
        <v>42816.513437499998</v>
      </c>
      <c r="V1249" s="84" t="s">
        <v>3019</v>
      </c>
      <c r="W1249" s="80"/>
      <c r="X1249" s="80"/>
      <c r="Y1249" s="83" t="s">
        <v>4019</v>
      </c>
      <c r="Z1249" s="80"/>
    </row>
    <row r="1250" spans="1:26" x14ac:dyDescent="0.25">
      <c r="A1250" s="65" t="s">
        <v>615</v>
      </c>
      <c r="B1250" s="65" t="s">
        <v>615</v>
      </c>
      <c r="C1250" s="66"/>
      <c r="D1250" s="67"/>
      <c r="E1250" s="68"/>
      <c r="F1250" s="69"/>
      <c r="G1250" s="66"/>
      <c r="H1250" s="70"/>
      <c r="I1250" s="71"/>
      <c r="J1250" s="71"/>
      <c r="K1250" s="35"/>
      <c r="L1250" s="78">
        <v>1250</v>
      </c>
      <c r="M1250" s="78"/>
      <c r="N1250" s="73"/>
      <c r="O1250" s="80" t="s">
        <v>179</v>
      </c>
      <c r="P1250" s="82">
        <v>42817.823599537034</v>
      </c>
      <c r="Q1250" s="80" t="s">
        <v>1408</v>
      </c>
      <c r="R1250" s="80"/>
      <c r="S1250" s="80"/>
      <c r="T1250" s="80" t="s">
        <v>2095</v>
      </c>
      <c r="U1250" s="82">
        <v>42817.823599537034</v>
      </c>
      <c r="V1250" s="84" t="s">
        <v>3020</v>
      </c>
      <c r="W1250" s="80"/>
      <c r="X1250" s="80"/>
      <c r="Y1250" s="83" t="s">
        <v>4020</v>
      </c>
      <c r="Z1250" s="80"/>
    </row>
    <row r="1251" spans="1:26" x14ac:dyDescent="0.25">
      <c r="A1251" s="65" t="s">
        <v>615</v>
      </c>
      <c r="B1251" s="65" t="s">
        <v>615</v>
      </c>
      <c r="C1251" s="66"/>
      <c r="D1251" s="67"/>
      <c r="E1251" s="68"/>
      <c r="F1251" s="69"/>
      <c r="G1251" s="66"/>
      <c r="H1251" s="70"/>
      <c r="I1251" s="71"/>
      <c r="J1251" s="71"/>
      <c r="K1251" s="35"/>
      <c r="L1251" s="78">
        <v>1251</v>
      </c>
      <c r="M1251" s="78"/>
      <c r="N1251" s="73"/>
      <c r="O1251" s="80" t="s">
        <v>179</v>
      </c>
      <c r="P1251" s="82">
        <v>42817.959733796299</v>
      </c>
      <c r="Q1251" s="80" t="s">
        <v>1409</v>
      </c>
      <c r="R1251" s="84" t="s">
        <v>1763</v>
      </c>
      <c r="S1251" s="80" t="s">
        <v>1818</v>
      </c>
      <c r="T1251" s="80" t="s">
        <v>2096</v>
      </c>
      <c r="U1251" s="82">
        <v>42817.959733796299</v>
      </c>
      <c r="V1251" s="84" t="s">
        <v>3021</v>
      </c>
      <c r="W1251" s="80"/>
      <c r="X1251" s="80"/>
      <c r="Y1251" s="83" t="s">
        <v>4021</v>
      </c>
      <c r="Z1251" s="80"/>
    </row>
    <row r="1252" spans="1:26" x14ac:dyDescent="0.25">
      <c r="A1252" s="65" t="s">
        <v>616</v>
      </c>
      <c r="B1252" s="65" t="s">
        <v>621</v>
      </c>
      <c r="C1252" s="66"/>
      <c r="D1252" s="67"/>
      <c r="E1252" s="68"/>
      <c r="F1252" s="69"/>
      <c r="G1252" s="66"/>
      <c r="H1252" s="70"/>
      <c r="I1252" s="71"/>
      <c r="J1252" s="71"/>
      <c r="K1252" s="35"/>
      <c r="L1252" s="78">
        <v>1252</v>
      </c>
      <c r="M1252" s="78"/>
      <c r="N1252" s="73"/>
      <c r="O1252" s="80" t="s">
        <v>754</v>
      </c>
      <c r="P1252" s="82">
        <v>42817.970370370371</v>
      </c>
      <c r="Q1252" s="80" t="s">
        <v>985</v>
      </c>
      <c r="R1252" s="84" t="s">
        <v>1626</v>
      </c>
      <c r="S1252" s="80" t="s">
        <v>1855</v>
      </c>
      <c r="T1252" s="80" t="s">
        <v>1998</v>
      </c>
      <c r="U1252" s="82">
        <v>42817.970370370371</v>
      </c>
      <c r="V1252" s="84" t="s">
        <v>3022</v>
      </c>
      <c r="W1252" s="80"/>
      <c r="X1252" s="80"/>
      <c r="Y1252" s="83" t="s">
        <v>4022</v>
      </c>
      <c r="Z1252" s="80"/>
    </row>
    <row r="1253" spans="1:26" x14ac:dyDescent="0.25">
      <c r="A1253" s="65" t="s">
        <v>579</v>
      </c>
      <c r="B1253" s="65" t="s">
        <v>716</v>
      </c>
      <c r="C1253" s="66"/>
      <c r="D1253" s="67"/>
      <c r="E1253" s="68"/>
      <c r="F1253" s="69"/>
      <c r="G1253" s="66"/>
      <c r="H1253" s="70"/>
      <c r="I1253" s="71"/>
      <c r="J1253" s="71"/>
      <c r="K1253" s="35"/>
      <c r="L1253" s="78">
        <v>1253</v>
      </c>
      <c r="M1253" s="78"/>
      <c r="N1253" s="73"/>
      <c r="O1253" s="80" t="s">
        <v>754</v>
      </c>
      <c r="P1253" s="82">
        <v>42817.043541666666</v>
      </c>
      <c r="Q1253" s="80" t="s">
        <v>1320</v>
      </c>
      <c r="R1253" s="84" t="s">
        <v>1639</v>
      </c>
      <c r="S1253" s="80" t="s">
        <v>1850</v>
      </c>
      <c r="T1253" s="80" t="s">
        <v>2010</v>
      </c>
      <c r="U1253" s="82">
        <v>42817.043541666666</v>
      </c>
      <c r="V1253" s="84" t="s">
        <v>2901</v>
      </c>
      <c r="W1253" s="80"/>
      <c r="X1253" s="80"/>
      <c r="Y1253" s="83" t="s">
        <v>3901</v>
      </c>
      <c r="Z1253" s="80"/>
    </row>
    <row r="1254" spans="1:26" x14ac:dyDescent="0.25">
      <c r="A1254" s="65" t="s">
        <v>617</v>
      </c>
      <c r="B1254" s="65" t="s">
        <v>716</v>
      </c>
      <c r="C1254" s="66"/>
      <c r="D1254" s="67"/>
      <c r="E1254" s="68"/>
      <c r="F1254" s="69"/>
      <c r="G1254" s="66"/>
      <c r="H1254" s="70"/>
      <c r="I1254" s="71"/>
      <c r="J1254" s="71"/>
      <c r="K1254" s="35"/>
      <c r="L1254" s="78">
        <v>1254</v>
      </c>
      <c r="M1254" s="78"/>
      <c r="N1254" s="73"/>
      <c r="O1254" s="80" t="s">
        <v>754</v>
      </c>
      <c r="P1254" s="82">
        <v>42817.971770833334</v>
      </c>
      <c r="Q1254" s="80" t="s">
        <v>1410</v>
      </c>
      <c r="R1254" s="84" t="s">
        <v>1764</v>
      </c>
      <c r="S1254" s="80" t="s">
        <v>1805</v>
      </c>
      <c r="T1254" s="80"/>
      <c r="U1254" s="82">
        <v>42817.971770833334</v>
      </c>
      <c r="V1254" s="84" t="s">
        <v>3023</v>
      </c>
      <c r="W1254" s="80"/>
      <c r="X1254" s="80"/>
      <c r="Y1254" s="83" t="s">
        <v>4023</v>
      </c>
      <c r="Z1254" s="80"/>
    </row>
    <row r="1255" spans="1:26" x14ac:dyDescent="0.25">
      <c r="A1255" s="65" t="s">
        <v>579</v>
      </c>
      <c r="B1255" s="65" t="s">
        <v>579</v>
      </c>
      <c r="C1255" s="66"/>
      <c r="D1255" s="67"/>
      <c r="E1255" s="68"/>
      <c r="F1255" s="69"/>
      <c r="G1255" s="66"/>
      <c r="H1255" s="70"/>
      <c r="I1255" s="71"/>
      <c r="J1255" s="71"/>
      <c r="K1255" s="35"/>
      <c r="L1255" s="78">
        <v>1255</v>
      </c>
      <c r="M1255" s="78"/>
      <c r="N1255" s="73"/>
      <c r="O1255" s="80" t="s">
        <v>179</v>
      </c>
      <c r="P1255" s="82">
        <v>42815.87704861111</v>
      </c>
      <c r="Q1255" s="80" t="s">
        <v>1411</v>
      </c>
      <c r="R1255" s="84" t="s">
        <v>1765</v>
      </c>
      <c r="S1255" s="80" t="s">
        <v>1805</v>
      </c>
      <c r="T1255" s="80" t="s">
        <v>1884</v>
      </c>
      <c r="U1255" s="82">
        <v>42815.87704861111</v>
      </c>
      <c r="V1255" s="84" t="s">
        <v>3024</v>
      </c>
      <c r="W1255" s="80"/>
      <c r="X1255" s="80"/>
      <c r="Y1255" s="83" t="s">
        <v>4024</v>
      </c>
      <c r="Z1255" s="80"/>
    </row>
    <row r="1256" spans="1:26" x14ac:dyDescent="0.25">
      <c r="A1256" s="65" t="s">
        <v>579</v>
      </c>
      <c r="B1256" s="65" t="s">
        <v>579</v>
      </c>
      <c r="C1256" s="66"/>
      <c r="D1256" s="67"/>
      <c r="E1256" s="68"/>
      <c r="F1256" s="69"/>
      <c r="G1256" s="66"/>
      <c r="H1256" s="70"/>
      <c r="I1256" s="71"/>
      <c r="J1256" s="71"/>
      <c r="K1256" s="35"/>
      <c r="L1256" s="78">
        <v>1256</v>
      </c>
      <c r="M1256" s="78"/>
      <c r="N1256" s="73"/>
      <c r="O1256" s="80" t="s">
        <v>179</v>
      </c>
      <c r="P1256" s="82">
        <v>42817.796886574077</v>
      </c>
      <c r="Q1256" s="80" t="s">
        <v>1412</v>
      </c>
      <c r="R1256" s="84" t="s">
        <v>1766</v>
      </c>
      <c r="S1256" s="80" t="s">
        <v>1805</v>
      </c>
      <c r="T1256" s="80" t="s">
        <v>2097</v>
      </c>
      <c r="U1256" s="82">
        <v>42817.796886574077</v>
      </c>
      <c r="V1256" s="84" t="s">
        <v>3025</v>
      </c>
      <c r="W1256" s="80"/>
      <c r="X1256" s="80"/>
      <c r="Y1256" s="83" t="s">
        <v>4025</v>
      </c>
      <c r="Z1256" s="80"/>
    </row>
    <row r="1257" spans="1:26" x14ac:dyDescent="0.25">
      <c r="A1257" s="65" t="s">
        <v>618</v>
      </c>
      <c r="B1257" s="65" t="s">
        <v>579</v>
      </c>
      <c r="C1257" s="66"/>
      <c r="D1257" s="67"/>
      <c r="E1257" s="68"/>
      <c r="F1257" s="69"/>
      <c r="G1257" s="66"/>
      <c r="H1257" s="70"/>
      <c r="I1257" s="71"/>
      <c r="J1257" s="71"/>
      <c r="K1257" s="35"/>
      <c r="L1257" s="78">
        <v>1257</v>
      </c>
      <c r="M1257" s="78"/>
      <c r="N1257" s="73"/>
      <c r="O1257" s="80" t="s">
        <v>754</v>
      </c>
      <c r="P1257" s="82">
        <v>42817.97515046296</v>
      </c>
      <c r="Q1257" s="80" t="s">
        <v>1413</v>
      </c>
      <c r="R1257" s="80"/>
      <c r="S1257" s="80"/>
      <c r="T1257" s="80" t="s">
        <v>1884</v>
      </c>
      <c r="U1257" s="82">
        <v>42817.97515046296</v>
      </c>
      <c r="V1257" s="84" t="s">
        <v>3026</v>
      </c>
      <c r="W1257" s="80"/>
      <c r="X1257" s="80"/>
      <c r="Y1257" s="83" t="s">
        <v>4026</v>
      </c>
      <c r="Z1257" s="80"/>
    </row>
    <row r="1258" spans="1:26" x14ac:dyDescent="0.25">
      <c r="A1258" s="65" t="s">
        <v>597</v>
      </c>
      <c r="B1258" s="65" t="s">
        <v>609</v>
      </c>
      <c r="C1258" s="66"/>
      <c r="D1258" s="67"/>
      <c r="E1258" s="68"/>
      <c r="F1258" s="69"/>
      <c r="G1258" s="66"/>
      <c r="H1258" s="70"/>
      <c r="I1258" s="71"/>
      <c r="J1258" s="71"/>
      <c r="K1258" s="35"/>
      <c r="L1258" s="78">
        <v>1258</v>
      </c>
      <c r="M1258" s="78"/>
      <c r="N1258" s="73"/>
      <c r="O1258" s="80" t="s">
        <v>754</v>
      </c>
      <c r="P1258" s="82">
        <v>42817.841967592591</v>
      </c>
      <c r="Q1258" s="80" t="s">
        <v>1414</v>
      </c>
      <c r="R1258" s="84" t="s">
        <v>1750</v>
      </c>
      <c r="S1258" s="80" t="s">
        <v>1824</v>
      </c>
      <c r="T1258" s="80" t="s">
        <v>2098</v>
      </c>
      <c r="U1258" s="82">
        <v>42817.841967592591</v>
      </c>
      <c r="V1258" s="84" t="s">
        <v>3027</v>
      </c>
      <c r="W1258" s="80"/>
      <c r="X1258" s="80"/>
      <c r="Y1258" s="83" t="s">
        <v>4027</v>
      </c>
      <c r="Z1258" s="80"/>
    </row>
    <row r="1259" spans="1:26" x14ac:dyDescent="0.25">
      <c r="A1259" s="65" t="s">
        <v>597</v>
      </c>
      <c r="B1259" s="65" t="s">
        <v>609</v>
      </c>
      <c r="C1259" s="66"/>
      <c r="D1259" s="67"/>
      <c r="E1259" s="68"/>
      <c r="F1259" s="69"/>
      <c r="G1259" s="66"/>
      <c r="H1259" s="70"/>
      <c r="I1259" s="71"/>
      <c r="J1259" s="71"/>
      <c r="K1259" s="35"/>
      <c r="L1259" s="78">
        <v>1259</v>
      </c>
      <c r="M1259" s="78"/>
      <c r="N1259" s="73"/>
      <c r="O1259" s="80" t="s">
        <v>754</v>
      </c>
      <c r="P1259" s="82">
        <v>42817.843460648146</v>
      </c>
      <c r="Q1259" s="80" t="s">
        <v>1415</v>
      </c>
      <c r="R1259" s="84" t="s">
        <v>1750</v>
      </c>
      <c r="S1259" s="80" t="s">
        <v>1824</v>
      </c>
      <c r="T1259" s="80" t="s">
        <v>2093</v>
      </c>
      <c r="U1259" s="82">
        <v>42817.843460648146</v>
      </c>
      <c r="V1259" s="84" t="s">
        <v>3028</v>
      </c>
      <c r="W1259" s="80"/>
      <c r="X1259" s="80"/>
      <c r="Y1259" s="83" t="s">
        <v>4028</v>
      </c>
      <c r="Z1259" s="80"/>
    </row>
    <row r="1260" spans="1:26" x14ac:dyDescent="0.25">
      <c r="A1260" s="65" t="s">
        <v>597</v>
      </c>
      <c r="B1260" s="65" t="s">
        <v>609</v>
      </c>
      <c r="C1260" s="66"/>
      <c r="D1260" s="67"/>
      <c r="E1260" s="68"/>
      <c r="F1260" s="69"/>
      <c r="G1260" s="66"/>
      <c r="H1260" s="70"/>
      <c r="I1260" s="71"/>
      <c r="J1260" s="71"/>
      <c r="K1260" s="35"/>
      <c r="L1260" s="78">
        <v>1260</v>
      </c>
      <c r="M1260" s="78"/>
      <c r="N1260" s="73"/>
      <c r="O1260" s="80" t="s">
        <v>754</v>
      </c>
      <c r="P1260" s="82">
        <v>42817.845682870371</v>
      </c>
      <c r="Q1260" s="80" t="s">
        <v>1416</v>
      </c>
      <c r="R1260" s="80" t="s">
        <v>1767</v>
      </c>
      <c r="S1260" s="80" t="s">
        <v>1880</v>
      </c>
      <c r="T1260" s="80" t="s">
        <v>2099</v>
      </c>
      <c r="U1260" s="82">
        <v>42817.845682870371</v>
      </c>
      <c r="V1260" s="84" t="s">
        <v>3029</v>
      </c>
      <c r="W1260" s="80"/>
      <c r="X1260" s="80"/>
      <c r="Y1260" s="83" t="s">
        <v>4029</v>
      </c>
      <c r="Z1260" s="80"/>
    </row>
    <row r="1261" spans="1:26" x14ac:dyDescent="0.25">
      <c r="A1261" s="65" t="s">
        <v>597</v>
      </c>
      <c r="B1261" s="65" t="s">
        <v>609</v>
      </c>
      <c r="C1261" s="66"/>
      <c r="D1261" s="67"/>
      <c r="E1261" s="68"/>
      <c r="F1261" s="69"/>
      <c r="G1261" s="66"/>
      <c r="H1261" s="70"/>
      <c r="I1261" s="71"/>
      <c r="J1261" s="71"/>
      <c r="K1261" s="35"/>
      <c r="L1261" s="78">
        <v>1261</v>
      </c>
      <c r="M1261" s="78"/>
      <c r="N1261" s="73"/>
      <c r="O1261" s="80" t="s">
        <v>754</v>
      </c>
      <c r="P1261" s="82">
        <v>42817.848437499997</v>
      </c>
      <c r="Q1261" s="80" t="s">
        <v>1417</v>
      </c>
      <c r="R1261" s="84" t="s">
        <v>1750</v>
      </c>
      <c r="S1261" s="80" t="s">
        <v>1824</v>
      </c>
      <c r="T1261" s="80" t="s">
        <v>2093</v>
      </c>
      <c r="U1261" s="82">
        <v>42817.848437499997</v>
      </c>
      <c r="V1261" s="84" t="s">
        <v>3030</v>
      </c>
      <c r="W1261" s="80"/>
      <c r="X1261" s="80"/>
      <c r="Y1261" s="83" t="s">
        <v>4030</v>
      </c>
      <c r="Z1261" s="80"/>
    </row>
    <row r="1262" spans="1:26" x14ac:dyDescent="0.25">
      <c r="A1262" s="65" t="s">
        <v>597</v>
      </c>
      <c r="B1262" s="65" t="s">
        <v>609</v>
      </c>
      <c r="C1262" s="66"/>
      <c r="D1262" s="67"/>
      <c r="E1262" s="68"/>
      <c r="F1262" s="69"/>
      <c r="G1262" s="66"/>
      <c r="H1262" s="70"/>
      <c r="I1262" s="71"/>
      <c r="J1262" s="71"/>
      <c r="K1262" s="35"/>
      <c r="L1262" s="78">
        <v>1262</v>
      </c>
      <c r="M1262" s="78"/>
      <c r="N1262" s="73"/>
      <c r="O1262" s="80" t="s">
        <v>754</v>
      </c>
      <c r="P1262" s="82">
        <v>42817.849733796298</v>
      </c>
      <c r="Q1262" s="80" t="s">
        <v>1418</v>
      </c>
      <c r="R1262" s="84" t="s">
        <v>1750</v>
      </c>
      <c r="S1262" s="80" t="s">
        <v>1824</v>
      </c>
      <c r="T1262" s="80" t="s">
        <v>2100</v>
      </c>
      <c r="U1262" s="82">
        <v>42817.849733796298</v>
      </c>
      <c r="V1262" s="84" t="s">
        <v>3031</v>
      </c>
      <c r="W1262" s="80"/>
      <c r="X1262" s="80"/>
      <c r="Y1262" s="83" t="s">
        <v>4031</v>
      </c>
      <c r="Z1262" s="80"/>
    </row>
    <row r="1263" spans="1:26" x14ac:dyDescent="0.25">
      <c r="A1263" s="65" t="s">
        <v>597</v>
      </c>
      <c r="B1263" s="65" t="s">
        <v>609</v>
      </c>
      <c r="C1263" s="66"/>
      <c r="D1263" s="67"/>
      <c r="E1263" s="68"/>
      <c r="F1263" s="69"/>
      <c r="G1263" s="66"/>
      <c r="H1263" s="70"/>
      <c r="I1263" s="71"/>
      <c r="J1263" s="71"/>
      <c r="K1263" s="35"/>
      <c r="L1263" s="78">
        <v>1263</v>
      </c>
      <c r="M1263" s="78"/>
      <c r="N1263" s="73"/>
      <c r="O1263" s="80" t="s">
        <v>754</v>
      </c>
      <c r="P1263" s="82">
        <v>42817.857951388891</v>
      </c>
      <c r="Q1263" s="80" t="s">
        <v>1402</v>
      </c>
      <c r="R1263" s="84" t="s">
        <v>1750</v>
      </c>
      <c r="S1263" s="80" t="s">
        <v>1824</v>
      </c>
      <c r="T1263" s="80" t="s">
        <v>2093</v>
      </c>
      <c r="U1263" s="82">
        <v>42817.857951388891</v>
      </c>
      <c r="V1263" s="84" t="s">
        <v>3007</v>
      </c>
      <c r="W1263" s="80"/>
      <c r="X1263" s="80"/>
      <c r="Y1263" s="83" t="s">
        <v>4007</v>
      </c>
      <c r="Z1263" s="80"/>
    </row>
    <row r="1264" spans="1:26" x14ac:dyDescent="0.25">
      <c r="A1264" s="65" t="s">
        <v>597</v>
      </c>
      <c r="B1264" s="65" t="s">
        <v>609</v>
      </c>
      <c r="C1264" s="66"/>
      <c r="D1264" s="67"/>
      <c r="E1264" s="68"/>
      <c r="F1264" s="69"/>
      <c r="G1264" s="66"/>
      <c r="H1264" s="70"/>
      <c r="I1264" s="71"/>
      <c r="J1264" s="71"/>
      <c r="K1264" s="35"/>
      <c r="L1264" s="78">
        <v>1264</v>
      </c>
      <c r="M1264" s="78"/>
      <c r="N1264" s="73"/>
      <c r="O1264" s="80" t="s">
        <v>754</v>
      </c>
      <c r="P1264" s="82">
        <v>42817.859664351854</v>
      </c>
      <c r="Q1264" s="80" t="s">
        <v>1419</v>
      </c>
      <c r="R1264" s="84" t="s">
        <v>1750</v>
      </c>
      <c r="S1264" s="80" t="s">
        <v>1824</v>
      </c>
      <c r="T1264" s="80" t="s">
        <v>2093</v>
      </c>
      <c r="U1264" s="82">
        <v>42817.859664351854</v>
      </c>
      <c r="V1264" s="84" t="s">
        <v>3032</v>
      </c>
      <c r="W1264" s="80"/>
      <c r="X1264" s="80"/>
      <c r="Y1264" s="83" t="s">
        <v>4032</v>
      </c>
      <c r="Z1264" s="80"/>
    </row>
    <row r="1265" spans="1:26" x14ac:dyDescent="0.25">
      <c r="A1265" s="65" t="s">
        <v>597</v>
      </c>
      <c r="B1265" s="65" t="s">
        <v>609</v>
      </c>
      <c r="C1265" s="66"/>
      <c r="D1265" s="67"/>
      <c r="E1265" s="68"/>
      <c r="F1265" s="69"/>
      <c r="G1265" s="66"/>
      <c r="H1265" s="70"/>
      <c r="I1265" s="71"/>
      <c r="J1265" s="71"/>
      <c r="K1265" s="35"/>
      <c r="L1265" s="78">
        <v>1265</v>
      </c>
      <c r="M1265" s="78"/>
      <c r="N1265" s="73"/>
      <c r="O1265" s="80" t="s">
        <v>754</v>
      </c>
      <c r="P1265" s="82">
        <v>42817.861898148149</v>
      </c>
      <c r="Q1265" s="80" t="s">
        <v>1420</v>
      </c>
      <c r="R1265" s="84" t="s">
        <v>1750</v>
      </c>
      <c r="S1265" s="80" t="s">
        <v>1824</v>
      </c>
      <c r="T1265" s="80" t="s">
        <v>2093</v>
      </c>
      <c r="U1265" s="82">
        <v>42817.861898148149</v>
      </c>
      <c r="V1265" s="84" t="s">
        <v>3033</v>
      </c>
      <c r="W1265" s="80"/>
      <c r="X1265" s="80"/>
      <c r="Y1265" s="83" t="s">
        <v>4033</v>
      </c>
      <c r="Z1265" s="80"/>
    </row>
    <row r="1266" spans="1:26" x14ac:dyDescent="0.25">
      <c r="A1266" s="65" t="s">
        <v>597</v>
      </c>
      <c r="B1266" s="65" t="s">
        <v>609</v>
      </c>
      <c r="C1266" s="66"/>
      <c r="D1266" s="67"/>
      <c r="E1266" s="68"/>
      <c r="F1266" s="69"/>
      <c r="G1266" s="66"/>
      <c r="H1266" s="70"/>
      <c r="I1266" s="71"/>
      <c r="J1266" s="71"/>
      <c r="K1266" s="35"/>
      <c r="L1266" s="78">
        <v>1266</v>
      </c>
      <c r="M1266" s="78"/>
      <c r="N1266" s="73"/>
      <c r="O1266" s="80" t="s">
        <v>754</v>
      </c>
      <c r="P1266" s="82">
        <v>42817.868159722224</v>
      </c>
      <c r="Q1266" s="80" t="s">
        <v>1421</v>
      </c>
      <c r="R1266" s="84" t="s">
        <v>1750</v>
      </c>
      <c r="S1266" s="80" t="s">
        <v>1824</v>
      </c>
      <c r="T1266" s="80" t="s">
        <v>2093</v>
      </c>
      <c r="U1266" s="82">
        <v>42817.868159722224</v>
      </c>
      <c r="V1266" s="84" t="s">
        <v>3034</v>
      </c>
      <c r="W1266" s="80"/>
      <c r="X1266" s="80"/>
      <c r="Y1266" s="83" t="s">
        <v>4034</v>
      </c>
      <c r="Z1266" s="80"/>
    </row>
    <row r="1267" spans="1:26" x14ac:dyDescent="0.25">
      <c r="A1267" s="65" t="s">
        <v>597</v>
      </c>
      <c r="B1267" s="65" t="s">
        <v>609</v>
      </c>
      <c r="C1267" s="66"/>
      <c r="D1267" s="67"/>
      <c r="E1267" s="68"/>
      <c r="F1267" s="69"/>
      <c r="G1267" s="66"/>
      <c r="H1267" s="70"/>
      <c r="I1267" s="71"/>
      <c r="J1267" s="71"/>
      <c r="K1267" s="35"/>
      <c r="L1267" s="78">
        <v>1267</v>
      </c>
      <c r="M1267" s="78"/>
      <c r="N1267" s="73"/>
      <c r="O1267" s="80" t="s">
        <v>754</v>
      </c>
      <c r="P1267" s="82">
        <v>42817.868831018517</v>
      </c>
      <c r="Q1267" s="80" t="s">
        <v>1422</v>
      </c>
      <c r="R1267" s="84" t="s">
        <v>1750</v>
      </c>
      <c r="S1267" s="80" t="s">
        <v>1824</v>
      </c>
      <c r="T1267" s="80" t="s">
        <v>2093</v>
      </c>
      <c r="U1267" s="82">
        <v>42817.868831018517</v>
      </c>
      <c r="V1267" s="84" t="s">
        <v>3035</v>
      </c>
      <c r="W1267" s="80"/>
      <c r="X1267" s="80"/>
      <c r="Y1267" s="83" t="s">
        <v>4035</v>
      </c>
      <c r="Z1267" s="80"/>
    </row>
    <row r="1268" spans="1:26" x14ac:dyDescent="0.25">
      <c r="A1268" s="65" t="s">
        <v>597</v>
      </c>
      <c r="B1268" s="65" t="s">
        <v>609</v>
      </c>
      <c r="C1268" s="66"/>
      <c r="D1268" s="67"/>
      <c r="E1268" s="68"/>
      <c r="F1268" s="69"/>
      <c r="G1268" s="66"/>
      <c r="H1268" s="70"/>
      <c r="I1268" s="71"/>
      <c r="J1268" s="71"/>
      <c r="K1268" s="35"/>
      <c r="L1268" s="78">
        <v>1268</v>
      </c>
      <c r="M1268" s="78"/>
      <c r="N1268" s="73"/>
      <c r="O1268" s="80" t="s">
        <v>754</v>
      </c>
      <c r="P1268" s="82">
        <v>42817.86996527778</v>
      </c>
      <c r="Q1268" s="80" t="s">
        <v>1423</v>
      </c>
      <c r="R1268" s="84" t="s">
        <v>1750</v>
      </c>
      <c r="S1268" s="80" t="s">
        <v>1824</v>
      </c>
      <c r="T1268" s="80" t="s">
        <v>2093</v>
      </c>
      <c r="U1268" s="82">
        <v>42817.86996527778</v>
      </c>
      <c r="V1268" s="84" t="s">
        <v>3036</v>
      </c>
      <c r="W1268" s="80"/>
      <c r="X1268" s="80"/>
      <c r="Y1268" s="83" t="s">
        <v>4036</v>
      </c>
      <c r="Z1268" s="80"/>
    </row>
    <row r="1269" spans="1:26" x14ac:dyDescent="0.25">
      <c r="A1269" s="65" t="s">
        <v>597</v>
      </c>
      <c r="B1269" s="65" t="s">
        <v>609</v>
      </c>
      <c r="C1269" s="66"/>
      <c r="D1269" s="67"/>
      <c r="E1269" s="68"/>
      <c r="F1269" s="69"/>
      <c r="G1269" s="66"/>
      <c r="H1269" s="70"/>
      <c r="I1269" s="71"/>
      <c r="J1269" s="71"/>
      <c r="K1269" s="35"/>
      <c r="L1269" s="78">
        <v>1269</v>
      </c>
      <c r="M1269" s="78"/>
      <c r="N1269" s="73"/>
      <c r="O1269" s="80" t="s">
        <v>754</v>
      </c>
      <c r="P1269" s="82">
        <v>42817.870289351849</v>
      </c>
      <c r="Q1269" s="80" t="s">
        <v>1375</v>
      </c>
      <c r="R1269" s="84" t="s">
        <v>1750</v>
      </c>
      <c r="S1269" s="80" t="s">
        <v>1824</v>
      </c>
      <c r="T1269" s="80" t="s">
        <v>2085</v>
      </c>
      <c r="U1269" s="82">
        <v>42817.870289351849</v>
      </c>
      <c r="V1269" s="84" t="s">
        <v>2970</v>
      </c>
      <c r="W1269" s="80"/>
      <c r="X1269" s="80"/>
      <c r="Y1269" s="83" t="s">
        <v>3970</v>
      </c>
      <c r="Z1269" s="80"/>
    </row>
    <row r="1270" spans="1:26" x14ac:dyDescent="0.25">
      <c r="A1270" s="65" t="s">
        <v>597</v>
      </c>
      <c r="B1270" s="65" t="s">
        <v>609</v>
      </c>
      <c r="C1270" s="66"/>
      <c r="D1270" s="67"/>
      <c r="E1270" s="68"/>
      <c r="F1270" s="69"/>
      <c r="G1270" s="66"/>
      <c r="H1270" s="70"/>
      <c r="I1270" s="71"/>
      <c r="J1270" s="71"/>
      <c r="K1270" s="35"/>
      <c r="L1270" s="78">
        <v>1270</v>
      </c>
      <c r="M1270" s="78"/>
      <c r="N1270" s="73"/>
      <c r="O1270" s="80" t="s">
        <v>754</v>
      </c>
      <c r="P1270" s="82">
        <v>42817.870972222219</v>
      </c>
      <c r="Q1270" s="80" t="s">
        <v>1424</v>
      </c>
      <c r="R1270" s="84" t="s">
        <v>1750</v>
      </c>
      <c r="S1270" s="80" t="s">
        <v>1824</v>
      </c>
      <c r="T1270" s="80" t="s">
        <v>2093</v>
      </c>
      <c r="U1270" s="82">
        <v>42817.870972222219</v>
      </c>
      <c r="V1270" s="84" t="s">
        <v>3037</v>
      </c>
      <c r="W1270" s="80"/>
      <c r="X1270" s="80"/>
      <c r="Y1270" s="83" t="s">
        <v>4037</v>
      </c>
      <c r="Z1270" s="80"/>
    </row>
    <row r="1271" spans="1:26" x14ac:dyDescent="0.25">
      <c r="A1271" s="65" t="s">
        <v>597</v>
      </c>
      <c r="B1271" s="65" t="s">
        <v>609</v>
      </c>
      <c r="C1271" s="66"/>
      <c r="D1271" s="67"/>
      <c r="E1271" s="68"/>
      <c r="F1271" s="69"/>
      <c r="G1271" s="66"/>
      <c r="H1271" s="70"/>
      <c r="I1271" s="71"/>
      <c r="J1271" s="71"/>
      <c r="K1271" s="35"/>
      <c r="L1271" s="78">
        <v>1271</v>
      </c>
      <c r="M1271" s="78"/>
      <c r="N1271" s="73"/>
      <c r="O1271" s="80" t="s">
        <v>754</v>
      </c>
      <c r="P1271" s="82">
        <v>42817.874479166669</v>
      </c>
      <c r="Q1271" s="80" t="s">
        <v>1425</v>
      </c>
      <c r="R1271" s="84" t="s">
        <v>1750</v>
      </c>
      <c r="S1271" s="80" t="s">
        <v>1824</v>
      </c>
      <c r="T1271" s="80" t="s">
        <v>2093</v>
      </c>
      <c r="U1271" s="82">
        <v>42817.874479166669</v>
      </c>
      <c r="V1271" s="84" t="s">
        <v>3038</v>
      </c>
      <c r="W1271" s="80"/>
      <c r="X1271" s="80"/>
      <c r="Y1271" s="83" t="s">
        <v>4038</v>
      </c>
      <c r="Z1271" s="80"/>
    </row>
    <row r="1272" spans="1:26" x14ac:dyDescent="0.25">
      <c r="A1272" s="65" t="s">
        <v>609</v>
      </c>
      <c r="B1272" s="65" t="s">
        <v>597</v>
      </c>
      <c r="C1272" s="66"/>
      <c r="D1272" s="67"/>
      <c r="E1272" s="68"/>
      <c r="F1272" s="69"/>
      <c r="G1272" s="66"/>
      <c r="H1272" s="70"/>
      <c r="I1272" s="71"/>
      <c r="J1272" s="71"/>
      <c r="K1272" s="35"/>
      <c r="L1272" s="78">
        <v>1272</v>
      </c>
      <c r="M1272" s="78"/>
      <c r="N1272" s="73"/>
      <c r="O1272" s="80" t="s">
        <v>754</v>
      </c>
      <c r="P1272" s="82">
        <v>42817.883171296293</v>
      </c>
      <c r="Q1272" s="80" t="s">
        <v>1426</v>
      </c>
      <c r="R1272" s="84" t="s">
        <v>1750</v>
      </c>
      <c r="S1272" s="80" t="s">
        <v>1824</v>
      </c>
      <c r="T1272" s="80" t="s">
        <v>2087</v>
      </c>
      <c r="U1272" s="82">
        <v>42817.883171296293</v>
      </c>
      <c r="V1272" s="84" t="s">
        <v>3039</v>
      </c>
      <c r="W1272" s="80"/>
      <c r="X1272" s="80"/>
      <c r="Y1272" s="83" t="s">
        <v>4039</v>
      </c>
      <c r="Z1272" s="80"/>
    </row>
    <row r="1273" spans="1:26" x14ac:dyDescent="0.25">
      <c r="A1273" s="65" t="s">
        <v>609</v>
      </c>
      <c r="B1273" s="65" t="s">
        <v>597</v>
      </c>
      <c r="C1273" s="66"/>
      <c r="D1273" s="67"/>
      <c r="E1273" s="68"/>
      <c r="F1273" s="69"/>
      <c r="G1273" s="66"/>
      <c r="H1273" s="70"/>
      <c r="I1273" s="71"/>
      <c r="J1273" s="71"/>
      <c r="K1273" s="35"/>
      <c r="L1273" s="78">
        <v>1273</v>
      </c>
      <c r="M1273" s="78"/>
      <c r="N1273" s="73"/>
      <c r="O1273" s="80" t="s">
        <v>754</v>
      </c>
      <c r="P1273" s="82">
        <v>42817.883391203701</v>
      </c>
      <c r="Q1273" s="80" t="s">
        <v>1377</v>
      </c>
      <c r="R1273" s="84" t="s">
        <v>1750</v>
      </c>
      <c r="S1273" s="80" t="s">
        <v>1824</v>
      </c>
      <c r="T1273" s="80" t="s">
        <v>2087</v>
      </c>
      <c r="U1273" s="82">
        <v>42817.883391203701</v>
      </c>
      <c r="V1273" s="84" t="s">
        <v>3040</v>
      </c>
      <c r="W1273" s="80"/>
      <c r="X1273" s="80"/>
      <c r="Y1273" s="83" t="s">
        <v>4040</v>
      </c>
      <c r="Z1273" s="80"/>
    </row>
    <row r="1274" spans="1:26" x14ac:dyDescent="0.25">
      <c r="A1274" s="65" t="s">
        <v>609</v>
      </c>
      <c r="B1274" s="65" t="s">
        <v>597</v>
      </c>
      <c r="C1274" s="66"/>
      <c r="D1274" s="67"/>
      <c r="E1274" s="68"/>
      <c r="F1274" s="69"/>
      <c r="G1274" s="66"/>
      <c r="H1274" s="70"/>
      <c r="I1274" s="71"/>
      <c r="J1274" s="71"/>
      <c r="K1274" s="35"/>
      <c r="L1274" s="78">
        <v>1274</v>
      </c>
      <c r="M1274" s="78"/>
      <c r="N1274" s="73"/>
      <c r="O1274" s="80" t="s">
        <v>754</v>
      </c>
      <c r="P1274" s="82">
        <v>42817.887395833335</v>
      </c>
      <c r="Q1274" s="80" t="s">
        <v>1427</v>
      </c>
      <c r="R1274" s="84" t="s">
        <v>1750</v>
      </c>
      <c r="S1274" s="80" t="s">
        <v>1824</v>
      </c>
      <c r="T1274" s="80" t="s">
        <v>2093</v>
      </c>
      <c r="U1274" s="82">
        <v>42817.887395833335</v>
      </c>
      <c r="V1274" s="84" t="s">
        <v>3041</v>
      </c>
      <c r="W1274" s="80"/>
      <c r="X1274" s="80"/>
      <c r="Y1274" s="83" t="s">
        <v>4041</v>
      </c>
      <c r="Z1274" s="80"/>
    </row>
    <row r="1275" spans="1:26" x14ac:dyDescent="0.25">
      <c r="A1275" s="65" t="s">
        <v>609</v>
      </c>
      <c r="B1275" s="65" t="s">
        <v>597</v>
      </c>
      <c r="C1275" s="66"/>
      <c r="D1275" s="67"/>
      <c r="E1275" s="68"/>
      <c r="F1275" s="69"/>
      <c r="G1275" s="66"/>
      <c r="H1275" s="70"/>
      <c r="I1275" s="71"/>
      <c r="J1275" s="71"/>
      <c r="K1275" s="35"/>
      <c r="L1275" s="78">
        <v>1275</v>
      </c>
      <c r="M1275" s="78"/>
      <c r="N1275" s="73"/>
      <c r="O1275" s="80" t="s">
        <v>754</v>
      </c>
      <c r="P1275" s="82">
        <v>42817.893136574072</v>
      </c>
      <c r="Q1275" s="80" t="s">
        <v>1403</v>
      </c>
      <c r="R1275" s="84" t="s">
        <v>1750</v>
      </c>
      <c r="S1275" s="80" t="s">
        <v>1824</v>
      </c>
      <c r="T1275" s="80" t="s">
        <v>2094</v>
      </c>
      <c r="U1275" s="82">
        <v>42817.893136574072</v>
      </c>
      <c r="V1275" s="84" t="s">
        <v>3009</v>
      </c>
      <c r="W1275" s="80"/>
      <c r="X1275" s="80"/>
      <c r="Y1275" s="83" t="s">
        <v>4009</v>
      </c>
      <c r="Z1275" s="80"/>
    </row>
    <row r="1276" spans="1:26" x14ac:dyDescent="0.25">
      <c r="A1276" s="65" t="s">
        <v>609</v>
      </c>
      <c r="B1276" s="65" t="s">
        <v>597</v>
      </c>
      <c r="C1276" s="66"/>
      <c r="D1276" s="67"/>
      <c r="E1276" s="68"/>
      <c r="F1276" s="69"/>
      <c r="G1276" s="66"/>
      <c r="H1276" s="70"/>
      <c r="I1276" s="71"/>
      <c r="J1276" s="71"/>
      <c r="K1276" s="35"/>
      <c r="L1276" s="78">
        <v>1276</v>
      </c>
      <c r="M1276" s="78"/>
      <c r="N1276" s="73"/>
      <c r="O1276" s="80" t="s">
        <v>754</v>
      </c>
      <c r="P1276" s="82">
        <v>42817.895555555559</v>
      </c>
      <c r="Q1276" s="80" t="s">
        <v>1428</v>
      </c>
      <c r="R1276" s="84" t="s">
        <v>1750</v>
      </c>
      <c r="S1276" s="80" t="s">
        <v>1824</v>
      </c>
      <c r="T1276" s="80" t="s">
        <v>2093</v>
      </c>
      <c r="U1276" s="82">
        <v>42817.895555555559</v>
      </c>
      <c r="V1276" s="84" t="s">
        <v>3042</v>
      </c>
      <c r="W1276" s="80"/>
      <c r="X1276" s="80"/>
      <c r="Y1276" s="83" t="s">
        <v>4042</v>
      </c>
      <c r="Z1276" s="80"/>
    </row>
    <row r="1277" spans="1:26" x14ac:dyDescent="0.25">
      <c r="A1277" s="65" t="s">
        <v>619</v>
      </c>
      <c r="B1277" s="65" t="s">
        <v>609</v>
      </c>
      <c r="C1277" s="66"/>
      <c r="D1277" s="67"/>
      <c r="E1277" s="68"/>
      <c r="F1277" s="69"/>
      <c r="G1277" s="66"/>
      <c r="H1277" s="70"/>
      <c r="I1277" s="71"/>
      <c r="J1277" s="71"/>
      <c r="K1277" s="35"/>
      <c r="L1277" s="78">
        <v>1277</v>
      </c>
      <c r="M1277" s="78"/>
      <c r="N1277" s="73"/>
      <c r="O1277" s="80" t="s">
        <v>754</v>
      </c>
      <c r="P1277" s="82">
        <v>42817.976851851854</v>
      </c>
      <c r="Q1277" s="80" t="s">
        <v>1377</v>
      </c>
      <c r="R1277" s="84" t="s">
        <v>1750</v>
      </c>
      <c r="S1277" s="80" t="s">
        <v>1824</v>
      </c>
      <c r="T1277" s="80" t="s">
        <v>2087</v>
      </c>
      <c r="U1277" s="82">
        <v>42817.976851851854</v>
      </c>
      <c r="V1277" s="84" t="s">
        <v>3043</v>
      </c>
      <c r="W1277" s="80"/>
      <c r="X1277" s="80"/>
      <c r="Y1277" s="83" t="s">
        <v>4043</v>
      </c>
      <c r="Z1277" s="80"/>
    </row>
    <row r="1278" spans="1:26" x14ac:dyDescent="0.25">
      <c r="A1278" s="65" t="s">
        <v>597</v>
      </c>
      <c r="B1278" s="65" t="s">
        <v>597</v>
      </c>
      <c r="C1278" s="66"/>
      <c r="D1278" s="67"/>
      <c r="E1278" s="68"/>
      <c r="F1278" s="69"/>
      <c r="G1278" s="66"/>
      <c r="H1278" s="70"/>
      <c r="I1278" s="71"/>
      <c r="J1278" s="71"/>
      <c r="K1278" s="35"/>
      <c r="L1278" s="78">
        <v>1278</v>
      </c>
      <c r="M1278" s="78"/>
      <c r="N1278" s="73"/>
      <c r="O1278" s="80" t="s">
        <v>179</v>
      </c>
      <c r="P1278" s="82">
        <v>42815.419421296298</v>
      </c>
      <c r="Q1278" s="80" t="s">
        <v>1429</v>
      </c>
      <c r="R1278" s="84" t="s">
        <v>1768</v>
      </c>
      <c r="S1278" s="80" t="s">
        <v>1812</v>
      </c>
      <c r="T1278" s="80" t="s">
        <v>1933</v>
      </c>
      <c r="U1278" s="82">
        <v>42815.419421296298</v>
      </c>
      <c r="V1278" s="84" t="s">
        <v>3044</v>
      </c>
      <c r="W1278" s="80"/>
      <c r="X1278" s="80"/>
      <c r="Y1278" s="83" t="s">
        <v>4044</v>
      </c>
      <c r="Z1278" s="80"/>
    </row>
    <row r="1279" spans="1:26" x14ac:dyDescent="0.25">
      <c r="A1279" s="65" t="s">
        <v>597</v>
      </c>
      <c r="B1279" s="65" t="s">
        <v>597</v>
      </c>
      <c r="C1279" s="66"/>
      <c r="D1279" s="67"/>
      <c r="E1279" s="68"/>
      <c r="F1279" s="69"/>
      <c r="G1279" s="66"/>
      <c r="H1279" s="70"/>
      <c r="I1279" s="71"/>
      <c r="J1279" s="71"/>
      <c r="K1279" s="35"/>
      <c r="L1279" s="78">
        <v>1279</v>
      </c>
      <c r="M1279" s="78"/>
      <c r="N1279" s="73"/>
      <c r="O1279" s="80" t="s">
        <v>179</v>
      </c>
      <c r="P1279" s="82">
        <v>42815.419907407406</v>
      </c>
      <c r="Q1279" s="80" t="s">
        <v>1430</v>
      </c>
      <c r="R1279" s="84" t="s">
        <v>1769</v>
      </c>
      <c r="S1279" s="80" t="s">
        <v>1812</v>
      </c>
      <c r="T1279" s="80" t="s">
        <v>1933</v>
      </c>
      <c r="U1279" s="82">
        <v>42815.419907407406</v>
      </c>
      <c r="V1279" s="84" t="s">
        <v>3045</v>
      </c>
      <c r="W1279" s="80"/>
      <c r="X1279" s="80"/>
      <c r="Y1279" s="83" t="s">
        <v>4045</v>
      </c>
      <c r="Z1279" s="80"/>
    </row>
    <row r="1280" spans="1:26" x14ac:dyDescent="0.25">
      <c r="A1280" s="65" t="s">
        <v>597</v>
      </c>
      <c r="B1280" s="65" t="s">
        <v>597</v>
      </c>
      <c r="C1280" s="66"/>
      <c r="D1280" s="67"/>
      <c r="E1280" s="68"/>
      <c r="F1280" s="69"/>
      <c r="G1280" s="66"/>
      <c r="H1280" s="70"/>
      <c r="I1280" s="71"/>
      <c r="J1280" s="71"/>
      <c r="K1280" s="35"/>
      <c r="L1280" s="78">
        <v>1280</v>
      </c>
      <c r="M1280" s="78"/>
      <c r="N1280" s="73"/>
      <c r="O1280" s="80" t="s">
        <v>179</v>
      </c>
      <c r="P1280" s="82">
        <v>42815.42119212963</v>
      </c>
      <c r="Q1280" s="80" t="s">
        <v>1431</v>
      </c>
      <c r="R1280" s="84" t="s">
        <v>1770</v>
      </c>
      <c r="S1280" s="80" t="s">
        <v>1881</v>
      </c>
      <c r="T1280" s="80" t="s">
        <v>1933</v>
      </c>
      <c r="U1280" s="82">
        <v>42815.42119212963</v>
      </c>
      <c r="V1280" s="84" t="s">
        <v>3046</v>
      </c>
      <c r="W1280" s="80"/>
      <c r="X1280" s="80"/>
      <c r="Y1280" s="83" t="s">
        <v>4046</v>
      </c>
      <c r="Z1280" s="80"/>
    </row>
    <row r="1281" spans="1:26" x14ac:dyDescent="0.25">
      <c r="A1281" s="65" t="s">
        <v>597</v>
      </c>
      <c r="B1281" s="65" t="s">
        <v>597</v>
      </c>
      <c r="C1281" s="66"/>
      <c r="D1281" s="67"/>
      <c r="E1281" s="68"/>
      <c r="F1281" s="69"/>
      <c r="G1281" s="66"/>
      <c r="H1281" s="70"/>
      <c r="I1281" s="71"/>
      <c r="J1281" s="71"/>
      <c r="K1281" s="35"/>
      <c r="L1281" s="78">
        <v>1281</v>
      </c>
      <c r="M1281" s="78"/>
      <c r="N1281" s="73"/>
      <c r="O1281" s="80" t="s">
        <v>179</v>
      </c>
      <c r="P1281" s="82">
        <v>42816.442025462966</v>
      </c>
      <c r="Q1281" s="80" t="s">
        <v>1432</v>
      </c>
      <c r="R1281" s="84" t="s">
        <v>1771</v>
      </c>
      <c r="S1281" s="80" t="s">
        <v>1812</v>
      </c>
      <c r="T1281" s="80" t="s">
        <v>1933</v>
      </c>
      <c r="U1281" s="82">
        <v>42816.442025462966</v>
      </c>
      <c r="V1281" s="84" t="s">
        <v>3047</v>
      </c>
      <c r="W1281" s="80"/>
      <c r="X1281" s="80"/>
      <c r="Y1281" s="83" t="s">
        <v>4047</v>
      </c>
      <c r="Z1281" s="80"/>
    </row>
    <row r="1282" spans="1:26" x14ac:dyDescent="0.25">
      <c r="A1282" s="65" t="s">
        <v>597</v>
      </c>
      <c r="B1282" s="65" t="s">
        <v>597</v>
      </c>
      <c r="C1282" s="66"/>
      <c r="D1282" s="67"/>
      <c r="E1282" s="68"/>
      <c r="F1282" s="69"/>
      <c r="G1282" s="66"/>
      <c r="H1282" s="70"/>
      <c r="I1282" s="71"/>
      <c r="J1282" s="71"/>
      <c r="K1282" s="35"/>
      <c r="L1282" s="78">
        <v>1282</v>
      </c>
      <c r="M1282" s="78"/>
      <c r="N1282" s="73"/>
      <c r="O1282" s="80" t="s">
        <v>179</v>
      </c>
      <c r="P1282" s="82">
        <v>42816.445520833331</v>
      </c>
      <c r="Q1282" s="80" t="s">
        <v>1433</v>
      </c>
      <c r="R1282" s="84" t="s">
        <v>1772</v>
      </c>
      <c r="S1282" s="80" t="s">
        <v>1882</v>
      </c>
      <c r="T1282" s="80" t="s">
        <v>1933</v>
      </c>
      <c r="U1282" s="82">
        <v>42816.445520833331</v>
      </c>
      <c r="V1282" s="84" t="s">
        <v>3048</v>
      </c>
      <c r="W1282" s="80"/>
      <c r="X1282" s="80"/>
      <c r="Y1282" s="83" t="s">
        <v>4048</v>
      </c>
      <c r="Z1282" s="80"/>
    </row>
    <row r="1283" spans="1:26" x14ac:dyDescent="0.25">
      <c r="A1283" s="65" t="s">
        <v>597</v>
      </c>
      <c r="B1283" s="65" t="s">
        <v>597</v>
      </c>
      <c r="C1283" s="66"/>
      <c r="D1283" s="67"/>
      <c r="E1283" s="68"/>
      <c r="F1283" s="69"/>
      <c r="G1283" s="66"/>
      <c r="H1283" s="70"/>
      <c r="I1283" s="71"/>
      <c r="J1283" s="71"/>
      <c r="K1283" s="35"/>
      <c r="L1283" s="78">
        <v>1283</v>
      </c>
      <c r="M1283" s="78"/>
      <c r="N1283" s="73"/>
      <c r="O1283" s="80" t="s">
        <v>179</v>
      </c>
      <c r="P1283" s="82">
        <v>42817.867881944447</v>
      </c>
      <c r="Q1283" s="80" t="s">
        <v>1434</v>
      </c>
      <c r="R1283" s="84" t="s">
        <v>1750</v>
      </c>
      <c r="S1283" s="80" t="s">
        <v>1824</v>
      </c>
      <c r="T1283" s="80" t="s">
        <v>2093</v>
      </c>
      <c r="U1283" s="82">
        <v>42817.867881944447</v>
      </c>
      <c r="V1283" s="84" t="s">
        <v>3049</v>
      </c>
      <c r="W1283" s="80"/>
      <c r="X1283" s="80"/>
      <c r="Y1283" s="83" t="s">
        <v>4049</v>
      </c>
      <c r="Z1283" s="80"/>
    </row>
    <row r="1284" spans="1:26" x14ac:dyDescent="0.25">
      <c r="A1284" s="65" t="s">
        <v>597</v>
      </c>
      <c r="B1284" s="65" t="s">
        <v>597</v>
      </c>
      <c r="C1284" s="66"/>
      <c r="D1284" s="67"/>
      <c r="E1284" s="68"/>
      <c r="F1284" s="69"/>
      <c r="G1284" s="66"/>
      <c r="H1284" s="70"/>
      <c r="I1284" s="71"/>
      <c r="J1284" s="71"/>
      <c r="K1284" s="35"/>
      <c r="L1284" s="78">
        <v>1284</v>
      </c>
      <c r="M1284" s="78"/>
      <c r="N1284" s="73"/>
      <c r="O1284" s="80" t="s">
        <v>179</v>
      </c>
      <c r="P1284" s="82">
        <v>42817.869606481479</v>
      </c>
      <c r="Q1284" s="80" t="s">
        <v>1435</v>
      </c>
      <c r="R1284" s="84" t="s">
        <v>1750</v>
      </c>
      <c r="S1284" s="80" t="s">
        <v>1824</v>
      </c>
      <c r="T1284" s="80" t="s">
        <v>2093</v>
      </c>
      <c r="U1284" s="82">
        <v>42817.869606481479</v>
      </c>
      <c r="V1284" s="84" t="s">
        <v>3050</v>
      </c>
      <c r="W1284" s="80"/>
      <c r="X1284" s="80"/>
      <c r="Y1284" s="83" t="s">
        <v>4050</v>
      </c>
      <c r="Z1284" s="80"/>
    </row>
    <row r="1285" spans="1:26" x14ac:dyDescent="0.25">
      <c r="A1285" s="65" t="s">
        <v>597</v>
      </c>
      <c r="B1285" s="65" t="s">
        <v>597</v>
      </c>
      <c r="C1285" s="66"/>
      <c r="D1285" s="67"/>
      <c r="E1285" s="68"/>
      <c r="F1285" s="69"/>
      <c r="G1285" s="66"/>
      <c r="H1285" s="70"/>
      <c r="I1285" s="71"/>
      <c r="J1285" s="71"/>
      <c r="K1285" s="35"/>
      <c r="L1285" s="78">
        <v>1285</v>
      </c>
      <c r="M1285" s="78"/>
      <c r="N1285" s="73"/>
      <c r="O1285" s="80" t="s">
        <v>179</v>
      </c>
      <c r="P1285" s="82">
        <v>42817.87400462963</v>
      </c>
      <c r="Q1285" s="80" t="s">
        <v>1436</v>
      </c>
      <c r="R1285" s="84" t="s">
        <v>1750</v>
      </c>
      <c r="S1285" s="80" t="s">
        <v>1824</v>
      </c>
      <c r="T1285" s="80" t="s">
        <v>2093</v>
      </c>
      <c r="U1285" s="82">
        <v>42817.87400462963</v>
      </c>
      <c r="V1285" s="84" t="s">
        <v>3051</v>
      </c>
      <c r="W1285" s="80"/>
      <c r="X1285" s="80"/>
      <c r="Y1285" s="83" t="s">
        <v>4051</v>
      </c>
      <c r="Z1285" s="80"/>
    </row>
    <row r="1286" spans="1:26" x14ac:dyDescent="0.25">
      <c r="A1286" s="65" t="s">
        <v>619</v>
      </c>
      <c r="B1286" s="65" t="s">
        <v>597</v>
      </c>
      <c r="C1286" s="66"/>
      <c r="D1286" s="67"/>
      <c r="E1286" s="68"/>
      <c r="F1286" s="69"/>
      <c r="G1286" s="66"/>
      <c r="H1286" s="70"/>
      <c r="I1286" s="71"/>
      <c r="J1286" s="71"/>
      <c r="K1286" s="35"/>
      <c r="L1286" s="78">
        <v>1286</v>
      </c>
      <c r="M1286" s="78"/>
      <c r="N1286" s="73"/>
      <c r="O1286" s="80" t="s">
        <v>754</v>
      </c>
      <c r="P1286" s="82">
        <v>42817.976851851854</v>
      </c>
      <c r="Q1286" s="80" t="s">
        <v>1377</v>
      </c>
      <c r="R1286" s="84" t="s">
        <v>1750</v>
      </c>
      <c r="S1286" s="80" t="s">
        <v>1824</v>
      </c>
      <c r="T1286" s="80" t="s">
        <v>2087</v>
      </c>
      <c r="U1286" s="82">
        <v>42817.976851851854</v>
      </c>
      <c r="V1286" s="84" t="s">
        <v>3043</v>
      </c>
      <c r="W1286" s="80"/>
      <c r="X1286" s="80"/>
      <c r="Y1286" s="83" t="s">
        <v>4043</v>
      </c>
      <c r="Z1286" s="80"/>
    </row>
    <row r="1287" spans="1:26" x14ac:dyDescent="0.25">
      <c r="A1287" s="65" t="s">
        <v>620</v>
      </c>
      <c r="B1287" s="65" t="s">
        <v>648</v>
      </c>
      <c r="C1287" s="66"/>
      <c r="D1287" s="67"/>
      <c r="E1287" s="68"/>
      <c r="F1287" s="69"/>
      <c r="G1287" s="66"/>
      <c r="H1287" s="70"/>
      <c r="I1287" s="71"/>
      <c r="J1287" s="71"/>
      <c r="K1287" s="35"/>
      <c r="L1287" s="78">
        <v>1287</v>
      </c>
      <c r="M1287" s="78"/>
      <c r="N1287" s="73"/>
      <c r="O1287" s="80" t="s">
        <v>755</v>
      </c>
      <c r="P1287" s="82">
        <v>42815.426006944443</v>
      </c>
      <c r="Q1287" s="80" t="s">
        <v>1437</v>
      </c>
      <c r="R1287" s="84" t="s">
        <v>1773</v>
      </c>
      <c r="S1287" s="80" t="s">
        <v>1804</v>
      </c>
      <c r="T1287" s="80" t="s">
        <v>1884</v>
      </c>
      <c r="U1287" s="82">
        <v>42815.426006944443</v>
      </c>
      <c r="V1287" s="84" t="s">
        <v>3052</v>
      </c>
      <c r="W1287" s="80"/>
      <c r="X1287" s="80"/>
      <c r="Y1287" s="83" t="s">
        <v>4052</v>
      </c>
      <c r="Z1287" s="80"/>
    </row>
    <row r="1288" spans="1:26" x14ac:dyDescent="0.25">
      <c r="A1288" s="65" t="s">
        <v>620</v>
      </c>
      <c r="B1288" s="65" t="s">
        <v>752</v>
      </c>
      <c r="C1288" s="66"/>
      <c r="D1288" s="67"/>
      <c r="E1288" s="68"/>
      <c r="F1288" s="69"/>
      <c r="G1288" s="66"/>
      <c r="H1288" s="70"/>
      <c r="I1288" s="71"/>
      <c r="J1288" s="71"/>
      <c r="K1288" s="35"/>
      <c r="L1288" s="78">
        <v>1288</v>
      </c>
      <c r="M1288" s="78"/>
      <c r="N1288" s="73"/>
      <c r="O1288" s="80" t="s">
        <v>754</v>
      </c>
      <c r="P1288" s="82">
        <v>42815.426006944443</v>
      </c>
      <c r="Q1288" s="80" t="s">
        <v>1437</v>
      </c>
      <c r="R1288" s="84" t="s">
        <v>1773</v>
      </c>
      <c r="S1288" s="80" t="s">
        <v>1804</v>
      </c>
      <c r="T1288" s="80" t="s">
        <v>1884</v>
      </c>
      <c r="U1288" s="82">
        <v>42815.426006944443</v>
      </c>
      <c r="V1288" s="84" t="s">
        <v>3052</v>
      </c>
      <c r="W1288" s="80"/>
      <c r="X1288" s="80"/>
      <c r="Y1288" s="83" t="s">
        <v>4052</v>
      </c>
      <c r="Z1288" s="80"/>
    </row>
    <row r="1289" spans="1:26" x14ac:dyDescent="0.25">
      <c r="A1289" s="65" t="s">
        <v>620</v>
      </c>
      <c r="B1289" s="65" t="s">
        <v>752</v>
      </c>
      <c r="C1289" s="66"/>
      <c r="D1289" s="67"/>
      <c r="E1289" s="68"/>
      <c r="F1289" s="69"/>
      <c r="G1289" s="66"/>
      <c r="H1289" s="70"/>
      <c r="I1289" s="71"/>
      <c r="J1289" s="71"/>
      <c r="K1289" s="35"/>
      <c r="L1289" s="78">
        <v>1289</v>
      </c>
      <c r="M1289" s="78"/>
      <c r="N1289" s="73"/>
      <c r="O1289" s="80" t="s">
        <v>754</v>
      </c>
      <c r="P1289" s="82">
        <v>42815.426817129628</v>
      </c>
      <c r="Q1289" s="80" t="s">
        <v>1438</v>
      </c>
      <c r="R1289" s="84" t="s">
        <v>1773</v>
      </c>
      <c r="S1289" s="80" t="s">
        <v>1804</v>
      </c>
      <c r="T1289" s="80" t="s">
        <v>2101</v>
      </c>
      <c r="U1289" s="82">
        <v>42815.426817129628</v>
      </c>
      <c r="V1289" s="84" t="s">
        <v>3053</v>
      </c>
      <c r="W1289" s="80"/>
      <c r="X1289" s="80"/>
      <c r="Y1289" s="83" t="s">
        <v>4053</v>
      </c>
      <c r="Z1289" s="80"/>
    </row>
    <row r="1290" spans="1:26" x14ac:dyDescent="0.25">
      <c r="A1290" s="65" t="s">
        <v>620</v>
      </c>
      <c r="B1290" s="65" t="s">
        <v>753</v>
      </c>
      <c r="C1290" s="66"/>
      <c r="D1290" s="67"/>
      <c r="E1290" s="68"/>
      <c r="F1290" s="69"/>
      <c r="G1290" s="66"/>
      <c r="H1290" s="70"/>
      <c r="I1290" s="71"/>
      <c r="J1290" s="71"/>
      <c r="K1290" s="35"/>
      <c r="L1290" s="78">
        <v>1290</v>
      </c>
      <c r="M1290" s="78"/>
      <c r="N1290" s="73"/>
      <c r="O1290" s="80" t="s">
        <v>755</v>
      </c>
      <c r="P1290" s="82">
        <v>42815.426817129628</v>
      </c>
      <c r="Q1290" s="80" t="s">
        <v>1438</v>
      </c>
      <c r="R1290" s="84" t="s">
        <v>1773</v>
      </c>
      <c r="S1290" s="80" t="s">
        <v>1804</v>
      </c>
      <c r="T1290" s="80" t="s">
        <v>2101</v>
      </c>
      <c r="U1290" s="82">
        <v>42815.426817129628</v>
      </c>
      <c r="V1290" s="84" t="s">
        <v>3053</v>
      </c>
      <c r="W1290" s="80"/>
      <c r="X1290" s="80"/>
      <c r="Y1290" s="83" t="s">
        <v>4053</v>
      </c>
      <c r="Z1290" s="80"/>
    </row>
    <row r="1291" spans="1:26" x14ac:dyDescent="0.25">
      <c r="A1291" s="65" t="s">
        <v>620</v>
      </c>
      <c r="B1291" s="65" t="s">
        <v>647</v>
      </c>
      <c r="C1291" s="66"/>
      <c r="D1291" s="67"/>
      <c r="E1291" s="68"/>
      <c r="F1291" s="69"/>
      <c r="G1291" s="66"/>
      <c r="H1291" s="70"/>
      <c r="I1291" s="71"/>
      <c r="J1291" s="71"/>
      <c r="K1291" s="35"/>
      <c r="L1291" s="78">
        <v>1291</v>
      </c>
      <c r="M1291" s="78"/>
      <c r="N1291" s="73"/>
      <c r="O1291" s="80" t="s">
        <v>754</v>
      </c>
      <c r="P1291" s="82">
        <v>42817.882847222223</v>
      </c>
      <c r="Q1291" s="80" t="s">
        <v>1439</v>
      </c>
      <c r="R1291" s="84" t="s">
        <v>1774</v>
      </c>
      <c r="S1291" s="80" t="s">
        <v>1871</v>
      </c>
      <c r="T1291" s="80" t="s">
        <v>1884</v>
      </c>
      <c r="U1291" s="82">
        <v>42817.882847222223</v>
      </c>
      <c r="V1291" s="84" t="s">
        <v>3054</v>
      </c>
      <c r="W1291" s="80"/>
      <c r="X1291" s="80"/>
      <c r="Y1291" s="83" t="s">
        <v>4054</v>
      </c>
      <c r="Z1291" s="80"/>
    </row>
    <row r="1292" spans="1:26" x14ac:dyDescent="0.25">
      <c r="A1292" s="65" t="s">
        <v>621</v>
      </c>
      <c r="B1292" s="65" t="s">
        <v>621</v>
      </c>
      <c r="C1292" s="66"/>
      <c r="D1292" s="67"/>
      <c r="E1292" s="68"/>
      <c r="F1292" s="69"/>
      <c r="G1292" s="66"/>
      <c r="H1292" s="70"/>
      <c r="I1292" s="71"/>
      <c r="J1292" s="71"/>
      <c r="K1292" s="35"/>
      <c r="L1292" s="78">
        <v>1292</v>
      </c>
      <c r="M1292" s="78"/>
      <c r="N1292" s="73"/>
      <c r="O1292" s="80" t="s">
        <v>179</v>
      </c>
      <c r="P1292" s="82">
        <v>42816.892083333332</v>
      </c>
      <c r="Q1292" s="80" t="s">
        <v>1440</v>
      </c>
      <c r="R1292" s="84" t="s">
        <v>1626</v>
      </c>
      <c r="S1292" s="80" t="s">
        <v>1855</v>
      </c>
      <c r="T1292" s="80" t="s">
        <v>1998</v>
      </c>
      <c r="U1292" s="82">
        <v>42816.892083333332</v>
      </c>
      <c r="V1292" s="84" t="s">
        <v>3055</v>
      </c>
      <c r="W1292" s="80"/>
      <c r="X1292" s="80"/>
      <c r="Y1292" s="83" t="s">
        <v>4055</v>
      </c>
      <c r="Z1292" s="80"/>
    </row>
    <row r="1293" spans="1:26" x14ac:dyDescent="0.25">
      <c r="A1293" s="65" t="s">
        <v>596</v>
      </c>
      <c r="B1293" s="65" t="s">
        <v>621</v>
      </c>
      <c r="C1293" s="66"/>
      <c r="D1293" s="67"/>
      <c r="E1293" s="68"/>
      <c r="F1293" s="69"/>
      <c r="G1293" s="66"/>
      <c r="H1293" s="70"/>
      <c r="I1293" s="71"/>
      <c r="J1293" s="71"/>
      <c r="K1293" s="35"/>
      <c r="L1293" s="78">
        <v>1293</v>
      </c>
      <c r="M1293" s="78"/>
      <c r="N1293" s="73"/>
      <c r="O1293" s="80" t="s">
        <v>754</v>
      </c>
      <c r="P1293" s="82">
        <v>42815.851273148146</v>
      </c>
      <c r="Q1293" s="80" t="s">
        <v>1371</v>
      </c>
      <c r="R1293" s="84" t="s">
        <v>1551</v>
      </c>
      <c r="S1293" s="80" t="s">
        <v>1828</v>
      </c>
      <c r="T1293" s="80" t="s">
        <v>1894</v>
      </c>
      <c r="U1293" s="82">
        <v>42815.851273148146</v>
      </c>
      <c r="V1293" s="84" t="s">
        <v>2966</v>
      </c>
      <c r="W1293" s="80"/>
      <c r="X1293" s="80"/>
      <c r="Y1293" s="83" t="s">
        <v>3966</v>
      </c>
      <c r="Z1293" s="80"/>
    </row>
    <row r="1294" spans="1:26" x14ac:dyDescent="0.25">
      <c r="A1294" s="65" t="s">
        <v>620</v>
      </c>
      <c r="B1294" s="65" t="s">
        <v>621</v>
      </c>
      <c r="C1294" s="66"/>
      <c r="D1294" s="67"/>
      <c r="E1294" s="68"/>
      <c r="F1294" s="69"/>
      <c r="G1294" s="66"/>
      <c r="H1294" s="70"/>
      <c r="I1294" s="71"/>
      <c r="J1294" s="71"/>
      <c r="K1294" s="35"/>
      <c r="L1294" s="78">
        <v>1294</v>
      </c>
      <c r="M1294" s="78"/>
      <c r="N1294" s="73"/>
      <c r="O1294" s="80" t="s">
        <v>754</v>
      </c>
      <c r="P1294" s="82">
        <v>42817.978298611109</v>
      </c>
      <c r="Q1294" s="80" t="s">
        <v>1441</v>
      </c>
      <c r="R1294" s="84" t="s">
        <v>1774</v>
      </c>
      <c r="S1294" s="80" t="s">
        <v>1871</v>
      </c>
      <c r="T1294" s="80" t="s">
        <v>1884</v>
      </c>
      <c r="U1294" s="82">
        <v>42817.978298611109</v>
      </c>
      <c r="V1294" s="84" t="s">
        <v>3056</v>
      </c>
      <c r="W1294" s="80"/>
      <c r="X1294" s="80"/>
      <c r="Y1294" s="83" t="s">
        <v>4056</v>
      </c>
      <c r="Z1294" s="80"/>
    </row>
    <row r="1295" spans="1:26" x14ac:dyDescent="0.25">
      <c r="A1295" s="65" t="s">
        <v>622</v>
      </c>
      <c r="B1295" s="65" t="s">
        <v>606</v>
      </c>
      <c r="C1295" s="66"/>
      <c r="D1295" s="67"/>
      <c r="E1295" s="68"/>
      <c r="F1295" s="69"/>
      <c r="G1295" s="66"/>
      <c r="H1295" s="70"/>
      <c r="I1295" s="71"/>
      <c r="J1295" s="71"/>
      <c r="K1295" s="35"/>
      <c r="L1295" s="78">
        <v>1295</v>
      </c>
      <c r="M1295" s="78"/>
      <c r="N1295" s="73"/>
      <c r="O1295" s="80" t="s">
        <v>754</v>
      </c>
      <c r="P1295" s="82">
        <v>42817.996747685182</v>
      </c>
      <c r="Q1295" s="80" t="s">
        <v>1395</v>
      </c>
      <c r="R1295" s="80"/>
      <c r="S1295" s="80"/>
      <c r="T1295" s="80" t="s">
        <v>2090</v>
      </c>
      <c r="U1295" s="82">
        <v>42817.996747685182</v>
      </c>
      <c r="V1295" s="84" t="s">
        <v>3057</v>
      </c>
      <c r="W1295" s="80"/>
      <c r="X1295" s="80"/>
      <c r="Y1295" s="83" t="s">
        <v>4057</v>
      </c>
      <c r="Z1295" s="80"/>
    </row>
    <row r="1296" spans="1:26" x14ac:dyDescent="0.25">
      <c r="A1296" s="65" t="s">
        <v>623</v>
      </c>
      <c r="B1296" s="65" t="s">
        <v>623</v>
      </c>
      <c r="C1296" s="66"/>
      <c r="D1296" s="67"/>
      <c r="E1296" s="68"/>
      <c r="F1296" s="69"/>
      <c r="G1296" s="66"/>
      <c r="H1296" s="70"/>
      <c r="I1296" s="71"/>
      <c r="J1296" s="71"/>
      <c r="K1296" s="35"/>
      <c r="L1296" s="78">
        <v>1296</v>
      </c>
      <c r="M1296" s="78"/>
      <c r="N1296" s="73"/>
      <c r="O1296" s="80" t="s">
        <v>179</v>
      </c>
      <c r="P1296" s="82">
        <v>42817.997858796298</v>
      </c>
      <c r="Q1296" s="80" t="s">
        <v>1442</v>
      </c>
      <c r="R1296" s="84" t="s">
        <v>1775</v>
      </c>
      <c r="S1296" s="80" t="s">
        <v>1850</v>
      </c>
      <c r="T1296" s="80" t="s">
        <v>2102</v>
      </c>
      <c r="U1296" s="82">
        <v>42817.997858796298</v>
      </c>
      <c r="V1296" s="84" t="s">
        <v>3058</v>
      </c>
      <c r="W1296" s="80"/>
      <c r="X1296" s="80"/>
      <c r="Y1296" s="83" t="s">
        <v>4058</v>
      </c>
      <c r="Z1296" s="80"/>
    </row>
    <row r="1297" spans="1:26" x14ac:dyDescent="0.25">
      <c r="A1297" s="65" t="s">
        <v>624</v>
      </c>
      <c r="B1297" s="65" t="s">
        <v>606</v>
      </c>
      <c r="C1297" s="66"/>
      <c r="D1297" s="67"/>
      <c r="E1297" s="68"/>
      <c r="F1297" s="69"/>
      <c r="G1297" s="66"/>
      <c r="H1297" s="70"/>
      <c r="I1297" s="71"/>
      <c r="J1297" s="71"/>
      <c r="K1297" s="35"/>
      <c r="L1297" s="78">
        <v>1297</v>
      </c>
      <c r="M1297" s="78"/>
      <c r="N1297" s="73"/>
      <c r="O1297" s="80" t="s">
        <v>754</v>
      </c>
      <c r="P1297" s="82">
        <v>42817.99858796296</v>
      </c>
      <c r="Q1297" s="80" t="s">
        <v>1395</v>
      </c>
      <c r="R1297" s="80"/>
      <c r="S1297" s="80"/>
      <c r="T1297" s="80" t="s">
        <v>2090</v>
      </c>
      <c r="U1297" s="82">
        <v>42817.99858796296</v>
      </c>
      <c r="V1297" s="84" t="s">
        <v>3059</v>
      </c>
      <c r="W1297" s="80"/>
      <c r="X1297" s="80"/>
      <c r="Y1297" s="83" t="s">
        <v>4059</v>
      </c>
      <c r="Z1297" s="80"/>
    </row>
    <row r="1298" spans="1:26" x14ac:dyDescent="0.25">
      <c r="A1298" s="65" t="s">
        <v>599</v>
      </c>
      <c r="B1298" s="65" t="s">
        <v>598</v>
      </c>
      <c r="C1298" s="66"/>
      <c r="D1298" s="67"/>
      <c r="E1298" s="68"/>
      <c r="F1298" s="69"/>
      <c r="G1298" s="66"/>
      <c r="H1298" s="70"/>
      <c r="I1298" s="71"/>
      <c r="J1298" s="71"/>
      <c r="K1298" s="35"/>
      <c r="L1298" s="78">
        <v>1298</v>
      </c>
      <c r="M1298" s="78"/>
      <c r="N1298" s="73"/>
      <c r="O1298" s="80" t="s">
        <v>754</v>
      </c>
      <c r="P1298" s="82">
        <v>42817.703194444446</v>
      </c>
      <c r="Q1298" s="80" t="s">
        <v>1276</v>
      </c>
      <c r="R1298" s="84" t="s">
        <v>1708</v>
      </c>
      <c r="S1298" s="80" t="s">
        <v>1866</v>
      </c>
      <c r="T1298" s="80" t="s">
        <v>2052</v>
      </c>
      <c r="U1298" s="82">
        <v>42817.703194444446</v>
      </c>
      <c r="V1298" s="84" t="s">
        <v>2972</v>
      </c>
      <c r="W1298" s="80"/>
      <c r="X1298" s="80"/>
      <c r="Y1298" s="83" t="s">
        <v>3972</v>
      </c>
      <c r="Z1298" s="80"/>
    </row>
    <row r="1299" spans="1:26" x14ac:dyDescent="0.25">
      <c r="A1299" s="65" t="s">
        <v>599</v>
      </c>
      <c r="B1299" s="65" t="s">
        <v>596</v>
      </c>
      <c r="C1299" s="66"/>
      <c r="D1299" s="67"/>
      <c r="E1299" s="68"/>
      <c r="F1299" s="69"/>
      <c r="G1299" s="66"/>
      <c r="H1299" s="70"/>
      <c r="I1299" s="71"/>
      <c r="J1299" s="71"/>
      <c r="K1299" s="35"/>
      <c r="L1299" s="78">
        <v>1299</v>
      </c>
      <c r="M1299" s="78"/>
      <c r="N1299" s="73"/>
      <c r="O1299" s="80" t="s">
        <v>754</v>
      </c>
      <c r="P1299" s="82">
        <v>42817.703194444446</v>
      </c>
      <c r="Q1299" s="80" t="s">
        <v>1276</v>
      </c>
      <c r="R1299" s="84" t="s">
        <v>1708</v>
      </c>
      <c r="S1299" s="80" t="s">
        <v>1866</v>
      </c>
      <c r="T1299" s="80" t="s">
        <v>2052</v>
      </c>
      <c r="U1299" s="82">
        <v>42817.703194444446</v>
      </c>
      <c r="V1299" s="84" t="s">
        <v>2972</v>
      </c>
      <c r="W1299" s="80"/>
      <c r="X1299" s="80"/>
      <c r="Y1299" s="83" t="s">
        <v>3972</v>
      </c>
      <c r="Z1299" s="80"/>
    </row>
    <row r="1300" spans="1:26" x14ac:dyDescent="0.25">
      <c r="A1300" s="65" t="s">
        <v>596</v>
      </c>
      <c r="B1300" s="65" t="s">
        <v>599</v>
      </c>
      <c r="C1300" s="66"/>
      <c r="D1300" s="67"/>
      <c r="E1300" s="68"/>
      <c r="F1300" s="69"/>
      <c r="G1300" s="66"/>
      <c r="H1300" s="70"/>
      <c r="I1300" s="71"/>
      <c r="J1300" s="71"/>
      <c r="K1300" s="35"/>
      <c r="L1300" s="78">
        <v>1300</v>
      </c>
      <c r="M1300" s="78"/>
      <c r="N1300" s="73"/>
      <c r="O1300" s="80" t="s">
        <v>754</v>
      </c>
      <c r="P1300" s="82">
        <v>42817.69736111111</v>
      </c>
      <c r="Q1300" s="80" t="s">
        <v>1376</v>
      </c>
      <c r="R1300" s="84" t="s">
        <v>1708</v>
      </c>
      <c r="S1300" s="80" t="s">
        <v>1866</v>
      </c>
      <c r="T1300" s="80" t="s">
        <v>2086</v>
      </c>
      <c r="U1300" s="82">
        <v>42817.69736111111</v>
      </c>
      <c r="V1300" s="84" t="s">
        <v>2973</v>
      </c>
      <c r="W1300" s="80"/>
      <c r="X1300" s="80"/>
      <c r="Y1300" s="83" t="s">
        <v>3973</v>
      </c>
      <c r="Z1300" s="80"/>
    </row>
    <row r="1301" spans="1:26" x14ac:dyDescent="0.25">
      <c r="A1301" s="65" t="s">
        <v>598</v>
      </c>
      <c r="B1301" s="65" t="s">
        <v>599</v>
      </c>
      <c r="C1301" s="66"/>
      <c r="D1301" s="67"/>
      <c r="E1301" s="68"/>
      <c r="F1301" s="69"/>
      <c r="G1301" s="66"/>
      <c r="H1301" s="70"/>
      <c r="I1301" s="71"/>
      <c r="J1301" s="71"/>
      <c r="K1301" s="35"/>
      <c r="L1301" s="78">
        <v>1301</v>
      </c>
      <c r="M1301" s="78"/>
      <c r="N1301" s="73"/>
      <c r="O1301" s="80" t="s">
        <v>754</v>
      </c>
      <c r="P1301" s="82">
        <v>42817.698981481481</v>
      </c>
      <c r="Q1301" s="80" t="s">
        <v>1276</v>
      </c>
      <c r="R1301" s="84" t="s">
        <v>1708</v>
      </c>
      <c r="S1301" s="80" t="s">
        <v>1866</v>
      </c>
      <c r="T1301" s="80" t="s">
        <v>2052</v>
      </c>
      <c r="U1301" s="82">
        <v>42817.698981481481</v>
      </c>
      <c r="V1301" s="84" t="s">
        <v>2974</v>
      </c>
      <c r="W1301" s="80"/>
      <c r="X1301" s="80"/>
      <c r="Y1301" s="83" t="s">
        <v>3974</v>
      </c>
      <c r="Z1301" s="80"/>
    </row>
    <row r="1302" spans="1:26" x14ac:dyDescent="0.25">
      <c r="A1302" s="65" t="s">
        <v>625</v>
      </c>
      <c r="B1302" s="65" t="s">
        <v>599</v>
      </c>
      <c r="C1302" s="66"/>
      <c r="D1302" s="67"/>
      <c r="E1302" s="68"/>
      <c r="F1302" s="69"/>
      <c r="G1302" s="66"/>
      <c r="H1302" s="70"/>
      <c r="I1302" s="71"/>
      <c r="J1302" s="71"/>
      <c r="K1302" s="35"/>
      <c r="L1302" s="78">
        <v>1302</v>
      </c>
      <c r="M1302" s="78"/>
      <c r="N1302" s="73"/>
      <c r="O1302" s="80" t="s">
        <v>754</v>
      </c>
      <c r="P1302" s="82">
        <v>42816.771111111113</v>
      </c>
      <c r="Q1302" s="80" t="s">
        <v>1443</v>
      </c>
      <c r="R1302" s="84" t="s">
        <v>1776</v>
      </c>
      <c r="S1302" s="80" t="s">
        <v>1824</v>
      </c>
      <c r="T1302" s="80" t="s">
        <v>1908</v>
      </c>
      <c r="U1302" s="82">
        <v>42816.771111111113</v>
      </c>
      <c r="V1302" s="84" t="s">
        <v>3060</v>
      </c>
      <c r="W1302" s="80"/>
      <c r="X1302" s="80"/>
      <c r="Y1302" s="83" t="s">
        <v>4060</v>
      </c>
      <c r="Z1302" s="80"/>
    </row>
    <row r="1303" spans="1:26" x14ac:dyDescent="0.25">
      <c r="A1303" s="65" t="s">
        <v>596</v>
      </c>
      <c r="B1303" s="65" t="s">
        <v>598</v>
      </c>
      <c r="C1303" s="66"/>
      <c r="D1303" s="67"/>
      <c r="E1303" s="68"/>
      <c r="F1303" s="69"/>
      <c r="G1303" s="66"/>
      <c r="H1303" s="70"/>
      <c r="I1303" s="71"/>
      <c r="J1303" s="71"/>
      <c r="K1303" s="35"/>
      <c r="L1303" s="78">
        <v>1303</v>
      </c>
      <c r="M1303" s="78"/>
      <c r="N1303" s="73"/>
      <c r="O1303" s="80" t="s">
        <v>754</v>
      </c>
      <c r="P1303" s="82">
        <v>42811.766805555555</v>
      </c>
      <c r="Q1303" s="80" t="s">
        <v>1444</v>
      </c>
      <c r="R1303" s="80"/>
      <c r="S1303" s="80"/>
      <c r="T1303" s="80" t="s">
        <v>1888</v>
      </c>
      <c r="U1303" s="82">
        <v>42811.766805555555</v>
      </c>
      <c r="V1303" s="84" t="s">
        <v>3061</v>
      </c>
      <c r="W1303" s="80"/>
      <c r="X1303" s="80"/>
      <c r="Y1303" s="83" t="s">
        <v>4061</v>
      </c>
      <c r="Z1303" s="80"/>
    </row>
    <row r="1304" spans="1:26" x14ac:dyDescent="0.25">
      <c r="A1304" s="65" t="s">
        <v>596</v>
      </c>
      <c r="B1304" s="65" t="s">
        <v>598</v>
      </c>
      <c r="C1304" s="66"/>
      <c r="D1304" s="67"/>
      <c r="E1304" s="68"/>
      <c r="F1304" s="69"/>
      <c r="G1304" s="66"/>
      <c r="H1304" s="70"/>
      <c r="I1304" s="71"/>
      <c r="J1304" s="71"/>
      <c r="K1304" s="35"/>
      <c r="L1304" s="78">
        <v>1304</v>
      </c>
      <c r="M1304" s="78"/>
      <c r="N1304" s="73"/>
      <c r="O1304" s="80" t="s">
        <v>754</v>
      </c>
      <c r="P1304" s="82">
        <v>42811.767384259256</v>
      </c>
      <c r="Q1304" s="80" t="s">
        <v>1445</v>
      </c>
      <c r="R1304" s="84" t="s">
        <v>1777</v>
      </c>
      <c r="S1304" s="80" t="s">
        <v>1804</v>
      </c>
      <c r="T1304" s="80" t="s">
        <v>2096</v>
      </c>
      <c r="U1304" s="82">
        <v>42811.767384259256</v>
      </c>
      <c r="V1304" s="84" t="s">
        <v>3062</v>
      </c>
      <c r="W1304" s="80"/>
      <c r="X1304" s="80"/>
      <c r="Y1304" s="83" t="s">
        <v>4062</v>
      </c>
      <c r="Z1304" s="80"/>
    </row>
    <row r="1305" spans="1:26" x14ac:dyDescent="0.25">
      <c r="A1305" s="65" t="s">
        <v>596</v>
      </c>
      <c r="B1305" s="65" t="s">
        <v>598</v>
      </c>
      <c r="C1305" s="66"/>
      <c r="D1305" s="67"/>
      <c r="E1305" s="68"/>
      <c r="F1305" s="69"/>
      <c r="G1305" s="66"/>
      <c r="H1305" s="70"/>
      <c r="I1305" s="71"/>
      <c r="J1305" s="71"/>
      <c r="K1305" s="35"/>
      <c r="L1305" s="78">
        <v>1305</v>
      </c>
      <c r="M1305" s="78"/>
      <c r="N1305" s="73"/>
      <c r="O1305" s="80" t="s">
        <v>754</v>
      </c>
      <c r="P1305" s="82">
        <v>42814.742083333331</v>
      </c>
      <c r="Q1305" s="80" t="s">
        <v>1370</v>
      </c>
      <c r="R1305" s="84" t="s">
        <v>1622</v>
      </c>
      <c r="S1305" s="80" t="s">
        <v>1828</v>
      </c>
      <c r="T1305" s="80" t="s">
        <v>1894</v>
      </c>
      <c r="U1305" s="82">
        <v>42814.742083333331</v>
      </c>
      <c r="V1305" s="84" t="s">
        <v>2965</v>
      </c>
      <c r="W1305" s="80"/>
      <c r="X1305" s="80"/>
      <c r="Y1305" s="83" t="s">
        <v>3965</v>
      </c>
      <c r="Z1305" s="80"/>
    </row>
    <row r="1306" spans="1:26" x14ac:dyDescent="0.25">
      <c r="A1306" s="65" t="s">
        <v>596</v>
      </c>
      <c r="B1306" s="65" t="s">
        <v>598</v>
      </c>
      <c r="C1306" s="66"/>
      <c r="D1306" s="67"/>
      <c r="E1306" s="68"/>
      <c r="F1306" s="69"/>
      <c r="G1306" s="66"/>
      <c r="H1306" s="70"/>
      <c r="I1306" s="71"/>
      <c r="J1306" s="71"/>
      <c r="K1306" s="35"/>
      <c r="L1306" s="78">
        <v>1306</v>
      </c>
      <c r="M1306" s="78"/>
      <c r="N1306" s="73"/>
      <c r="O1306" s="80" t="s">
        <v>754</v>
      </c>
      <c r="P1306" s="82">
        <v>42815.851273148146</v>
      </c>
      <c r="Q1306" s="80" t="s">
        <v>1371</v>
      </c>
      <c r="R1306" s="84" t="s">
        <v>1551</v>
      </c>
      <c r="S1306" s="80" t="s">
        <v>1828</v>
      </c>
      <c r="T1306" s="80" t="s">
        <v>1894</v>
      </c>
      <c r="U1306" s="82">
        <v>42815.851273148146</v>
      </c>
      <c r="V1306" s="84" t="s">
        <v>2966</v>
      </c>
      <c r="W1306" s="80"/>
      <c r="X1306" s="80"/>
      <c r="Y1306" s="83" t="s">
        <v>3966</v>
      </c>
      <c r="Z1306" s="80"/>
    </row>
    <row r="1307" spans="1:26" x14ac:dyDescent="0.25">
      <c r="A1307" s="65" t="s">
        <v>596</v>
      </c>
      <c r="B1307" s="65" t="s">
        <v>598</v>
      </c>
      <c r="C1307" s="66"/>
      <c r="D1307" s="67"/>
      <c r="E1307" s="68"/>
      <c r="F1307" s="69"/>
      <c r="G1307" s="66"/>
      <c r="H1307" s="70"/>
      <c r="I1307" s="71"/>
      <c r="J1307" s="71"/>
      <c r="K1307" s="35"/>
      <c r="L1307" s="78">
        <v>1307</v>
      </c>
      <c r="M1307" s="78"/>
      <c r="N1307" s="73"/>
      <c r="O1307" s="80" t="s">
        <v>754</v>
      </c>
      <c r="P1307" s="82">
        <v>42816.585752314815</v>
      </c>
      <c r="Q1307" s="80" t="s">
        <v>1446</v>
      </c>
      <c r="R1307" s="84" t="s">
        <v>1587</v>
      </c>
      <c r="S1307" s="80" t="s">
        <v>1840</v>
      </c>
      <c r="T1307" s="80" t="s">
        <v>2096</v>
      </c>
      <c r="U1307" s="82">
        <v>42816.585752314815</v>
      </c>
      <c r="V1307" s="84" t="s">
        <v>3063</v>
      </c>
      <c r="W1307" s="80"/>
      <c r="X1307" s="80"/>
      <c r="Y1307" s="83" t="s">
        <v>4063</v>
      </c>
      <c r="Z1307" s="80"/>
    </row>
    <row r="1308" spans="1:26" x14ac:dyDescent="0.25">
      <c r="A1308" s="65" t="s">
        <v>596</v>
      </c>
      <c r="B1308" s="65" t="s">
        <v>598</v>
      </c>
      <c r="C1308" s="66"/>
      <c r="D1308" s="67"/>
      <c r="E1308" s="68"/>
      <c r="F1308" s="69"/>
      <c r="G1308" s="66"/>
      <c r="H1308" s="70"/>
      <c r="I1308" s="71"/>
      <c r="J1308" s="71"/>
      <c r="K1308" s="35"/>
      <c r="L1308" s="78">
        <v>1308</v>
      </c>
      <c r="M1308" s="78"/>
      <c r="N1308" s="73"/>
      <c r="O1308" s="80" t="s">
        <v>754</v>
      </c>
      <c r="P1308" s="82">
        <v>42816.591354166667</v>
      </c>
      <c r="Q1308" s="80" t="s">
        <v>1447</v>
      </c>
      <c r="R1308" s="84" t="s">
        <v>1778</v>
      </c>
      <c r="S1308" s="80" t="s">
        <v>1805</v>
      </c>
      <c r="T1308" s="80" t="s">
        <v>1894</v>
      </c>
      <c r="U1308" s="82">
        <v>42816.591354166667</v>
      </c>
      <c r="V1308" s="84" t="s">
        <v>3064</v>
      </c>
      <c r="W1308" s="80"/>
      <c r="X1308" s="80"/>
      <c r="Y1308" s="83" t="s">
        <v>4064</v>
      </c>
      <c r="Z1308" s="80"/>
    </row>
    <row r="1309" spans="1:26" x14ac:dyDescent="0.25">
      <c r="A1309" s="65" t="s">
        <v>596</v>
      </c>
      <c r="B1309" s="65" t="s">
        <v>598</v>
      </c>
      <c r="C1309" s="66"/>
      <c r="D1309" s="67"/>
      <c r="E1309" s="68"/>
      <c r="F1309" s="69"/>
      <c r="G1309" s="66"/>
      <c r="H1309" s="70"/>
      <c r="I1309" s="71"/>
      <c r="J1309" s="71"/>
      <c r="K1309" s="35"/>
      <c r="L1309" s="78">
        <v>1309</v>
      </c>
      <c r="M1309" s="78"/>
      <c r="N1309" s="73"/>
      <c r="O1309" s="80" t="s">
        <v>754</v>
      </c>
      <c r="P1309" s="82">
        <v>42816.623518518521</v>
      </c>
      <c r="Q1309" s="80" t="s">
        <v>1448</v>
      </c>
      <c r="R1309" s="84" t="s">
        <v>1779</v>
      </c>
      <c r="S1309" s="80" t="s">
        <v>1805</v>
      </c>
      <c r="T1309" s="80" t="s">
        <v>2103</v>
      </c>
      <c r="U1309" s="82">
        <v>42816.623518518521</v>
      </c>
      <c r="V1309" s="84" t="s">
        <v>3065</v>
      </c>
      <c r="W1309" s="80"/>
      <c r="X1309" s="80"/>
      <c r="Y1309" s="83" t="s">
        <v>4065</v>
      </c>
      <c r="Z1309" s="80"/>
    </row>
    <row r="1310" spans="1:26" x14ac:dyDescent="0.25">
      <c r="A1310" s="65" t="s">
        <v>596</v>
      </c>
      <c r="B1310" s="65" t="s">
        <v>598</v>
      </c>
      <c r="C1310" s="66"/>
      <c r="D1310" s="67"/>
      <c r="E1310" s="68"/>
      <c r="F1310" s="69"/>
      <c r="G1310" s="66"/>
      <c r="H1310" s="70"/>
      <c r="I1310" s="71"/>
      <c r="J1310" s="71"/>
      <c r="K1310" s="35"/>
      <c r="L1310" s="78">
        <v>1310</v>
      </c>
      <c r="M1310" s="78"/>
      <c r="N1310" s="73"/>
      <c r="O1310" s="80" t="s">
        <v>754</v>
      </c>
      <c r="P1310" s="82">
        <v>42817.616331018522</v>
      </c>
      <c r="Q1310" s="80" t="s">
        <v>1449</v>
      </c>
      <c r="R1310" s="80"/>
      <c r="S1310" s="80"/>
      <c r="T1310" s="80" t="s">
        <v>2091</v>
      </c>
      <c r="U1310" s="82">
        <v>42817.616331018522</v>
      </c>
      <c r="V1310" s="84" t="s">
        <v>3066</v>
      </c>
      <c r="W1310" s="80"/>
      <c r="X1310" s="80"/>
      <c r="Y1310" s="83" t="s">
        <v>4066</v>
      </c>
      <c r="Z1310" s="80"/>
    </row>
    <row r="1311" spans="1:26" x14ac:dyDescent="0.25">
      <c r="A1311" s="65" t="s">
        <v>596</v>
      </c>
      <c r="B1311" s="65" t="s">
        <v>598</v>
      </c>
      <c r="C1311" s="66"/>
      <c r="D1311" s="67"/>
      <c r="E1311" s="68"/>
      <c r="F1311" s="69"/>
      <c r="G1311" s="66"/>
      <c r="H1311" s="70"/>
      <c r="I1311" s="71"/>
      <c r="J1311" s="71"/>
      <c r="K1311" s="35"/>
      <c r="L1311" s="78">
        <v>1311</v>
      </c>
      <c r="M1311" s="78"/>
      <c r="N1311" s="73"/>
      <c r="O1311" s="80" t="s">
        <v>754</v>
      </c>
      <c r="P1311" s="82">
        <v>42817.62804398148</v>
      </c>
      <c r="Q1311" s="80" t="s">
        <v>1450</v>
      </c>
      <c r="R1311" s="80"/>
      <c r="S1311" s="80"/>
      <c r="T1311" s="80" t="s">
        <v>2091</v>
      </c>
      <c r="U1311" s="82">
        <v>42817.62804398148</v>
      </c>
      <c r="V1311" s="84" t="s">
        <v>3067</v>
      </c>
      <c r="W1311" s="80"/>
      <c r="X1311" s="80"/>
      <c r="Y1311" s="83" t="s">
        <v>4067</v>
      </c>
      <c r="Z1311" s="80"/>
    </row>
    <row r="1312" spans="1:26" x14ac:dyDescent="0.25">
      <c r="A1312" s="65" t="s">
        <v>596</v>
      </c>
      <c r="B1312" s="65" t="s">
        <v>598</v>
      </c>
      <c r="C1312" s="66"/>
      <c r="D1312" s="67"/>
      <c r="E1312" s="68"/>
      <c r="F1312" s="69"/>
      <c r="G1312" s="66"/>
      <c r="H1312" s="70"/>
      <c r="I1312" s="71"/>
      <c r="J1312" s="71"/>
      <c r="K1312" s="35"/>
      <c r="L1312" s="78">
        <v>1312</v>
      </c>
      <c r="M1312" s="78"/>
      <c r="N1312" s="73"/>
      <c r="O1312" s="80" t="s">
        <v>754</v>
      </c>
      <c r="P1312" s="82">
        <v>42817.679444444446</v>
      </c>
      <c r="Q1312" s="80" t="s">
        <v>1373</v>
      </c>
      <c r="R1312" s="84" t="s">
        <v>1708</v>
      </c>
      <c r="S1312" s="80" t="s">
        <v>1866</v>
      </c>
      <c r="T1312" s="80" t="s">
        <v>2084</v>
      </c>
      <c r="U1312" s="82">
        <v>42817.679444444446</v>
      </c>
      <c r="V1312" s="84" t="s">
        <v>2968</v>
      </c>
      <c r="W1312" s="80"/>
      <c r="X1312" s="80"/>
      <c r="Y1312" s="83" t="s">
        <v>3968</v>
      </c>
      <c r="Z1312" s="80"/>
    </row>
    <row r="1313" spans="1:26" x14ac:dyDescent="0.25">
      <c r="A1313" s="65" t="s">
        <v>596</v>
      </c>
      <c r="B1313" s="65" t="s">
        <v>598</v>
      </c>
      <c r="C1313" s="66"/>
      <c r="D1313" s="67"/>
      <c r="E1313" s="68"/>
      <c r="F1313" s="69"/>
      <c r="G1313" s="66"/>
      <c r="H1313" s="70"/>
      <c r="I1313" s="71"/>
      <c r="J1313" s="71"/>
      <c r="K1313" s="35"/>
      <c r="L1313" s="78">
        <v>1313</v>
      </c>
      <c r="M1313" s="78"/>
      <c r="N1313" s="73"/>
      <c r="O1313" s="80" t="s">
        <v>754</v>
      </c>
      <c r="P1313" s="82">
        <v>42817.69736111111</v>
      </c>
      <c r="Q1313" s="80" t="s">
        <v>1376</v>
      </c>
      <c r="R1313" s="84" t="s">
        <v>1708</v>
      </c>
      <c r="S1313" s="80" t="s">
        <v>1866</v>
      </c>
      <c r="T1313" s="80" t="s">
        <v>2086</v>
      </c>
      <c r="U1313" s="82">
        <v>42817.69736111111</v>
      </c>
      <c r="V1313" s="84" t="s">
        <v>2973</v>
      </c>
      <c r="W1313" s="80"/>
      <c r="X1313" s="80"/>
      <c r="Y1313" s="83" t="s">
        <v>3973</v>
      </c>
      <c r="Z1313" s="80"/>
    </row>
    <row r="1314" spans="1:26" x14ac:dyDescent="0.25">
      <c r="A1314" s="65" t="s">
        <v>596</v>
      </c>
      <c r="B1314" s="65" t="s">
        <v>598</v>
      </c>
      <c r="C1314" s="66"/>
      <c r="D1314" s="67"/>
      <c r="E1314" s="68"/>
      <c r="F1314" s="69"/>
      <c r="G1314" s="66"/>
      <c r="H1314" s="70"/>
      <c r="I1314" s="71"/>
      <c r="J1314" s="71"/>
      <c r="K1314" s="35"/>
      <c r="L1314" s="78">
        <v>1314</v>
      </c>
      <c r="M1314" s="78"/>
      <c r="N1314" s="73"/>
      <c r="O1314" s="80" t="s">
        <v>754</v>
      </c>
      <c r="P1314" s="82">
        <v>42817.755671296298</v>
      </c>
      <c r="Q1314" s="80" t="s">
        <v>1451</v>
      </c>
      <c r="R1314" s="84" t="s">
        <v>1780</v>
      </c>
      <c r="S1314" s="80" t="s">
        <v>1805</v>
      </c>
      <c r="T1314" s="80" t="s">
        <v>2104</v>
      </c>
      <c r="U1314" s="82">
        <v>42817.755671296298</v>
      </c>
      <c r="V1314" s="84" t="s">
        <v>3068</v>
      </c>
      <c r="W1314" s="80"/>
      <c r="X1314" s="80"/>
      <c r="Y1314" s="83" t="s">
        <v>4068</v>
      </c>
      <c r="Z1314" s="80"/>
    </row>
    <row r="1315" spans="1:26" x14ac:dyDescent="0.25">
      <c r="A1315" s="65" t="s">
        <v>596</v>
      </c>
      <c r="B1315" s="65" t="s">
        <v>598</v>
      </c>
      <c r="C1315" s="66"/>
      <c r="D1315" s="67"/>
      <c r="E1315" s="68"/>
      <c r="F1315" s="69"/>
      <c r="G1315" s="66"/>
      <c r="H1315" s="70"/>
      <c r="I1315" s="71"/>
      <c r="J1315" s="71"/>
      <c r="K1315" s="35"/>
      <c r="L1315" s="78">
        <v>1315</v>
      </c>
      <c r="M1315" s="78"/>
      <c r="N1315" s="73"/>
      <c r="O1315" s="80" t="s">
        <v>754</v>
      </c>
      <c r="P1315" s="82">
        <v>42817.765428240738</v>
      </c>
      <c r="Q1315" s="80" t="s">
        <v>1452</v>
      </c>
      <c r="R1315" s="84" t="s">
        <v>1781</v>
      </c>
      <c r="S1315" s="80" t="s">
        <v>1805</v>
      </c>
      <c r="T1315" s="80" t="s">
        <v>1884</v>
      </c>
      <c r="U1315" s="82">
        <v>42817.765428240738</v>
      </c>
      <c r="V1315" s="84" t="s">
        <v>3069</v>
      </c>
      <c r="W1315" s="80"/>
      <c r="X1315" s="80"/>
      <c r="Y1315" s="83" t="s">
        <v>4069</v>
      </c>
      <c r="Z1315" s="80"/>
    </row>
    <row r="1316" spans="1:26" x14ac:dyDescent="0.25">
      <c r="A1316" s="65" t="s">
        <v>596</v>
      </c>
      <c r="B1316" s="65" t="s">
        <v>598</v>
      </c>
      <c r="C1316" s="66"/>
      <c r="D1316" s="67"/>
      <c r="E1316" s="68"/>
      <c r="F1316" s="69"/>
      <c r="G1316" s="66"/>
      <c r="H1316" s="70"/>
      <c r="I1316" s="71"/>
      <c r="J1316" s="71"/>
      <c r="K1316" s="35"/>
      <c r="L1316" s="78">
        <v>1316</v>
      </c>
      <c r="M1316" s="78"/>
      <c r="N1316" s="73"/>
      <c r="O1316" s="80" t="s">
        <v>754</v>
      </c>
      <c r="P1316" s="82">
        <v>42817.867986111109</v>
      </c>
      <c r="Q1316" s="80" t="s">
        <v>1453</v>
      </c>
      <c r="R1316" s="84" t="s">
        <v>1782</v>
      </c>
      <c r="S1316" s="80" t="s">
        <v>1828</v>
      </c>
      <c r="T1316" s="80" t="s">
        <v>2091</v>
      </c>
      <c r="U1316" s="82">
        <v>42817.867986111109</v>
      </c>
      <c r="V1316" s="84" t="s">
        <v>3070</v>
      </c>
      <c r="W1316" s="80"/>
      <c r="X1316" s="80"/>
      <c r="Y1316" s="83" t="s">
        <v>4070</v>
      </c>
      <c r="Z1316" s="80"/>
    </row>
    <row r="1317" spans="1:26" x14ac:dyDescent="0.25">
      <c r="A1317" s="65" t="s">
        <v>598</v>
      </c>
      <c r="B1317" s="65" t="s">
        <v>598</v>
      </c>
      <c r="C1317" s="66"/>
      <c r="D1317" s="67"/>
      <c r="E1317" s="68"/>
      <c r="F1317" s="69"/>
      <c r="G1317" s="66"/>
      <c r="H1317" s="70"/>
      <c r="I1317" s="71"/>
      <c r="J1317" s="71"/>
      <c r="K1317" s="35"/>
      <c r="L1317" s="78">
        <v>1317</v>
      </c>
      <c r="M1317" s="78"/>
      <c r="N1317" s="73"/>
      <c r="O1317" s="80" t="s">
        <v>179</v>
      </c>
      <c r="P1317" s="82">
        <v>42814.488611111112</v>
      </c>
      <c r="Q1317" s="80" t="s">
        <v>1454</v>
      </c>
      <c r="R1317" s="84" t="s">
        <v>1783</v>
      </c>
      <c r="S1317" s="80" t="s">
        <v>1807</v>
      </c>
      <c r="T1317" s="80" t="s">
        <v>2105</v>
      </c>
      <c r="U1317" s="82">
        <v>42814.488611111112</v>
      </c>
      <c r="V1317" s="84" t="s">
        <v>3071</v>
      </c>
      <c r="W1317" s="80"/>
      <c r="X1317" s="80"/>
      <c r="Y1317" s="83" t="s">
        <v>4071</v>
      </c>
      <c r="Z1317" s="80"/>
    </row>
    <row r="1318" spans="1:26" x14ac:dyDescent="0.25">
      <c r="A1318" s="65" t="s">
        <v>598</v>
      </c>
      <c r="B1318" s="65" t="s">
        <v>598</v>
      </c>
      <c r="C1318" s="66"/>
      <c r="D1318" s="67"/>
      <c r="E1318" s="68"/>
      <c r="F1318" s="69"/>
      <c r="G1318" s="66"/>
      <c r="H1318" s="70"/>
      <c r="I1318" s="71"/>
      <c r="J1318" s="71"/>
      <c r="K1318" s="35"/>
      <c r="L1318" s="78">
        <v>1318</v>
      </c>
      <c r="M1318" s="78"/>
      <c r="N1318" s="73"/>
      <c r="O1318" s="80" t="s">
        <v>179</v>
      </c>
      <c r="P1318" s="82">
        <v>42815.571018518516</v>
      </c>
      <c r="Q1318" s="80" t="s">
        <v>1455</v>
      </c>
      <c r="R1318" s="84" t="s">
        <v>1784</v>
      </c>
      <c r="S1318" s="80" t="s">
        <v>1828</v>
      </c>
      <c r="T1318" s="80" t="s">
        <v>1998</v>
      </c>
      <c r="U1318" s="82">
        <v>42815.571018518516</v>
      </c>
      <c r="V1318" s="84" t="s">
        <v>3072</v>
      </c>
      <c r="W1318" s="80"/>
      <c r="X1318" s="80"/>
      <c r="Y1318" s="83" t="s">
        <v>4072</v>
      </c>
      <c r="Z1318" s="80"/>
    </row>
    <row r="1319" spans="1:26" x14ac:dyDescent="0.25">
      <c r="A1319" s="65" t="s">
        <v>598</v>
      </c>
      <c r="B1319" s="65" t="s">
        <v>598</v>
      </c>
      <c r="C1319" s="66"/>
      <c r="D1319" s="67"/>
      <c r="E1319" s="68"/>
      <c r="F1319" s="69"/>
      <c r="G1319" s="66"/>
      <c r="H1319" s="70"/>
      <c r="I1319" s="71"/>
      <c r="J1319" s="71"/>
      <c r="K1319" s="35"/>
      <c r="L1319" s="78">
        <v>1319</v>
      </c>
      <c r="M1319" s="78"/>
      <c r="N1319" s="73"/>
      <c r="O1319" s="80" t="s">
        <v>179</v>
      </c>
      <c r="P1319" s="82">
        <v>42815.692754629628</v>
      </c>
      <c r="Q1319" s="80" t="s">
        <v>1456</v>
      </c>
      <c r="R1319" s="84" t="s">
        <v>1785</v>
      </c>
      <c r="S1319" s="80" t="s">
        <v>1807</v>
      </c>
      <c r="T1319" s="80" t="s">
        <v>1998</v>
      </c>
      <c r="U1319" s="82">
        <v>42815.692754629628</v>
      </c>
      <c r="V1319" s="84" t="s">
        <v>3073</v>
      </c>
      <c r="W1319" s="80"/>
      <c r="X1319" s="80"/>
      <c r="Y1319" s="83" t="s">
        <v>4073</v>
      </c>
      <c r="Z1319" s="80"/>
    </row>
    <row r="1320" spans="1:26" x14ac:dyDescent="0.25">
      <c r="A1320" s="65" t="s">
        <v>598</v>
      </c>
      <c r="B1320" s="65" t="s">
        <v>598</v>
      </c>
      <c r="C1320" s="66"/>
      <c r="D1320" s="67"/>
      <c r="E1320" s="68"/>
      <c r="F1320" s="69"/>
      <c r="G1320" s="66"/>
      <c r="H1320" s="70"/>
      <c r="I1320" s="71"/>
      <c r="J1320" s="71"/>
      <c r="K1320" s="35"/>
      <c r="L1320" s="78">
        <v>1320</v>
      </c>
      <c r="M1320" s="78"/>
      <c r="N1320" s="73"/>
      <c r="O1320" s="80" t="s">
        <v>179</v>
      </c>
      <c r="P1320" s="82">
        <v>42815.869444444441</v>
      </c>
      <c r="Q1320" s="80" t="s">
        <v>1457</v>
      </c>
      <c r="R1320" s="84" t="s">
        <v>1552</v>
      </c>
      <c r="S1320" s="80" t="s">
        <v>1807</v>
      </c>
      <c r="T1320" s="80" t="s">
        <v>1938</v>
      </c>
      <c r="U1320" s="82">
        <v>42815.869444444441</v>
      </c>
      <c r="V1320" s="84" t="s">
        <v>3074</v>
      </c>
      <c r="W1320" s="80"/>
      <c r="X1320" s="80"/>
      <c r="Y1320" s="83" t="s">
        <v>4074</v>
      </c>
      <c r="Z1320" s="80"/>
    </row>
    <row r="1321" spans="1:26" x14ac:dyDescent="0.25">
      <c r="A1321" s="65" t="s">
        <v>598</v>
      </c>
      <c r="B1321" s="65" t="s">
        <v>598</v>
      </c>
      <c r="C1321" s="66"/>
      <c r="D1321" s="67"/>
      <c r="E1321" s="68"/>
      <c r="F1321" s="69"/>
      <c r="G1321" s="66"/>
      <c r="H1321" s="70"/>
      <c r="I1321" s="71"/>
      <c r="J1321" s="71"/>
      <c r="K1321" s="35"/>
      <c r="L1321" s="78">
        <v>1321</v>
      </c>
      <c r="M1321" s="78"/>
      <c r="N1321" s="73"/>
      <c r="O1321" s="80" t="s">
        <v>179</v>
      </c>
      <c r="P1321" s="82">
        <v>42816.491435185184</v>
      </c>
      <c r="Q1321" s="80" t="s">
        <v>1458</v>
      </c>
      <c r="R1321" s="84" t="s">
        <v>1585</v>
      </c>
      <c r="S1321" s="80" t="s">
        <v>1807</v>
      </c>
      <c r="T1321" s="80" t="s">
        <v>2106</v>
      </c>
      <c r="U1321" s="82">
        <v>42816.491435185184</v>
      </c>
      <c r="V1321" s="84" t="s">
        <v>3075</v>
      </c>
      <c r="W1321" s="80"/>
      <c r="X1321" s="80"/>
      <c r="Y1321" s="83" t="s">
        <v>4075</v>
      </c>
      <c r="Z1321" s="80"/>
    </row>
    <row r="1322" spans="1:26" x14ac:dyDescent="0.25">
      <c r="A1322" s="65" t="s">
        <v>598</v>
      </c>
      <c r="B1322" s="65" t="s">
        <v>598</v>
      </c>
      <c r="C1322" s="66"/>
      <c r="D1322" s="67"/>
      <c r="E1322" s="68"/>
      <c r="F1322" s="69"/>
      <c r="G1322" s="66"/>
      <c r="H1322" s="70"/>
      <c r="I1322" s="71"/>
      <c r="J1322" s="71"/>
      <c r="K1322" s="35"/>
      <c r="L1322" s="78">
        <v>1322</v>
      </c>
      <c r="M1322" s="78"/>
      <c r="N1322" s="73"/>
      <c r="O1322" s="80" t="s">
        <v>179</v>
      </c>
      <c r="P1322" s="82">
        <v>42816.558240740742</v>
      </c>
      <c r="Q1322" s="80" t="s">
        <v>1459</v>
      </c>
      <c r="R1322" s="84" t="s">
        <v>1587</v>
      </c>
      <c r="S1322" s="80" t="s">
        <v>1840</v>
      </c>
      <c r="T1322" s="80" t="s">
        <v>1969</v>
      </c>
      <c r="U1322" s="82">
        <v>42816.558240740742</v>
      </c>
      <c r="V1322" s="84" t="s">
        <v>3076</v>
      </c>
      <c r="W1322" s="80"/>
      <c r="X1322" s="80"/>
      <c r="Y1322" s="83" t="s">
        <v>4076</v>
      </c>
      <c r="Z1322" s="80"/>
    </row>
    <row r="1323" spans="1:26" x14ac:dyDescent="0.25">
      <c r="A1323" s="65" t="s">
        <v>598</v>
      </c>
      <c r="B1323" s="65" t="s">
        <v>596</v>
      </c>
      <c r="C1323" s="66"/>
      <c r="D1323" s="67"/>
      <c r="E1323" s="68"/>
      <c r="F1323" s="69"/>
      <c r="G1323" s="66"/>
      <c r="H1323" s="70"/>
      <c r="I1323" s="71"/>
      <c r="J1323" s="71"/>
      <c r="K1323" s="35"/>
      <c r="L1323" s="78">
        <v>1323</v>
      </c>
      <c r="M1323" s="78"/>
      <c r="N1323" s="73"/>
      <c r="O1323" s="80" t="s">
        <v>754</v>
      </c>
      <c r="P1323" s="82">
        <v>42816.600694444445</v>
      </c>
      <c r="Q1323" s="80" t="s">
        <v>935</v>
      </c>
      <c r="R1323" s="80"/>
      <c r="S1323" s="80"/>
      <c r="T1323" s="80" t="s">
        <v>1894</v>
      </c>
      <c r="U1323" s="82">
        <v>42816.600694444445</v>
      </c>
      <c r="V1323" s="84" t="s">
        <v>2971</v>
      </c>
      <c r="W1323" s="80"/>
      <c r="X1323" s="80"/>
      <c r="Y1323" s="83" t="s">
        <v>3971</v>
      </c>
      <c r="Z1323" s="80"/>
    </row>
    <row r="1324" spans="1:26" x14ac:dyDescent="0.25">
      <c r="A1324" s="65" t="s">
        <v>598</v>
      </c>
      <c r="B1324" s="65" t="s">
        <v>598</v>
      </c>
      <c r="C1324" s="66"/>
      <c r="D1324" s="67"/>
      <c r="E1324" s="68"/>
      <c r="F1324" s="69"/>
      <c r="G1324" s="66"/>
      <c r="H1324" s="70"/>
      <c r="I1324" s="71"/>
      <c r="J1324" s="71"/>
      <c r="K1324" s="35"/>
      <c r="L1324" s="78">
        <v>1324</v>
      </c>
      <c r="M1324" s="78"/>
      <c r="N1324" s="73"/>
      <c r="O1324" s="80" t="s">
        <v>179</v>
      </c>
      <c r="P1324" s="82">
        <v>42816.700671296298</v>
      </c>
      <c r="Q1324" s="80" t="s">
        <v>1460</v>
      </c>
      <c r="R1324" s="84" t="s">
        <v>1786</v>
      </c>
      <c r="S1324" s="80" t="s">
        <v>1807</v>
      </c>
      <c r="T1324" s="80" t="s">
        <v>2107</v>
      </c>
      <c r="U1324" s="82">
        <v>42816.700671296298</v>
      </c>
      <c r="V1324" s="84" t="s">
        <v>3077</v>
      </c>
      <c r="W1324" s="80"/>
      <c r="X1324" s="80"/>
      <c r="Y1324" s="83" t="s">
        <v>4077</v>
      </c>
      <c r="Z1324" s="80"/>
    </row>
    <row r="1325" spans="1:26" x14ac:dyDescent="0.25">
      <c r="A1325" s="65" t="s">
        <v>598</v>
      </c>
      <c r="B1325" s="65" t="s">
        <v>598</v>
      </c>
      <c r="C1325" s="66"/>
      <c r="D1325" s="67"/>
      <c r="E1325" s="68"/>
      <c r="F1325" s="69"/>
      <c r="G1325" s="66"/>
      <c r="H1325" s="70"/>
      <c r="I1325" s="71"/>
      <c r="J1325" s="71"/>
      <c r="K1325" s="35"/>
      <c r="L1325" s="78">
        <v>1325</v>
      </c>
      <c r="M1325" s="78"/>
      <c r="N1325" s="73"/>
      <c r="O1325" s="80" t="s">
        <v>179</v>
      </c>
      <c r="P1325" s="82">
        <v>42816.75854166667</v>
      </c>
      <c r="Q1325" s="80" t="s">
        <v>1461</v>
      </c>
      <c r="R1325" s="84" t="s">
        <v>1787</v>
      </c>
      <c r="S1325" s="80" t="s">
        <v>1807</v>
      </c>
      <c r="T1325" s="80" t="s">
        <v>2108</v>
      </c>
      <c r="U1325" s="82">
        <v>42816.75854166667</v>
      </c>
      <c r="V1325" s="84" t="s">
        <v>3078</v>
      </c>
      <c r="W1325" s="80"/>
      <c r="X1325" s="80"/>
      <c r="Y1325" s="83" t="s">
        <v>4078</v>
      </c>
      <c r="Z1325" s="80"/>
    </row>
    <row r="1326" spans="1:26" x14ac:dyDescent="0.25">
      <c r="A1326" s="65" t="s">
        <v>598</v>
      </c>
      <c r="B1326" s="65" t="s">
        <v>598</v>
      </c>
      <c r="C1326" s="66"/>
      <c r="D1326" s="67"/>
      <c r="E1326" s="68"/>
      <c r="F1326" s="69"/>
      <c r="G1326" s="66"/>
      <c r="H1326" s="70"/>
      <c r="I1326" s="71"/>
      <c r="J1326" s="71"/>
      <c r="K1326" s="35"/>
      <c r="L1326" s="78">
        <v>1326</v>
      </c>
      <c r="M1326" s="78"/>
      <c r="N1326" s="73"/>
      <c r="O1326" s="80" t="s">
        <v>179</v>
      </c>
      <c r="P1326" s="82">
        <v>42816.909097222226</v>
      </c>
      <c r="Q1326" s="80" t="s">
        <v>1462</v>
      </c>
      <c r="R1326" s="84" t="s">
        <v>1587</v>
      </c>
      <c r="S1326" s="80" t="s">
        <v>1840</v>
      </c>
      <c r="T1326" s="80" t="s">
        <v>1969</v>
      </c>
      <c r="U1326" s="82">
        <v>42816.909097222226</v>
      </c>
      <c r="V1326" s="84" t="s">
        <v>3079</v>
      </c>
      <c r="W1326" s="80"/>
      <c r="X1326" s="80"/>
      <c r="Y1326" s="83" t="s">
        <v>4079</v>
      </c>
      <c r="Z1326" s="80"/>
    </row>
    <row r="1327" spans="1:26" x14ac:dyDescent="0.25">
      <c r="A1327" s="65" t="s">
        <v>598</v>
      </c>
      <c r="B1327" s="65" t="s">
        <v>598</v>
      </c>
      <c r="C1327" s="66"/>
      <c r="D1327" s="67"/>
      <c r="E1327" s="68"/>
      <c r="F1327" s="69"/>
      <c r="G1327" s="66"/>
      <c r="H1327" s="70"/>
      <c r="I1327" s="71"/>
      <c r="J1327" s="71"/>
      <c r="K1327" s="35"/>
      <c r="L1327" s="78">
        <v>1327</v>
      </c>
      <c r="M1327" s="78"/>
      <c r="N1327" s="73"/>
      <c r="O1327" s="80" t="s">
        <v>179</v>
      </c>
      <c r="P1327" s="82">
        <v>42817.512754629628</v>
      </c>
      <c r="Q1327" s="80" t="s">
        <v>1463</v>
      </c>
      <c r="R1327" s="84" t="s">
        <v>1788</v>
      </c>
      <c r="S1327" s="80" t="s">
        <v>1828</v>
      </c>
      <c r="T1327" s="80" t="s">
        <v>2109</v>
      </c>
      <c r="U1327" s="82">
        <v>42817.512754629628</v>
      </c>
      <c r="V1327" s="84" t="s">
        <v>3080</v>
      </c>
      <c r="W1327" s="80"/>
      <c r="X1327" s="80"/>
      <c r="Y1327" s="83" t="s">
        <v>4080</v>
      </c>
      <c r="Z1327" s="80"/>
    </row>
    <row r="1328" spans="1:26" x14ac:dyDescent="0.25">
      <c r="A1328" s="65" t="s">
        <v>598</v>
      </c>
      <c r="B1328" s="65" t="s">
        <v>596</v>
      </c>
      <c r="C1328" s="66"/>
      <c r="D1328" s="67"/>
      <c r="E1328" s="68"/>
      <c r="F1328" s="69"/>
      <c r="G1328" s="66"/>
      <c r="H1328" s="70"/>
      <c r="I1328" s="71"/>
      <c r="J1328" s="71"/>
      <c r="K1328" s="35"/>
      <c r="L1328" s="78">
        <v>1328</v>
      </c>
      <c r="M1328" s="78"/>
      <c r="N1328" s="73"/>
      <c r="O1328" s="80" t="s">
        <v>754</v>
      </c>
      <c r="P1328" s="82">
        <v>42817.698981481481</v>
      </c>
      <c r="Q1328" s="80" t="s">
        <v>1276</v>
      </c>
      <c r="R1328" s="84" t="s">
        <v>1708</v>
      </c>
      <c r="S1328" s="80" t="s">
        <v>1866</v>
      </c>
      <c r="T1328" s="80" t="s">
        <v>2052</v>
      </c>
      <c r="U1328" s="82">
        <v>42817.698981481481</v>
      </c>
      <c r="V1328" s="84" t="s">
        <v>2974</v>
      </c>
      <c r="W1328" s="80"/>
      <c r="X1328" s="80"/>
      <c r="Y1328" s="83" t="s">
        <v>3974</v>
      </c>
      <c r="Z1328" s="80"/>
    </row>
    <row r="1329" spans="1:26" x14ac:dyDescent="0.25">
      <c r="A1329" s="65" t="s">
        <v>598</v>
      </c>
      <c r="B1329" s="65" t="s">
        <v>598</v>
      </c>
      <c r="C1329" s="66"/>
      <c r="D1329" s="67"/>
      <c r="E1329" s="68"/>
      <c r="F1329" s="69"/>
      <c r="G1329" s="66"/>
      <c r="H1329" s="70"/>
      <c r="I1329" s="71"/>
      <c r="J1329" s="71"/>
      <c r="K1329" s="35"/>
      <c r="L1329" s="78">
        <v>1329</v>
      </c>
      <c r="M1329" s="78"/>
      <c r="N1329" s="73"/>
      <c r="O1329" s="80" t="s">
        <v>179</v>
      </c>
      <c r="P1329" s="82">
        <v>42817.776828703703</v>
      </c>
      <c r="Q1329" s="80" t="s">
        <v>1464</v>
      </c>
      <c r="R1329" s="84" t="s">
        <v>1730</v>
      </c>
      <c r="S1329" s="80" t="s">
        <v>1807</v>
      </c>
      <c r="T1329" s="80" t="s">
        <v>2110</v>
      </c>
      <c r="U1329" s="82">
        <v>42817.776828703703</v>
      </c>
      <c r="V1329" s="84" t="s">
        <v>3081</v>
      </c>
      <c r="W1329" s="80"/>
      <c r="X1329" s="80"/>
      <c r="Y1329" s="83" t="s">
        <v>4081</v>
      </c>
      <c r="Z1329" s="80"/>
    </row>
    <row r="1330" spans="1:26" x14ac:dyDescent="0.25">
      <c r="A1330" s="65" t="s">
        <v>598</v>
      </c>
      <c r="B1330" s="65" t="s">
        <v>598</v>
      </c>
      <c r="C1330" s="66"/>
      <c r="D1330" s="67"/>
      <c r="E1330" s="68"/>
      <c r="F1330" s="69"/>
      <c r="G1330" s="66"/>
      <c r="H1330" s="70"/>
      <c r="I1330" s="71"/>
      <c r="J1330" s="71"/>
      <c r="K1330" s="35"/>
      <c r="L1330" s="78">
        <v>1330</v>
      </c>
      <c r="M1330" s="78"/>
      <c r="N1330" s="73"/>
      <c r="O1330" s="80" t="s">
        <v>179</v>
      </c>
      <c r="P1330" s="82">
        <v>42817.878842592596</v>
      </c>
      <c r="Q1330" s="80" t="s">
        <v>1465</v>
      </c>
      <c r="R1330" s="84" t="s">
        <v>1789</v>
      </c>
      <c r="S1330" s="80" t="s">
        <v>1828</v>
      </c>
      <c r="T1330" s="80" t="s">
        <v>1895</v>
      </c>
      <c r="U1330" s="82">
        <v>42817.878842592596</v>
      </c>
      <c r="V1330" s="84" t="s">
        <v>3082</v>
      </c>
      <c r="W1330" s="80"/>
      <c r="X1330" s="80"/>
      <c r="Y1330" s="83" t="s">
        <v>4082</v>
      </c>
      <c r="Z1330" s="80"/>
    </row>
    <row r="1331" spans="1:26" x14ac:dyDescent="0.25">
      <c r="A1331" s="65" t="s">
        <v>626</v>
      </c>
      <c r="B1331" s="65" t="s">
        <v>598</v>
      </c>
      <c r="C1331" s="66"/>
      <c r="D1331" s="67"/>
      <c r="E1331" s="68"/>
      <c r="F1331" s="69"/>
      <c r="G1331" s="66"/>
      <c r="H1331" s="70"/>
      <c r="I1331" s="71"/>
      <c r="J1331" s="71"/>
      <c r="K1331" s="35"/>
      <c r="L1331" s="78">
        <v>1331</v>
      </c>
      <c r="M1331" s="78"/>
      <c r="N1331" s="73"/>
      <c r="O1331" s="80" t="s">
        <v>754</v>
      </c>
      <c r="P1331" s="82">
        <v>42817.896354166667</v>
      </c>
      <c r="Q1331" s="80" t="s">
        <v>1292</v>
      </c>
      <c r="R1331" s="80"/>
      <c r="S1331" s="80"/>
      <c r="T1331" s="80" t="s">
        <v>1887</v>
      </c>
      <c r="U1331" s="82">
        <v>42817.896354166667</v>
      </c>
      <c r="V1331" s="84" t="s">
        <v>3083</v>
      </c>
      <c r="W1331" s="80"/>
      <c r="X1331" s="80"/>
      <c r="Y1331" s="83" t="s">
        <v>4083</v>
      </c>
      <c r="Z1331" s="80"/>
    </row>
    <row r="1332" spans="1:26" x14ac:dyDescent="0.25">
      <c r="A1332" s="65" t="s">
        <v>626</v>
      </c>
      <c r="B1332" s="65" t="s">
        <v>598</v>
      </c>
      <c r="C1332" s="66"/>
      <c r="D1332" s="67"/>
      <c r="E1332" s="68"/>
      <c r="F1332" s="69"/>
      <c r="G1332" s="66"/>
      <c r="H1332" s="70"/>
      <c r="I1332" s="71"/>
      <c r="J1332" s="71"/>
      <c r="K1332" s="35"/>
      <c r="L1332" s="78">
        <v>1332</v>
      </c>
      <c r="M1332" s="78"/>
      <c r="N1332" s="73"/>
      <c r="O1332" s="80" t="s">
        <v>754</v>
      </c>
      <c r="P1332" s="82">
        <v>42817.896469907406</v>
      </c>
      <c r="Q1332" s="80" t="s">
        <v>1337</v>
      </c>
      <c r="R1332" s="80"/>
      <c r="S1332" s="80"/>
      <c r="T1332" s="80" t="s">
        <v>1888</v>
      </c>
      <c r="U1332" s="82">
        <v>42817.896469907406</v>
      </c>
      <c r="V1332" s="84" t="s">
        <v>3084</v>
      </c>
      <c r="W1332" s="80"/>
      <c r="X1332" s="80"/>
      <c r="Y1332" s="83" t="s">
        <v>4084</v>
      </c>
      <c r="Z1332" s="80"/>
    </row>
    <row r="1333" spans="1:26" x14ac:dyDescent="0.25">
      <c r="A1333" s="65" t="s">
        <v>625</v>
      </c>
      <c r="B1333" s="65" t="s">
        <v>598</v>
      </c>
      <c r="C1333" s="66"/>
      <c r="D1333" s="67"/>
      <c r="E1333" s="68"/>
      <c r="F1333" s="69"/>
      <c r="G1333" s="66"/>
      <c r="H1333" s="70"/>
      <c r="I1333" s="71"/>
      <c r="J1333" s="71"/>
      <c r="K1333" s="35"/>
      <c r="L1333" s="78">
        <v>1333</v>
      </c>
      <c r="M1333" s="78"/>
      <c r="N1333" s="73"/>
      <c r="O1333" s="80" t="s">
        <v>754</v>
      </c>
      <c r="P1333" s="82">
        <v>42817.756898148145</v>
      </c>
      <c r="Q1333" s="80" t="s">
        <v>1292</v>
      </c>
      <c r="R1333" s="80"/>
      <c r="S1333" s="80"/>
      <c r="T1333" s="80" t="s">
        <v>1887</v>
      </c>
      <c r="U1333" s="82">
        <v>42817.756898148145</v>
      </c>
      <c r="V1333" s="84" t="s">
        <v>3085</v>
      </c>
      <c r="W1333" s="80"/>
      <c r="X1333" s="80"/>
      <c r="Y1333" s="83" t="s">
        <v>4085</v>
      </c>
      <c r="Z1333" s="80"/>
    </row>
    <row r="1334" spans="1:26" x14ac:dyDescent="0.25">
      <c r="A1334" s="65" t="s">
        <v>596</v>
      </c>
      <c r="B1334" s="65" t="s">
        <v>596</v>
      </c>
      <c r="C1334" s="66"/>
      <c r="D1334" s="67"/>
      <c r="E1334" s="68"/>
      <c r="F1334" s="69"/>
      <c r="G1334" s="66"/>
      <c r="H1334" s="70"/>
      <c r="I1334" s="71"/>
      <c r="J1334" s="71"/>
      <c r="K1334" s="35"/>
      <c r="L1334" s="78">
        <v>1334</v>
      </c>
      <c r="M1334" s="78"/>
      <c r="N1334" s="73"/>
      <c r="O1334" s="80" t="s">
        <v>179</v>
      </c>
      <c r="P1334" s="82">
        <v>42816.650891203702</v>
      </c>
      <c r="Q1334" s="80" t="s">
        <v>1466</v>
      </c>
      <c r="R1334" s="84" t="s">
        <v>1790</v>
      </c>
      <c r="S1334" s="80" t="s">
        <v>1805</v>
      </c>
      <c r="T1334" s="80" t="s">
        <v>1894</v>
      </c>
      <c r="U1334" s="82">
        <v>42816.650891203702</v>
      </c>
      <c r="V1334" s="84" t="s">
        <v>3086</v>
      </c>
      <c r="W1334" s="80"/>
      <c r="X1334" s="80"/>
      <c r="Y1334" s="83" t="s">
        <v>4086</v>
      </c>
      <c r="Z1334" s="80"/>
    </row>
    <row r="1335" spans="1:26" x14ac:dyDescent="0.25">
      <c r="A1335" s="65" t="s">
        <v>596</v>
      </c>
      <c r="B1335" s="65" t="s">
        <v>626</v>
      </c>
      <c r="C1335" s="66"/>
      <c r="D1335" s="67"/>
      <c r="E1335" s="68"/>
      <c r="F1335" s="69"/>
      <c r="G1335" s="66"/>
      <c r="H1335" s="70"/>
      <c r="I1335" s="71"/>
      <c r="J1335" s="71"/>
      <c r="K1335" s="35"/>
      <c r="L1335" s="78">
        <v>1335</v>
      </c>
      <c r="M1335" s="78"/>
      <c r="N1335" s="73"/>
      <c r="O1335" s="80" t="s">
        <v>754</v>
      </c>
      <c r="P1335" s="82">
        <v>42817.616331018522</v>
      </c>
      <c r="Q1335" s="80" t="s">
        <v>1449</v>
      </c>
      <c r="R1335" s="80"/>
      <c r="S1335" s="80"/>
      <c r="T1335" s="80" t="s">
        <v>2091</v>
      </c>
      <c r="U1335" s="82">
        <v>42817.616331018522</v>
      </c>
      <c r="V1335" s="84" t="s">
        <v>3066</v>
      </c>
      <c r="W1335" s="80"/>
      <c r="X1335" s="80"/>
      <c r="Y1335" s="83" t="s">
        <v>4066</v>
      </c>
      <c r="Z1335" s="80"/>
    </row>
    <row r="1336" spans="1:26" x14ac:dyDescent="0.25">
      <c r="A1336" s="65" t="s">
        <v>596</v>
      </c>
      <c r="B1336" s="65" t="s">
        <v>596</v>
      </c>
      <c r="C1336" s="66"/>
      <c r="D1336" s="67"/>
      <c r="E1336" s="68"/>
      <c r="F1336" s="69"/>
      <c r="G1336" s="66"/>
      <c r="H1336" s="70"/>
      <c r="I1336" s="71"/>
      <c r="J1336" s="71"/>
      <c r="K1336" s="35"/>
      <c r="L1336" s="78">
        <v>1336</v>
      </c>
      <c r="M1336" s="78"/>
      <c r="N1336" s="73"/>
      <c r="O1336" s="80" t="s">
        <v>179</v>
      </c>
      <c r="P1336" s="82">
        <v>42817.617280092592</v>
      </c>
      <c r="Q1336" s="80" t="s">
        <v>1467</v>
      </c>
      <c r="R1336" s="84" t="s">
        <v>1791</v>
      </c>
      <c r="S1336" s="80" t="s">
        <v>1805</v>
      </c>
      <c r="T1336" s="80" t="s">
        <v>2111</v>
      </c>
      <c r="U1336" s="82">
        <v>42817.617280092592</v>
      </c>
      <c r="V1336" s="84" t="s">
        <v>3087</v>
      </c>
      <c r="W1336" s="80"/>
      <c r="X1336" s="80"/>
      <c r="Y1336" s="83" t="s">
        <v>4087</v>
      </c>
      <c r="Z1336" s="80"/>
    </row>
    <row r="1337" spans="1:26" x14ac:dyDescent="0.25">
      <c r="A1337" s="65" t="s">
        <v>596</v>
      </c>
      <c r="B1337" s="65" t="s">
        <v>626</v>
      </c>
      <c r="C1337" s="66"/>
      <c r="D1337" s="67"/>
      <c r="E1337" s="68"/>
      <c r="F1337" s="69"/>
      <c r="G1337" s="66"/>
      <c r="H1337" s="70"/>
      <c r="I1337" s="71"/>
      <c r="J1337" s="71"/>
      <c r="K1337" s="35"/>
      <c r="L1337" s="78">
        <v>1337</v>
      </c>
      <c r="M1337" s="78"/>
      <c r="N1337" s="73"/>
      <c r="O1337" s="80" t="s">
        <v>754</v>
      </c>
      <c r="P1337" s="82">
        <v>42817.754236111112</v>
      </c>
      <c r="Q1337" s="80" t="s">
        <v>1468</v>
      </c>
      <c r="R1337" s="84" t="s">
        <v>1792</v>
      </c>
      <c r="S1337" s="80" t="s">
        <v>1805</v>
      </c>
      <c r="T1337" s="80" t="s">
        <v>2112</v>
      </c>
      <c r="U1337" s="82">
        <v>42817.754236111112</v>
      </c>
      <c r="V1337" s="84" t="s">
        <v>3088</v>
      </c>
      <c r="W1337" s="80"/>
      <c r="X1337" s="80"/>
      <c r="Y1337" s="83" t="s">
        <v>4088</v>
      </c>
      <c r="Z1337" s="80"/>
    </row>
    <row r="1338" spans="1:26" x14ac:dyDescent="0.25">
      <c r="A1338" s="65" t="s">
        <v>596</v>
      </c>
      <c r="B1338" s="65" t="s">
        <v>626</v>
      </c>
      <c r="C1338" s="66"/>
      <c r="D1338" s="67"/>
      <c r="E1338" s="68"/>
      <c r="F1338" s="69"/>
      <c r="G1338" s="66"/>
      <c r="H1338" s="70"/>
      <c r="I1338" s="71"/>
      <c r="J1338" s="71"/>
      <c r="K1338" s="35"/>
      <c r="L1338" s="78">
        <v>1338</v>
      </c>
      <c r="M1338" s="78"/>
      <c r="N1338" s="73"/>
      <c r="O1338" s="80" t="s">
        <v>754</v>
      </c>
      <c r="P1338" s="82">
        <v>42817.755671296298</v>
      </c>
      <c r="Q1338" s="80" t="s">
        <v>1451</v>
      </c>
      <c r="R1338" s="84" t="s">
        <v>1780</v>
      </c>
      <c r="S1338" s="80" t="s">
        <v>1805</v>
      </c>
      <c r="T1338" s="80" t="s">
        <v>2104</v>
      </c>
      <c r="U1338" s="82">
        <v>42817.755671296298</v>
      </c>
      <c r="V1338" s="84" t="s">
        <v>3068</v>
      </c>
      <c r="W1338" s="80"/>
      <c r="X1338" s="80"/>
      <c r="Y1338" s="83" t="s">
        <v>4068</v>
      </c>
      <c r="Z1338" s="80"/>
    </row>
    <row r="1339" spans="1:26" x14ac:dyDescent="0.25">
      <c r="A1339" s="65" t="s">
        <v>596</v>
      </c>
      <c r="B1339" s="65" t="s">
        <v>626</v>
      </c>
      <c r="C1339" s="66"/>
      <c r="D1339" s="67"/>
      <c r="E1339" s="68"/>
      <c r="F1339" s="69"/>
      <c r="G1339" s="66"/>
      <c r="H1339" s="70"/>
      <c r="I1339" s="71"/>
      <c r="J1339" s="71"/>
      <c r="K1339" s="35"/>
      <c r="L1339" s="78">
        <v>1339</v>
      </c>
      <c r="M1339" s="78"/>
      <c r="N1339" s="73"/>
      <c r="O1339" s="80" t="s">
        <v>754</v>
      </c>
      <c r="P1339" s="82">
        <v>42817.765428240738</v>
      </c>
      <c r="Q1339" s="80" t="s">
        <v>1452</v>
      </c>
      <c r="R1339" s="84" t="s">
        <v>1781</v>
      </c>
      <c r="S1339" s="80" t="s">
        <v>1805</v>
      </c>
      <c r="T1339" s="80" t="s">
        <v>1884</v>
      </c>
      <c r="U1339" s="82">
        <v>42817.765428240738</v>
      </c>
      <c r="V1339" s="84" t="s">
        <v>3069</v>
      </c>
      <c r="W1339" s="80"/>
      <c r="X1339" s="80"/>
      <c r="Y1339" s="83" t="s">
        <v>4069</v>
      </c>
      <c r="Z1339" s="80"/>
    </row>
    <row r="1340" spans="1:26" x14ac:dyDescent="0.25">
      <c r="A1340" s="65" t="s">
        <v>596</v>
      </c>
      <c r="B1340" s="65" t="s">
        <v>626</v>
      </c>
      <c r="C1340" s="66"/>
      <c r="D1340" s="67"/>
      <c r="E1340" s="68"/>
      <c r="F1340" s="69"/>
      <c r="G1340" s="66"/>
      <c r="H1340" s="70"/>
      <c r="I1340" s="71"/>
      <c r="J1340" s="71"/>
      <c r="K1340" s="35"/>
      <c r="L1340" s="78">
        <v>1340</v>
      </c>
      <c r="M1340" s="78"/>
      <c r="N1340" s="73"/>
      <c r="O1340" s="80" t="s">
        <v>754</v>
      </c>
      <c r="P1340" s="82">
        <v>42817.867986111109</v>
      </c>
      <c r="Q1340" s="80" t="s">
        <v>1453</v>
      </c>
      <c r="R1340" s="84" t="s">
        <v>1782</v>
      </c>
      <c r="S1340" s="80" t="s">
        <v>1828</v>
      </c>
      <c r="T1340" s="80" t="s">
        <v>2091</v>
      </c>
      <c r="U1340" s="82">
        <v>42817.867986111109</v>
      </c>
      <c r="V1340" s="84" t="s">
        <v>3070</v>
      </c>
      <c r="W1340" s="80"/>
      <c r="X1340" s="80"/>
      <c r="Y1340" s="83" t="s">
        <v>4070</v>
      </c>
      <c r="Z1340" s="80"/>
    </row>
    <row r="1341" spans="1:26" x14ac:dyDescent="0.25">
      <c r="A1341" s="65" t="s">
        <v>626</v>
      </c>
      <c r="B1341" s="65" t="s">
        <v>596</v>
      </c>
      <c r="C1341" s="66"/>
      <c r="D1341" s="67"/>
      <c r="E1341" s="68"/>
      <c r="F1341" s="69"/>
      <c r="G1341" s="66"/>
      <c r="H1341" s="70"/>
      <c r="I1341" s="71"/>
      <c r="J1341" s="71"/>
      <c r="K1341" s="35"/>
      <c r="L1341" s="78">
        <v>1341</v>
      </c>
      <c r="M1341" s="78"/>
      <c r="N1341" s="73"/>
      <c r="O1341" s="80" t="s">
        <v>754</v>
      </c>
      <c r="P1341" s="82">
        <v>42817.896354166667</v>
      </c>
      <c r="Q1341" s="80" t="s">
        <v>1292</v>
      </c>
      <c r="R1341" s="80"/>
      <c r="S1341" s="80"/>
      <c r="T1341" s="80" t="s">
        <v>1887</v>
      </c>
      <c r="U1341" s="82">
        <v>42817.896354166667</v>
      </c>
      <c r="V1341" s="84" t="s">
        <v>3083</v>
      </c>
      <c r="W1341" s="80"/>
      <c r="X1341" s="80"/>
      <c r="Y1341" s="83" t="s">
        <v>4083</v>
      </c>
      <c r="Z1341" s="80"/>
    </row>
    <row r="1342" spans="1:26" x14ac:dyDescent="0.25">
      <c r="A1342" s="65" t="s">
        <v>626</v>
      </c>
      <c r="B1342" s="65" t="s">
        <v>596</v>
      </c>
      <c r="C1342" s="66"/>
      <c r="D1342" s="67"/>
      <c r="E1342" s="68"/>
      <c r="F1342" s="69"/>
      <c r="G1342" s="66"/>
      <c r="H1342" s="70"/>
      <c r="I1342" s="71"/>
      <c r="J1342" s="71"/>
      <c r="K1342" s="35"/>
      <c r="L1342" s="78">
        <v>1342</v>
      </c>
      <c r="M1342" s="78"/>
      <c r="N1342" s="73"/>
      <c r="O1342" s="80" t="s">
        <v>754</v>
      </c>
      <c r="P1342" s="82">
        <v>42817.896469907406</v>
      </c>
      <c r="Q1342" s="80" t="s">
        <v>1337</v>
      </c>
      <c r="R1342" s="80"/>
      <c r="S1342" s="80"/>
      <c r="T1342" s="80" t="s">
        <v>1888</v>
      </c>
      <c r="U1342" s="82">
        <v>42817.896469907406</v>
      </c>
      <c r="V1342" s="84" t="s">
        <v>3084</v>
      </c>
      <c r="W1342" s="80"/>
      <c r="X1342" s="80"/>
      <c r="Y1342" s="83" t="s">
        <v>4084</v>
      </c>
      <c r="Z1342" s="80"/>
    </row>
    <row r="1343" spans="1:26" x14ac:dyDescent="0.25">
      <c r="A1343" s="65" t="s">
        <v>625</v>
      </c>
      <c r="B1343" s="65" t="s">
        <v>596</v>
      </c>
      <c r="C1343" s="66"/>
      <c r="D1343" s="67"/>
      <c r="E1343" s="68"/>
      <c r="F1343" s="69"/>
      <c r="G1343" s="66"/>
      <c r="H1343" s="70"/>
      <c r="I1343" s="71"/>
      <c r="J1343" s="71"/>
      <c r="K1343" s="35"/>
      <c r="L1343" s="78">
        <v>1343</v>
      </c>
      <c r="M1343" s="78"/>
      <c r="N1343" s="73"/>
      <c r="O1343" s="80" t="s">
        <v>754</v>
      </c>
      <c r="P1343" s="82">
        <v>42817.756898148145</v>
      </c>
      <c r="Q1343" s="80" t="s">
        <v>1292</v>
      </c>
      <c r="R1343" s="80"/>
      <c r="S1343" s="80"/>
      <c r="T1343" s="80" t="s">
        <v>1887</v>
      </c>
      <c r="U1343" s="82">
        <v>42817.756898148145</v>
      </c>
      <c r="V1343" s="84" t="s">
        <v>3085</v>
      </c>
      <c r="W1343" s="80"/>
      <c r="X1343" s="80"/>
      <c r="Y1343" s="83" t="s">
        <v>4085</v>
      </c>
      <c r="Z1343" s="80"/>
    </row>
    <row r="1344" spans="1:26" x14ac:dyDescent="0.25">
      <c r="A1344" s="65" t="s">
        <v>626</v>
      </c>
      <c r="B1344" s="65" t="s">
        <v>606</v>
      </c>
      <c r="C1344" s="66"/>
      <c r="D1344" s="67"/>
      <c r="E1344" s="68"/>
      <c r="F1344" s="69"/>
      <c r="G1344" s="66"/>
      <c r="H1344" s="70"/>
      <c r="I1344" s="71"/>
      <c r="J1344" s="71"/>
      <c r="K1344" s="35"/>
      <c r="L1344" s="78">
        <v>1344</v>
      </c>
      <c r="M1344" s="78"/>
      <c r="N1344" s="73"/>
      <c r="O1344" s="80" t="s">
        <v>754</v>
      </c>
      <c r="P1344" s="82">
        <v>42817.896226851852</v>
      </c>
      <c r="Q1344" s="80" t="s">
        <v>1469</v>
      </c>
      <c r="R1344" s="80"/>
      <c r="S1344" s="80"/>
      <c r="T1344" s="80" t="s">
        <v>2091</v>
      </c>
      <c r="U1344" s="82">
        <v>42817.896226851852</v>
      </c>
      <c r="V1344" s="84" t="s">
        <v>3089</v>
      </c>
      <c r="W1344" s="80"/>
      <c r="X1344" s="80"/>
      <c r="Y1344" s="83" t="s">
        <v>4089</v>
      </c>
      <c r="Z1344" s="80"/>
    </row>
    <row r="1345" spans="1:26" x14ac:dyDescent="0.25">
      <c r="A1345" s="65" t="s">
        <v>626</v>
      </c>
      <c r="B1345" s="65" t="s">
        <v>606</v>
      </c>
      <c r="C1345" s="66"/>
      <c r="D1345" s="67"/>
      <c r="E1345" s="68"/>
      <c r="F1345" s="69"/>
      <c r="G1345" s="66"/>
      <c r="H1345" s="70"/>
      <c r="I1345" s="71"/>
      <c r="J1345" s="71"/>
      <c r="K1345" s="35"/>
      <c r="L1345" s="78">
        <v>1345</v>
      </c>
      <c r="M1345" s="78"/>
      <c r="N1345" s="73"/>
      <c r="O1345" s="80" t="s">
        <v>754</v>
      </c>
      <c r="P1345" s="82">
        <v>42817.896782407406</v>
      </c>
      <c r="Q1345" s="80" t="s">
        <v>1318</v>
      </c>
      <c r="R1345" s="80"/>
      <c r="S1345" s="80"/>
      <c r="T1345" s="80" t="s">
        <v>2066</v>
      </c>
      <c r="U1345" s="82">
        <v>42817.896782407406</v>
      </c>
      <c r="V1345" s="84" t="s">
        <v>3090</v>
      </c>
      <c r="W1345" s="80"/>
      <c r="X1345" s="80"/>
      <c r="Y1345" s="83" t="s">
        <v>4090</v>
      </c>
      <c r="Z1345" s="80"/>
    </row>
    <row r="1346" spans="1:26" x14ac:dyDescent="0.25">
      <c r="A1346" s="65" t="s">
        <v>626</v>
      </c>
      <c r="B1346" s="65" t="s">
        <v>606</v>
      </c>
      <c r="C1346" s="66"/>
      <c r="D1346" s="67"/>
      <c r="E1346" s="68"/>
      <c r="F1346" s="69"/>
      <c r="G1346" s="66"/>
      <c r="H1346" s="70"/>
      <c r="I1346" s="71"/>
      <c r="J1346" s="71"/>
      <c r="K1346" s="35"/>
      <c r="L1346" s="78">
        <v>1346</v>
      </c>
      <c r="M1346" s="78"/>
      <c r="N1346" s="73"/>
      <c r="O1346" s="80" t="s">
        <v>754</v>
      </c>
      <c r="P1346" s="82">
        <v>42817.896921296298</v>
      </c>
      <c r="Q1346" s="80" t="s">
        <v>1470</v>
      </c>
      <c r="R1346" s="80"/>
      <c r="S1346" s="80"/>
      <c r="T1346" s="80" t="s">
        <v>1895</v>
      </c>
      <c r="U1346" s="82">
        <v>42817.896921296298</v>
      </c>
      <c r="V1346" s="84" t="s">
        <v>3091</v>
      </c>
      <c r="W1346" s="80"/>
      <c r="X1346" s="80"/>
      <c r="Y1346" s="83" t="s">
        <v>4091</v>
      </c>
      <c r="Z1346" s="80"/>
    </row>
    <row r="1347" spans="1:26" x14ac:dyDescent="0.25">
      <c r="A1347" s="65" t="s">
        <v>626</v>
      </c>
      <c r="B1347" s="65" t="s">
        <v>606</v>
      </c>
      <c r="C1347" s="66"/>
      <c r="D1347" s="67"/>
      <c r="E1347" s="68"/>
      <c r="F1347" s="69"/>
      <c r="G1347" s="66"/>
      <c r="H1347" s="70"/>
      <c r="I1347" s="71"/>
      <c r="J1347" s="71"/>
      <c r="K1347" s="35"/>
      <c r="L1347" s="78">
        <v>1347</v>
      </c>
      <c r="M1347" s="78"/>
      <c r="N1347" s="73"/>
      <c r="O1347" s="80" t="s">
        <v>754</v>
      </c>
      <c r="P1347" s="82">
        <v>42817.897118055553</v>
      </c>
      <c r="Q1347" s="80" t="s">
        <v>1471</v>
      </c>
      <c r="R1347" s="80"/>
      <c r="S1347" s="80"/>
      <c r="T1347" s="80" t="s">
        <v>2113</v>
      </c>
      <c r="U1347" s="82">
        <v>42817.897118055553</v>
      </c>
      <c r="V1347" s="84" t="s">
        <v>3092</v>
      </c>
      <c r="W1347" s="80"/>
      <c r="X1347" s="80"/>
      <c r="Y1347" s="83" t="s">
        <v>4092</v>
      </c>
      <c r="Z1347" s="80"/>
    </row>
    <row r="1348" spans="1:26" x14ac:dyDescent="0.25">
      <c r="A1348" s="65" t="s">
        <v>606</v>
      </c>
      <c r="B1348" s="65" t="s">
        <v>626</v>
      </c>
      <c r="C1348" s="66"/>
      <c r="D1348" s="67"/>
      <c r="E1348" s="68"/>
      <c r="F1348" s="69"/>
      <c r="G1348" s="66"/>
      <c r="H1348" s="70"/>
      <c r="I1348" s="71"/>
      <c r="J1348" s="71"/>
      <c r="K1348" s="35"/>
      <c r="L1348" s="78">
        <v>1348</v>
      </c>
      <c r="M1348" s="78"/>
      <c r="N1348" s="73"/>
      <c r="O1348" s="80" t="s">
        <v>754</v>
      </c>
      <c r="P1348" s="82">
        <v>42817.749768518515</v>
      </c>
      <c r="Q1348" s="80" t="s">
        <v>1472</v>
      </c>
      <c r="R1348" s="84" t="s">
        <v>1793</v>
      </c>
      <c r="S1348" s="80" t="s">
        <v>1805</v>
      </c>
      <c r="T1348" s="80" t="s">
        <v>2114</v>
      </c>
      <c r="U1348" s="82">
        <v>42817.749768518515</v>
      </c>
      <c r="V1348" s="84" t="s">
        <v>3093</v>
      </c>
      <c r="W1348" s="80"/>
      <c r="X1348" s="80"/>
      <c r="Y1348" s="83" t="s">
        <v>4093</v>
      </c>
      <c r="Z1348" s="80"/>
    </row>
    <row r="1349" spans="1:26" x14ac:dyDescent="0.25">
      <c r="A1349" s="65" t="s">
        <v>606</v>
      </c>
      <c r="B1349" s="65" t="s">
        <v>626</v>
      </c>
      <c r="C1349" s="66"/>
      <c r="D1349" s="67"/>
      <c r="E1349" s="68"/>
      <c r="F1349" s="69"/>
      <c r="G1349" s="66"/>
      <c r="H1349" s="70"/>
      <c r="I1349" s="71"/>
      <c r="J1349" s="71"/>
      <c r="K1349" s="35"/>
      <c r="L1349" s="78">
        <v>1349</v>
      </c>
      <c r="M1349" s="78"/>
      <c r="N1349" s="73"/>
      <c r="O1349" s="80" t="s">
        <v>754</v>
      </c>
      <c r="P1349" s="82">
        <v>42817.753425925926</v>
      </c>
      <c r="Q1349" s="80" t="s">
        <v>1473</v>
      </c>
      <c r="R1349" s="80"/>
      <c r="S1349" s="80"/>
      <c r="T1349" s="80" t="s">
        <v>2115</v>
      </c>
      <c r="U1349" s="82">
        <v>42817.753425925926</v>
      </c>
      <c r="V1349" s="84" t="s">
        <v>3094</v>
      </c>
      <c r="W1349" s="80"/>
      <c r="X1349" s="80"/>
      <c r="Y1349" s="83" t="s">
        <v>4094</v>
      </c>
      <c r="Z1349" s="80"/>
    </row>
    <row r="1350" spans="1:26" x14ac:dyDescent="0.25">
      <c r="A1350" s="65" t="s">
        <v>606</v>
      </c>
      <c r="B1350" s="65" t="s">
        <v>626</v>
      </c>
      <c r="C1350" s="66"/>
      <c r="D1350" s="67"/>
      <c r="E1350" s="68"/>
      <c r="F1350" s="69"/>
      <c r="G1350" s="66"/>
      <c r="H1350" s="70"/>
      <c r="I1350" s="71"/>
      <c r="J1350" s="71"/>
      <c r="K1350" s="35"/>
      <c r="L1350" s="78">
        <v>1350</v>
      </c>
      <c r="M1350" s="78"/>
      <c r="N1350" s="73"/>
      <c r="O1350" s="80" t="s">
        <v>754</v>
      </c>
      <c r="P1350" s="82">
        <v>42817.754675925928</v>
      </c>
      <c r="Q1350" s="80" t="s">
        <v>1474</v>
      </c>
      <c r="R1350" s="80"/>
      <c r="S1350" s="80"/>
      <c r="T1350" s="80" t="s">
        <v>2091</v>
      </c>
      <c r="U1350" s="82">
        <v>42817.754675925928</v>
      </c>
      <c r="V1350" s="84" t="s">
        <v>3095</v>
      </c>
      <c r="W1350" s="80"/>
      <c r="X1350" s="80"/>
      <c r="Y1350" s="83" t="s">
        <v>4095</v>
      </c>
      <c r="Z1350" s="80"/>
    </row>
    <row r="1351" spans="1:26" x14ac:dyDescent="0.25">
      <c r="A1351" s="65" t="s">
        <v>606</v>
      </c>
      <c r="B1351" s="65" t="s">
        <v>626</v>
      </c>
      <c r="C1351" s="66"/>
      <c r="D1351" s="67"/>
      <c r="E1351" s="68"/>
      <c r="F1351" s="69"/>
      <c r="G1351" s="66"/>
      <c r="H1351" s="70"/>
      <c r="I1351" s="71"/>
      <c r="J1351" s="71"/>
      <c r="K1351" s="35"/>
      <c r="L1351" s="78">
        <v>1351</v>
      </c>
      <c r="M1351" s="78"/>
      <c r="N1351" s="73"/>
      <c r="O1351" s="80" t="s">
        <v>754</v>
      </c>
      <c r="P1351" s="82">
        <v>42817.777256944442</v>
      </c>
      <c r="Q1351" s="80" t="s">
        <v>1475</v>
      </c>
      <c r="R1351" s="84" t="s">
        <v>1794</v>
      </c>
      <c r="S1351" s="80" t="s">
        <v>1805</v>
      </c>
      <c r="T1351" s="80"/>
      <c r="U1351" s="82">
        <v>42817.777256944442</v>
      </c>
      <c r="V1351" s="84" t="s">
        <v>3096</v>
      </c>
      <c r="W1351" s="80"/>
      <c r="X1351" s="80"/>
      <c r="Y1351" s="83" t="s">
        <v>4096</v>
      </c>
      <c r="Z1351" s="80"/>
    </row>
    <row r="1352" spans="1:26" x14ac:dyDescent="0.25">
      <c r="A1352" s="65" t="s">
        <v>606</v>
      </c>
      <c r="B1352" s="65" t="s">
        <v>626</v>
      </c>
      <c r="C1352" s="66"/>
      <c r="D1352" s="67"/>
      <c r="E1352" s="68"/>
      <c r="F1352" s="69"/>
      <c r="G1352" s="66"/>
      <c r="H1352" s="70"/>
      <c r="I1352" s="71"/>
      <c r="J1352" s="71"/>
      <c r="K1352" s="35"/>
      <c r="L1352" s="78">
        <v>1352</v>
      </c>
      <c r="M1352" s="78"/>
      <c r="N1352" s="73"/>
      <c r="O1352" s="80" t="s">
        <v>754</v>
      </c>
      <c r="P1352" s="82">
        <v>42817.782384259262</v>
      </c>
      <c r="Q1352" s="80" t="s">
        <v>1476</v>
      </c>
      <c r="R1352" s="80"/>
      <c r="S1352" s="80"/>
      <c r="T1352" s="80" t="s">
        <v>2091</v>
      </c>
      <c r="U1352" s="82">
        <v>42817.782384259262</v>
      </c>
      <c r="V1352" s="84" t="s">
        <v>3097</v>
      </c>
      <c r="W1352" s="80"/>
      <c r="X1352" s="80"/>
      <c r="Y1352" s="83" t="s">
        <v>4097</v>
      </c>
      <c r="Z1352" s="80"/>
    </row>
    <row r="1353" spans="1:26" x14ac:dyDescent="0.25">
      <c r="A1353" s="65" t="s">
        <v>606</v>
      </c>
      <c r="B1353" s="65" t="s">
        <v>626</v>
      </c>
      <c r="C1353" s="66"/>
      <c r="D1353" s="67"/>
      <c r="E1353" s="68"/>
      <c r="F1353" s="69"/>
      <c r="G1353" s="66"/>
      <c r="H1353" s="70"/>
      <c r="I1353" s="71"/>
      <c r="J1353" s="71"/>
      <c r="K1353" s="35"/>
      <c r="L1353" s="78">
        <v>1353</v>
      </c>
      <c r="M1353" s="78"/>
      <c r="N1353" s="73"/>
      <c r="O1353" s="80" t="s">
        <v>754</v>
      </c>
      <c r="P1353" s="82">
        <v>42817.784907407404</v>
      </c>
      <c r="Q1353" s="80" t="s">
        <v>1477</v>
      </c>
      <c r="R1353" s="80"/>
      <c r="S1353" s="80"/>
      <c r="T1353" s="80" t="s">
        <v>2113</v>
      </c>
      <c r="U1353" s="82">
        <v>42817.784907407404</v>
      </c>
      <c r="V1353" s="84" t="s">
        <v>3098</v>
      </c>
      <c r="W1353" s="80"/>
      <c r="X1353" s="80"/>
      <c r="Y1353" s="83" t="s">
        <v>4098</v>
      </c>
      <c r="Z1353" s="80"/>
    </row>
    <row r="1354" spans="1:26" x14ac:dyDescent="0.25">
      <c r="A1354" s="65" t="s">
        <v>625</v>
      </c>
      <c r="B1354" s="65" t="s">
        <v>626</v>
      </c>
      <c r="C1354" s="66"/>
      <c r="D1354" s="67"/>
      <c r="E1354" s="68"/>
      <c r="F1354" s="69"/>
      <c r="G1354" s="66"/>
      <c r="H1354" s="70"/>
      <c r="I1354" s="71"/>
      <c r="J1354" s="71"/>
      <c r="K1354" s="35"/>
      <c r="L1354" s="78">
        <v>1354</v>
      </c>
      <c r="M1354" s="78"/>
      <c r="N1354" s="73"/>
      <c r="O1354" s="80" t="s">
        <v>754</v>
      </c>
      <c r="P1354" s="82">
        <v>42817.756898148145</v>
      </c>
      <c r="Q1354" s="80" t="s">
        <v>1292</v>
      </c>
      <c r="R1354" s="80"/>
      <c r="S1354" s="80"/>
      <c r="T1354" s="80" t="s">
        <v>1887</v>
      </c>
      <c r="U1354" s="82">
        <v>42817.756898148145</v>
      </c>
      <c r="V1354" s="84" t="s">
        <v>3085</v>
      </c>
      <c r="W1354" s="80"/>
      <c r="X1354" s="80"/>
      <c r="Y1354" s="83" t="s">
        <v>4085</v>
      </c>
      <c r="Z1354" s="80"/>
    </row>
    <row r="1355" spans="1:26" x14ac:dyDescent="0.25">
      <c r="A1355" s="65" t="s">
        <v>625</v>
      </c>
      <c r="B1355" s="65" t="s">
        <v>626</v>
      </c>
      <c r="C1355" s="66"/>
      <c r="D1355" s="67"/>
      <c r="E1355" s="68"/>
      <c r="F1355" s="69"/>
      <c r="G1355" s="66"/>
      <c r="H1355" s="70"/>
      <c r="I1355" s="71"/>
      <c r="J1355" s="71"/>
      <c r="K1355" s="35"/>
      <c r="L1355" s="78">
        <v>1355</v>
      </c>
      <c r="M1355" s="78"/>
      <c r="N1355" s="73"/>
      <c r="O1355" s="80" t="s">
        <v>754</v>
      </c>
      <c r="P1355" s="82">
        <v>42817.775231481479</v>
      </c>
      <c r="Q1355" s="80" t="s">
        <v>1469</v>
      </c>
      <c r="R1355" s="80"/>
      <c r="S1355" s="80"/>
      <c r="T1355" s="80" t="s">
        <v>2091</v>
      </c>
      <c r="U1355" s="82">
        <v>42817.775231481479</v>
      </c>
      <c r="V1355" s="84" t="s">
        <v>3099</v>
      </c>
      <c r="W1355" s="80"/>
      <c r="X1355" s="80"/>
      <c r="Y1355" s="83" t="s">
        <v>4099</v>
      </c>
      <c r="Z1355" s="80"/>
    </row>
    <row r="1356" spans="1:26" x14ac:dyDescent="0.25">
      <c r="A1356" s="65" t="s">
        <v>625</v>
      </c>
      <c r="B1356" s="65" t="s">
        <v>626</v>
      </c>
      <c r="C1356" s="66"/>
      <c r="D1356" s="67"/>
      <c r="E1356" s="68"/>
      <c r="F1356" s="69"/>
      <c r="G1356" s="66"/>
      <c r="H1356" s="70"/>
      <c r="I1356" s="71"/>
      <c r="J1356" s="71"/>
      <c r="K1356" s="35"/>
      <c r="L1356" s="78">
        <v>1356</v>
      </c>
      <c r="M1356" s="78"/>
      <c r="N1356" s="73"/>
      <c r="O1356" s="80" t="s">
        <v>754</v>
      </c>
      <c r="P1356" s="82">
        <v>42817.785115740742</v>
      </c>
      <c r="Q1356" s="80" t="s">
        <v>1318</v>
      </c>
      <c r="R1356" s="80"/>
      <c r="S1356" s="80"/>
      <c r="T1356" s="80" t="s">
        <v>2066</v>
      </c>
      <c r="U1356" s="82">
        <v>42817.785115740742</v>
      </c>
      <c r="V1356" s="84" t="s">
        <v>3100</v>
      </c>
      <c r="W1356" s="80"/>
      <c r="X1356" s="80"/>
      <c r="Y1356" s="83" t="s">
        <v>4100</v>
      </c>
      <c r="Z1356" s="80"/>
    </row>
    <row r="1357" spans="1:26" x14ac:dyDescent="0.25">
      <c r="A1357" s="65" t="s">
        <v>606</v>
      </c>
      <c r="B1357" s="65" t="s">
        <v>606</v>
      </c>
      <c r="C1357" s="66"/>
      <c r="D1357" s="67"/>
      <c r="E1357" s="68"/>
      <c r="F1357" s="69"/>
      <c r="G1357" s="66"/>
      <c r="H1357" s="70"/>
      <c r="I1357" s="71"/>
      <c r="J1357" s="71"/>
      <c r="K1357" s="35"/>
      <c r="L1357" s="78">
        <v>1357</v>
      </c>
      <c r="M1357" s="78"/>
      <c r="N1357" s="73"/>
      <c r="O1357" s="80" t="s">
        <v>179</v>
      </c>
      <c r="P1357" s="82">
        <v>42814.854803240742</v>
      </c>
      <c r="Q1357" s="80" t="s">
        <v>1478</v>
      </c>
      <c r="R1357" s="80"/>
      <c r="S1357" s="80"/>
      <c r="T1357" s="80" t="s">
        <v>1894</v>
      </c>
      <c r="U1357" s="82">
        <v>42814.854803240742</v>
      </c>
      <c r="V1357" s="84" t="s">
        <v>3101</v>
      </c>
      <c r="W1357" s="80"/>
      <c r="X1357" s="80"/>
      <c r="Y1357" s="83" t="s">
        <v>4101</v>
      </c>
      <c r="Z1357" s="80"/>
    </row>
    <row r="1358" spans="1:26" x14ac:dyDescent="0.25">
      <c r="A1358" s="65" t="s">
        <v>606</v>
      </c>
      <c r="B1358" s="65" t="s">
        <v>606</v>
      </c>
      <c r="C1358" s="66"/>
      <c r="D1358" s="67"/>
      <c r="E1358" s="68"/>
      <c r="F1358" s="69"/>
      <c r="G1358" s="66"/>
      <c r="H1358" s="70"/>
      <c r="I1358" s="71"/>
      <c r="J1358" s="71"/>
      <c r="K1358" s="35"/>
      <c r="L1358" s="78">
        <v>1358</v>
      </c>
      <c r="M1358" s="78"/>
      <c r="N1358" s="73"/>
      <c r="O1358" s="80" t="s">
        <v>179</v>
      </c>
      <c r="P1358" s="82">
        <v>42815.996678240743</v>
      </c>
      <c r="Q1358" s="80" t="s">
        <v>1479</v>
      </c>
      <c r="R1358" s="80"/>
      <c r="S1358" s="80"/>
      <c r="T1358" s="80" t="s">
        <v>2116</v>
      </c>
      <c r="U1358" s="82">
        <v>42815.996678240743</v>
      </c>
      <c r="V1358" s="84" t="s">
        <v>3102</v>
      </c>
      <c r="W1358" s="80"/>
      <c r="X1358" s="80"/>
      <c r="Y1358" s="83" t="s">
        <v>4102</v>
      </c>
      <c r="Z1358" s="80"/>
    </row>
    <row r="1359" spans="1:26" x14ac:dyDescent="0.25">
      <c r="A1359" s="65" t="s">
        <v>606</v>
      </c>
      <c r="B1359" s="65" t="s">
        <v>606</v>
      </c>
      <c r="C1359" s="66"/>
      <c r="D1359" s="67"/>
      <c r="E1359" s="68"/>
      <c r="F1359" s="69"/>
      <c r="G1359" s="66"/>
      <c r="H1359" s="70"/>
      <c r="I1359" s="71"/>
      <c r="J1359" s="71"/>
      <c r="K1359" s="35"/>
      <c r="L1359" s="78">
        <v>1359</v>
      </c>
      <c r="M1359" s="78"/>
      <c r="N1359" s="73"/>
      <c r="O1359" s="80" t="s">
        <v>179</v>
      </c>
      <c r="P1359" s="82">
        <v>42817.903900462959</v>
      </c>
      <c r="Q1359" s="80" t="s">
        <v>1480</v>
      </c>
      <c r="R1359" s="84" t="s">
        <v>1795</v>
      </c>
      <c r="S1359" s="80" t="s">
        <v>1804</v>
      </c>
      <c r="T1359" s="80" t="s">
        <v>2090</v>
      </c>
      <c r="U1359" s="82">
        <v>42817.903900462959</v>
      </c>
      <c r="V1359" s="84" t="s">
        <v>3103</v>
      </c>
      <c r="W1359" s="80"/>
      <c r="X1359" s="80"/>
      <c r="Y1359" s="83" t="s">
        <v>4103</v>
      </c>
      <c r="Z1359" s="80"/>
    </row>
    <row r="1360" spans="1:26" x14ac:dyDescent="0.25">
      <c r="A1360" s="65" t="s">
        <v>606</v>
      </c>
      <c r="B1360" s="65" t="s">
        <v>606</v>
      </c>
      <c r="C1360" s="66"/>
      <c r="D1360" s="67"/>
      <c r="E1360" s="68"/>
      <c r="F1360" s="69"/>
      <c r="G1360" s="66"/>
      <c r="H1360" s="70"/>
      <c r="I1360" s="71"/>
      <c r="J1360" s="71"/>
      <c r="K1360" s="35"/>
      <c r="L1360" s="78">
        <v>1360</v>
      </c>
      <c r="M1360" s="78"/>
      <c r="N1360" s="73"/>
      <c r="O1360" s="80" t="s">
        <v>179</v>
      </c>
      <c r="P1360" s="82">
        <v>42817.911608796298</v>
      </c>
      <c r="Q1360" s="80" t="s">
        <v>1481</v>
      </c>
      <c r="R1360" s="84" t="s">
        <v>1796</v>
      </c>
      <c r="S1360" s="80" t="s">
        <v>1804</v>
      </c>
      <c r="T1360" s="80" t="s">
        <v>2115</v>
      </c>
      <c r="U1360" s="82">
        <v>42817.911608796298</v>
      </c>
      <c r="V1360" s="84" t="s">
        <v>3104</v>
      </c>
      <c r="W1360" s="80"/>
      <c r="X1360" s="80"/>
      <c r="Y1360" s="83" t="s">
        <v>4104</v>
      </c>
      <c r="Z1360" s="80"/>
    </row>
    <row r="1361" spans="1:26" x14ac:dyDescent="0.25">
      <c r="A1361" s="65" t="s">
        <v>625</v>
      </c>
      <c r="B1361" s="65" t="s">
        <v>606</v>
      </c>
      <c r="C1361" s="66"/>
      <c r="D1361" s="67"/>
      <c r="E1361" s="68"/>
      <c r="F1361" s="69"/>
      <c r="G1361" s="66"/>
      <c r="H1361" s="70"/>
      <c r="I1361" s="71"/>
      <c r="J1361" s="71"/>
      <c r="K1361" s="35"/>
      <c r="L1361" s="78">
        <v>1361</v>
      </c>
      <c r="M1361" s="78"/>
      <c r="N1361" s="73"/>
      <c r="O1361" s="80" t="s">
        <v>754</v>
      </c>
      <c r="P1361" s="82">
        <v>42817.775231481479</v>
      </c>
      <c r="Q1361" s="80" t="s">
        <v>1469</v>
      </c>
      <c r="R1361" s="80"/>
      <c r="S1361" s="80"/>
      <c r="T1361" s="80" t="s">
        <v>2091</v>
      </c>
      <c r="U1361" s="82">
        <v>42817.775231481479</v>
      </c>
      <c r="V1361" s="84" t="s">
        <v>3099</v>
      </c>
      <c r="W1361" s="80"/>
      <c r="X1361" s="80"/>
      <c r="Y1361" s="83" t="s">
        <v>4099</v>
      </c>
      <c r="Z1361" s="80"/>
    </row>
    <row r="1362" spans="1:26" x14ac:dyDescent="0.25">
      <c r="A1362" s="65" t="s">
        <v>625</v>
      </c>
      <c r="B1362" s="65" t="s">
        <v>606</v>
      </c>
      <c r="C1362" s="66"/>
      <c r="D1362" s="67"/>
      <c r="E1362" s="68"/>
      <c r="F1362" s="69"/>
      <c r="G1362" s="66"/>
      <c r="H1362" s="70"/>
      <c r="I1362" s="71"/>
      <c r="J1362" s="71"/>
      <c r="K1362" s="35"/>
      <c r="L1362" s="78">
        <v>1362</v>
      </c>
      <c r="M1362" s="78"/>
      <c r="N1362" s="73"/>
      <c r="O1362" s="80" t="s">
        <v>754</v>
      </c>
      <c r="P1362" s="82">
        <v>42817.785115740742</v>
      </c>
      <c r="Q1362" s="80" t="s">
        <v>1318</v>
      </c>
      <c r="R1362" s="80"/>
      <c r="S1362" s="80"/>
      <c r="T1362" s="80" t="s">
        <v>2066</v>
      </c>
      <c r="U1362" s="82">
        <v>42817.785115740742</v>
      </c>
      <c r="V1362" s="84" t="s">
        <v>3100</v>
      </c>
      <c r="W1362" s="80"/>
      <c r="X1362" s="80"/>
      <c r="Y1362" s="83" t="s">
        <v>4100</v>
      </c>
      <c r="Z1362" s="80"/>
    </row>
    <row r="1363" spans="1:26" x14ac:dyDescent="0.25">
      <c r="A1363" s="65" t="s">
        <v>625</v>
      </c>
      <c r="B1363" s="65" t="s">
        <v>625</v>
      </c>
      <c r="C1363" s="66"/>
      <c r="D1363" s="67"/>
      <c r="E1363" s="68"/>
      <c r="F1363" s="69"/>
      <c r="G1363" s="66"/>
      <c r="H1363" s="70"/>
      <c r="I1363" s="71"/>
      <c r="J1363" s="71"/>
      <c r="K1363" s="35"/>
      <c r="L1363" s="78">
        <v>1363</v>
      </c>
      <c r="M1363" s="78"/>
      <c r="N1363" s="73"/>
      <c r="O1363" s="80" t="s">
        <v>179</v>
      </c>
      <c r="P1363" s="82">
        <v>42811.8753125</v>
      </c>
      <c r="Q1363" s="80" t="s">
        <v>1482</v>
      </c>
      <c r="R1363" s="84" t="s">
        <v>1797</v>
      </c>
      <c r="S1363" s="80" t="s">
        <v>1807</v>
      </c>
      <c r="T1363" s="80" t="s">
        <v>2117</v>
      </c>
      <c r="U1363" s="82">
        <v>42811.8753125</v>
      </c>
      <c r="V1363" s="84" t="s">
        <v>3105</v>
      </c>
      <c r="W1363" s="80"/>
      <c r="X1363" s="80"/>
      <c r="Y1363" s="83" t="s">
        <v>4105</v>
      </c>
      <c r="Z1363" s="80"/>
    </row>
    <row r="1364" spans="1:26" x14ac:dyDescent="0.25">
      <c r="A1364" s="65" t="s">
        <v>625</v>
      </c>
      <c r="B1364" s="65" t="s">
        <v>625</v>
      </c>
      <c r="C1364" s="66"/>
      <c r="D1364" s="67"/>
      <c r="E1364" s="68"/>
      <c r="F1364" s="69"/>
      <c r="G1364" s="66"/>
      <c r="H1364" s="70"/>
      <c r="I1364" s="71"/>
      <c r="J1364" s="71"/>
      <c r="K1364" s="35"/>
      <c r="L1364" s="78">
        <v>1364</v>
      </c>
      <c r="M1364" s="78"/>
      <c r="N1364" s="73"/>
      <c r="O1364" s="80" t="s">
        <v>179</v>
      </c>
      <c r="P1364" s="82">
        <v>42812.000173611108</v>
      </c>
      <c r="Q1364" s="80" t="s">
        <v>1483</v>
      </c>
      <c r="R1364" s="84" t="s">
        <v>1502</v>
      </c>
      <c r="S1364" s="80" t="s">
        <v>1807</v>
      </c>
      <c r="T1364" s="80" t="s">
        <v>1892</v>
      </c>
      <c r="U1364" s="82">
        <v>42812.000173611108</v>
      </c>
      <c r="V1364" s="84" t="s">
        <v>3106</v>
      </c>
      <c r="W1364" s="80"/>
      <c r="X1364" s="80"/>
      <c r="Y1364" s="83" t="s">
        <v>4106</v>
      </c>
      <c r="Z1364" s="80"/>
    </row>
    <row r="1365" spans="1:26" x14ac:dyDescent="0.25">
      <c r="A1365" s="65" t="s">
        <v>625</v>
      </c>
      <c r="B1365" s="65" t="s">
        <v>625</v>
      </c>
      <c r="C1365" s="66"/>
      <c r="D1365" s="67"/>
      <c r="E1365" s="68"/>
      <c r="F1365" s="69"/>
      <c r="G1365" s="66"/>
      <c r="H1365" s="70"/>
      <c r="I1365" s="71"/>
      <c r="J1365" s="71"/>
      <c r="K1365" s="35"/>
      <c r="L1365" s="78">
        <v>1365</v>
      </c>
      <c r="M1365" s="78"/>
      <c r="N1365" s="73"/>
      <c r="O1365" s="80" t="s">
        <v>179</v>
      </c>
      <c r="P1365" s="82">
        <v>42812.667175925926</v>
      </c>
      <c r="Q1365" s="80" t="s">
        <v>1484</v>
      </c>
      <c r="R1365" s="84" t="s">
        <v>1512</v>
      </c>
      <c r="S1365" s="80" t="s">
        <v>1807</v>
      </c>
      <c r="T1365" s="80" t="s">
        <v>1908</v>
      </c>
      <c r="U1365" s="82">
        <v>42812.667175925926</v>
      </c>
      <c r="V1365" s="84" t="s">
        <v>3107</v>
      </c>
      <c r="W1365" s="80"/>
      <c r="X1365" s="80"/>
      <c r="Y1365" s="83" t="s">
        <v>4107</v>
      </c>
      <c r="Z1365" s="80"/>
    </row>
    <row r="1366" spans="1:26" x14ac:dyDescent="0.25">
      <c r="A1366" s="65" t="s">
        <v>625</v>
      </c>
      <c r="B1366" s="65" t="s">
        <v>625</v>
      </c>
      <c r="C1366" s="66"/>
      <c r="D1366" s="67"/>
      <c r="E1366" s="68"/>
      <c r="F1366" s="69"/>
      <c r="G1366" s="66"/>
      <c r="H1366" s="70"/>
      <c r="I1366" s="71"/>
      <c r="J1366" s="71"/>
      <c r="K1366" s="35"/>
      <c r="L1366" s="78">
        <v>1366</v>
      </c>
      <c r="M1366" s="78"/>
      <c r="N1366" s="73"/>
      <c r="O1366" s="80" t="s">
        <v>179</v>
      </c>
      <c r="P1366" s="82">
        <v>42814.542013888888</v>
      </c>
      <c r="Q1366" s="80" t="s">
        <v>1485</v>
      </c>
      <c r="R1366" s="84" t="s">
        <v>1524</v>
      </c>
      <c r="S1366" s="80" t="s">
        <v>1807</v>
      </c>
      <c r="T1366" s="80" t="s">
        <v>1918</v>
      </c>
      <c r="U1366" s="82">
        <v>42814.542013888888</v>
      </c>
      <c r="V1366" s="84" t="s">
        <v>3108</v>
      </c>
      <c r="W1366" s="80"/>
      <c r="X1366" s="80"/>
      <c r="Y1366" s="83" t="s">
        <v>4108</v>
      </c>
      <c r="Z1366" s="80"/>
    </row>
    <row r="1367" spans="1:26" x14ac:dyDescent="0.25">
      <c r="A1367" s="65" t="s">
        <v>625</v>
      </c>
      <c r="B1367" s="65" t="s">
        <v>625</v>
      </c>
      <c r="C1367" s="66"/>
      <c r="D1367" s="67"/>
      <c r="E1367" s="68"/>
      <c r="F1367" s="69"/>
      <c r="G1367" s="66"/>
      <c r="H1367" s="70"/>
      <c r="I1367" s="71"/>
      <c r="J1367" s="71"/>
      <c r="K1367" s="35"/>
      <c r="L1367" s="78">
        <v>1367</v>
      </c>
      <c r="M1367" s="78"/>
      <c r="N1367" s="73"/>
      <c r="O1367" s="80" t="s">
        <v>179</v>
      </c>
      <c r="P1367" s="82">
        <v>42815.000277777777</v>
      </c>
      <c r="Q1367" s="80" t="s">
        <v>1486</v>
      </c>
      <c r="R1367" s="84" t="s">
        <v>1534</v>
      </c>
      <c r="S1367" s="80" t="s">
        <v>1807</v>
      </c>
      <c r="T1367" s="80" t="s">
        <v>1924</v>
      </c>
      <c r="U1367" s="82">
        <v>42815.000277777777</v>
      </c>
      <c r="V1367" s="84" t="s">
        <v>3109</v>
      </c>
      <c r="W1367" s="80"/>
      <c r="X1367" s="80"/>
      <c r="Y1367" s="83" t="s">
        <v>4109</v>
      </c>
      <c r="Z1367" s="80"/>
    </row>
    <row r="1368" spans="1:26" x14ac:dyDescent="0.25">
      <c r="A1368" s="65" t="s">
        <v>625</v>
      </c>
      <c r="B1368" s="65" t="s">
        <v>625</v>
      </c>
      <c r="C1368" s="66"/>
      <c r="D1368" s="67"/>
      <c r="E1368" s="68"/>
      <c r="F1368" s="69"/>
      <c r="G1368" s="66"/>
      <c r="H1368" s="70"/>
      <c r="I1368" s="71"/>
      <c r="J1368" s="71"/>
      <c r="K1368" s="35"/>
      <c r="L1368" s="78">
        <v>1368</v>
      </c>
      <c r="M1368" s="78"/>
      <c r="N1368" s="73"/>
      <c r="O1368" s="80" t="s">
        <v>179</v>
      </c>
      <c r="P1368" s="82">
        <v>42815.60429398148</v>
      </c>
      <c r="Q1368" s="80" t="s">
        <v>1487</v>
      </c>
      <c r="R1368" s="84" t="s">
        <v>1541</v>
      </c>
      <c r="S1368" s="80" t="s">
        <v>1807</v>
      </c>
      <c r="T1368" s="80" t="s">
        <v>1908</v>
      </c>
      <c r="U1368" s="82">
        <v>42815.60429398148</v>
      </c>
      <c r="V1368" s="84" t="s">
        <v>3110</v>
      </c>
      <c r="W1368" s="80"/>
      <c r="X1368" s="80"/>
      <c r="Y1368" s="83" t="s">
        <v>4110</v>
      </c>
      <c r="Z1368" s="80"/>
    </row>
    <row r="1369" spans="1:26" x14ac:dyDescent="0.25">
      <c r="A1369" s="65" t="s">
        <v>625</v>
      </c>
      <c r="B1369" s="65" t="s">
        <v>625</v>
      </c>
      <c r="C1369" s="66"/>
      <c r="D1369" s="67"/>
      <c r="E1369" s="68"/>
      <c r="F1369" s="69"/>
      <c r="G1369" s="66"/>
      <c r="H1369" s="70"/>
      <c r="I1369" s="71"/>
      <c r="J1369" s="71"/>
      <c r="K1369" s="35"/>
      <c r="L1369" s="78">
        <v>1369</v>
      </c>
      <c r="M1369" s="78"/>
      <c r="N1369" s="73"/>
      <c r="O1369" s="80" t="s">
        <v>179</v>
      </c>
      <c r="P1369" s="82">
        <v>42815.875347222223</v>
      </c>
      <c r="Q1369" s="80" t="s">
        <v>1488</v>
      </c>
      <c r="R1369" s="84" t="s">
        <v>1798</v>
      </c>
      <c r="S1369" s="80" t="s">
        <v>1807</v>
      </c>
      <c r="T1369" s="80" t="s">
        <v>2091</v>
      </c>
      <c r="U1369" s="82">
        <v>42815.875347222223</v>
      </c>
      <c r="V1369" s="84" t="s">
        <v>3111</v>
      </c>
      <c r="W1369" s="80"/>
      <c r="X1369" s="80"/>
      <c r="Y1369" s="83" t="s">
        <v>4111</v>
      </c>
      <c r="Z1369" s="80"/>
    </row>
    <row r="1370" spans="1:26" x14ac:dyDescent="0.25">
      <c r="A1370" s="65" t="s">
        <v>625</v>
      </c>
      <c r="B1370" s="65" t="s">
        <v>625</v>
      </c>
      <c r="C1370" s="66"/>
      <c r="D1370" s="67"/>
      <c r="E1370" s="68"/>
      <c r="F1370" s="69"/>
      <c r="G1370" s="66"/>
      <c r="H1370" s="70"/>
      <c r="I1370" s="71"/>
      <c r="J1370" s="71"/>
      <c r="K1370" s="35"/>
      <c r="L1370" s="78">
        <v>1370</v>
      </c>
      <c r="M1370" s="78"/>
      <c r="N1370" s="73"/>
      <c r="O1370" s="80" t="s">
        <v>179</v>
      </c>
      <c r="P1370" s="82">
        <v>42816.000254629631</v>
      </c>
      <c r="Q1370" s="80" t="s">
        <v>1489</v>
      </c>
      <c r="R1370" s="84" t="s">
        <v>1558</v>
      </c>
      <c r="S1370" s="80" t="s">
        <v>1807</v>
      </c>
      <c r="T1370" s="80" t="s">
        <v>2118</v>
      </c>
      <c r="U1370" s="82">
        <v>42816.000254629631</v>
      </c>
      <c r="V1370" s="84" t="s">
        <v>3112</v>
      </c>
      <c r="W1370" s="80"/>
      <c r="X1370" s="80"/>
      <c r="Y1370" s="83" t="s">
        <v>4112</v>
      </c>
      <c r="Z1370" s="80"/>
    </row>
    <row r="1371" spans="1:26" x14ac:dyDescent="0.25">
      <c r="A1371" s="65" t="s">
        <v>625</v>
      </c>
      <c r="B1371" s="65" t="s">
        <v>625</v>
      </c>
      <c r="C1371" s="66"/>
      <c r="D1371" s="67"/>
      <c r="E1371" s="68"/>
      <c r="F1371" s="69"/>
      <c r="G1371" s="66"/>
      <c r="H1371" s="70"/>
      <c r="I1371" s="71"/>
      <c r="J1371" s="71"/>
      <c r="K1371" s="35"/>
      <c r="L1371" s="78">
        <v>1371</v>
      </c>
      <c r="M1371" s="78"/>
      <c r="N1371" s="73"/>
      <c r="O1371" s="80" t="s">
        <v>179</v>
      </c>
      <c r="P1371" s="82">
        <v>42816.629652777781</v>
      </c>
      <c r="Q1371" s="80" t="s">
        <v>1490</v>
      </c>
      <c r="R1371" s="84" t="s">
        <v>1799</v>
      </c>
      <c r="S1371" s="80" t="s">
        <v>1807</v>
      </c>
      <c r="T1371" s="80" t="s">
        <v>1888</v>
      </c>
      <c r="U1371" s="82">
        <v>42816.629652777781</v>
      </c>
      <c r="V1371" s="84" t="s">
        <v>3113</v>
      </c>
      <c r="W1371" s="80"/>
      <c r="X1371" s="80"/>
      <c r="Y1371" s="83" t="s">
        <v>4113</v>
      </c>
      <c r="Z1371" s="80"/>
    </row>
    <row r="1372" spans="1:26" x14ac:dyDescent="0.25">
      <c r="A1372" s="65" t="s">
        <v>625</v>
      </c>
      <c r="B1372" s="65" t="s">
        <v>625</v>
      </c>
      <c r="C1372" s="66"/>
      <c r="D1372" s="67"/>
      <c r="E1372" s="68"/>
      <c r="F1372" s="69"/>
      <c r="G1372" s="66"/>
      <c r="H1372" s="70"/>
      <c r="I1372" s="71"/>
      <c r="J1372" s="71"/>
      <c r="K1372" s="35"/>
      <c r="L1372" s="78">
        <v>1372</v>
      </c>
      <c r="M1372" s="78"/>
      <c r="N1372" s="73"/>
      <c r="O1372" s="80" t="s">
        <v>179</v>
      </c>
      <c r="P1372" s="82">
        <v>42816.646053240744</v>
      </c>
      <c r="Q1372" s="80" t="s">
        <v>1491</v>
      </c>
      <c r="R1372" s="80"/>
      <c r="S1372" s="80"/>
      <c r="T1372" s="80" t="s">
        <v>1990</v>
      </c>
      <c r="U1372" s="82">
        <v>42816.646053240744</v>
      </c>
      <c r="V1372" s="84" t="s">
        <v>3114</v>
      </c>
      <c r="W1372" s="80"/>
      <c r="X1372" s="80"/>
      <c r="Y1372" s="83" t="s">
        <v>4114</v>
      </c>
      <c r="Z1372" s="80"/>
    </row>
    <row r="1373" spans="1:26" x14ac:dyDescent="0.25">
      <c r="A1373" s="65" t="s">
        <v>625</v>
      </c>
      <c r="B1373" s="65" t="s">
        <v>625</v>
      </c>
      <c r="C1373" s="66"/>
      <c r="D1373" s="67"/>
      <c r="E1373" s="68"/>
      <c r="F1373" s="69"/>
      <c r="G1373" s="66"/>
      <c r="H1373" s="70"/>
      <c r="I1373" s="71"/>
      <c r="J1373" s="71"/>
      <c r="K1373" s="35"/>
      <c r="L1373" s="78">
        <v>1373</v>
      </c>
      <c r="M1373" s="78"/>
      <c r="N1373" s="73"/>
      <c r="O1373" s="80" t="s">
        <v>179</v>
      </c>
      <c r="P1373" s="82">
        <v>42816.722893518519</v>
      </c>
      <c r="Q1373" s="80" t="s">
        <v>1492</v>
      </c>
      <c r="R1373" s="84" t="s">
        <v>1800</v>
      </c>
      <c r="S1373" s="80" t="s">
        <v>1805</v>
      </c>
      <c r="T1373" s="80" t="s">
        <v>1908</v>
      </c>
      <c r="U1373" s="82">
        <v>42816.722893518519</v>
      </c>
      <c r="V1373" s="84" t="s">
        <v>3115</v>
      </c>
      <c r="W1373" s="80"/>
      <c r="X1373" s="80"/>
      <c r="Y1373" s="83" t="s">
        <v>4115</v>
      </c>
      <c r="Z1373" s="80"/>
    </row>
    <row r="1374" spans="1:26" x14ac:dyDescent="0.25">
      <c r="A1374" s="65" t="s">
        <v>625</v>
      </c>
      <c r="B1374" s="65" t="s">
        <v>625</v>
      </c>
      <c r="C1374" s="66"/>
      <c r="D1374" s="67"/>
      <c r="E1374" s="68"/>
      <c r="F1374" s="69"/>
      <c r="G1374" s="66"/>
      <c r="H1374" s="70"/>
      <c r="I1374" s="71"/>
      <c r="J1374" s="71"/>
      <c r="K1374" s="35"/>
      <c r="L1374" s="78">
        <v>1374</v>
      </c>
      <c r="M1374" s="78"/>
      <c r="N1374" s="73"/>
      <c r="O1374" s="80" t="s">
        <v>179</v>
      </c>
      <c r="P1374" s="82">
        <v>42816.79415509259</v>
      </c>
      <c r="Q1374" s="80" t="s">
        <v>975</v>
      </c>
      <c r="R1374" s="80"/>
      <c r="S1374" s="80"/>
      <c r="T1374" s="80" t="s">
        <v>1990</v>
      </c>
      <c r="U1374" s="82">
        <v>42816.79415509259</v>
      </c>
      <c r="V1374" s="84" t="s">
        <v>3116</v>
      </c>
      <c r="W1374" s="80"/>
      <c r="X1374" s="80"/>
      <c r="Y1374" s="83" t="s">
        <v>4116</v>
      </c>
      <c r="Z1374" s="80"/>
    </row>
    <row r="1375" spans="1:26" x14ac:dyDescent="0.25">
      <c r="A1375" s="65" t="s">
        <v>625</v>
      </c>
      <c r="B1375" s="65" t="s">
        <v>625</v>
      </c>
      <c r="C1375" s="66"/>
      <c r="D1375" s="67"/>
      <c r="E1375" s="68"/>
      <c r="F1375" s="69"/>
      <c r="G1375" s="66"/>
      <c r="H1375" s="70"/>
      <c r="I1375" s="71"/>
      <c r="J1375" s="71"/>
      <c r="K1375" s="35"/>
      <c r="L1375" s="78">
        <v>1375</v>
      </c>
      <c r="M1375" s="78"/>
      <c r="N1375" s="73"/>
      <c r="O1375" s="80" t="s">
        <v>179</v>
      </c>
      <c r="P1375" s="82">
        <v>42816.875393518516</v>
      </c>
      <c r="Q1375" s="80" t="s">
        <v>1493</v>
      </c>
      <c r="R1375" s="84" t="s">
        <v>1801</v>
      </c>
      <c r="S1375" s="80" t="s">
        <v>1807</v>
      </c>
      <c r="T1375" s="80" t="s">
        <v>1888</v>
      </c>
      <c r="U1375" s="82">
        <v>42816.875393518516</v>
      </c>
      <c r="V1375" s="84" t="s">
        <v>3117</v>
      </c>
      <c r="W1375" s="80"/>
      <c r="X1375" s="80"/>
      <c r="Y1375" s="83" t="s">
        <v>4117</v>
      </c>
      <c r="Z1375" s="80"/>
    </row>
    <row r="1376" spans="1:26" x14ac:dyDescent="0.25">
      <c r="A1376" s="65" t="s">
        <v>625</v>
      </c>
      <c r="B1376" s="65" t="s">
        <v>625</v>
      </c>
      <c r="C1376" s="66"/>
      <c r="D1376" s="67"/>
      <c r="E1376" s="68"/>
      <c r="F1376" s="69"/>
      <c r="G1376" s="66"/>
      <c r="H1376" s="70"/>
      <c r="I1376" s="71"/>
      <c r="J1376" s="71"/>
      <c r="K1376" s="35"/>
      <c r="L1376" s="78">
        <v>1376</v>
      </c>
      <c r="M1376" s="78"/>
      <c r="N1376" s="73"/>
      <c r="O1376" s="80" t="s">
        <v>179</v>
      </c>
      <c r="P1376" s="82">
        <v>42817.785532407404</v>
      </c>
      <c r="Q1376" s="80" t="s">
        <v>1319</v>
      </c>
      <c r="R1376" s="80" t="s">
        <v>1731</v>
      </c>
      <c r="S1376" s="80" t="s">
        <v>1874</v>
      </c>
      <c r="T1376" s="80" t="s">
        <v>2067</v>
      </c>
      <c r="U1376" s="82">
        <v>42817.785532407404</v>
      </c>
      <c r="V1376" s="84" t="s">
        <v>3118</v>
      </c>
      <c r="W1376" s="80"/>
      <c r="X1376" s="80"/>
      <c r="Y1376" s="83" t="s">
        <v>4118</v>
      </c>
      <c r="Z1376" s="80"/>
    </row>
    <row r="1377" spans="1:26" x14ac:dyDescent="0.25">
      <c r="A1377" s="65" t="s">
        <v>625</v>
      </c>
      <c r="B1377" s="65" t="s">
        <v>625</v>
      </c>
      <c r="C1377" s="66"/>
      <c r="D1377" s="67"/>
      <c r="E1377" s="68"/>
      <c r="F1377" s="69"/>
      <c r="G1377" s="66"/>
      <c r="H1377" s="70"/>
      <c r="I1377" s="71"/>
      <c r="J1377" s="71"/>
      <c r="K1377" s="35"/>
      <c r="L1377" s="78">
        <v>1377</v>
      </c>
      <c r="M1377" s="78"/>
      <c r="N1377" s="73"/>
      <c r="O1377" s="80" t="s">
        <v>179</v>
      </c>
      <c r="P1377" s="82">
        <v>42818.000277777777</v>
      </c>
      <c r="Q1377" s="80" t="s">
        <v>1494</v>
      </c>
      <c r="R1377" s="84" t="s">
        <v>1802</v>
      </c>
      <c r="S1377" s="80" t="s">
        <v>1807</v>
      </c>
      <c r="T1377" s="80" t="s">
        <v>2119</v>
      </c>
      <c r="U1377" s="82">
        <v>42818.000277777777</v>
      </c>
      <c r="V1377" s="84" t="s">
        <v>3119</v>
      </c>
      <c r="W1377" s="80"/>
      <c r="X1377" s="80"/>
      <c r="Y1377" s="83" t="s">
        <v>4119</v>
      </c>
      <c r="Z1377" s="80"/>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7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77"/>
    <dataValidation allowBlank="1" showErrorMessage="1" sqref="N2:N137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7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77"/>
    <dataValidation allowBlank="1" showInputMessage="1" promptTitle="Edge Color" prompt="To select an optional edge color, right-click and select Select Color on the right-click menu." sqref="C3:C1377"/>
    <dataValidation allowBlank="1" showInputMessage="1" errorTitle="Invalid Edge Width" error="The optional edge width must be a whole number between 1 and 10." promptTitle="Edge Width" prompt="Enter an optional edge width between 1 and 10." sqref="D3:D1377"/>
    <dataValidation allowBlank="1" showInputMessage="1" errorTitle="Invalid Edge Opacity" error="The optional edge opacity must be a whole number between 0 and 10." promptTitle="Edge Opacity" prompt="Enter an optional edge opacity between 0 (transparent) and 100 (opaque)." sqref="F3:F137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77">
      <formula1>ValidEdgeVisibilities</formula1>
    </dataValidation>
    <dataValidation allowBlank="1" showInputMessage="1" showErrorMessage="1" promptTitle="Vertex 1 Name" prompt="Enter the name of the edge's first vertex." sqref="A3:A1377"/>
    <dataValidation allowBlank="1" showInputMessage="1" showErrorMessage="1" promptTitle="Vertex 2 Name" prompt="Enter the name of the edge's second vertex." sqref="B3:B1377"/>
    <dataValidation allowBlank="1" showInputMessage="1" showErrorMessage="1" errorTitle="Invalid Edge Visibility" error="You have entered an unrecognized edge visibility.  Try selecting from the drop-down list instead." promptTitle="Edge Label" prompt="Enter an optional edge label." sqref="H3:H137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7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77"/>
  </dataValidations>
  <hyperlinks>
    <hyperlink ref="R5" r:id="rId1"/>
    <hyperlink ref="R6" r:id="rId2"/>
    <hyperlink ref="R7" r:id="rId3"/>
    <hyperlink ref="R8" r:id="rId4"/>
    <hyperlink ref="R9" r:id="rId5"/>
    <hyperlink ref="R12" r:id="rId6"/>
    <hyperlink ref="R13" r:id="rId7"/>
    <hyperlink ref="R14" r:id="rId8"/>
    <hyperlink ref="R15" r:id="rId9"/>
    <hyperlink ref="R16" r:id="rId10"/>
    <hyperlink ref="R17" r:id="rId11"/>
    <hyperlink ref="R22" r:id="rId12"/>
    <hyperlink ref="R23" r:id="rId13"/>
    <hyperlink ref="R24" r:id="rId14"/>
    <hyperlink ref="R25" r:id="rId15"/>
    <hyperlink ref="R26" r:id="rId16"/>
    <hyperlink ref="R30" r:id="rId17"/>
    <hyperlink ref="R31" r:id="rId18"/>
    <hyperlink ref="R32" r:id="rId19"/>
    <hyperlink ref="R33" r:id="rId20"/>
    <hyperlink ref="R40" r:id="rId21"/>
    <hyperlink ref="R41" r:id="rId22"/>
    <hyperlink ref="R42" r:id="rId23"/>
    <hyperlink ref="R52" r:id="rId24"/>
    <hyperlink ref="R53" r:id="rId25"/>
    <hyperlink ref="R54" r:id="rId26"/>
    <hyperlink ref="R59" r:id="rId27"/>
    <hyperlink ref="R60" r:id="rId28"/>
    <hyperlink ref="R61" r:id="rId29"/>
    <hyperlink ref="R63" r:id="rId30"/>
    <hyperlink ref="R72" r:id="rId31"/>
    <hyperlink ref="R75" r:id="rId32"/>
    <hyperlink ref="R76" r:id="rId33"/>
    <hyperlink ref="R84" r:id="rId34"/>
    <hyperlink ref="R87" r:id="rId35"/>
    <hyperlink ref="R90" r:id="rId36"/>
    <hyperlink ref="R100" r:id="rId37"/>
    <hyperlink ref="R105" r:id="rId38"/>
    <hyperlink ref="R106" r:id="rId39"/>
    <hyperlink ref="R107" r:id="rId40"/>
    <hyperlink ref="R108" r:id="rId41"/>
    <hyperlink ref="R110" r:id="rId42"/>
    <hyperlink ref="R111" r:id="rId43"/>
    <hyperlink ref="R112" r:id="rId44"/>
    <hyperlink ref="R113" r:id="rId45"/>
    <hyperlink ref="R114" r:id="rId46"/>
    <hyperlink ref="R115" r:id="rId47"/>
    <hyperlink ref="R116" r:id="rId48"/>
    <hyperlink ref="R117" r:id="rId49"/>
    <hyperlink ref="R118" r:id="rId50"/>
    <hyperlink ref="R119" r:id="rId51"/>
    <hyperlink ref="R120" r:id="rId52"/>
    <hyperlink ref="R121" r:id="rId53"/>
    <hyperlink ref="R122" r:id="rId54"/>
    <hyperlink ref="R123" r:id="rId55"/>
    <hyperlink ref="R127" r:id="rId56"/>
    <hyperlink ref="R130" r:id="rId57"/>
    <hyperlink ref="R133" r:id="rId58"/>
    <hyperlink ref="R137" r:id="rId59"/>
    <hyperlink ref="R138" r:id="rId60"/>
    <hyperlink ref="R142" r:id="rId61"/>
    <hyperlink ref="R143" r:id="rId62"/>
    <hyperlink ref="R144" r:id="rId63"/>
    <hyperlink ref="R145" r:id="rId64"/>
    <hyperlink ref="R146" r:id="rId65"/>
    <hyperlink ref="R147" r:id="rId66"/>
    <hyperlink ref="R148" r:id="rId67"/>
    <hyperlink ref="R149" r:id="rId68"/>
    <hyperlink ref="R151" r:id="rId69"/>
    <hyperlink ref="R153" r:id="rId70"/>
    <hyperlink ref="R154" r:id="rId71"/>
    <hyperlink ref="R158" r:id="rId72"/>
    <hyperlink ref="R159" r:id="rId73"/>
    <hyperlink ref="R160" r:id="rId74"/>
    <hyperlink ref="R161" r:id="rId75"/>
    <hyperlink ref="R162" r:id="rId76"/>
    <hyperlink ref="R163" r:id="rId77"/>
    <hyperlink ref="R164" r:id="rId78"/>
    <hyperlink ref="R165" r:id="rId79"/>
    <hyperlink ref="R166" r:id="rId80"/>
    <hyperlink ref="R167" r:id="rId81"/>
    <hyperlink ref="R170" r:id="rId82"/>
    <hyperlink ref="R171" r:id="rId83"/>
    <hyperlink ref="R172" r:id="rId84"/>
    <hyperlink ref="R173" r:id="rId85"/>
    <hyperlink ref="R174" r:id="rId86"/>
    <hyperlink ref="R178" r:id="rId87"/>
    <hyperlink ref="R179" r:id="rId88"/>
    <hyperlink ref="R180" r:id="rId89"/>
    <hyperlink ref="R193" r:id="rId90"/>
    <hyperlink ref="R194" r:id="rId91"/>
    <hyperlink ref="R198" r:id="rId92"/>
    <hyperlink ref="R199" r:id="rId93"/>
    <hyperlink ref="R200" r:id="rId94"/>
    <hyperlink ref="R204" r:id="rId95"/>
    <hyperlink ref="R211" r:id="rId96"/>
    <hyperlink ref="R212" r:id="rId97"/>
    <hyperlink ref="R213" r:id="rId98"/>
    <hyperlink ref="R214" r:id="rId99"/>
    <hyperlink ref="R215" r:id="rId100"/>
    <hyperlink ref="R216" r:id="rId101"/>
    <hyperlink ref="R224" r:id="rId102"/>
    <hyperlink ref="R233" r:id="rId103"/>
    <hyperlink ref="R234" r:id="rId104"/>
    <hyperlink ref="R235" r:id="rId105"/>
    <hyperlink ref="R241" r:id="rId106"/>
    <hyperlink ref="R243" r:id="rId107"/>
    <hyperlink ref="R245" r:id="rId108"/>
    <hyperlink ref="R246" r:id="rId109"/>
    <hyperlink ref="R247" r:id="rId110"/>
    <hyperlink ref="R248" r:id="rId111"/>
    <hyperlink ref="R252" r:id="rId112"/>
    <hyperlink ref="R255" r:id="rId113"/>
    <hyperlink ref="R257" r:id="rId114"/>
    <hyperlink ref="R263" r:id="rId115"/>
    <hyperlink ref="R264" r:id="rId116"/>
    <hyperlink ref="R265" r:id="rId117"/>
    <hyperlink ref="R269" r:id="rId118"/>
    <hyperlink ref="R270" r:id="rId119"/>
    <hyperlink ref="R271" r:id="rId120"/>
    <hyperlink ref="R272" r:id="rId121"/>
    <hyperlink ref="R273" r:id="rId122"/>
    <hyperlink ref="R274" r:id="rId123"/>
    <hyperlink ref="R275" r:id="rId124"/>
    <hyperlink ref="R276" r:id="rId125"/>
    <hyperlink ref="R277" r:id="rId126"/>
    <hyperlink ref="R278" r:id="rId127"/>
    <hyperlink ref="R279" r:id="rId128"/>
    <hyperlink ref="R280" r:id="rId129"/>
    <hyperlink ref="R281" r:id="rId130"/>
    <hyperlink ref="R282" r:id="rId131"/>
    <hyperlink ref="R283" r:id="rId132"/>
    <hyperlink ref="R284" r:id="rId133"/>
    <hyperlink ref="R285" r:id="rId134"/>
    <hyperlink ref="R286" r:id="rId135"/>
    <hyperlink ref="R287" r:id="rId136"/>
    <hyperlink ref="R288" r:id="rId137"/>
    <hyperlink ref="R289" r:id="rId138"/>
    <hyperlink ref="R290" r:id="rId139"/>
    <hyperlink ref="R291" r:id="rId140"/>
    <hyperlink ref="R295" r:id="rId141"/>
    <hyperlink ref="R299" r:id="rId142"/>
    <hyperlink ref="R300" r:id="rId143"/>
    <hyperlink ref="R301" r:id="rId144"/>
    <hyperlink ref="R302" r:id="rId145"/>
    <hyperlink ref="R303" r:id="rId146"/>
    <hyperlink ref="R304" r:id="rId147"/>
    <hyperlink ref="R305" r:id="rId148"/>
    <hyperlink ref="R306" r:id="rId149"/>
    <hyperlink ref="R308" r:id="rId150"/>
    <hyperlink ref="R311" r:id="rId151"/>
    <hyperlink ref="R312" r:id="rId152"/>
    <hyperlink ref="R313" r:id="rId153"/>
    <hyperlink ref="R316" r:id="rId154"/>
    <hyperlink ref="R320" r:id="rId155"/>
    <hyperlink ref="R321" r:id="rId156"/>
    <hyperlink ref="R322" r:id="rId157"/>
    <hyperlink ref="R323" r:id="rId158"/>
    <hyperlink ref="R324" r:id="rId159"/>
    <hyperlink ref="R325" r:id="rId160"/>
    <hyperlink ref="R326" r:id="rId161"/>
    <hyperlink ref="R327" r:id="rId162"/>
    <hyperlink ref="R328" r:id="rId163"/>
    <hyperlink ref="R329" r:id="rId164"/>
    <hyperlink ref="R330" r:id="rId165"/>
    <hyperlink ref="R333" r:id="rId166"/>
    <hyperlink ref="R337" r:id="rId167"/>
    <hyperlink ref="R338" r:id="rId168"/>
    <hyperlink ref="R340" r:id="rId169"/>
    <hyperlink ref="R341" r:id="rId170"/>
    <hyperlink ref="R342" r:id="rId171"/>
    <hyperlink ref="R348" r:id="rId172"/>
    <hyperlink ref="R350" r:id="rId173"/>
    <hyperlink ref="R352" r:id="rId174"/>
    <hyperlink ref="R374" r:id="rId175"/>
    <hyperlink ref="R375" r:id="rId176"/>
    <hyperlink ref="R379" r:id="rId177"/>
    <hyperlink ref="R382" r:id="rId178"/>
    <hyperlink ref="R383" r:id="rId179"/>
    <hyperlink ref="R384" r:id="rId180"/>
    <hyperlink ref="R385" r:id="rId181"/>
    <hyperlink ref="R386" r:id="rId182"/>
    <hyperlink ref="R387" r:id="rId183"/>
    <hyperlink ref="R388" r:id="rId184"/>
    <hyperlink ref="R389" r:id="rId185"/>
    <hyperlink ref="R390" r:id="rId186"/>
    <hyperlink ref="R391" r:id="rId187"/>
    <hyperlink ref="R392" r:id="rId188"/>
    <hyperlink ref="R400" r:id="rId189"/>
    <hyperlink ref="R401" r:id="rId190"/>
    <hyperlink ref="R404" r:id="rId191"/>
    <hyperlink ref="R406" r:id="rId192"/>
    <hyperlink ref="R407" r:id="rId193"/>
    <hyperlink ref="R414" r:id="rId194"/>
    <hyperlink ref="R416" r:id="rId195"/>
    <hyperlink ref="R417" r:id="rId196"/>
    <hyperlink ref="R418" r:id="rId197"/>
    <hyperlink ref="R419" r:id="rId198"/>
    <hyperlink ref="R420" r:id="rId199"/>
    <hyperlink ref="R421" r:id="rId200"/>
    <hyperlink ref="R422" r:id="rId201"/>
    <hyperlink ref="R423" r:id="rId202"/>
    <hyperlink ref="R424" r:id="rId203"/>
    <hyperlink ref="R425" r:id="rId204"/>
    <hyperlink ref="R429" r:id="rId205"/>
    <hyperlink ref="R430" r:id="rId206"/>
    <hyperlink ref="R431" r:id="rId207"/>
    <hyperlink ref="R432" r:id="rId208"/>
    <hyperlink ref="R433" r:id="rId209"/>
    <hyperlink ref="R434" r:id="rId210"/>
    <hyperlink ref="R435" r:id="rId211"/>
    <hyperlink ref="R436" r:id="rId212"/>
    <hyperlink ref="R440" r:id="rId213"/>
    <hyperlink ref="R441" r:id="rId214"/>
    <hyperlink ref="R442" r:id="rId215"/>
    <hyperlink ref="R443" r:id="rId216"/>
    <hyperlink ref="R444" r:id="rId217"/>
    <hyperlink ref="R445" r:id="rId218"/>
    <hyperlink ref="R446" r:id="rId219"/>
    <hyperlink ref="R447" r:id="rId220"/>
    <hyperlink ref="R448" r:id="rId221"/>
    <hyperlink ref="R449" r:id="rId222"/>
    <hyperlink ref="R451" r:id="rId223"/>
    <hyperlink ref="R452" r:id="rId224"/>
    <hyperlink ref="R453" r:id="rId225"/>
    <hyperlink ref="R454" r:id="rId226"/>
    <hyperlink ref="R455" r:id="rId227"/>
    <hyperlink ref="R456" r:id="rId228"/>
    <hyperlink ref="R458" r:id="rId229"/>
    <hyperlink ref="R460" r:id="rId230"/>
    <hyperlink ref="R461" r:id="rId231"/>
    <hyperlink ref="R466" r:id="rId232"/>
    <hyperlink ref="R467" r:id="rId233"/>
    <hyperlink ref="R468" r:id="rId234"/>
    <hyperlink ref="R469" r:id="rId235"/>
    <hyperlink ref="R473" r:id="rId236"/>
    <hyperlink ref="R474" r:id="rId237"/>
    <hyperlink ref="R475" r:id="rId238"/>
    <hyperlink ref="R476" r:id="rId239"/>
    <hyperlink ref="R477" r:id="rId240"/>
    <hyperlink ref="R478" r:id="rId241"/>
    <hyperlink ref="R482" r:id="rId242"/>
    <hyperlink ref="R483" r:id="rId243"/>
    <hyperlink ref="R486" r:id="rId244"/>
    <hyperlink ref="R487" r:id="rId245"/>
    <hyperlink ref="R488" r:id="rId246"/>
    <hyperlink ref="R489" r:id="rId247"/>
    <hyperlink ref="R490" r:id="rId248"/>
    <hyperlink ref="R491" r:id="rId249"/>
    <hyperlink ref="R493" r:id="rId250"/>
    <hyperlink ref="R494" r:id="rId251"/>
    <hyperlink ref="R495" r:id="rId252"/>
    <hyperlink ref="R496" r:id="rId253"/>
    <hyperlink ref="R497" r:id="rId254"/>
    <hyperlink ref="R498" r:id="rId255"/>
    <hyperlink ref="R499" r:id="rId256"/>
    <hyperlink ref="R500" r:id="rId257"/>
    <hyperlink ref="R502" r:id="rId258"/>
    <hyperlink ref="R503" r:id="rId259"/>
    <hyperlink ref="R504" r:id="rId260"/>
    <hyperlink ref="R505" r:id="rId261"/>
    <hyperlink ref="R506" r:id="rId262"/>
    <hyperlink ref="R507" r:id="rId263"/>
    <hyperlink ref="R508" r:id="rId264"/>
    <hyperlink ref="R509" r:id="rId265"/>
    <hyperlink ref="R510" r:id="rId266"/>
    <hyperlink ref="R511" r:id="rId267"/>
    <hyperlink ref="R512" r:id="rId268"/>
    <hyperlink ref="R513" r:id="rId269"/>
    <hyperlink ref="R514" r:id="rId270"/>
    <hyperlink ref="R521" r:id="rId271"/>
    <hyperlink ref="R522" r:id="rId272"/>
    <hyperlink ref="R523" r:id="rId273"/>
    <hyperlink ref="R524" r:id="rId274"/>
    <hyperlink ref="R525" r:id="rId275"/>
    <hyperlink ref="R526" r:id="rId276"/>
    <hyperlink ref="R527" r:id="rId277"/>
    <hyperlink ref="R528" r:id="rId278"/>
    <hyperlink ref="R529" r:id="rId279"/>
    <hyperlink ref="R530" r:id="rId280"/>
    <hyperlink ref="R531" r:id="rId281"/>
    <hyperlink ref="R534" r:id="rId282"/>
    <hyperlink ref="R535" r:id="rId283"/>
    <hyperlink ref="R536" r:id="rId284"/>
    <hyperlink ref="R537" r:id="rId285"/>
    <hyperlink ref="R538" r:id="rId286"/>
    <hyperlink ref="R539" r:id="rId287"/>
    <hyperlink ref="R540" r:id="rId288"/>
    <hyperlink ref="R541" r:id="rId289"/>
    <hyperlink ref="R544" r:id="rId290"/>
    <hyperlink ref="R558" r:id="rId291"/>
    <hyperlink ref="R559" r:id="rId292"/>
    <hyperlink ref="R560" r:id="rId293"/>
    <hyperlink ref="R563" r:id="rId294"/>
    <hyperlink ref="R564" r:id="rId295"/>
    <hyperlink ref="R567" r:id="rId296"/>
    <hyperlink ref="R568" r:id="rId297"/>
    <hyperlink ref="R569" r:id="rId298"/>
    <hyperlink ref="R570" r:id="rId299"/>
    <hyperlink ref="R571" r:id="rId300"/>
    <hyperlink ref="R574" r:id="rId301"/>
    <hyperlink ref="R575" r:id="rId302"/>
    <hyperlink ref="R576" r:id="rId303"/>
    <hyperlink ref="R577" r:id="rId304"/>
    <hyperlink ref="R578" r:id="rId305"/>
    <hyperlink ref="R579" r:id="rId306"/>
    <hyperlink ref="R580" r:id="rId307"/>
    <hyperlink ref="R581" r:id="rId308"/>
    <hyperlink ref="R582" r:id="rId309"/>
    <hyperlink ref="R583" r:id="rId310"/>
    <hyperlink ref="R586" r:id="rId311"/>
    <hyperlink ref="R587" r:id="rId312"/>
    <hyperlink ref="R588" r:id="rId313"/>
    <hyperlink ref="R589" r:id="rId314"/>
    <hyperlink ref="R590" r:id="rId315"/>
    <hyperlink ref="R596" r:id="rId316"/>
    <hyperlink ref="R603" r:id="rId317"/>
    <hyperlink ref="R605" r:id="rId318"/>
    <hyperlink ref="R606" r:id="rId319"/>
    <hyperlink ref="R607" r:id="rId320"/>
    <hyperlink ref="R608" r:id="rId321"/>
    <hyperlink ref="R609" r:id="rId322"/>
    <hyperlink ref="R610" r:id="rId323"/>
    <hyperlink ref="R611" r:id="rId324"/>
    <hyperlink ref="R612" r:id="rId325"/>
    <hyperlink ref="R613" r:id="rId326"/>
    <hyperlink ref="R614" r:id="rId327"/>
    <hyperlink ref="R615" r:id="rId328"/>
    <hyperlink ref="R619" r:id="rId329"/>
    <hyperlink ref="R625" r:id="rId330"/>
    <hyperlink ref="R626" r:id="rId331"/>
    <hyperlink ref="R627" r:id="rId332"/>
    <hyperlink ref="R628" r:id="rId333"/>
    <hyperlink ref="R629" r:id="rId334"/>
    <hyperlink ref="R630" r:id="rId335"/>
    <hyperlink ref="R631" r:id="rId336"/>
    <hyperlink ref="R632" r:id="rId337"/>
    <hyperlink ref="R633" r:id="rId338"/>
    <hyperlink ref="R635" r:id="rId339"/>
    <hyperlink ref="R636" r:id="rId340"/>
    <hyperlink ref="R637" r:id="rId341"/>
    <hyperlink ref="R645" r:id="rId342"/>
    <hyperlink ref="R646" r:id="rId343"/>
    <hyperlink ref="R647" r:id="rId344"/>
    <hyperlink ref="R648" r:id="rId345"/>
    <hyperlink ref="R649" r:id="rId346"/>
    <hyperlink ref="R650" r:id="rId347"/>
    <hyperlink ref="R651" r:id="rId348"/>
    <hyperlink ref="R654" r:id="rId349"/>
    <hyperlink ref="R663" r:id="rId350"/>
    <hyperlink ref="R665" r:id="rId351"/>
    <hyperlink ref="R667" r:id="rId352"/>
    <hyperlink ref="R668" r:id="rId353"/>
    <hyperlink ref="R669" r:id="rId354"/>
    <hyperlink ref="R670" r:id="rId355"/>
    <hyperlink ref="R672" r:id="rId356"/>
    <hyperlink ref="R673" r:id="rId357"/>
    <hyperlink ref="R676" r:id="rId358"/>
    <hyperlink ref="R682" r:id="rId359"/>
    <hyperlink ref="R685" r:id="rId360"/>
    <hyperlink ref="R687" r:id="rId361"/>
    <hyperlink ref="R688" r:id="rId362"/>
    <hyperlink ref="R689" r:id="rId363"/>
    <hyperlink ref="R690" r:id="rId364"/>
    <hyperlink ref="R691" r:id="rId365"/>
    <hyperlink ref="R699" r:id="rId366"/>
    <hyperlink ref="R700" r:id="rId367"/>
    <hyperlink ref="R701" r:id="rId368"/>
    <hyperlink ref="R703" r:id="rId369"/>
    <hyperlink ref="R704" r:id="rId370"/>
    <hyperlink ref="R705" r:id="rId371"/>
    <hyperlink ref="R707" r:id="rId372"/>
    <hyperlink ref="R708" r:id="rId373"/>
    <hyperlink ref="R709" r:id="rId374"/>
    <hyperlink ref="R710" r:id="rId375"/>
    <hyperlink ref="R711" r:id="rId376"/>
    <hyperlink ref="R712" r:id="rId377"/>
    <hyperlink ref="R713" r:id="rId378"/>
    <hyperlink ref="R714" r:id="rId379"/>
    <hyperlink ref="R715" r:id="rId380"/>
    <hyperlink ref="R716" r:id="rId381"/>
    <hyperlink ref="R717" r:id="rId382"/>
    <hyperlink ref="R718" r:id="rId383"/>
    <hyperlink ref="R719" r:id="rId384"/>
    <hyperlink ref="R720" r:id="rId385"/>
    <hyperlink ref="R721" r:id="rId386"/>
    <hyperlink ref="R722" r:id="rId387"/>
    <hyperlink ref="R723" r:id="rId388"/>
    <hyperlink ref="R724" r:id="rId389"/>
    <hyperlink ref="R725" r:id="rId390"/>
    <hyperlink ref="R726" r:id="rId391"/>
    <hyperlink ref="R727" r:id="rId392"/>
    <hyperlink ref="R730" r:id="rId393"/>
    <hyperlink ref="R733" r:id="rId394"/>
    <hyperlink ref="R736" r:id="rId395"/>
    <hyperlink ref="R740" r:id="rId396"/>
    <hyperlink ref="R741" r:id="rId397"/>
    <hyperlink ref="R742" r:id="rId398"/>
    <hyperlink ref="R743" r:id="rId399"/>
    <hyperlink ref="R744" r:id="rId400"/>
    <hyperlink ref="R747" r:id="rId401"/>
    <hyperlink ref="R748" r:id="rId402"/>
    <hyperlink ref="R752" r:id="rId403"/>
    <hyperlink ref="R753" r:id="rId404"/>
    <hyperlink ref="R754" r:id="rId405"/>
    <hyperlink ref="R755" r:id="rId406"/>
    <hyperlink ref="R756" r:id="rId407"/>
    <hyperlink ref="R757" r:id="rId408"/>
    <hyperlink ref="R758" r:id="rId409"/>
    <hyperlink ref="R759" r:id="rId410"/>
    <hyperlink ref="R761" r:id="rId411"/>
    <hyperlink ref="R766" r:id="rId412"/>
    <hyperlink ref="R774" r:id="rId413"/>
    <hyperlink ref="R777" r:id="rId414"/>
    <hyperlink ref="R779" r:id="rId415"/>
    <hyperlink ref="R780" r:id="rId416"/>
    <hyperlink ref="R796" r:id="rId417"/>
    <hyperlink ref="R798" r:id="rId418"/>
    <hyperlink ref="R808" r:id="rId419"/>
    <hyperlink ref="R817" r:id="rId420"/>
    <hyperlink ref="R835" r:id="rId421"/>
    <hyperlink ref="R836" r:id="rId422"/>
    <hyperlink ref="R837" r:id="rId423"/>
    <hyperlink ref="R842" r:id="rId424"/>
    <hyperlink ref="R868" r:id="rId425"/>
    <hyperlink ref="R870" r:id="rId426"/>
    <hyperlink ref="R871" r:id="rId427"/>
    <hyperlink ref="R881" r:id="rId428"/>
    <hyperlink ref="R915" r:id="rId429"/>
    <hyperlink ref="R917" r:id="rId430"/>
    <hyperlink ref="R921" r:id="rId431"/>
    <hyperlink ref="R929" r:id="rId432"/>
    <hyperlink ref="R930" r:id="rId433"/>
    <hyperlink ref="R937" r:id="rId434"/>
    <hyperlink ref="R940" r:id="rId435"/>
    <hyperlink ref="R941" r:id="rId436"/>
    <hyperlink ref="R942" r:id="rId437"/>
    <hyperlink ref="R943" r:id="rId438"/>
    <hyperlink ref="R947" r:id="rId439"/>
    <hyperlink ref="R948" r:id="rId440"/>
    <hyperlink ref="R949" r:id="rId441"/>
    <hyperlink ref="R959" r:id="rId442"/>
    <hyperlink ref="R967" r:id="rId443"/>
    <hyperlink ref="R969" r:id="rId444"/>
    <hyperlink ref="R980" r:id="rId445"/>
    <hyperlink ref="R983" r:id="rId446"/>
    <hyperlink ref="R984" r:id="rId447"/>
    <hyperlink ref="R985" r:id="rId448"/>
    <hyperlink ref="R987" r:id="rId449"/>
    <hyperlink ref="R991" r:id="rId450"/>
    <hyperlink ref="R994" r:id="rId451"/>
    <hyperlink ref="R995" r:id="rId452"/>
    <hyperlink ref="R1000" r:id="rId453"/>
    <hyperlink ref="R1001" r:id="rId454"/>
    <hyperlink ref="R1002" r:id="rId455"/>
    <hyperlink ref="R1004" r:id="rId456"/>
    <hyperlink ref="R1013" r:id="rId457"/>
    <hyperlink ref="R1014" r:id="rId458"/>
    <hyperlink ref="R1015" r:id="rId459"/>
    <hyperlink ref="R1016" r:id="rId460"/>
    <hyperlink ref="R1018" r:id="rId461"/>
    <hyperlink ref="R1019" r:id="rId462"/>
    <hyperlink ref="R1020" r:id="rId463"/>
    <hyperlink ref="R1021" r:id="rId464"/>
    <hyperlink ref="R1024" r:id="rId465"/>
    <hyperlink ref="R1025" r:id="rId466"/>
    <hyperlink ref="R1027" r:id="rId467"/>
    <hyperlink ref="R1028" r:id="rId468"/>
    <hyperlink ref="R1029" r:id="rId469"/>
    <hyperlink ref="R1030" r:id="rId470"/>
    <hyperlink ref="R1031" r:id="rId471"/>
    <hyperlink ref="R1032" r:id="rId472"/>
    <hyperlink ref="R1033" r:id="rId473"/>
    <hyperlink ref="R1034" r:id="rId474"/>
    <hyperlink ref="R1035" r:id="rId475"/>
    <hyperlink ref="R1036" r:id="rId476"/>
    <hyperlink ref="R1037" r:id="rId477"/>
    <hyperlink ref="R1038" r:id="rId478"/>
    <hyperlink ref="R1039" r:id="rId479"/>
    <hyperlink ref="R1040" r:id="rId480"/>
    <hyperlink ref="R1041" r:id="rId481"/>
    <hyperlink ref="R1042" r:id="rId482"/>
    <hyperlink ref="R1043" r:id="rId483"/>
    <hyperlink ref="R1046" r:id="rId484"/>
    <hyperlink ref="R1055" r:id="rId485"/>
    <hyperlink ref="R1056" r:id="rId486"/>
    <hyperlink ref="R1057" r:id="rId487"/>
    <hyperlink ref="R1061" r:id="rId488"/>
    <hyperlink ref="R1062" r:id="rId489"/>
    <hyperlink ref="R1063" r:id="rId490"/>
    <hyperlink ref="R1064" r:id="rId491"/>
    <hyperlink ref="R1065" r:id="rId492"/>
    <hyperlink ref="R1066" r:id="rId493"/>
    <hyperlink ref="R1067" r:id="rId494"/>
    <hyperlink ref="R1069" r:id="rId495"/>
    <hyperlink ref="R1070" r:id="rId496"/>
    <hyperlink ref="R1071" r:id="rId497"/>
    <hyperlink ref="R1073" r:id="rId498"/>
    <hyperlink ref="R1074" r:id="rId499"/>
    <hyperlink ref="R1076" r:id="rId500"/>
    <hyperlink ref="R1077" r:id="rId501"/>
    <hyperlink ref="R1078" r:id="rId502"/>
    <hyperlink ref="R1083" r:id="rId503"/>
    <hyperlink ref="R1084" r:id="rId504"/>
    <hyperlink ref="R1085" r:id="rId505"/>
    <hyperlink ref="R1088" r:id="rId506"/>
    <hyperlink ref="R1090" r:id="rId507"/>
    <hyperlink ref="R1094" r:id="rId508"/>
    <hyperlink ref="R1095" r:id="rId509"/>
    <hyperlink ref="R1096" r:id="rId510"/>
    <hyperlink ref="R1097" r:id="rId511"/>
    <hyperlink ref="R1098" r:id="rId512"/>
    <hyperlink ref="R1099" r:id="rId513"/>
    <hyperlink ref="R1101" r:id="rId514"/>
    <hyperlink ref="R1102" r:id="rId515"/>
    <hyperlink ref="R1103" r:id="rId516"/>
    <hyperlink ref="R1104" r:id="rId517"/>
    <hyperlink ref="R1105" r:id="rId518"/>
    <hyperlink ref="R1107" r:id="rId519"/>
    <hyperlink ref="R1108" r:id="rId520"/>
    <hyperlink ref="R1109" r:id="rId521"/>
    <hyperlink ref="R1110" r:id="rId522"/>
    <hyperlink ref="R1111" r:id="rId523"/>
    <hyperlink ref="R1112" r:id="rId524"/>
    <hyperlink ref="R1113" r:id="rId525"/>
    <hyperlink ref="R1125" r:id="rId526"/>
    <hyperlink ref="R1126" r:id="rId527"/>
    <hyperlink ref="R1127" r:id="rId528"/>
    <hyperlink ref="R1128" r:id="rId529"/>
    <hyperlink ref="R1137" r:id="rId530" location="slide=id.g1b24cf9db6_1_0"/>
    <hyperlink ref="R1138" r:id="rId531" location="slide=id.g1b26bfbdab_0_193"/>
    <hyperlink ref="R1139" r:id="rId532" location="slide=id.g1b24cf9db6_1_0"/>
    <hyperlink ref="R1140" r:id="rId533" location="slide=id.g1b26bfbdab_0_193"/>
    <hyperlink ref="R1141" r:id="rId534"/>
    <hyperlink ref="R1148" r:id="rId535"/>
    <hyperlink ref="R1150" r:id="rId536"/>
    <hyperlink ref="R1157" r:id="rId537"/>
    <hyperlink ref="R1165" r:id="rId538"/>
    <hyperlink ref="R1178" r:id="rId539"/>
    <hyperlink ref="R1179" r:id="rId540"/>
    <hyperlink ref="R1180" r:id="rId541"/>
    <hyperlink ref="R1181" r:id="rId542"/>
    <hyperlink ref="R1182" r:id="rId543"/>
    <hyperlink ref="R1183" r:id="rId544"/>
    <hyperlink ref="R1184" r:id="rId545"/>
    <hyperlink ref="R1185" r:id="rId546"/>
    <hyperlink ref="R1186" r:id="rId547"/>
    <hyperlink ref="R1187" r:id="rId548"/>
    <hyperlink ref="R1188" r:id="rId549"/>
    <hyperlink ref="R1189" r:id="rId550"/>
    <hyperlink ref="R1191" r:id="rId551"/>
    <hyperlink ref="R1192" r:id="rId552"/>
    <hyperlink ref="R1193" r:id="rId553"/>
    <hyperlink ref="R1194" r:id="rId554"/>
    <hyperlink ref="R1195" r:id="rId555"/>
    <hyperlink ref="R1196" r:id="rId556"/>
    <hyperlink ref="R1197" r:id="rId557"/>
    <hyperlink ref="R1198" r:id="rId558"/>
    <hyperlink ref="R1200" r:id="rId559"/>
    <hyperlink ref="R1202" r:id="rId560"/>
    <hyperlink ref="R1204" r:id="rId561"/>
    <hyperlink ref="R1212" r:id="rId562"/>
    <hyperlink ref="R1214" r:id="rId563"/>
    <hyperlink ref="R1215" r:id="rId564"/>
    <hyperlink ref="R1216" r:id="rId565"/>
    <hyperlink ref="R1217" r:id="rId566"/>
    <hyperlink ref="R1218" r:id="rId567"/>
    <hyperlink ref="R1219" r:id="rId568"/>
    <hyperlink ref="R1221" r:id="rId569"/>
    <hyperlink ref="R1222" r:id="rId570"/>
    <hyperlink ref="R1224" r:id="rId571"/>
    <hyperlink ref="R1225" r:id="rId572"/>
    <hyperlink ref="R1226" r:id="rId573"/>
    <hyperlink ref="R1227" r:id="rId574"/>
    <hyperlink ref="R1228" r:id="rId575"/>
    <hyperlink ref="R1229" r:id="rId576"/>
    <hyperlink ref="R1230" r:id="rId577"/>
    <hyperlink ref="R1231" r:id="rId578"/>
    <hyperlink ref="R1233" r:id="rId579"/>
    <hyperlink ref="R1234" r:id="rId580"/>
    <hyperlink ref="R1235" r:id="rId581"/>
    <hyperlink ref="R1236" r:id="rId582"/>
    <hyperlink ref="R1237" r:id="rId583"/>
    <hyperlink ref="R1238" r:id="rId584"/>
    <hyperlink ref="R1239" r:id="rId585"/>
    <hyperlink ref="R1240" r:id="rId586"/>
    <hyperlink ref="R1241" r:id="rId587"/>
    <hyperlink ref="R1242" r:id="rId588"/>
    <hyperlink ref="R1245" r:id="rId589"/>
    <hyperlink ref="R1246" r:id="rId590"/>
    <hyperlink ref="R1247" r:id="rId591"/>
    <hyperlink ref="R1248" r:id="rId592"/>
    <hyperlink ref="R1249" r:id="rId593"/>
    <hyperlink ref="R1251" r:id="rId594"/>
    <hyperlink ref="R1252" r:id="rId595"/>
    <hyperlink ref="R1253" r:id="rId596"/>
    <hyperlink ref="R1254" r:id="rId597"/>
    <hyperlink ref="R1255" r:id="rId598"/>
    <hyperlink ref="R1256" r:id="rId599"/>
    <hyperlink ref="R1258" r:id="rId600"/>
    <hyperlink ref="R1259" r:id="rId601"/>
    <hyperlink ref="R1261" r:id="rId602"/>
    <hyperlink ref="R1262" r:id="rId603"/>
    <hyperlink ref="R1263" r:id="rId604"/>
    <hyperlink ref="R1264" r:id="rId605"/>
    <hyperlink ref="R1265" r:id="rId606"/>
    <hyperlink ref="R1266" r:id="rId607"/>
    <hyperlink ref="R1267" r:id="rId608"/>
    <hyperlink ref="R1268" r:id="rId609"/>
    <hyperlink ref="R1269" r:id="rId610"/>
    <hyperlink ref="R1270" r:id="rId611"/>
    <hyperlink ref="R1271" r:id="rId612"/>
    <hyperlink ref="R1272" r:id="rId613"/>
    <hyperlink ref="R1273" r:id="rId614"/>
    <hyperlink ref="R1274" r:id="rId615"/>
    <hyperlink ref="R1275" r:id="rId616"/>
    <hyperlink ref="R1276" r:id="rId617"/>
    <hyperlink ref="R1277" r:id="rId618"/>
    <hyperlink ref="R1278" r:id="rId619"/>
    <hyperlink ref="R1279" r:id="rId620"/>
    <hyperlink ref="R1280" r:id="rId621"/>
    <hyperlink ref="R1281" r:id="rId622"/>
    <hyperlink ref="R1282" r:id="rId623"/>
    <hyperlink ref="R1283" r:id="rId624"/>
    <hyperlink ref="R1284" r:id="rId625"/>
    <hyperlink ref="R1285" r:id="rId626"/>
    <hyperlink ref="R1286" r:id="rId627"/>
    <hyperlink ref="R1287" r:id="rId628"/>
    <hyperlink ref="R1288" r:id="rId629"/>
    <hyperlink ref="R1289" r:id="rId630"/>
    <hyperlink ref="R1290" r:id="rId631"/>
    <hyperlink ref="R1291" r:id="rId632"/>
    <hyperlink ref="R1292" r:id="rId633"/>
    <hyperlink ref="R1293" r:id="rId634"/>
    <hyperlink ref="R1294" r:id="rId635"/>
    <hyperlink ref="R1296" r:id="rId636"/>
    <hyperlink ref="R1298" r:id="rId637"/>
    <hyperlink ref="R1299" r:id="rId638"/>
    <hyperlink ref="R1300" r:id="rId639"/>
    <hyperlink ref="R1301" r:id="rId640"/>
    <hyperlink ref="R1302" r:id="rId641"/>
    <hyperlink ref="R1304" r:id="rId642"/>
    <hyperlink ref="R1305" r:id="rId643"/>
    <hyperlink ref="R1306" r:id="rId644"/>
    <hyperlink ref="R1307" r:id="rId645"/>
    <hyperlink ref="R1308" r:id="rId646"/>
    <hyperlink ref="R1309" r:id="rId647"/>
    <hyperlink ref="R1312" r:id="rId648"/>
    <hyperlink ref="R1313" r:id="rId649"/>
    <hyperlink ref="R1314" r:id="rId650"/>
    <hyperlink ref="R1315" r:id="rId651"/>
    <hyperlink ref="R1316" r:id="rId652"/>
    <hyperlink ref="R1317" r:id="rId653"/>
    <hyperlink ref="R1318" r:id="rId654"/>
    <hyperlink ref="R1319" r:id="rId655"/>
    <hyperlink ref="R1320" r:id="rId656"/>
    <hyperlink ref="R1321" r:id="rId657"/>
    <hyperlink ref="R1322" r:id="rId658"/>
    <hyperlink ref="R1324" r:id="rId659"/>
    <hyperlink ref="R1325" r:id="rId660"/>
    <hyperlink ref="R1326" r:id="rId661"/>
    <hyperlink ref="R1327" r:id="rId662"/>
    <hyperlink ref="R1328" r:id="rId663"/>
    <hyperlink ref="R1329" r:id="rId664"/>
    <hyperlink ref="R1330" r:id="rId665"/>
    <hyperlink ref="R1334" r:id="rId666"/>
    <hyperlink ref="R1336" r:id="rId667"/>
    <hyperlink ref="R1337" r:id="rId668"/>
    <hyperlink ref="R1338" r:id="rId669"/>
    <hyperlink ref="R1339" r:id="rId670"/>
    <hyperlink ref="R1340" r:id="rId671"/>
    <hyperlink ref="R1348" r:id="rId672"/>
    <hyperlink ref="R1351" r:id="rId673"/>
    <hyperlink ref="R1359" r:id="rId674"/>
    <hyperlink ref="R1360" r:id="rId675"/>
    <hyperlink ref="R1363" r:id="rId676"/>
    <hyperlink ref="R1364" r:id="rId677"/>
    <hyperlink ref="R1365" r:id="rId678"/>
    <hyperlink ref="R1366" r:id="rId679"/>
    <hyperlink ref="R1367" r:id="rId680"/>
    <hyperlink ref="R1368" r:id="rId681"/>
    <hyperlink ref="R1369" r:id="rId682"/>
    <hyperlink ref="R1370" r:id="rId683"/>
    <hyperlink ref="R1371" r:id="rId684"/>
    <hyperlink ref="R1373" r:id="rId685"/>
    <hyperlink ref="R1375" r:id="rId686"/>
    <hyperlink ref="R1377" r:id="rId687"/>
    <hyperlink ref="V3" r:id="rId688" location="!/jefordnctoy/status/842785226615087106"/>
    <hyperlink ref="V4" r:id="rId689" location="!/jefordnctoy/status/842785226615087106"/>
    <hyperlink ref="V5" r:id="rId690" location="!/ronanthony_ron/status/842787705775906817"/>
    <hyperlink ref="V6" r:id="rId691" location="!/afowler40/status/842791713764753408"/>
    <hyperlink ref="V7" r:id="rId692" location="!/yecwolves/status/842795062404747264"/>
    <hyperlink ref="V8" r:id="rId693" location="!/yecwolves/status/842795062404747264"/>
    <hyperlink ref="V9" r:id="rId694" location="!/yecwolves/status/842795062404747264"/>
    <hyperlink ref="V10" r:id="rId695" location="!/paulasigmon/status/842800300255825920"/>
    <hyperlink ref="V11" r:id="rId696" location="!/giddensd/status/842803387938881536"/>
    <hyperlink ref="V12" r:id="rId697" location="!/petekaliner/status/842808936294170624"/>
    <hyperlink ref="V13" r:id="rId698" location="!/petekaliner/status/842809031328759812"/>
    <hyperlink ref="V14" r:id="rId699" location="!/darrickmcneill3/status/842810764335497220"/>
    <hyperlink ref="V15" r:id="rId700" location="!/kmeyering/status/842812596931715073"/>
    <hyperlink ref="V16" r:id="rId701" location="!/carterde3/status/842818617716674560"/>
    <hyperlink ref="V17" r:id="rId702" location="!/avlcityschools/status/842818651946455042"/>
    <hyperlink ref="V18" r:id="rId703" location="!/burgessdave/status/842833947503472640"/>
    <hyperlink ref="V19" r:id="rId704" location="!/lcs_west/status/842861224203341825"/>
    <hyperlink ref="V20" r:id="rId705" location="!/lcs_west/status/842861224203341825"/>
    <hyperlink ref="V21" r:id="rId706" location="!/lcs_west/status/842861224203341825"/>
    <hyperlink ref="V22" r:id="rId707" location="!/lhopkinstech/status/842861847388807173"/>
    <hyperlink ref="V23" r:id="rId708" location="!/lhopkinstech/status/842861847388807173"/>
    <hyperlink ref="V24" r:id="rId709" location="!/lhopkinstech/status/842861847388807173"/>
    <hyperlink ref="V25" r:id="rId710" location="!/staceylearncarr/status/842867823416410112"/>
    <hyperlink ref="V26" r:id="rId711" location="!/bill_odonnell/status/842886314349363200"/>
    <hyperlink ref="V27" r:id="rId712" location="!/lcs_jbryant/status/842888730721599488"/>
    <hyperlink ref="V28" r:id="rId713" location="!/lcs_jbryant/status/842888730721599488"/>
    <hyperlink ref="V29" r:id="rId714" location="!/lcs_jbryant/status/842888730721599488"/>
    <hyperlink ref="V30" r:id="rId715" location="!/filbertina/status/842894785425883137"/>
    <hyperlink ref="V31" r:id="rId716" location="!/annalankford/status/842895172719513600"/>
    <hyperlink ref="V32" r:id="rId717" location="!/annalankford/status/842895172719513600"/>
    <hyperlink ref="V33" r:id="rId718" location="!/annalankford/status/842895172719513600"/>
    <hyperlink ref="V34" r:id="rId719" location="!/cphilipbyers/status/842897627121405952"/>
    <hyperlink ref="V35" r:id="rId720" location="!/cphilipbyers/status/842897627121405952"/>
    <hyperlink ref="V36" r:id="rId721" location="!/cphilipbyers/status/842897627121405952"/>
    <hyperlink ref="V37" r:id="rId722" location="!/lcsathleticdpt/status/842900001168769024"/>
    <hyperlink ref="V38" r:id="rId723" location="!/lcsathleticdpt/status/842900001168769024"/>
    <hyperlink ref="V39" r:id="rId724" location="!/lcsathleticdpt/status/842900001168769024"/>
    <hyperlink ref="V40" r:id="rId725" location="!/lachawnsmith/status/842907605853003780"/>
    <hyperlink ref="V41" r:id="rId726" location="!/mrs_k_harrison/status/842910569988546560"/>
    <hyperlink ref="V42" r:id="rId727" location="!/jonandmichelleg/status/842913620950470657"/>
    <hyperlink ref="V43" r:id="rId728" location="!/cmukosiej/status/842914665218891777"/>
    <hyperlink ref="V44" r:id="rId729" location="!/cmukosiej/status/842914665218891777"/>
    <hyperlink ref="V45" r:id="rId730" location="!/cmukosiej/status/842914665218891777"/>
    <hyperlink ref="V46" r:id="rId731" location="!/kempengland/status/842916847414628352"/>
    <hyperlink ref="V47" r:id="rId732" location="!/kempengland/status/842916847414628352"/>
    <hyperlink ref="V48" r:id="rId733" location="!/kempengland/status/842916847414628352"/>
    <hyperlink ref="V49" r:id="rId734" location="!/kozmaproc/status/842945954110234624"/>
    <hyperlink ref="V50" r:id="rId735" location="!/kozmaproc/status/842945954110234624"/>
    <hyperlink ref="V51" r:id="rId736" location="!/kozmaproc/status/842945954110234624"/>
    <hyperlink ref="V52" r:id="rId737" location="!/lolofaerie/status/842995173240061953"/>
    <hyperlink ref="V53" r:id="rId738" location="!/askewjulie/status/843038323048398848"/>
    <hyperlink ref="V54" r:id="rId739" location="!/jillyb3ansd/status/843060653397086208"/>
    <hyperlink ref="V55" r:id="rId740" location="!/dignifyteachers/status/843065282260320256"/>
    <hyperlink ref="V56" r:id="rId741" location="!/broun4board/status/842830588872724480"/>
    <hyperlink ref="V57" r:id="rId742" location="!/broun4board/status/842830588872724480"/>
    <hyperlink ref="V58" r:id="rId743" location="!/broun4board/status/843066441473703940"/>
    <hyperlink ref="V59" r:id="rId744" location="!/ecsmom080508/status/843066778947375104"/>
    <hyperlink ref="V60" r:id="rId745" location="!/jeffisenhour/status/843072458508984320"/>
    <hyperlink ref="V61" r:id="rId746" location="!/alicialyda/status/843083533275009024"/>
    <hyperlink ref="V62" r:id="rId747" location="!/legitkfrauey/status/843084002307248133"/>
    <hyperlink ref="V63" r:id="rId748" location="!/cravencoschools/status/843096601262522368"/>
    <hyperlink ref="V64" r:id="rId749" location="!/kboyd1516/status/843098617095356416"/>
    <hyperlink ref="V65" r:id="rId750" location="!/bethanyvsmith/status/843116581102280708"/>
    <hyperlink ref="V66" r:id="rId751" location="!/edcampwake/status/843120992302104578"/>
    <hyperlink ref="V67" r:id="rId752" location="!/edcampwake/status/843124023928246272"/>
    <hyperlink ref="V68" r:id="rId753" location="!/swrhsprostart/status/843132962455588867"/>
    <hyperlink ref="V69" r:id="rId754" location="!/swrhsprostart/status/843132962455588867"/>
    <hyperlink ref="V70" r:id="rId755" location="!/swrhsprostart/status/843132962455588867"/>
    <hyperlink ref="V71" r:id="rId756" location="!/swrhsprostart/status/843132962455588867"/>
    <hyperlink ref="V72" r:id="rId757" location="!/dmp_gctc/status/843132047686295552"/>
    <hyperlink ref="V73" r:id="rId758" location="!/dmp_gctc/status/843132731303362561"/>
    <hyperlink ref="V74" r:id="rId759" location="!/dmp_gctc/status/843132731303362561"/>
    <hyperlink ref="V75" r:id="rId760" location="!/dmp_gctc/status/843134124483362823"/>
    <hyperlink ref="V76" r:id="rId761" location="!/dmp_gctc/status/843134156133580801"/>
    <hyperlink ref="V77" r:id="rId762" location="!/caryculinary/status/842953028667953154"/>
    <hyperlink ref="V78" r:id="rId763" location="!/caryculinary/status/842953028667953154"/>
    <hyperlink ref="V79" r:id="rId764" location="!/caryculinary/status/842953028667953154"/>
    <hyperlink ref="V80" r:id="rId765" location="!/caryculinary/status/843145734757240833"/>
    <hyperlink ref="V81" r:id="rId766" location="!/caryculinary/status/843145734757240833"/>
    <hyperlink ref="V82" r:id="rId767" location="!/caryculinary/status/843145734757240833"/>
    <hyperlink ref="V83" r:id="rId768" location="!/caryculinary/status/843145734757240833"/>
    <hyperlink ref="V84" r:id="rId769" location="!/lnccollegecs/status/843153457393623040"/>
    <hyperlink ref="V85" r:id="rId770" location="!/mrtehlers/status/843154305150566401"/>
    <hyperlink ref="V86" r:id="rId771" location="!/mrtehlers/status/843154305150566401"/>
    <hyperlink ref="V87" r:id="rId772" location="!/sqlibrarian/status/843155117738250240"/>
    <hyperlink ref="V88" r:id="rId773" location="!/mariamarthacha1/status/843169150986080257"/>
    <hyperlink ref="V89" r:id="rId774" location="!/cupagansparty/status/843177483293917184"/>
    <hyperlink ref="V90" r:id="rId775" location="!/bcesmrsgaines/status/843177541041078273"/>
    <hyperlink ref="V91" r:id="rId776" location="!/margaretmariel2/status/843202189048893440"/>
    <hyperlink ref="V92" r:id="rId777" location="!/margaretmariel2/status/843202189048893440"/>
    <hyperlink ref="V93" r:id="rId778" location="!/votemarkjohnson/status/843204902352490496"/>
    <hyperlink ref="V94" r:id="rId779" location="!/votemarkjohnson/status/843204902352490496"/>
    <hyperlink ref="V95" r:id="rId780" location="!/votemarkjohnson/status/843204902352490496"/>
    <hyperlink ref="V96" r:id="rId781" location="!/pscoord4nc/status/843205025488867328"/>
    <hyperlink ref="V97" r:id="rId782" location="!/pscoord4nc/status/843205025488867328"/>
    <hyperlink ref="V98" r:id="rId783" location="!/pscoord4nc/status/843205025488867328"/>
    <hyperlink ref="V99" r:id="rId784" location="!/pscoord4nc/status/843205025488867328"/>
    <hyperlink ref="V100" r:id="rId785" location="!/emilybchurch/status/843212129218019328"/>
    <hyperlink ref="V101" r:id="rId786" location="!/fabianfdr75/status/843249909486800898"/>
    <hyperlink ref="V102" r:id="rId787" location="!/kamreynolds42/status/843259740570484736"/>
    <hyperlink ref="V103" r:id="rId788" location="!/kamreynolds42/status/843259740570484736"/>
    <hyperlink ref="V104" r:id="rId789" location="!/kamreynolds42/status/843259740570484736"/>
    <hyperlink ref="V105" r:id="rId790" location="!/mlourceyncvps/status/843286406168567812"/>
    <hyperlink ref="V106" r:id="rId791" location="!/octavius77/status/843420068478357506"/>
    <hyperlink ref="V107" r:id="rId792" location="!/octavius77/status/843420068478357506"/>
    <hyperlink ref="V108" r:id="rId793" location="!/reinhardt1200/status/843440821701697536"/>
    <hyperlink ref="V109" r:id="rId794" location="!/rjeter9394/status/843464013069529088"/>
    <hyperlink ref="V110" r:id="rId795" location="!/kevans_dps/status/843479325244641280"/>
    <hyperlink ref="V111" r:id="rId796" location="!/edtechspec/status/843479602244829184"/>
    <hyperlink ref="V112" r:id="rId797" location="!/kevans_dps/status/843479325244641280"/>
    <hyperlink ref="V113" r:id="rId798" location="!/edtechspec/status/843479602244829184"/>
    <hyperlink ref="V114" r:id="rId799" location="!/edtechspec/status/843479602244829184"/>
    <hyperlink ref="V115" r:id="rId800" location="!/stevensinger3/status/843508304571748353"/>
    <hyperlink ref="V116" r:id="rId801" location="!/techfrye/status/843546416597401601"/>
    <hyperlink ref="V117" r:id="rId802" location="!/kevinrmcclure/status/843552356843360259"/>
    <hyperlink ref="V118" r:id="rId803" location="!/kevinrmcclure/status/843552356843360259"/>
    <hyperlink ref="V119" r:id="rId804" location="!/tannerglenn/status/843552587953659904"/>
    <hyperlink ref="V120" r:id="rId805" location="!/aikenroger/status/843553164255248385"/>
    <hyperlink ref="V121" r:id="rId806" location="!/aikenroger/status/843553164255248385"/>
    <hyperlink ref="V122" r:id="rId807" location="!/edu_ms_pagano/status/843581235607863297"/>
    <hyperlink ref="V123" r:id="rId808" location="!/edu_ms_pagano/status/843581235607863297"/>
    <hyperlink ref="V124" r:id="rId809" location="!/fabhistory/status/843581588642418693"/>
    <hyperlink ref="V125" r:id="rId810" location="!/fabhistory/status/843581588642418693"/>
    <hyperlink ref="V126" r:id="rId811" location="!/fabhistory/status/843581588642418693"/>
    <hyperlink ref="V127" r:id="rId812" location="!/ncfacs/status/843117641468432384"/>
    <hyperlink ref="V128" r:id="rId813" location="!/ncrla/status/843126585708482561"/>
    <hyperlink ref="V129" r:id="rId814" location="!/bjhoneycutts/status/843601660383543301"/>
    <hyperlink ref="V130" r:id="rId815" location="!/ncfacs/status/843117641468432384"/>
    <hyperlink ref="V131" r:id="rId816" location="!/ncrla/status/843126585708482561"/>
    <hyperlink ref="V132" r:id="rId817" location="!/bjhoneycutts/status/843601660383543301"/>
    <hyperlink ref="V133" r:id="rId818" location="!/ncfacs/status/843117641468432384"/>
    <hyperlink ref="V134" r:id="rId819" location="!/ncrla/status/843126585708482561"/>
    <hyperlink ref="V135" r:id="rId820" location="!/bjhoneycutts/status/843601660383543301"/>
    <hyperlink ref="V136" r:id="rId821" location="!/bjhoneycutts/status/843601660383543301"/>
    <hyperlink ref="V137" r:id="rId822" location="!/georgerhamilton/status/843616286735286272"/>
    <hyperlink ref="V138" r:id="rId823" location="!/georgerhamilton/status/843616286735286272"/>
    <hyperlink ref="V139" r:id="rId824" location="!/tonyanreynolds/status/843630967822651393"/>
    <hyperlink ref="V140" r:id="rId825" location="!/tonyanreynolds/status/843630967822651393"/>
    <hyperlink ref="V141" r:id="rId826" location="!/tonyanreynolds/status/843630967822651393"/>
    <hyperlink ref="V142" r:id="rId827" location="!/jcleach_/status/843691541176684544"/>
    <hyperlink ref="V143" r:id="rId828" location="!/jcleach_/status/843691541176684544"/>
    <hyperlink ref="V144" r:id="rId829" location="!/erinhillacs/status/843782649705566208"/>
    <hyperlink ref="V145" r:id="rId830" location="!/steve_basnight/status/843784239376187393"/>
    <hyperlink ref="V146" r:id="rId831" location="!/janestancill/status/843550180993589251"/>
    <hyperlink ref="V147" r:id="rId832" location="!/higheredworks/status/843614286266220545"/>
    <hyperlink ref="V148" r:id="rId833" location="!/higheredworks/status/843614286266220545"/>
    <hyperlink ref="V149" r:id="rId834" location="!/higheredworks/status/843460543784636416"/>
    <hyperlink ref="V150" r:id="rId835" location="!/higheredworks/status/843786474533371904"/>
    <hyperlink ref="V151" r:id="rId836" location="!/jgrady99/status/843815012632281088"/>
    <hyperlink ref="V152" r:id="rId837" location="!/beyondthexhbits/status/842807974099935234"/>
    <hyperlink ref="V153" r:id="rId838" location="!/beyondthexhbits/status/843837471683239936"/>
    <hyperlink ref="V154" r:id="rId839" location="!/mattherrtweets/status/843823608841625604"/>
    <hyperlink ref="V155" r:id="rId840" location="!/tayknopf/status/843840783522390017"/>
    <hyperlink ref="V156" r:id="rId841" location="!/tayknopf/status/843840783522390017"/>
    <hyperlink ref="V157" r:id="rId842" location="!/i_am_brokencog/status/843846759910719488"/>
    <hyperlink ref="V158" r:id="rId843" location="!/aredd21/status/843866162593218560"/>
    <hyperlink ref="V159" r:id="rId844" location="!/cam_1549/status/843872397870678016"/>
    <hyperlink ref="V160" r:id="rId845" location="!/abehege/status/843873488335200256"/>
    <hyperlink ref="V161" r:id="rId846" location="!/ncscifest/status/843481698662793216"/>
    <hyperlink ref="V162" r:id="rId847" location="!/neighborseast/status/843892192238321668"/>
    <hyperlink ref="V163" r:id="rId848" location="!/gurmay/status/843899979278237697"/>
    <hyperlink ref="V164" r:id="rId849" location="!/lwplummer/status/843904687913033728"/>
    <hyperlink ref="V165" r:id="rId850" location="!/lwplummer/status/843904687913033728"/>
    <hyperlink ref="V166" r:id="rId851" location="!/litsapappas/status/843914027885584384"/>
    <hyperlink ref="V167" r:id="rId852" location="!/nchousegop/status/843927022623703041"/>
    <hyperlink ref="V168" r:id="rId853" location="!/ethnotopics/status/843930215046877185"/>
    <hyperlink ref="V169" r:id="rId854" location="!/mayohair/status/843943716956069890"/>
    <hyperlink ref="V170" r:id="rId855" location="!/kramer1stgrade/status/843955676258992134"/>
    <hyperlink ref="V171" r:id="rId856" location="!/wtomlinson/status/843956336736047104"/>
    <hyperlink ref="V172" r:id="rId857" location="!/wtomlinson/status/843956336736047104"/>
    <hyperlink ref="V173" r:id="rId858" location="!/debbie_mcduffie/status/843972563403530240"/>
    <hyperlink ref="V174" r:id="rId859" location="!/cischatham/status/843982912907329538"/>
    <hyperlink ref="V175" r:id="rId860" location="!/cohncycle/status/843987040215728128"/>
    <hyperlink ref="V176" r:id="rId861" location="!/cohncycle/status/843987040215728128"/>
    <hyperlink ref="V177" r:id="rId862" location="!/cohncycle/status/843987040215728128"/>
    <hyperlink ref="V178" r:id="rId863" location="!/ncaee1/status/843987399801798656"/>
    <hyperlink ref="V179" r:id="rId864" location="!/ncaee1/status/843987399801798656"/>
    <hyperlink ref="V180" r:id="rId865" location="!/csmithgoblue/status/843082331883786240"/>
    <hyperlink ref="V181" r:id="rId866" location="!/csmithgoblue/status/843457103616507905"/>
    <hyperlink ref="V182" r:id="rId867" location="!/csmithgoblue/status/843459119847759872"/>
    <hyperlink ref="V183" r:id="rId868" location="!/educatorator/status/843461720798584832"/>
    <hyperlink ref="V184" r:id="rId869" location="!/educatorator/status/843992421612605440"/>
    <hyperlink ref="V185" r:id="rId870" location="!/educatorator/status/843082656027987970"/>
    <hyperlink ref="V186" r:id="rId871" location="!/educatorator/status/843082656027987970"/>
    <hyperlink ref="V187" r:id="rId872" location="!/educatorator/status/843082656027987970"/>
    <hyperlink ref="V188" r:id="rId873" location="!/educatorator/status/843082782033264640"/>
    <hyperlink ref="V189" r:id="rId874" location="!/educatorator/status/843082782033264640"/>
    <hyperlink ref="V190" r:id="rId875" location="!/educatorator/status/843448948773851136"/>
    <hyperlink ref="V191" r:id="rId876" location="!/educatorator/status/843448948773851136"/>
    <hyperlink ref="V192" r:id="rId877" location="!/educatorator/status/843448948773851136"/>
    <hyperlink ref="V193" r:id="rId878" location="!/educatorator/status/843991698984308737"/>
    <hyperlink ref="V194" r:id="rId879" location="!/educatorator/status/843991845495603201"/>
    <hyperlink ref="V195" r:id="rId880" location="!/wildewritinglm/status/843993064419049472"/>
    <hyperlink ref="V196" r:id="rId881" location="!/wildewritinglm/status/843993064419049472"/>
    <hyperlink ref="V197" r:id="rId882" location="!/wildewritinglm/status/843993064419049472"/>
    <hyperlink ref="V198" r:id="rId883" location="!/lynne_loeser/status/844002569966051332"/>
    <hyperlink ref="V199" r:id="rId884" location="!/lynne_loeser/status/844002569966051332"/>
    <hyperlink ref="V200" r:id="rId885" location="!/lynne_loeser/status/844002569966051332"/>
    <hyperlink ref="V201" r:id="rId886" location="!/saum_jeanne/status/844004594585878528"/>
    <hyperlink ref="V202" r:id="rId887" location="!/saum_jeanne/status/844004594585878528"/>
    <hyperlink ref="V203" r:id="rId888" location="!/saum_jeanne/status/844004594585878528"/>
    <hyperlink ref="V204" r:id="rId889" location="!/cathy_vogt/status/844011319116386304"/>
    <hyperlink ref="V205" r:id="rId890" location="!/ritaharman/status/844013894498770944"/>
    <hyperlink ref="V206" r:id="rId891" location="!/ritaharman/status/844013894498770944"/>
    <hyperlink ref="V207" r:id="rId892" location="!/ritaharman/status/844013894498770944"/>
    <hyperlink ref="V208" r:id="rId893" location="!/jeanniefrazer/status/844020464536047617"/>
    <hyperlink ref="V209" r:id="rId894" location="!/jeanniefrazer/status/844020464536047617"/>
    <hyperlink ref="V210" r:id="rId895" location="!/jeanniefrazer/status/844020464536047617"/>
    <hyperlink ref="V211" r:id="rId896" location="!/rodpowell/status/842979297405079553"/>
    <hyperlink ref="V212" r:id="rId897" location="!/rodpowell/status/842979297405079553"/>
    <hyperlink ref="V213" r:id="rId898" location="!/rodpowell/status/842979297405079553"/>
    <hyperlink ref="V214" r:id="rId899" location="!/rodpowell/status/844064104763592708"/>
    <hyperlink ref="V215" r:id="rId900" location="!/rodpowell/status/844064104763592708"/>
    <hyperlink ref="V216" r:id="rId901" location="!/rodpowell/status/844064104763592708"/>
    <hyperlink ref="V217" r:id="rId902" location="!/edgametec/status/842829703585153024"/>
    <hyperlink ref="V218" r:id="rId903" location="!/edgametec/status/842829703585153024"/>
    <hyperlink ref="V219" r:id="rId904" location="!/edgametec/status/844127878212177920"/>
    <hyperlink ref="V220" r:id="rId905" location="!/techmcbugg/status/844130185519796224"/>
    <hyperlink ref="V221" r:id="rId906" location="!/lindamitch2783/status/844130446317408258"/>
    <hyperlink ref="V222" r:id="rId907" location="!/cmasek/status/844136325360095234"/>
    <hyperlink ref="V223" r:id="rId908" location="!/corinnsparks/status/844137271418937344"/>
    <hyperlink ref="V224" r:id="rId909" location="!/beverlygwyn/status/844148794941997056"/>
    <hyperlink ref="V225" r:id="rId910" location="!/mecked/status/844155590314213376"/>
    <hyperlink ref="V226" r:id="rId911" location="!/dyslexiatoday/status/844166569890631680"/>
    <hyperlink ref="V227" r:id="rId912" location="!/dyslexiatoday/status/844166569890631680"/>
    <hyperlink ref="V228" r:id="rId913" location="!/dyslexiatoday/status/844166569890631680"/>
    <hyperlink ref="V229" r:id="rId914" location="!/kildonanschool/status/844178586466750465"/>
    <hyperlink ref="V230" r:id="rId915" location="!/kildonanschool/status/844178586466750465"/>
    <hyperlink ref="V231" r:id="rId916" location="!/kildonanschool/status/844178586466750465"/>
    <hyperlink ref="V232" r:id="rId917" location="!/piedayusa/status/844187254293778432"/>
    <hyperlink ref="V233" r:id="rId918" location="!/cclaytonr/status/843862400860377088"/>
    <hyperlink ref="V234" r:id="rId919" location="!/cclaytonr/status/844193147928428544"/>
    <hyperlink ref="V235" r:id="rId920" location="!/ncjana13/status/844195008332947460"/>
    <hyperlink ref="V236" r:id="rId921" location="!/mueller5t/status/844195761818603520"/>
    <hyperlink ref="V237" r:id="rId922" location="!/mueller5t/status/844195761818603520"/>
    <hyperlink ref="V238" r:id="rId923" location="!/mueller5t/status/844195761818603520"/>
    <hyperlink ref="V239" r:id="rId924" location="!/classroom_tech/status/844201504332566528"/>
    <hyperlink ref="V240" r:id="rId925" location="!/terrik41/status/844210165847130112"/>
    <hyperlink ref="V241" r:id="rId926" location="!/dyslexiausa8/status/844196572950921220"/>
    <hyperlink ref="V242" r:id="rId927" location="!/terrik41/status/844210165847130112"/>
    <hyperlink ref="V243" r:id="rId928" location="!/dyslexiausa8/status/844196572950921220"/>
    <hyperlink ref="V244" r:id="rId929" location="!/terrik41/status/844210165847130112"/>
    <hyperlink ref="V245" r:id="rId930" location="!/dyslexiausa8/status/843466382733950980"/>
    <hyperlink ref="V246" r:id="rId931" location="!/dyslexiausa8/status/843870045361061889"/>
    <hyperlink ref="V247" r:id="rId932" location="!/dyslexiausa8/status/844196572950921220"/>
    <hyperlink ref="V248" r:id="rId933" location="!/dyslexiausa8/status/844196572950921220"/>
    <hyperlink ref="V249" r:id="rId934" location="!/terrik41/status/844210165847130112"/>
    <hyperlink ref="V250" r:id="rId935" location="!/terrik41/status/844210165847130112"/>
    <hyperlink ref="V251" r:id="rId936" location="!/terrik41/status/844210165847130112"/>
    <hyperlink ref="V252" r:id="rId937" location="!/mightyneighbor/status/844169637038379009"/>
    <hyperlink ref="V253" r:id="rId938" location="!/mightyneighbor/status/844213386300850177"/>
    <hyperlink ref="V254" r:id="rId939" location="!/jason_joyner/status/844215228778905603"/>
    <hyperlink ref="V255" r:id="rId940" location="!/educationnext/status/844228406246031364"/>
    <hyperlink ref="V256" r:id="rId941" location="!/childtrustfdn/status/844229423918473216"/>
    <hyperlink ref="V257" r:id="rId942" location="!/chipbuckwell/status/844231930195427328"/>
    <hyperlink ref="V258" r:id="rId943" location="!/calloway_jay/status/842829686946390016"/>
    <hyperlink ref="V259" r:id="rId944" location="!/calloway_jay/status/842829686946390016"/>
    <hyperlink ref="V260" r:id="rId945" location="!/calloway_jay/status/844233759977357312"/>
    <hyperlink ref="V261" r:id="rId946" location="!/calloway_jay/status/844233759977357312"/>
    <hyperlink ref="V262" r:id="rId947" location="!/calloway_jay/status/844233759977357312"/>
    <hyperlink ref="V263" r:id="rId948" location="!/catamount79/status/844274416485879811"/>
    <hyperlink ref="V264" r:id="rId949" location="!/mrstingen/status/843406504158019584"/>
    <hyperlink ref="V265" r:id="rId950" location="!/mrstingen/status/843410676299321349"/>
    <hyperlink ref="V266" r:id="rId951" location="!/mrstingen/status/843516674557009920"/>
    <hyperlink ref="V267" r:id="rId952" location="!/mrstingen/status/843516674557009920"/>
    <hyperlink ref="V268" r:id="rId953" location="!/mrstingen/status/843516674557009920"/>
    <hyperlink ref="V269" r:id="rId954" location="!/mrstingen/status/843407115863691265"/>
    <hyperlink ref="V270" r:id="rId955" location="!/mrstingen/status/844279854015156229"/>
    <hyperlink ref="V271" r:id="rId956" location="!/thaddomina/status/844287055710564352"/>
    <hyperlink ref="V272" r:id="rId957" location="!/hunt_institute/status/844287520728895488"/>
    <hyperlink ref="V273" r:id="rId958" location="!/ajbullcity/status/844287722953084929"/>
    <hyperlink ref="V274" r:id="rId959" location="!/ajbullcity/status/844287722953084929"/>
    <hyperlink ref="V275" r:id="rId960" location="!/ajbullcity/status/844287722953084929"/>
    <hyperlink ref="V276" r:id="rId961" location="!/ajbullcity/status/844287722953084929"/>
    <hyperlink ref="V277" r:id="rId962" location="!/dennisg_shea/status/844291334655655940"/>
    <hyperlink ref="V278" r:id="rId963" location="!/thianecarter/status/844291940124442624"/>
    <hyperlink ref="V279" r:id="rId964" location="!/susan_kay51/status/844293135761100801"/>
    <hyperlink ref="V280" r:id="rId965" location="!/meadowbrookacad/status/844299519923834884"/>
    <hyperlink ref="V281" r:id="rId966" location="!/jgfutrell/status/844299549053276160"/>
    <hyperlink ref="V282" r:id="rId967" location="!/roswhis/status/844300362018426881"/>
    <hyperlink ref="V283" r:id="rId968" location="!/vosburghalicia/status/844300585222520834"/>
    <hyperlink ref="V284" r:id="rId969" location="!/rjliiiruss/status/844301105190391809"/>
    <hyperlink ref="V285" r:id="rId970" location="!/nc_ardmore/status/844309762305146884"/>
    <hyperlink ref="V286" r:id="rId971" location="!/nc_ardmore/status/844309762305146884"/>
    <hyperlink ref="V287" r:id="rId972" location="!/nc_ardmore/status/844309762305146884"/>
    <hyperlink ref="V288" r:id="rId973" location="!/nc_ardmore/status/844309762305146884"/>
    <hyperlink ref="V289" r:id="rId974" location="!/ncsupers/status/842922309052780544"/>
    <hyperlink ref="V290" r:id="rId975" location="!/ncsupers/status/844311548956958721"/>
    <hyperlink ref="V291" r:id="rId976" location="!/wardjc58/status/844313908328517633"/>
    <hyperlink ref="V292" r:id="rId977" location="!/drjuneatkinson/status/843196425517355008"/>
    <hyperlink ref="V293" r:id="rId978" location="!/ldcte/status/843232826615042048"/>
    <hyperlink ref="V294" r:id="rId979" location="!/ldcte/status/843232826615042048"/>
    <hyperlink ref="V295" r:id="rId980" location="!/ldcte/status/844314368313581569"/>
    <hyperlink ref="V296" r:id="rId981" location="!/bigpicturemovie/status/844320409474412544"/>
    <hyperlink ref="V297" r:id="rId982" location="!/bigpicturemovie/status/844320409474412544"/>
    <hyperlink ref="V298" r:id="rId983" location="!/bigpicturemovie/status/844320409474412544"/>
    <hyperlink ref="V299" r:id="rId984" location="!/lauraelee/status/844322871862329344"/>
    <hyperlink ref="V300" r:id="rId985" location="!/lauraelee/status/844322871862329344"/>
    <hyperlink ref="V301" r:id="rId986" location="!/mccoyderek/status/844324359099596802"/>
    <hyperlink ref="V302" r:id="rId987" location="!/drharlie/status/844325152749993984"/>
    <hyperlink ref="V303" r:id="rId988" location="!/mrsmurat/status/844301607043059712"/>
    <hyperlink ref="V304" r:id="rId989" location="!/mrsmurat/status/844337841350086658"/>
    <hyperlink ref="V305" r:id="rId990" location="!/supertcs/status/844338113694633992"/>
    <hyperlink ref="V306" r:id="rId991" location="!/gannherman/status/844340028885155840"/>
    <hyperlink ref="V307" r:id="rId992" location="!/isaacjwells/status/844340071864119296"/>
    <hyperlink ref="V308" r:id="rId993" location="!/massignmenthelp/status/844340371761086466"/>
    <hyperlink ref="V309" r:id="rId994" location="!/m_h_w/status/844341983237849089"/>
    <hyperlink ref="V310" r:id="rId995" location="!/m_h_w/status/844341983237849089"/>
    <hyperlink ref="V311" r:id="rId996" location="!/calcuttrobin/status/844342348414943232"/>
    <hyperlink ref="V312" r:id="rId997" location="!/calcuttrobin/status/844342348414943232"/>
    <hyperlink ref="V313" r:id="rId998" location="!/tiffkinn/status/844345001891037184"/>
    <hyperlink ref="V314" r:id="rId999" location="!/dlmarkey/status/844350655091367936"/>
    <hyperlink ref="V315" r:id="rId1000" location="!/jiothompson/status/844352016201732096"/>
    <hyperlink ref="V316" r:id="rId1001" location="!/dyslexia_strong/status/844352729950666752"/>
    <hyperlink ref="V317" r:id="rId1002" location="!/dyslexia_strong/status/843988672718524416"/>
    <hyperlink ref="V318" r:id="rId1003" location="!/dyslexia_strong/status/843988672718524416"/>
    <hyperlink ref="V319" r:id="rId1004" location="!/dyslexia_strong/status/843988672718524416"/>
    <hyperlink ref="V320" r:id="rId1005" location="!/dyslexia_strong/status/844352729950666752"/>
    <hyperlink ref="V321" r:id="rId1006" location="!/dyslexia_strong/status/844352729950666752"/>
    <hyperlink ref="V322" r:id="rId1007" location="!/dyslexia_strong/status/844352824767123456"/>
    <hyperlink ref="V323" r:id="rId1008" location="!/katrinamichell/status/844354972154257409"/>
    <hyperlink ref="V324" r:id="rId1009" location="!/shannonfae/status/844359203686961154"/>
    <hyperlink ref="V325" r:id="rId1010" location="!/sorienenrolls/status/844360076102193152"/>
    <hyperlink ref="V326" r:id="rId1011" location="!/timothypeck/status/844360471641772033"/>
    <hyperlink ref="V327" r:id="rId1012" location="!/nccatnews/status/843927561403056129"/>
    <hyperlink ref="V328" r:id="rId1013" location="!/nccatnews/status/844360533071613952"/>
    <hyperlink ref="V329" r:id="rId1014" location="!/nesbitanthony/status/844362322084872192"/>
    <hyperlink ref="V330" r:id="rId1015" location="!/jaymelinton/status/844357556298551305"/>
    <hyperlink ref="V331" r:id="rId1016" location="!/cmccrorey2nd/status/844362879784685568"/>
    <hyperlink ref="V332" r:id="rId1017" location="!/cmccrorey2nd/status/844362879784685568"/>
    <hyperlink ref="V333" r:id="rId1018" location="!/terryvanduynnc/status/844363307221966848"/>
    <hyperlink ref="V334" r:id="rId1019" location="!/coachingcool/status/844363543453614081"/>
    <hyperlink ref="V335" r:id="rId1020" location="!/stepheng240/status/844361178591772672"/>
    <hyperlink ref="V336" r:id="rId1021" location="!/stepheng240/status/844365545155780608"/>
    <hyperlink ref="V337" r:id="rId1022" location="!/designthinkbot/status/844365729528983552"/>
    <hyperlink ref="V338" r:id="rId1023" location="!/nctweety70/status/844365980830760960"/>
    <hyperlink ref="V339" r:id="rId1024" location="!/itsrfleming/status/844366546323603456"/>
    <hyperlink ref="V340" r:id="rId1025" location="!/rodneyrgarcia/status/844367902715338753"/>
    <hyperlink ref="V341" r:id="rId1026" location="!/curriculumblog/status/844297195075579904"/>
    <hyperlink ref="V342" r:id="rId1027" location="!/curriculumblog/status/844297195075579904"/>
    <hyperlink ref="V343" r:id="rId1028" location="!/tisholcomb/status/844367852475891713"/>
    <hyperlink ref="V344" r:id="rId1029" location="!/tisholcomb/status/844367852475891713"/>
    <hyperlink ref="V345" r:id="rId1030" location="!/tisholcomb/status/844368539695943682"/>
    <hyperlink ref="V346" r:id="rId1031" location="!/tisholcomb/status/844368539695943682"/>
    <hyperlink ref="V347" r:id="rId1032" location="!/tisholcomb/status/844368539695943682"/>
    <hyperlink ref="V348" r:id="rId1033" location="!/sarahwcardwell/status/843104039944556544"/>
    <hyperlink ref="V349" r:id="rId1034" location="!/sarahwcardwell/status/844355680689631232"/>
    <hyperlink ref="V350" r:id="rId1035" location="!/mrdpasion/status/844295921890459649"/>
    <hyperlink ref="V351" r:id="rId1036" location="!/lmgirolamo/status/844369670023073793"/>
    <hyperlink ref="V352" r:id="rId1037" location="!/tch2lrnak/status/844367089783586816"/>
    <hyperlink ref="V353" r:id="rId1038" location="!/mrdpasion/status/844369488246198272"/>
    <hyperlink ref="V354" r:id="rId1039" location="!/michgutierrez/status/844370900698976260"/>
    <hyperlink ref="V355" r:id="rId1040" location="!/kennycmckee/status/843517625598709760"/>
    <hyperlink ref="V356" r:id="rId1041" location="!/kennycmckee/status/843982146419200001"/>
    <hyperlink ref="V357" r:id="rId1042" location="!/kennycmckee/status/843982418126295040"/>
    <hyperlink ref="V358" r:id="rId1043" location="!/kennycmckee/status/843517625598709760"/>
    <hyperlink ref="V359" r:id="rId1044" location="!/kennycmckee/status/843982146419200001"/>
    <hyperlink ref="V360" r:id="rId1045" location="!/kennycmckee/status/843982418126295040"/>
    <hyperlink ref="V361" r:id="rId1046" location="!/kennycmckee/status/843517625598709760"/>
    <hyperlink ref="V362" r:id="rId1047" location="!/kennycmckee/status/843982146419200001"/>
    <hyperlink ref="V363" r:id="rId1048" location="!/kennycmckee/status/843982418126295040"/>
    <hyperlink ref="V364" r:id="rId1049" location="!/kennycmckee/status/843517625598709760"/>
    <hyperlink ref="V365" r:id="rId1050" location="!/kennycmckee/status/843982146419200001"/>
    <hyperlink ref="V366" r:id="rId1051" location="!/kennycmckee/status/843982418126295040"/>
    <hyperlink ref="V367" r:id="rId1052" location="!/kennycmckee/status/843517625598709760"/>
    <hyperlink ref="V368" r:id="rId1053" location="!/kennycmckee/status/843982146419200001"/>
    <hyperlink ref="V369" r:id="rId1054" location="!/kennycmckee/status/843982418126295040"/>
    <hyperlink ref="V370" r:id="rId1055" location="!/kennycmckee/status/843517625598709760"/>
    <hyperlink ref="V371" r:id="rId1056" location="!/kennycmckee/status/843982146419200001"/>
    <hyperlink ref="V372" r:id="rId1057" location="!/kennycmckee/status/843982418126295040"/>
    <hyperlink ref="V373" r:id="rId1058" location="!/clarkriemer/status/844374486342402048"/>
    <hyperlink ref="V374" r:id="rId1059" location="!/ahqui/status/844375182169034753"/>
    <hyperlink ref="V375" r:id="rId1060" location="!/nates_dad1/status/844375188808646658"/>
    <hyperlink ref="V376" r:id="rId1061" location="!/robyn_thomson/status/844377153319981056"/>
    <hyperlink ref="V377" r:id="rId1062" location="!/robyn_thomson/status/844377153319981056"/>
    <hyperlink ref="V378" r:id="rId1063" location="!/robyn_thomson/status/844377153319981056"/>
    <hyperlink ref="V379" r:id="rId1064" location="!/connorg_imagine/status/844377786399801344"/>
    <hyperlink ref="V380" r:id="rId1065" location="!/sparkyteaching/status/844378887861751809"/>
    <hyperlink ref="V381" r:id="rId1066" location="!/marshasirkin/status/844379636565991424"/>
    <hyperlink ref="V382" r:id="rId1067" location="!/timbonstewart/status/844383303432097792"/>
    <hyperlink ref="V383" r:id="rId1068" location="!/drjackson06/status/842871554547638273"/>
    <hyperlink ref="V384" r:id="rId1069" location="!/drjackson06/status/842926398830510084"/>
    <hyperlink ref="V385" r:id="rId1070" location="!/drjackson06/status/844383823848787969"/>
    <hyperlink ref="V386" r:id="rId1071" location="!/drjackson06/status/844383856803430400"/>
    <hyperlink ref="V387" r:id="rId1072" location="!/garnercleveland/status/844388379743731712"/>
    <hyperlink ref="V388" r:id="rId1073" location="!/garnercleveland/status/844388379743731712"/>
    <hyperlink ref="V389" r:id="rId1074" location="!/garnercleveland/status/844388379743731712"/>
    <hyperlink ref="V390" r:id="rId1075" location="!/garnercleveland/status/844388406645800960"/>
    <hyperlink ref="V391" r:id="rId1076" location="!/garnercleveland/status/844388406645800960"/>
    <hyperlink ref="V392" r:id="rId1077" location="!/garnercleveland/status/844388406645800960"/>
    <hyperlink ref="V393" r:id="rId1078" location="!/kylehamstra/status/844370444497178624"/>
    <hyperlink ref="V394" r:id="rId1079" location="!/jmitch462/status/844372147493580800"/>
    <hyperlink ref="V395" r:id="rId1080" location="!/kylehamstra/status/844395183450079232"/>
    <hyperlink ref="V396" r:id="rId1081" location="!/mriannuzzi/status/844406232127541248"/>
    <hyperlink ref="V397" r:id="rId1082" location="!/mriannuzzi/status/844406232127541248"/>
    <hyperlink ref="V398" r:id="rId1083" location="!/bildungsapps/status/844429521021550592"/>
    <hyperlink ref="V399" r:id="rId1084" location="!/aguilas33roger/status/844443153738412032"/>
    <hyperlink ref="V400" r:id="rId1085" location="!/ddnc13/status/843985943698821121"/>
    <hyperlink ref="V401" r:id="rId1086" location="!/ddnc13/status/844139150345453568"/>
    <hyperlink ref="V402" r:id="rId1087" location="!/aguilas33roger/status/844443153738412032"/>
    <hyperlink ref="V403" r:id="rId1088" location="!/aguilas33roger/status/844443153738412032"/>
    <hyperlink ref="V404" r:id="rId1089" location="!/kcollinstlms/status/844444220400259073"/>
    <hyperlink ref="V405" r:id="rId1090" location="!/gsinders/status/844484987269402625"/>
    <hyperlink ref="V406" r:id="rId1091" location="!/ccorcorancindy/status/844489147125547008"/>
    <hyperlink ref="V407" r:id="rId1092" location="!/edugladiators/status/844339594426564609"/>
    <hyperlink ref="V408" r:id="rId1093" location="!/tfuhrman/status/844502339239264256"/>
    <hyperlink ref="V409" r:id="rId1094" location="!/tfuhrman/status/844502339239264256"/>
    <hyperlink ref="V410" r:id="rId1095" location="!/sandrachittend1/status/844502665027620864"/>
    <hyperlink ref="V411" r:id="rId1096" location="!/sandrachittend1/status/844502665027620864"/>
    <hyperlink ref="V412" r:id="rId1097" location="!/sandrachittend1/status/844502665027620864"/>
    <hyperlink ref="V413" r:id="rId1098" location="!/sandrachittend1/status/844502665027620864"/>
    <hyperlink ref="V414" r:id="rId1099" location="!/harrell_art/status/844505841239805953"/>
    <hyperlink ref="V415" r:id="rId1100" location="!/curriculumblog/status/844365081588744194"/>
    <hyperlink ref="V416" r:id="rId1101" location="!/tch2lrnak/status/844364739832508416"/>
    <hyperlink ref="V417" r:id="rId1102" location="!/tch2lrnak/status/844365253060145152"/>
    <hyperlink ref="V418" r:id="rId1103" location="!/tch2lrnak/status/844365943497093121"/>
    <hyperlink ref="V419" r:id="rId1104" location="!/tch2lrnak/status/844366389150302208"/>
    <hyperlink ref="V420" r:id="rId1105" location="!/tch2lrnak/status/844367423729876992"/>
    <hyperlink ref="V421" r:id="rId1106" location="!/tch2lrnak/status/844367423729876992"/>
    <hyperlink ref="V422" r:id="rId1107" location="!/tch2lrnak/status/844367423729876992"/>
    <hyperlink ref="V423" r:id="rId1108" location="!/tch2lrnak/status/844368450239709184"/>
    <hyperlink ref="V424" r:id="rId1109" location="!/tch2lrnak/status/844369238806605825"/>
    <hyperlink ref="V425" r:id="rId1110" location="!/tch2lrnak/status/844369694748397568"/>
    <hyperlink ref="V426" r:id="rId1111" location="!/kylehamstra/status/844367110700765184"/>
    <hyperlink ref="V427" r:id="rId1112" location="!/wcpsselemscie/status/844510920906887169"/>
    <hyperlink ref="V428" r:id="rId1113" location="!/kamimueller/status/844510931573002242"/>
    <hyperlink ref="V429" r:id="rId1114" location="!/southey/status/844518103111356417"/>
    <hyperlink ref="V430" r:id="rId1115" location="!/phmsptsa/status/844518366287200256"/>
    <hyperlink ref="V431" r:id="rId1116" location="!/phmsptsa/status/844518366287200256"/>
    <hyperlink ref="V432" r:id="rId1117" location="!/phmsptsa/status/844518366287200256"/>
    <hyperlink ref="V433" r:id="rId1118" location="!/phmsptsa/status/844518366287200256"/>
    <hyperlink ref="V434" r:id="rId1119" location="!/sandledavid/status/844292072718974976"/>
    <hyperlink ref="V435" r:id="rId1120" location="!/sandledavid/status/844520261231759364"/>
    <hyperlink ref="V436" r:id="rId1121" location="!/kcolaizzo/status/844521927586840578"/>
    <hyperlink ref="V437" r:id="rId1122" location="!/hortonscreekes/status/843581490185277441"/>
    <hyperlink ref="V438" r:id="rId1123" location="!/hortonscreekes/status/843581490185277441"/>
    <hyperlink ref="V439" r:id="rId1124" location="!/hortonscreekes/status/843581490185277441"/>
    <hyperlink ref="V440" r:id="rId1125" location="!/hortonscreekes/status/844524416713314309"/>
    <hyperlink ref="V441" r:id="rId1126" location="!/hortonscreekes/status/844524416713314309"/>
    <hyperlink ref="V442" r:id="rId1127" location="!/hortonscreekes/status/844524416713314309"/>
    <hyperlink ref="V443" r:id="rId1128" location="!/hortonscreekes/status/844524416713314309"/>
    <hyperlink ref="V444" r:id="rId1129" location="!/aforeignername/status/844531675447132160"/>
    <hyperlink ref="V445" r:id="rId1130" location="!/dberwyn/status/844538099149492225"/>
    <hyperlink ref="V446" r:id="rId1131" location="!/dberwyn/status/844538099149492225"/>
    <hyperlink ref="V447" r:id="rId1132" location="!/legacylkn/status/844540513185415168"/>
    <hyperlink ref="V448" r:id="rId1133" location="!/dabrams2021/status/844543314833653762"/>
    <hyperlink ref="V449" r:id="rId1134" location="!/dabrams2021/status/844543314833653762"/>
    <hyperlink ref="V450" r:id="rId1135" location="!/brian_t_oliver/status/844544047096188928"/>
    <hyperlink ref="V451" r:id="rId1136" location="!/markbarrettact/status/844544537108385792"/>
    <hyperlink ref="V452" r:id="rId1137" location="!/newcenturyms/status/844328926289838080"/>
    <hyperlink ref="V453" r:id="rId1138" location="!/coloradohrg/status/844544729861754880"/>
    <hyperlink ref="V454" r:id="rId1139" location="!/coloradohrg/status/844544729861754880"/>
    <hyperlink ref="V455" r:id="rId1140" location="!/myfcit/status/844545481002958849"/>
    <hyperlink ref="V456" r:id="rId1141" location="!/crepanthers/status/844544276201660416"/>
    <hyperlink ref="V457" r:id="rId1142" location="!/abssweb/status/844549679274713089"/>
    <hyperlink ref="V458" r:id="rId1143" location="!/kateymcgarry/status/844551694541373440"/>
    <hyperlink ref="V459" r:id="rId1144" location="!/ajffoundation/status/843852388121411585"/>
    <hyperlink ref="V460" r:id="rId1145" location="!/ajffoundation/status/844555017507999744"/>
    <hyperlink ref="V461" r:id="rId1146" location="!/pshawlsphats/status/844556324436398080"/>
    <hyperlink ref="V462" r:id="rId1147" location="!/jdbillio/status/844556733007712257"/>
    <hyperlink ref="V463" r:id="rId1148" location="!/jdbillio/status/844556733007712257"/>
    <hyperlink ref="V464" r:id="rId1149" location="!/jdbillio/status/844556733007712257"/>
    <hyperlink ref="V465" r:id="rId1150" location="!/karacynth/status/844563073558073344"/>
    <hyperlink ref="V466" r:id="rId1151" location="!/dermeshugeh/status/843957576886837250"/>
    <hyperlink ref="V467" r:id="rId1152" location="!/dermeshugeh/status/843957576886837250"/>
    <hyperlink ref="V468" r:id="rId1153" location="!/dermeshugeh/status/844550154954919936"/>
    <hyperlink ref="V469" r:id="rId1154" location="!/dermeshugeh/status/844563092600164353"/>
    <hyperlink ref="V470" r:id="rId1155" location="!/tritribune/status/844569581616271360"/>
    <hyperlink ref="V471" r:id="rId1156" location="!/tritribune/status/844569581616271360"/>
    <hyperlink ref="V472" r:id="rId1157" location="!/tritribune/status/844569581616271360"/>
    <hyperlink ref="V473" r:id="rId1158" location="!/keithposton/status/842882520152756224"/>
    <hyperlink ref="V474" r:id="rId1159" location="!/keithposton/status/844573441621737472"/>
    <hyperlink ref="V475" r:id="rId1160" location="!/keithposton/status/844573441621737472"/>
    <hyperlink ref="V476" r:id="rId1161" location="!/pefnc/status/844246786164375552"/>
    <hyperlink ref="V477" r:id="rId1162" location="!/pefnc/status/844288762549075971"/>
    <hyperlink ref="V478" r:id="rId1163" location="!/pefnc/status/844347396670849024"/>
    <hyperlink ref="V479" r:id="rId1164" location="!/tchr_rachelm/status/843905771029086208"/>
    <hyperlink ref="V480" r:id="rId1165" location="!/tchr_rachelm/status/844574728669024256"/>
    <hyperlink ref="V481" r:id="rId1166" location="!/tchr_rachelm/status/843905771029086208"/>
    <hyperlink ref="V482" r:id="rId1167" location="!/tchr_rachelm/status/843906081369800704"/>
    <hyperlink ref="V483" r:id="rId1168" location="!/teacherlinese/status/843855940210319361"/>
    <hyperlink ref="V484" r:id="rId1169" location="!/teacherlinese/status/843914993003302913"/>
    <hyperlink ref="V485" r:id="rId1170" location="!/teacherlinese/status/843914993003302913"/>
    <hyperlink ref="V486" r:id="rId1171" location="!/teacherlinese/status/844575568729440256"/>
    <hyperlink ref="V487" r:id="rId1172" location="!/teacherlinese/status/842812335517548545"/>
    <hyperlink ref="V488" r:id="rId1173" location="!/pefnc/status/844328268299878400"/>
    <hyperlink ref="V489" r:id="rId1174" location="!/pefnc/status/844574575467937792"/>
    <hyperlink ref="V490" r:id="rId1175" location="!/brianjodice/status/844578102994980865"/>
    <hyperlink ref="V491" r:id="rId1176" location="!/greene_thoughts/status/844581338334318594"/>
    <hyperlink ref="V492" r:id="rId1177" location="!/kimricesmithkim/status/844581456831795200"/>
    <hyperlink ref="V493" r:id="rId1178" location="!/burnerela/status/844586420371107840"/>
    <hyperlink ref="V494" r:id="rId1179" location="!/burnerela/status/844586420371107840"/>
    <hyperlink ref="V495" r:id="rId1180" location="!/llizabell/status/844315312224976898"/>
    <hyperlink ref="V496" r:id="rId1181" location="!/agranadoster/status/844294157082525698"/>
    <hyperlink ref="V497" r:id="rId1182" location="!/agranadoster/status/844294157082525698"/>
    <hyperlink ref="V498" r:id="rId1183" location="!/agranadoster/status/843827641102848001"/>
    <hyperlink ref="V499" r:id="rId1184" location="!/agranadoster/status/844588257698549762"/>
    <hyperlink ref="V500" r:id="rId1185" location="!/directorjdt/status/843502944033095680"/>
    <hyperlink ref="V501" r:id="rId1186" location="!/directorjdt/status/844593334417068032"/>
    <hyperlink ref="V502" r:id="rId1187" location="!/razoobe/status/844594693962960896"/>
    <hyperlink ref="V503" r:id="rId1188" location="!/razoobe/status/844594693962960896"/>
    <hyperlink ref="V504" r:id="rId1189" location="!/techtia/status/844603976444264458"/>
    <hyperlink ref="V505" r:id="rId1190" location="!/nceducation/status/844605908634275848"/>
    <hyperlink ref="V506" r:id="rId1191" location="!/nceducation/status/843818869294878720"/>
    <hyperlink ref="V507" r:id="rId1192" location="!/jen_hawkins4/status/844601529499832321"/>
    <hyperlink ref="V508" r:id="rId1193" location="!/edu_match/status/844602996013121550"/>
    <hyperlink ref="V509" r:id="rId1194" location="!/jcbjr/status/844606115220467713"/>
    <hyperlink ref="V510" r:id="rId1195" location="!/jen_hawkins4/status/843982505350979584"/>
    <hyperlink ref="V511" r:id="rId1196" location="!/jen_hawkins4/status/844132630660562944"/>
    <hyperlink ref="V512" r:id="rId1197" location="!/jcbjr/status/844606115220467713"/>
    <hyperlink ref="V513" r:id="rId1198" location="!/takedaedu/status/844607821614370816"/>
    <hyperlink ref="V514" r:id="rId1199" location="!/takedaedu/status/844607821614370816"/>
    <hyperlink ref="V515" r:id="rId1200" location="!/stephenson_cms/status/843099927068794881"/>
    <hyperlink ref="V516" r:id="rId1201" location="!/stephenson_cms/status/843930723736342528"/>
    <hyperlink ref="V517" r:id="rId1202" location="!/stephenson_cms/status/844225119270719488"/>
    <hyperlink ref="V518" r:id="rId1203" location="!/stephenson_cms/status/844225151420055552"/>
    <hyperlink ref="V519" r:id="rId1204" location="!/stephenson_cms/status/844608741765005315"/>
    <hyperlink ref="V520" r:id="rId1205" location="!/stolzenbergdoug/status/844616926932484099"/>
    <hyperlink ref="V521" r:id="rId1206" location="!/scottmcquiggan/status/843621671949033473"/>
    <hyperlink ref="V522" r:id="rId1207" location="!/scottmcquiggan/status/843558821364678656"/>
    <hyperlink ref="V523" r:id="rId1208" location="!/scottmcquiggan/status/844201686386311168"/>
    <hyperlink ref="V524" r:id="rId1209" location="!/scottmcquiggan/status/844617409059278848"/>
    <hyperlink ref="V525" r:id="rId1210" location="!/scottmcquiggan/status/844617409059278848"/>
    <hyperlink ref="V526" r:id="rId1211" location="!/sistertoldjah/status/844243515622219776"/>
    <hyperlink ref="V527" r:id="rId1212" location="!/sistertoldjah/status/844243515622219776"/>
    <hyperlink ref="V528" r:id="rId1213" location="!/sistertoldjah/status/844621412807692289"/>
    <hyperlink ref="V529" r:id="rId1214" location="!/sistertoldjah/status/844621412807692289"/>
    <hyperlink ref="V530" r:id="rId1215" location="!/nclocalcalendar/status/844259027609706497"/>
    <hyperlink ref="V531" r:id="rId1216" location="!/nclocalcalendar/status/844259027609706497"/>
    <hyperlink ref="V532" r:id="rId1217" location="!/nclocalcalendar/status/844622485299585024"/>
    <hyperlink ref="V533" r:id="rId1218" location="!/nclocalcalendar/status/844622485299585024"/>
    <hyperlink ref="V534" r:id="rId1219" location="!/chaianne/status/844623972021026816"/>
    <hyperlink ref="V535" r:id="rId1220" location="!/chaianne/status/844623972021026816"/>
    <hyperlink ref="V536" r:id="rId1221" location="!/jessicaholmesnc/status/843925593372745729"/>
    <hyperlink ref="V537" r:id="rId1222" location="!/disabilityrtsnc/status/843883726354481154"/>
    <hyperlink ref="V538" r:id="rId1223" location="!/disabilityrtsnc/status/843883726354481154"/>
    <hyperlink ref="V539" r:id="rId1224" location="!/disabilityrtsnc/status/843883726354481154"/>
    <hyperlink ref="V540" r:id="rId1225" location="!/disabilityrtsnc/status/844625990693347328"/>
    <hyperlink ref="V541" r:id="rId1226" location="!/disabilityrtsnc/status/844625990693347328"/>
    <hyperlink ref="V542" r:id="rId1227" location="!/jsbinnc/status/844626306264391684"/>
    <hyperlink ref="V543" r:id="rId1228" location="!/davedglenn/status/844627574886158336"/>
    <hyperlink ref="V544" r:id="rId1229" location="!/smithingramnc/status/844633051405672448"/>
    <hyperlink ref="V545" r:id="rId1230" location="!/burgessdave/status/842833947503472640"/>
    <hyperlink ref="V546" r:id="rId1231" location="!/burgessdave/status/842833947503472640"/>
    <hyperlink ref="V547" r:id="rId1232" location="!/burgessdave/status/842833947503472640"/>
    <hyperlink ref="V548" r:id="rId1233" location="!/burgessdave/status/842834319852756992"/>
    <hyperlink ref="V549" r:id="rId1234" location="!/burgessdave/status/842834319852756992"/>
    <hyperlink ref="V550" r:id="rId1235" location="!/burgessdave/status/842834319852756992"/>
    <hyperlink ref="V551" r:id="rId1236" location="!/iluveducating/status/842833892948283392"/>
    <hyperlink ref="V552" r:id="rId1237" location="!/iluveducating/status/842833892948283392"/>
    <hyperlink ref="V553" r:id="rId1238" location="!/iluveducating/status/842833892948283392"/>
    <hyperlink ref="V554" r:id="rId1239" location="!/iluveducating/status/843091134255681537"/>
    <hyperlink ref="V555" r:id="rId1240" location="!/iluveducating/status/843094963533611010"/>
    <hyperlink ref="V556" r:id="rId1241" location="!/archierror/status/844637204915929091"/>
    <hyperlink ref="V557" r:id="rId1242" location="!/archierror/status/844637204915929091"/>
    <hyperlink ref="V558" r:id="rId1243" location="!/crepanthers/status/844296568006168576"/>
    <hyperlink ref="V559" r:id="rId1244" location="!/sutphins/status/844637820136284160"/>
    <hyperlink ref="V560" r:id="rId1245" location="!/tsmarkley/status/844201168280698880"/>
    <hyperlink ref="V561" r:id="rId1246" location="!/tsmarkley/status/844543135220944900"/>
    <hyperlink ref="V562" r:id="rId1247" location="!/tsmarkley/status/844639475762429953"/>
    <hyperlink ref="V563" r:id="rId1248" location="!/j_hauser9/status/844644499255169024"/>
    <hyperlink ref="V564" r:id="rId1249" location="!/j_hauser9/status/844644499255169024"/>
    <hyperlink ref="V565" r:id="rId1250" location="!/theartguy/status/844646663151108097"/>
    <hyperlink ref="V566" r:id="rId1251" location="!/theartguy/status/844646663151108097"/>
    <hyperlink ref="V567" r:id="rId1252" location="!/gsorealtors/status/844647203218042881"/>
    <hyperlink ref="V568" r:id="rId1253" location="!/gsorealtors/status/844647203218042881"/>
    <hyperlink ref="V569" r:id="rId1254" location="!/theovertime1410/status/844650831630782465"/>
    <hyperlink ref="V570" r:id="rId1255" location="!/theovertime1410/status/844650831630782465"/>
    <hyperlink ref="V571" r:id="rId1256" location="!/edcampmtl/status/844657786566950912"/>
    <hyperlink ref="V572" r:id="rId1257" location="!/nathanramsey115/status/844519605636907008"/>
    <hyperlink ref="V573" r:id="rId1258" location="!/nathanramsey115/status/844658069862780932"/>
    <hyperlink ref="V574" r:id="rId1259" location="!/raymartin1/status/843955612027404289"/>
    <hyperlink ref="V575" r:id="rId1260" location="!/raymartin1/status/843955612027404289"/>
    <hyperlink ref="V576" r:id="rId1261" location="!/raymartin1/status/844661447896584193"/>
    <hyperlink ref="V577" r:id="rId1262" location="!/brentwoodcox/status/844661658752598017"/>
    <hyperlink ref="V578" r:id="rId1263" location="!/paperjobs/status/844663055334150144"/>
    <hyperlink ref="V579" r:id="rId1264" location="!/longshoals/status/844663863694053381"/>
    <hyperlink ref="V580" r:id="rId1265" location="!/bsvickie/status/844667406148669440"/>
    <hyperlink ref="V581" r:id="rId1266" location="!/mikeaustinwest/status/844668147215089668"/>
    <hyperlink ref="V582" r:id="rId1267" location="!/mrsspearspc/status/844669014051868672"/>
    <hyperlink ref="V583" r:id="rId1268" location="!/sandrawconway/status/844681355317448705"/>
    <hyperlink ref="V584" r:id="rId1269" location="!/bertha08729409/status/844681726400122883"/>
    <hyperlink ref="V585" r:id="rId1270" location="!/bertha08729409/status/844681726400122883"/>
    <hyperlink ref="V586" r:id="rId1271" location="!/brady51h/status/844682194488643584"/>
    <hyperlink ref="V587" r:id="rId1272" location="!/jasonyontz/status/844682450404020225"/>
    <hyperlink ref="V588" r:id="rId1273" location="!/jasonyontz/status/844682450404020225"/>
    <hyperlink ref="V589" r:id="rId1274" location="!/sofifrankowski/status/844684113160409095"/>
    <hyperlink ref="V590" r:id="rId1275" location="!/bocove/status/844688779789193216"/>
    <hyperlink ref="V591" r:id="rId1276" location="!/nathan_stevens/status/844353696830017540"/>
    <hyperlink ref="V592" r:id="rId1277" location="!/nathan_stevens/status/844354112644898817"/>
    <hyperlink ref="V593" r:id="rId1278" location="!/nathan_stevens/status/844354794487762944"/>
    <hyperlink ref="V594" r:id="rId1279" location="!/nathan_stevens/status/844690782430908416"/>
    <hyperlink ref="V595" r:id="rId1280" location="!/nathan_stevens/status/844690782430908416"/>
    <hyperlink ref="V596" r:id="rId1281" location="!/krbiles/status/844373899026554881"/>
    <hyperlink ref="V597" r:id="rId1282" location="!/krbiles/status/844691404819435520"/>
    <hyperlink ref="V598" r:id="rId1283" location="!/krbiles/status/844691404819435520"/>
    <hyperlink ref="V599" r:id="rId1284" location="!/mrsdonaldson123/status/844692368767029248"/>
    <hyperlink ref="V600" r:id="rId1285" location="!/mrsdonaldson123/status/844692368767029248"/>
    <hyperlink ref="V601" r:id="rId1286" location="!/jillbad/status/844692626255286272"/>
    <hyperlink ref="V602" r:id="rId1287" location="!/jillbad/status/844692626255286272"/>
    <hyperlink ref="V603" r:id="rId1288" location="!/enssteach/status/844695957681909760"/>
    <hyperlink ref="V604" r:id="rId1289" location="!/tella8631/status/844700715020898304"/>
    <hyperlink ref="V605" r:id="rId1290" location="!/aliciawhitley/status/844701545690288128"/>
    <hyperlink ref="V606" r:id="rId1291" location="!/jimblaine/status/844701668574973952"/>
    <hyperlink ref="V607" r:id="rId1292" location="!/4ever2runval96/status/844641489670078465"/>
    <hyperlink ref="V608" r:id="rId1293" location="!/4ever2runval96/status/844641489670078465"/>
    <hyperlink ref="V609" r:id="rId1294" location="!/4ever2runval96/status/844702979563360256"/>
    <hyperlink ref="V610" r:id="rId1295" location="!/ncsbagovtrel/status/844703044843507714"/>
    <hyperlink ref="V611" r:id="rId1296" location="!/ell_lholmes/status/844703671514533888"/>
    <hyperlink ref="V612" r:id="rId1297" location="!/drcmusic58/status/844705444467785729"/>
    <hyperlink ref="V613" r:id="rId1298" location="!/swileync/status/842847346077581312"/>
    <hyperlink ref="V614" r:id="rId1299" location="!/swileync/status/842847346077581312"/>
    <hyperlink ref="V615" r:id="rId1300" location="!/swileync/status/842847346077581312"/>
    <hyperlink ref="V616" r:id="rId1301" location="!/swileync/status/842915728403714051"/>
    <hyperlink ref="V617" r:id="rId1302" location="!/swileync/status/844210406713425920"/>
    <hyperlink ref="V618" r:id="rId1303" location="!/markrjohnsonnc/status/842949628559613955"/>
    <hyperlink ref="V619" r:id="rId1304" location="!/jesskmilleredu/status/844708077978963968"/>
    <hyperlink ref="V620" r:id="rId1305" location="!/jasonsaine97th/status/842838917032427521"/>
    <hyperlink ref="V621" r:id="rId1306" location="!/markrjohnsonnc/status/842851418801393664"/>
    <hyperlink ref="V622" r:id="rId1307" location="!/krwilk/status/842852150434840577"/>
    <hyperlink ref="V623" r:id="rId1308" location="!/krwilk/status/842852150434840577"/>
    <hyperlink ref="V624" r:id="rId1309" location="!/krwilk/status/842852150434840577"/>
    <hyperlink ref="V625" r:id="rId1310" location="!/krwilk/status/844709210306887681"/>
    <hyperlink ref="V626" r:id="rId1311" location="!/directorblue/status/844710077097377792"/>
    <hyperlink ref="V627" r:id="rId1312" location="!/melissagottnc/status/844710257549066240"/>
    <hyperlink ref="V628" r:id="rId1313" location="!/ginnyv58/status/844710583664590851"/>
    <hyperlink ref="V629" r:id="rId1314" location="!/crepanthers/status/843868994914402306"/>
    <hyperlink ref="V630" r:id="rId1315" location="!/crepanthers/status/843869067433971712"/>
    <hyperlink ref="V631" r:id="rId1316" location="!/crepanthers/status/843869140561661952"/>
    <hyperlink ref="V632" r:id="rId1317" location="!/crepanthers/status/844296568006168576"/>
    <hyperlink ref="V633" r:id="rId1318" location="!/crepanthers/status/844547336353304577"/>
    <hyperlink ref="V634" r:id="rId1319" location="!/j_dunlap83/status/843955807674908675"/>
    <hyperlink ref="V635" r:id="rId1320" location="!/j_dunlap83/status/844711053300809728"/>
    <hyperlink ref="V636" r:id="rId1321" location="!/j_dunlap83/status/844495410160943104"/>
    <hyperlink ref="V637" r:id="rId1322" location="!/whitehawkadv/status/844605090581430278"/>
    <hyperlink ref="V638" r:id="rId1323" location="!/whitehawkadv/status/844711591367098368"/>
    <hyperlink ref="V639" r:id="rId1324" location="!/kindermaddox/status/844042812995911680"/>
    <hyperlink ref="V640" r:id="rId1325" location="!/kindermaddox/status/844042812995911680"/>
    <hyperlink ref="V641" r:id="rId1326" location="!/kindermaddox/status/844711688972722179"/>
    <hyperlink ref="V642" r:id="rId1327" location="!/kindermaddox/status/844711688972722179"/>
    <hyperlink ref="V643" r:id="rId1328" location="!/ms_sandford/status/844713370871894017"/>
    <hyperlink ref="V644" r:id="rId1329" location="!/ms_sandford/status/844713370871894017"/>
    <hyperlink ref="V645" r:id="rId1330" location="!/erinthomashorne/status/844716636313698304"/>
    <hyperlink ref="V646" r:id="rId1331" location="!/erinthomashorne/status/844716636313698304"/>
    <hyperlink ref="V647" r:id="rId1332" location="!/erinthomashorne/status/844716636313698304"/>
    <hyperlink ref="V648" r:id="rId1333" location="!/jefferythyde/status/844719041155645440"/>
    <hyperlink ref="V649" r:id="rId1334" location="!/reneearnett/status/844721079302180864"/>
    <hyperlink ref="V650" r:id="rId1335" location="!/loradrum/status/844733103881011200"/>
    <hyperlink ref="V651" r:id="rId1336" location="!/loradrum/status/844733103881011200"/>
    <hyperlink ref="V652" r:id="rId1337" location="!/ddedolphins/status/844734449711501312"/>
    <hyperlink ref="V653" r:id="rId1338" location="!/ddedolphins/status/844734449711501312"/>
    <hyperlink ref="V654" r:id="rId1339" location="!/pwilli3765/status/844755254763831296"/>
    <hyperlink ref="V655" r:id="rId1340" location="!/norwind/status/844774042540290049"/>
    <hyperlink ref="V656" r:id="rId1341" location="!/norwind/status/844774042540290049"/>
    <hyperlink ref="V657" r:id="rId1342" location="!/lostamericandrm/status/844775505651937280"/>
    <hyperlink ref="V658" r:id="rId1343" location="!/lostamericandrm/status/844775505651937280"/>
    <hyperlink ref="V659" r:id="rId1344" location="!/ferallike/status/844778241642586112"/>
    <hyperlink ref="V660" r:id="rId1345" location="!/ferallike/status/844778241642586112"/>
    <hyperlink ref="V661" r:id="rId1346" location="!/thetobster111/status/844779134509170688"/>
    <hyperlink ref="V662" r:id="rId1347" location="!/thetobster111/status/844779134509170688"/>
    <hyperlink ref="V663" r:id="rId1348" location="!/akemor/status/844773933853290496"/>
    <hyperlink ref="V664" r:id="rId1349" location="!/vv4change/status/844810731035942913"/>
    <hyperlink ref="V665" r:id="rId1350" location="!/akemor/status/844184636695691265"/>
    <hyperlink ref="V666" r:id="rId1351" location="!/vv4change/status/844810731035942913"/>
    <hyperlink ref="V667" r:id="rId1352" location="!/jonwelbornnc/status/844814301525295110"/>
    <hyperlink ref="V668" r:id="rId1353" location="!/jedrecord/status/844837442372886528"/>
    <hyperlink ref="V669" r:id="rId1354" location="!/seekingseo4u/status/844861673936584704"/>
    <hyperlink ref="V670" r:id="rId1355" location="!/wanda_shivers/status/844865646835875840"/>
    <hyperlink ref="V671" r:id="rId1356" location="!/claireroehl/status/844866970860212225"/>
    <hyperlink ref="V672" r:id="rId1357" location="!/tomemullaney/status/843521747374751745"/>
    <hyperlink ref="V673" r:id="rId1358" location="!/tomemullaney/status/843521747374751745"/>
    <hyperlink ref="V674" r:id="rId1359" location="!/drsandychambers/status/843580874826436611"/>
    <hyperlink ref="V675" r:id="rId1360" location="!/ncedmatters/status/843586534515359744"/>
    <hyperlink ref="V676" r:id="rId1361" location="!/ncedmatters/status/844868411440058373"/>
    <hyperlink ref="V677" r:id="rId1362" location="!/saseducator/status/843626866720346114"/>
    <hyperlink ref="V678" r:id="rId1363" location="!/saseducator/status/844334059245449216"/>
    <hyperlink ref="V679" r:id="rId1364" location="!/saseducator/status/844872607665192960"/>
    <hyperlink ref="V680" r:id="rId1365" location="!/iluveducating/status/843153496916594689"/>
    <hyperlink ref="V681" r:id="rId1366" location="!/lmkinard/status/843190971902889986"/>
    <hyperlink ref="V682" r:id="rId1367" location="!/lmkinard/status/843999944142995456"/>
    <hyperlink ref="V683" r:id="rId1368" location="!/lmkinard/status/844523649663209474"/>
    <hyperlink ref="V684" r:id="rId1369" location="!/lmkinard/status/844877565441572864"/>
    <hyperlink ref="V685" r:id="rId1370" location="!/rodneysantwier/status/844877705963323394"/>
    <hyperlink ref="V686" r:id="rId1371" location="!/lwvofwake/status/844882031574167554"/>
    <hyperlink ref="V687" r:id="rId1372" location="!/mrsbremtweets/status/843071990499962880"/>
    <hyperlink ref="V688" r:id="rId1373" location="!/mrsbremtweets/status/843250668013989889"/>
    <hyperlink ref="V689" r:id="rId1374" location="!/mrsbremtweets/status/843609534048407552"/>
    <hyperlink ref="V690" r:id="rId1375" location="!/mrsbremtweets/status/843977457501786113"/>
    <hyperlink ref="V691" r:id="rId1376" location="!/mrsbremtweets/status/844673226290679809"/>
    <hyperlink ref="V692" r:id="rId1377" location="!/drsandychambers/status/844679534226145280"/>
    <hyperlink ref="V693" r:id="rId1378" location="!/seesaw/status/843677659389345792"/>
    <hyperlink ref="V694" r:id="rId1379" location="!/seesaw/status/843977902777552896"/>
    <hyperlink ref="V695" r:id="rId1380" location="!/seesaw/status/844680442674503680"/>
    <hyperlink ref="V696" r:id="rId1381" location="!/pbdqueen19/status/844889751232663553"/>
    <hyperlink ref="V697" r:id="rId1382" location="!/drsandychambers/status/844679534226145280"/>
    <hyperlink ref="V698" r:id="rId1383" location="!/pbdqueen19/status/844889751232663553"/>
    <hyperlink ref="V699" r:id="rId1384" location="!/johnhoodnc/status/844532913811197954"/>
    <hyperlink ref="V700" r:id="rId1385" location="!/johnhoodnc/status/844635546890764288"/>
    <hyperlink ref="V701" r:id="rId1386" location="!/johnhoodnc/status/844897024600346625"/>
    <hyperlink ref="V702" r:id="rId1387" location="!/drsandychambers/status/843580874826436611"/>
    <hyperlink ref="V703" r:id="rId1388" location="!/drsandychambers/status/844524367983841282"/>
    <hyperlink ref="V704" r:id="rId1389" location="!/drsandychambers/status/844524367983841282"/>
    <hyperlink ref="V705" r:id="rId1390" location="!/drsandychambers/status/844524367983841282"/>
    <hyperlink ref="V706" r:id="rId1391" location="!/ncedmatters/status/843586534515359744"/>
    <hyperlink ref="V707" r:id="rId1392" location="!/ncedmatters/status/844496397995036672"/>
    <hyperlink ref="V708" r:id="rId1393" location="!/thencforum/status/844496546783727616"/>
    <hyperlink ref="V709" r:id="rId1394" location="!/ncedmatters/status/844496397995036672"/>
    <hyperlink ref="V710" r:id="rId1395" location="!/thencforum/status/844496546783727616"/>
    <hyperlink ref="V711" r:id="rId1396" location="!/ncedmatters/status/842872808476688386"/>
    <hyperlink ref="V712" r:id="rId1397" location="!/ncedmatters/status/842883130025365504"/>
    <hyperlink ref="V713" r:id="rId1398" location="!/ncedmatters/status/843428375695966213"/>
    <hyperlink ref="V714" r:id="rId1399" location="!/ncedmatters/status/844496397995036672"/>
    <hyperlink ref="V715" r:id="rId1400" location="!/ncedmatters/status/844573342099214336"/>
    <hyperlink ref="V716" r:id="rId1401" location="!/ncedmatters/status/844573342099214336"/>
    <hyperlink ref="V717" r:id="rId1402" location="!/ncedmatters/status/844593986417373186"/>
    <hyperlink ref="V718" r:id="rId1403" location="!/thencforum/status/844868940748677126"/>
    <hyperlink ref="V719" r:id="rId1404" location="!/annabrooks05/status/844899722867412992"/>
    <hyperlink ref="V720" r:id="rId1405" location="!/progressnow_nc/status/844180182764261377"/>
    <hyperlink ref="V721" r:id="rId1406" location="!/rob_schofield/status/843885124697669632"/>
    <hyperlink ref="V722" r:id="rId1407" location="!/rob_schofield/status/844164245566738433"/>
    <hyperlink ref="V723" r:id="rId1408" location="!/rob_schofield/status/844271343726223361"/>
    <hyperlink ref="V724" r:id="rId1409" location="!/rob_schofield/status/844611214428852224"/>
    <hyperlink ref="V725" r:id="rId1410" location="!/rob_schofield/status/844880446219583492"/>
    <hyperlink ref="V726" r:id="rId1411" location="!/lindsaywagnernc/status/844195201329565696"/>
    <hyperlink ref="V727" r:id="rId1412" location="!/lindsaywagnernc/status/844914351614152707"/>
    <hyperlink ref="V728" r:id="rId1413" location="!/sundeefrazier/status/842794189905575936"/>
    <hyperlink ref="V729" r:id="rId1414" location="!/mehtasbespandas/status/842787723018735617"/>
    <hyperlink ref="V730" r:id="rId1415" location="!/megan_mehta/status/842787641993187328"/>
    <hyperlink ref="V731" r:id="rId1416" location="!/sundeefrazier/status/842794189905575936"/>
    <hyperlink ref="V732" r:id="rId1417" location="!/mehtasbespandas/status/842787723018735617"/>
    <hyperlink ref="V733" r:id="rId1418" location="!/megan_mehta/status/842787641993187328"/>
    <hyperlink ref="V734" r:id="rId1419" location="!/sundeefrazier/status/842794189905575936"/>
    <hyperlink ref="V735" r:id="rId1420" location="!/mehtasbespandas/status/842787723018735617"/>
    <hyperlink ref="V736" r:id="rId1421" location="!/megan_mehta/status/842787641993187328"/>
    <hyperlink ref="V737" r:id="rId1422" location="!/mehtasbespandas/status/842787723018735617"/>
    <hyperlink ref="V738" r:id="rId1423" location="!/mehtasbespandas/status/844919301282942976"/>
    <hyperlink ref="V739" r:id="rId1424" location="!/megan_mehta/status/844919392253173760"/>
    <hyperlink ref="V740" r:id="rId1425" location="!/action_nc/status/844885959183355904"/>
    <hyperlink ref="V741" r:id="rId1426" location="!/jshbooks/status/844923805923446788"/>
    <hyperlink ref="V742" r:id="rId1427" location="!/journalnow/status/844564617317756928"/>
    <hyperlink ref="V743" r:id="rId1428" location="!/journalnow/status/844625742659026944"/>
    <hyperlink ref="V744" r:id="rId1429" location="!/journalnow/status/844932050956275712"/>
    <hyperlink ref="V745" r:id="rId1430" location="!/scooby727us/status/844933515670163458"/>
    <hyperlink ref="V746" r:id="rId1431" location="!/scooby727us/status/844933515670163458"/>
    <hyperlink ref="V747" r:id="rId1432" location="!/stephenrayfield/status/844934012464496640"/>
    <hyperlink ref="V748" r:id="rId1433" location="!/dawnbvaughan/status/844934501499318275"/>
    <hyperlink ref="V749" r:id="rId1434" location="!/braveneutrino/status/843106947465433093"/>
    <hyperlink ref="V750" r:id="rId1435" location="!/braveneutrino/status/844936362595926016"/>
    <hyperlink ref="V751" r:id="rId1436" location="!/braveneutrino/status/843106947465433093"/>
    <hyperlink ref="V752" r:id="rId1437" location="!/apdillon_/status/844616605778821120"/>
    <hyperlink ref="V753" r:id="rId1438" location="!/apdillon_/status/843933082478678016"/>
    <hyperlink ref="V754" r:id="rId1439" location="!/apdillon_/status/844682333508816896"/>
    <hyperlink ref="V755" r:id="rId1440" location="!/apdillon_/status/844886059301384192"/>
    <hyperlink ref="V756" r:id="rId1441" location="!/apdillon_/status/844916639204298752"/>
    <hyperlink ref="V757" r:id="rId1442" location="!/apdillon_/status/843919547157692421"/>
    <hyperlink ref="V758" r:id="rId1443" location="!/apdillon_/status/844702836676050946"/>
    <hyperlink ref="V759" r:id="rId1444" location="!/apdillon_/status/844937835232735235"/>
    <hyperlink ref="V760" r:id="rId1445" location="!/bestncorg/status/842851835014606851"/>
    <hyperlink ref="V761" r:id="rId1446" location="!/bestncorg/status/844884017988165632"/>
    <hyperlink ref="V762" r:id="rId1447" location="!/jaymelinton/status/844357710367936512"/>
    <hyperlink ref="V763" r:id="rId1448" location="!/ashleyhhurley/status/844366489306222594"/>
    <hyperlink ref="V764" r:id="rId1449" location="!/curriculumblog/status/844365920944427009"/>
    <hyperlink ref="V765" r:id="rId1450" location="!/lisahervey/status/844922070861524992"/>
    <hyperlink ref="V766" r:id="rId1451" location="!/fridayinstitute/status/844646130801631232"/>
    <hyperlink ref="V767" r:id="rId1452" location="!/fridayinstitute/status/844932874205847554"/>
    <hyperlink ref="V768" r:id="rId1453" location="!/signgirlbarton/status/844945447382867969"/>
    <hyperlink ref="V769" r:id="rId1454" location="!/ashleyhhurley/status/844366489306222594"/>
    <hyperlink ref="V770" r:id="rId1455" location="!/curriculumblog/status/844365920944427009"/>
    <hyperlink ref="V771" r:id="rId1456" location="!/signgirlbarton/status/844945447382867969"/>
    <hyperlink ref="V772" r:id="rId1457" location="!/mrjamesfrye/status/844354624136077312"/>
    <hyperlink ref="V773" r:id="rId1458" location="!/mrjamesfrye/status/844354624136077312"/>
    <hyperlink ref="V774" r:id="rId1459" location="!/brendanfetters/status/843053179117998080"/>
    <hyperlink ref="V775" r:id="rId1460" location="!/brendanfetters/status/844507211359567872"/>
    <hyperlink ref="V776" r:id="rId1461" location="!/brendanfetters/status/844507211359567872"/>
    <hyperlink ref="V777" r:id="rId1462" location="!/iluveducating/status/843090062443200512"/>
    <hyperlink ref="V778" r:id="rId1463" location="!/mrjamesfrye/status/844354624136077312"/>
    <hyperlink ref="V779" r:id="rId1464" location="!/kylehamstra/status/844365247255379970"/>
    <hyperlink ref="V780" r:id="rId1465" location="!/kylehamstra/status/844366720403951616"/>
    <hyperlink ref="V781" r:id="rId1466" location="!/kylehamstra/status/844367513462935552"/>
    <hyperlink ref="V782" r:id="rId1467" location="!/kylehamstra/status/844368795925954560"/>
    <hyperlink ref="V783" r:id="rId1468" location="!/kylehamstra/status/844368795925954560"/>
    <hyperlink ref="V784" r:id="rId1469" location="!/iluveducating/status/843120630845313024"/>
    <hyperlink ref="V785" r:id="rId1470" location="!/mrjamesfrye/status/844354624136077312"/>
    <hyperlink ref="V786" r:id="rId1471" location="!/jaymelinton/status/844356040284102657"/>
    <hyperlink ref="V787" r:id="rId1472" location="!/nmangum/status/844352217285115904"/>
    <hyperlink ref="V788" r:id="rId1473" location="!/nmangum/status/844354930785894400"/>
    <hyperlink ref="V789" r:id="rId1474" location="!/nmangum/status/844356284405174272"/>
    <hyperlink ref="V790" r:id="rId1475" location="!/nmangum/status/844356643181744128"/>
    <hyperlink ref="V791" r:id="rId1476" location="!/nmangum/status/844363853169393664"/>
    <hyperlink ref="V792" r:id="rId1477" location="!/nmangum/status/844502854731780100"/>
    <hyperlink ref="V793" r:id="rId1478" location="!/mrjamesfrye/status/844354624136077312"/>
    <hyperlink ref="V794" r:id="rId1479" location="!/mrjamesfrye/status/844355035953795073"/>
    <hyperlink ref="V795" r:id="rId1480" location="!/mrjamesfrye/status/844357190605590533"/>
    <hyperlink ref="V796" r:id="rId1481" location="!/mrjamesfrye/status/844358371469934593"/>
    <hyperlink ref="V797" r:id="rId1482" location="!/jeffpcarpenter/status/844358540122841088"/>
    <hyperlink ref="V798" r:id="rId1483" location="!/jeffpcarpenter/status/844359302412455936"/>
    <hyperlink ref="V799" r:id="rId1484" location="!/jaymelinton/status/844358826874802177"/>
    <hyperlink ref="V800" r:id="rId1485" location="!/mrjamesfrye/status/844358806683471872"/>
    <hyperlink ref="V801" r:id="rId1486" location="!/mrjamesfrye/status/844359967889129473"/>
    <hyperlink ref="V802" r:id="rId1487" location="!/jaymelinton/status/844355433024405504"/>
    <hyperlink ref="V803" r:id="rId1488" location="!/jaymelinton/status/844355872876904449"/>
    <hyperlink ref="V804" r:id="rId1489" location="!/jaymelinton/status/844356040284102657"/>
    <hyperlink ref="V805" r:id="rId1490" location="!/jaymelinton/status/844356040284102657"/>
    <hyperlink ref="V806" r:id="rId1491" location="!/jaymelinton/status/844356227572420613"/>
    <hyperlink ref="V807" r:id="rId1492" location="!/jaymelinton/status/844357059554496512"/>
    <hyperlink ref="V808" r:id="rId1493" location="!/jaymelinton/status/844357556298551305"/>
    <hyperlink ref="V809" r:id="rId1494" location="!/jaymelinton/status/844357710367936512"/>
    <hyperlink ref="V810" r:id="rId1495" location="!/jaymelinton/status/844357930703093761"/>
    <hyperlink ref="V811" r:id="rId1496" location="!/jaymelinton/status/844358392458219520"/>
    <hyperlink ref="V812" r:id="rId1497" location="!/jaymelinton/status/844358826874802177"/>
    <hyperlink ref="V813" r:id="rId1498" location="!/jaymelinton/status/844358974396911617"/>
    <hyperlink ref="V814" r:id="rId1499" location="!/jaymelinton/status/844359094249119744"/>
    <hyperlink ref="V815" r:id="rId1500" location="!/jaymelinton/status/844361022202884097"/>
    <hyperlink ref="V816" r:id="rId1501" location="!/jaymelinton/status/844361061155426304"/>
    <hyperlink ref="V817" r:id="rId1502" location="!/jaymelinton/status/844361175471198208"/>
    <hyperlink ref="V818" r:id="rId1503" location="!/jaymelinton/status/844361599230115842"/>
    <hyperlink ref="V819" r:id="rId1504" location="!/jaymelinton/status/844361599230115842"/>
    <hyperlink ref="V820" r:id="rId1505" location="!/jaymelinton/status/844362389667692544"/>
    <hyperlink ref="V821" r:id="rId1506" location="!/jaymelinton/status/844362389667692544"/>
    <hyperlink ref="V822" r:id="rId1507" location="!/sarahwcardwell/status/844357528918118400"/>
    <hyperlink ref="V823" r:id="rId1508" location="!/mrdpasion/status/844360247057764352"/>
    <hyperlink ref="V824" r:id="rId1509" location="!/michgutierrez/status/844359441604661248"/>
    <hyperlink ref="V825" r:id="rId1510" location="!/michgutierrez/status/844363656020348928"/>
    <hyperlink ref="V826" r:id="rId1511" location="!/mrjamesfrye/status/844356366470955008"/>
    <hyperlink ref="V827" r:id="rId1512" location="!/mrjamesfrye/status/844356953933533185"/>
    <hyperlink ref="V828" r:id="rId1513" location="!/mrjamesfrye/status/844357190605590533"/>
    <hyperlink ref="V829" r:id="rId1514" location="!/mrjamesfrye/status/844357292392894464"/>
    <hyperlink ref="V830" r:id="rId1515" location="!/mrjamesfrye/status/844360016643678208"/>
    <hyperlink ref="V831" r:id="rId1516" location="!/ashleyhhurley/status/844360311973040129"/>
    <hyperlink ref="V832" r:id="rId1517" location="!/ashleyhhurley/status/844361859360788480"/>
    <hyperlink ref="V833" r:id="rId1518" location="!/curriculumblog/status/844363708830810112"/>
    <hyperlink ref="V834" r:id="rId1519" location="!/curriculumblog/status/844364422973935616"/>
    <hyperlink ref="V835" r:id="rId1520" location="!/rbreyer51/status/843108266154643456"/>
    <hyperlink ref="V836" r:id="rId1521" location="!/rbreyer51/status/844242492371484672"/>
    <hyperlink ref="V837" r:id="rId1522" location="!/rbreyer51/status/844242756637802496"/>
    <hyperlink ref="V838" r:id="rId1523" location="!/rbreyer51/status/844360164232871937"/>
    <hyperlink ref="V839" r:id="rId1524" location="!/rbreyer51/status/844360697366679553"/>
    <hyperlink ref="V840" r:id="rId1525" location="!/rbreyer51/status/844360877801443330"/>
    <hyperlink ref="V841" r:id="rId1526" location="!/rbreyer51/status/844361394577457152"/>
    <hyperlink ref="V842" r:id="rId1527" location="!/rbreyer51/status/844361553826729985"/>
    <hyperlink ref="V843" r:id="rId1528" location="!/rbreyer51/status/844363339631378432"/>
    <hyperlink ref="V844" r:id="rId1529" location="!/rbreyer51/status/844364194883538945"/>
    <hyperlink ref="V845" r:id="rId1530" location="!/rbreyer51/status/844365569700872192"/>
    <hyperlink ref="V846" r:id="rId1531" location="!/rbreyer51/status/844366077782056961"/>
    <hyperlink ref="V847" r:id="rId1532" location="!/rbreyer51/status/844367834650230784"/>
    <hyperlink ref="V848" r:id="rId1533" location="!/rbreyer51/status/844368476877869056"/>
    <hyperlink ref="V849" r:id="rId1534" location="!/rbreyer51/status/844368969570111488"/>
    <hyperlink ref="V850" r:id="rId1535" location="!/rbreyer51/status/844369164269748224"/>
    <hyperlink ref="V851" r:id="rId1536" location="!/michgutierrez/status/844362141469675520"/>
    <hyperlink ref="V852" r:id="rId1537" location="!/michgutierrez/status/844367896335847426"/>
    <hyperlink ref="V853" r:id="rId1538" location="!/michgutierrez/status/844369201284501506"/>
    <hyperlink ref="V854" r:id="rId1539" location="!/michgutierrez/status/844370044092121088"/>
    <hyperlink ref="V855" r:id="rId1540" location="!/mrjamesfrye/status/844360304930770944"/>
    <hyperlink ref="V856" r:id="rId1541" location="!/ashleyhhurley/status/844359697771712512"/>
    <hyperlink ref="V857" r:id="rId1542" location="!/ashleyhhurley/status/844360148579700736"/>
    <hyperlink ref="V858" r:id="rId1543" location="!/ashleyhhurley/status/844361075520917505"/>
    <hyperlink ref="V859" r:id="rId1544" location="!/ashleyhhurley/status/844361623196368896"/>
    <hyperlink ref="V860" r:id="rId1545" location="!/ashleyhhurley/status/844362324236537856"/>
    <hyperlink ref="V861" r:id="rId1546" location="!/ashleyhhurley/status/844362649240588288"/>
    <hyperlink ref="V862" r:id="rId1547" location="!/ashleyhhurley/status/844363231619698689"/>
    <hyperlink ref="V863" r:id="rId1548" location="!/ashleyhhurley/status/844363422531772422"/>
    <hyperlink ref="V864" r:id="rId1549" location="!/ashleyhhurley/status/844363704858824704"/>
    <hyperlink ref="V865" r:id="rId1550" location="!/ashleyhhurley/status/844363704858824704"/>
    <hyperlink ref="V866" r:id="rId1551" location="!/ashleyhhurley/status/844364272184504320"/>
    <hyperlink ref="V867" r:id="rId1552" location="!/ashleyhhurley/status/844364425738047488"/>
    <hyperlink ref="V868" r:id="rId1553" location="!/ashleyhhurley/status/844365176124166144"/>
    <hyperlink ref="V869" r:id="rId1554" location="!/ashleyhhurley/status/844365678526259201"/>
    <hyperlink ref="V870" r:id="rId1555" location="!/ashleyhhurley/status/844365957275496448"/>
    <hyperlink ref="V871" r:id="rId1556" location="!/ashleyhhurley/status/844365957275496448"/>
    <hyperlink ref="V872" r:id="rId1557" location="!/ashleyhhurley/status/844366254706216960"/>
    <hyperlink ref="V873" r:id="rId1558" location="!/ashleyhhurley/status/844366489306222594"/>
    <hyperlink ref="V874" r:id="rId1559" location="!/ashleyhhurley/status/844367273590771712"/>
    <hyperlink ref="V875" r:id="rId1560" location="!/ashleyhhurley/status/844368034122928129"/>
    <hyperlink ref="V876" r:id="rId1561" location="!/ashleyhhurley/status/844368120081006593"/>
    <hyperlink ref="V877" r:id="rId1562" location="!/curriculumblog/status/844365408836694016"/>
    <hyperlink ref="V878" r:id="rId1563" location="!/mrdpasion/status/844363186870595585"/>
    <hyperlink ref="V879" r:id="rId1564" location="!/mrdpasion/status/844363319607791616"/>
    <hyperlink ref="V880" r:id="rId1565" location="!/mrjamesfrye/status/844360066765611011"/>
    <hyperlink ref="V881" r:id="rId1566" location="!/mrjamesfrye/status/844361710668578816"/>
    <hyperlink ref="V882" r:id="rId1567" location="!/mrjamesfrye/status/844362479652257792"/>
    <hyperlink ref="V883" r:id="rId1568" location="!/mrjamesfrye/status/844363000031182853"/>
    <hyperlink ref="V884" r:id="rId1569" location="!/sarahwcardwell/status/842805737923534849"/>
    <hyperlink ref="V885" r:id="rId1570" location="!/sarahwcardwell/status/844259491545858048"/>
    <hyperlink ref="V886" r:id="rId1571" location="!/sarahwcardwell/status/844355680689631232"/>
    <hyperlink ref="V887" r:id="rId1572" location="!/sarahwcardwell/status/844356057791168512"/>
    <hyperlink ref="V888" r:id="rId1573" location="!/sarahwcardwell/status/844356722999394305"/>
    <hyperlink ref="V889" r:id="rId1574" location="!/sarahwcardwell/status/844357528918118400"/>
    <hyperlink ref="V890" r:id="rId1575" location="!/sarahwcardwell/status/844358408878854149"/>
    <hyperlink ref="V891" r:id="rId1576" location="!/sarahwcardwell/status/844361170291187712"/>
    <hyperlink ref="V892" r:id="rId1577" location="!/sarahwcardwell/status/844361678389153794"/>
    <hyperlink ref="V893" r:id="rId1578" location="!/sarahwcardwell/status/844363961801850880"/>
    <hyperlink ref="V894" r:id="rId1579" location="!/sarahwcardwell/status/844366494360330244"/>
    <hyperlink ref="V895" r:id="rId1580" location="!/sarahwcardwell/status/844369066278170626"/>
    <hyperlink ref="V896" r:id="rId1581" location="!/michgutierrez/status/844359680205967360"/>
    <hyperlink ref="V897" r:id="rId1582" location="!/michgutierrez/status/844360106905079813"/>
    <hyperlink ref="V898" r:id="rId1583" location="!/michgutierrez/status/844363323533639685"/>
    <hyperlink ref="V899" r:id="rId1584" location="!/mrjamesfrye/status/844354624136077312"/>
    <hyperlink ref="V900" r:id="rId1585" location="!/mrjamesfrye/status/844356604103475200"/>
    <hyperlink ref="V901" r:id="rId1586" location="!/mrjamesfrye/status/844359035965116416"/>
    <hyperlink ref="V902" r:id="rId1587" location="!/mrjamesfrye/status/844363877177593860"/>
    <hyperlink ref="V903" r:id="rId1588" location="!/curriculumblog/status/844366852247732224"/>
    <hyperlink ref="V904" r:id="rId1589" location="!/kennycmckee/status/844373840612462592"/>
    <hyperlink ref="V905" r:id="rId1590" location="!/kennycmckee/status/844373840612462592"/>
    <hyperlink ref="V906" r:id="rId1591" location="!/mrjamesfrye/status/844366650132647937"/>
    <hyperlink ref="V907" r:id="rId1592" location="!/curriculumblog/status/844358863621165056"/>
    <hyperlink ref="V908" r:id="rId1593" location="!/curriculumblog/status/844359309437947904"/>
    <hyperlink ref="V909" r:id="rId1594" location="!/curriculumblog/status/844359808614629376"/>
    <hyperlink ref="V910" r:id="rId1595" location="!/curriculumblog/status/844361475363913733"/>
    <hyperlink ref="V911" r:id="rId1596" location="!/curriculumblog/status/844362869378551809"/>
    <hyperlink ref="V912" r:id="rId1597" location="!/curriculumblog/status/844365550675546114"/>
    <hyperlink ref="V913" r:id="rId1598" location="!/curriculumblog/status/844366280828342272"/>
    <hyperlink ref="V914" r:id="rId1599" location="!/curriculumblog/status/844366852247732224"/>
    <hyperlink ref="V915" r:id="rId1600" location="!/curriculumblog/status/844368496679161857"/>
    <hyperlink ref="V916" r:id="rId1601" location="!/mrdpasion/status/844363999991005185"/>
    <hyperlink ref="V917" r:id="rId1602" location="!/michgutierrez/status/844370397642604544"/>
    <hyperlink ref="V918" r:id="rId1603" location="!/mrjamesfrye/status/844359265422856192"/>
    <hyperlink ref="V919" r:id="rId1604" location="!/mrjamesfrye/status/844360119521591296"/>
    <hyperlink ref="V920" r:id="rId1605" location="!/mrjamesfrye/status/844366650132647937"/>
    <hyperlink ref="V921" r:id="rId1606" location="!/mrjamesfrye/status/844369276211486720"/>
    <hyperlink ref="V922" r:id="rId1607" location="!/mrdpasion/status/844367867831291904"/>
    <hyperlink ref="V923" r:id="rId1608" location="!/mrjamesfrye/status/844369378317602816"/>
    <hyperlink ref="V924" r:id="rId1609" location="!/mrdpasion/status/844367867831291904"/>
    <hyperlink ref="V925" r:id="rId1610" location="!/michgutierrez/status/844357723168886785"/>
    <hyperlink ref="V926" r:id="rId1611" location="!/michgutierrez/status/844358064300052480"/>
    <hyperlink ref="V927" r:id="rId1612" location="!/michgutierrez/status/844358869212168193"/>
    <hyperlink ref="V928" r:id="rId1613" location="!/michgutierrez/status/844360106905079813"/>
    <hyperlink ref="V929" r:id="rId1614" location="!/michgutierrez/status/844360295963398145"/>
    <hyperlink ref="V930" r:id="rId1615" location="!/michgutierrez/status/844361624991514624"/>
    <hyperlink ref="V931" r:id="rId1616" location="!/michgutierrez/status/844362141469675520"/>
    <hyperlink ref="V932" r:id="rId1617" location="!/michgutierrez/status/844363656020348928"/>
    <hyperlink ref="V933" r:id="rId1618" location="!/michgutierrez/status/844363656020348928"/>
    <hyperlink ref="V934" r:id="rId1619" location="!/michgutierrez/status/844365306378272770"/>
    <hyperlink ref="V935" r:id="rId1620" location="!/michgutierrez/status/844365618115694593"/>
    <hyperlink ref="V936" r:id="rId1621" location="!/michgutierrez/status/844365940418580481"/>
    <hyperlink ref="V937" r:id="rId1622" location="!/michgutierrez/status/844366292656279552"/>
    <hyperlink ref="V938" r:id="rId1623" location="!/michgutierrez/status/844366896698937345"/>
    <hyperlink ref="V939" r:id="rId1624" location="!/michgutierrez/status/844367533360791552"/>
    <hyperlink ref="V940" r:id="rId1625" location="!/michgutierrez/status/844368082458103809"/>
    <hyperlink ref="V941" r:id="rId1626" location="!/michgutierrez/status/844368544955617280"/>
    <hyperlink ref="V942" r:id="rId1627" location="!/michgutierrez/status/844368874946662401"/>
    <hyperlink ref="V943" r:id="rId1628" location="!/michgutierrez/status/844369604923342849"/>
    <hyperlink ref="V944" r:id="rId1629" location="!/michgutierrez/status/844370900698976260"/>
    <hyperlink ref="V945" r:id="rId1630" location="!/mrjamesfrye/status/844358090237595649"/>
    <hyperlink ref="V946" r:id="rId1631" location="!/mrjamesfrye/status/844360016643678208"/>
    <hyperlink ref="V947" r:id="rId1632" location="!/mrjamesfrye/status/844365759484776448"/>
    <hyperlink ref="V948" r:id="rId1633" location="!/mrjamesfrye/status/844369259342053377"/>
    <hyperlink ref="V949" r:id="rId1634" location="!/mrjamesfrye/status/844369282532360192"/>
    <hyperlink ref="V950" r:id="rId1635" location="!/mrjamesfrye/status/844369378317602816"/>
    <hyperlink ref="V951" r:id="rId1636" location="!/mrdpasion/status/844355927545466880"/>
    <hyperlink ref="V952" r:id="rId1637" location="!/mrdpasion/status/844360973414776832"/>
    <hyperlink ref="V953" r:id="rId1638" location="!/mrdpasion/status/844361252990275584"/>
    <hyperlink ref="V954" r:id="rId1639" location="!/mrdpasion/status/844361462273523712"/>
    <hyperlink ref="V955" r:id="rId1640" location="!/mrdpasion/status/844361718767796224"/>
    <hyperlink ref="V956" r:id="rId1641" location="!/mrdpasion/status/844361916428566530"/>
    <hyperlink ref="V957" r:id="rId1642" location="!/mrdpasion/status/844363186870595585"/>
    <hyperlink ref="V958" r:id="rId1643" location="!/mrdpasion/status/844363319607791616"/>
    <hyperlink ref="V959" r:id="rId1644" location="!/mrdpasion/status/844366637935529986"/>
    <hyperlink ref="V960" r:id="rId1645" location="!/mrdpasion/status/844368307033661440"/>
    <hyperlink ref="V961" r:id="rId1646" location="!/mrdpasion/status/844368927807426561"/>
    <hyperlink ref="V962" r:id="rId1647" location="!/mrdpasion/status/844368927807426561"/>
    <hyperlink ref="V963" r:id="rId1648" location="!/mrjamesfrye/status/844356104737968128"/>
    <hyperlink ref="V964" r:id="rId1649" location="!/mrjamesfrye/status/844361362306486272"/>
    <hyperlink ref="V965" r:id="rId1650" location="!/mrjamesfrye/status/844362249447858176"/>
    <hyperlink ref="V966" r:id="rId1651" location="!/mrjamesfrye/status/844369378317602816"/>
    <hyperlink ref="V967" r:id="rId1652" location="!/mrjamesfrye/status/844946020920365057"/>
    <hyperlink ref="V968" r:id="rId1653" location="!/mrjamesfrye/status/844349703785459712"/>
    <hyperlink ref="V969" r:id="rId1654" location="!/mrjamesfrye/status/844352160653565956"/>
    <hyperlink ref="V970" r:id="rId1655" location="!/mrjamesfrye/status/844353569956548608"/>
    <hyperlink ref="V971" r:id="rId1656" location="!/mrjamesfrye/status/844353751737622528"/>
    <hyperlink ref="V972" r:id="rId1657" location="!/mrjamesfrye/status/844353879437463552"/>
    <hyperlink ref="V973" r:id="rId1658" location="!/mrjamesfrye/status/844354765584846848"/>
    <hyperlink ref="V974" r:id="rId1659" location="!/mrjamesfrye/status/844355268028907522"/>
    <hyperlink ref="V975" r:id="rId1660" location="!/mrjamesfrye/status/844355411465654272"/>
    <hyperlink ref="V976" r:id="rId1661" location="!/mrjamesfrye/status/844355917038714880"/>
    <hyperlink ref="V977" r:id="rId1662" location="!/mrjamesfrye/status/844357488703090688"/>
    <hyperlink ref="V978" r:id="rId1663" location="!/mrjamesfrye/status/844357793528328192"/>
    <hyperlink ref="V979" r:id="rId1664" location="!/mrjamesfrye/status/844357977482125312"/>
    <hyperlink ref="V980" r:id="rId1665" location="!/mrjamesfrye/status/844359587306393600"/>
    <hyperlink ref="V981" r:id="rId1666" location="!/mrjamesfrye/status/844360210814812160"/>
    <hyperlink ref="V982" r:id="rId1667" location="!/mrjamesfrye/status/844360465014804480"/>
    <hyperlink ref="V983" r:id="rId1668" location="!/mrjamesfrye/status/844361471622631425"/>
    <hyperlink ref="V984" r:id="rId1669" location="!/mrjamesfrye/status/844361817090654213"/>
    <hyperlink ref="V985" r:id="rId1670" location="!/mrjamesfrye/status/844362942644715520"/>
    <hyperlink ref="V986" r:id="rId1671" location="!/mrjamesfrye/status/844363199512240129"/>
    <hyperlink ref="V987" r:id="rId1672" location="!/mrjamesfrye/status/844364108858363904"/>
    <hyperlink ref="V988" r:id="rId1673" location="!/mrjamesfrye/status/844364571792101376"/>
    <hyperlink ref="V989" r:id="rId1674" location="!/mrjamesfrye/status/844364877917540353"/>
    <hyperlink ref="V990" r:id="rId1675" location="!/mrjamesfrye/status/844364974512361472"/>
    <hyperlink ref="V991" r:id="rId1676" location="!/mrjamesfrye/status/844366437183635457"/>
    <hyperlink ref="V992" r:id="rId1677" location="!/mrjamesfrye/status/844366939581534208"/>
    <hyperlink ref="V993" r:id="rId1678" location="!/mrjamesfrye/status/844367506047455232"/>
    <hyperlink ref="V994" r:id="rId1679" location="!/mrjamesfrye/status/844367729146650626"/>
    <hyperlink ref="V995" r:id="rId1680" location="!/mrjamesfrye/status/844368159629037568"/>
    <hyperlink ref="V996" r:id="rId1681" location="!/mrjamesfrye/status/844368717421121536"/>
    <hyperlink ref="V997" r:id="rId1682" location="!/mtnareaworks/status/844493880313741312"/>
    <hyperlink ref="V998" r:id="rId1683" location="!/mtnareaworks/status/844946489524785153"/>
    <hyperlink ref="V999" r:id="rId1684" location="!/jasonsaine97th/status/842838917032427521"/>
    <hyperlink ref="V1000" r:id="rId1685" location="!/jasonsaine97th/status/843821175855751169"/>
    <hyperlink ref="V1001" r:id="rId1686" location="!/jasonsaine97th/status/844210355974934531"/>
    <hyperlink ref="V1002" r:id="rId1687" location="!/jasonsaine97th/status/844563438718406656"/>
    <hyperlink ref="V1003" r:id="rId1688" location="!/markrjohnsonnc/status/842851418801393664"/>
    <hyperlink ref="V1004" r:id="rId1689" location="!/nelsondollar36/status/843887759693660160"/>
    <hyperlink ref="V1005" r:id="rId1690" location="!/nelsondollar36/status/844948307000672257"/>
    <hyperlink ref="V1006" r:id="rId1691" location="!/chuckmcgrady/status/844948746635005953"/>
    <hyperlink ref="V1007" r:id="rId1692" location="!/jamescu1992/status/844950146253238273"/>
    <hyperlink ref="V1008" r:id="rId1693" location="!/ncmuseumhistory/status/843159801303580674"/>
    <hyperlink ref="V1009" r:id="rId1694" location="!/ncmuseumhistory/status/843159801303580674"/>
    <hyperlink ref="V1010" r:id="rId1695" location="!/mrsyork4thgrade/status/843159272993230849"/>
    <hyperlink ref="V1011" r:id="rId1696" location="!/franklin27030/status/843159143016005632"/>
    <hyperlink ref="V1012" r:id="rId1697" location="!/franklinconews/status/844951962412027906"/>
    <hyperlink ref="V1013" r:id="rId1698" location="!/delaneypv15/status/844953584844328961"/>
    <hyperlink ref="V1014" r:id="rId1699" location="!/delaneypv15/status/844953584844328961"/>
    <hyperlink ref="V1015" r:id="rId1700" location="!/delaneypv15/status/844953584844328961"/>
    <hyperlink ref="V1016" r:id="rId1701" location="!/delaneypv15/status/844953584844328961"/>
    <hyperlink ref="V1017" r:id="rId1702" location="!/ssgrj/status/844954043336331264"/>
    <hyperlink ref="V1018" r:id="rId1703" location="!/ncstateaflcio/status/844955359143956481"/>
    <hyperlink ref="V1019" r:id="rId1704" location="!/ncstateaflcio/status/844955359143956481"/>
    <hyperlink ref="V1020" r:id="rId1705" location="!/ncstateaflcio/status/844955359143956481"/>
    <hyperlink ref="V1021" r:id="rId1706" location="!/ncstateaflcio/status/844955359143956481"/>
    <hyperlink ref="V1022" r:id="rId1707" location="!/edcampbeach/status/843804065347731456"/>
    <hyperlink ref="V1023" r:id="rId1708" location="!/edcampbeach/status/844169977364144129"/>
    <hyperlink ref="V1024" r:id="rId1709" location="!/edcampbeach/status/844960390618513408"/>
    <hyperlink ref="V1025" r:id="rId1710" location="!/bevladd/status/844960521619197952"/>
    <hyperlink ref="V1026" r:id="rId1711" location="!/bevladd/status/844355950995652608"/>
    <hyperlink ref="V1027" r:id="rId1712" location="!/bobbier26045199/status/844962085427707905"/>
    <hyperlink ref="V1028" r:id="rId1713" location="!/bobbier26045199/status/844962085427707905"/>
    <hyperlink ref="V1029" r:id="rId1714" location="!/bobbier26045199/status/844962085427707905"/>
    <hyperlink ref="V1030" r:id="rId1715" location="!/bobbier26045199/status/844962085427707905"/>
    <hyperlink ref="V1031" r:id="rId1716" location="!/thencforum/status/844573239766634496"/>
    <hyperlink ref="V1032" r:id="rId1717" location="!/reavisdowell/status/844969348733292545"/>
    <hyperlink ref="V1033" r:id="rId1718" location="!/thencforum/status/842872488774254592"/>
    <hyperlink ref="V1034" r:id="rId1719" location="!/thencforum/status/843427901961920514"/>
    <hyperlink ref="V1035" r:id="rId1720" location="!/thencforum/status/843752501887324160"/>
    <hyperlink ref="V1036" r:id="rId1721" location="!/thencforum/status/843778664844201986"/>
    <hyperlink ref="V1037" r:id="rId1722" location="!/thencforum/status/844274201141886980"/>
    <hyperlink ref="V1038" r:id="rId1723" location="!/thencforum/status/844496546783727616"/>
    <hyperlink ref="V1039" r:id="rId1724" location="!/thencforum/status/844593614386839553"/>
    <hyperlink ref="V1040" r:id="rId1725" location="!/thencforum/status/844665459156881409"/>
    <hyperlink ref="V1041" r:id="rId1726" location="!/thencforum/status/844897960450252800"/>
    <hyperlink ref="V1042" r:id="rId1727" location="!/reavisdowell/status/844308800513490948"/>
    <hyperlink ref="V1043" r:id="rId1728" location="!/reavisdowell/status/844969348733292545"/>
    <hyperlink ref="V1044" r:id="rId1729" location="!/reavisdowell/status/844310077582528512"/>
    <hyperlink ref="V1045" r:id="rId1730" location="!/reavisdowell/status/844310185824915456"/>
    <hyperlink ref="V1046" r:id="rId1731" location="!/carltonhuffman/status/844969735292960768"/>
    <hyperlink ref="V1047" r:id="rId1732" location="!/jenfornc36/status/842825984038649858"/>
    <hyperlink ref="V1048" r:id="rId1733" location="!/jenfornc36/status/842825984038649858"/>
    <hyperlink ref="V1049" r:id="rId1734" location="!/jenfornc36/status/844577541671141376"/>
    <hyperlink ref="V1050" r:id="rId1735" location="!/jenfornc36/status/844577541671141376"/>
    <hyperlink ref="V1051" r:id="rId1736" location="!/jenfornc36/status/844577541671141376"/>
    <hyperlink ref="V1052" r:id="rId1737" location="!/jenfornc36/status/844975482185625640"/>
    <hyperlink ref="V1053" r:id="rId1738" location="!/jenfornc36/status/844975482185625640"/>
    <hyperlink ref="V1054" r:id="rId1739" location="!/jenfornc36/status/844975482185625640"/>
    <hyperlink ref="V1055" r:id="rId1740" location="!/lindsaywagnernc/status/844198062948057092"/>
    <hyperlink ref="V1056" r:id="rId1741" location="!/lindsaywagnernc/status/844539719895728128"/>
    <hyperlink ref="V1057" r:id="rId1742" location="!/lindsaywagnernc/status/844544351183257600"/>
    <hyperlink ref="V1058" r:id="rId1743" location="!/lindsaywagnernc/status/844566234058440706"/>
    <hyperlink ref="V1059" r:id="rId1744" location="!/lindsaywagnernc/status/844566234058440706"/>
    <hyperlink ref="V1060" r:id="rId1745" location="!/lindsaywagnernc/status/844566234058440706"/>
    <hyperlink ref="V1061" r:id="rId1746" location="!/lindsaywagnernc/status/844581319673892865"/>
    <hyperlink ref="V1062" r:id="rId1747" location="!/lindsaywagnernc/status/844914182642454528"/>
    <hyperlink ref="V1063" r:id="rId1748" location="!/lindsaywagnernc/status/844914433088466945"/>
    <hyperlink ref="V1064" r:id="rId1749" location="!/lindsaywagnernc/status/844918340334342144"/>
    <hyperlink ref="V1065" r:id="rId1750" location="!/dljhcps/status/842938920530821120"/>
    <hyperlink ref="V1066" r:id="rId1751" location="!/drjuneatkinson/status/844282986900180992"/>
    <hyperlink ref="V1067" r:id="rId1752" location="!/dljhcps/status/844339047912914944"/>
    <hyperlink ref="V1068" r:id="rId1753" location="!/dljhcps/status/844975557657972736"/>
    <hyperlink ref="V1069" r:id="rId1754" location="!/hsg_nc/status/844974665533718528"/>
    <hyperlink ref="V1070" r:id="rId1755" location="!/hsg_nc/status/844976513292423168"/>
    <hyperlink ref="V1071" r:id="rId1756" location="!/hsg_nc/status/844977190521458688"/>
    <hyperlink ref="V1072" r:id="rId1757" location="!/dc_price/status/844981112891981825"/>
    <hyperlink ref="V1073" r:id="rId1758" location="!/allisunrae/status/844977260197228545"/>
    <hyperlink ref="V1074" r:id="rId1759" location="!/allisunrae/status/844585133814566913"/>
    <hyperlink ref="V1075" r:id="rId1760" location="!/allisunrae/status/844907573719584768"/>
    <hyperlink ref="V1076" r:id="rId1761" location="!/allisunrae/status/844971899440582656"/>
    <hyperlink ref="V1077" r:id="rId1762" location="!/allisunrae/status/844977260197228545"/>
    <hyperlink ref="V1078" r:id="rId1763" location="!/allisunrae/status/844981673687207937"/>
    <hyperlink ref="V1079" r:id="rId1764" location="!/momo201/status/844599908057432067"/>
    <hyperlink ref="V1080" r:id="rId1765" location="!/momo201/status/844982824256098304"/>
    <hyperlink ref="V1081" r:id="rId1766" location="!/momo201/status/844982824256098304"/>
    <hyperlink ref="V1082" r:id="rId1767" location="!/momo201/status/844982824256098304"/>
    <hyperlink ref="V1083" r:id="rId1768" location="!/kairosga_nc/status/844537935160659970"/>
    <hyperlink ref="V1084" r:id="rId1769" location="!/kairosga_nc/status/844984659926749184"/>
    <hyperlink ref="V1085" r:id="rId1770" location="!/arthurb3/status/844984688435449857"/>
    <hyperlink ref="V1086" r:id="rId1771" location="!/progressnow_nc/status/844563003966132224"/>
    <hyperlink ref="V1087" r:id="rId1772" location="!/1ysupenguin/status/844562480114360321"/>
    <hyperlink ref="V1088" r:id="rId1773" location="!/1ysupenguin/status/844186603220320256"/>
    <hyperlink ref="V1089" r:id="rId1774" location="!/1ysupenguin/status/844340227925856258"/>
    <hyperlink ref="V1090" r:id="rId1775" location="!/1ysupenguin/status/844966831630811137"/>
    <hyperlink ref="V1091" r:id="rId1776" location="!/1ysupenguin/status/844986231893250048"/>
    <hyperlink ref="V1092" r:id="rId1777" location="!/1ysupenguin/status/844986231893250048"/>
    <hyperlink ref="V1093" r:id="rId1778" location="!/1ysupenguin/status/844986286242967553"/>
    <hyperlink ref="V1094" r:id="rId1779" location="!/mj_maher/status/844715998259433473"/>
    <hyperlink ref="V1095" r:id="rId1780" location="!/streamnorth/status/842837930846687232"/>
    <hyperlink ref="V1096" r:id="rId1781" location="!/streamnorth/status/843954657982627841"/>
    <hyperlink ref="V1097" r:id="rId1782" location="!/streamnorth/status/844181276974374912"/>
    <hyperlink ref="V1098" r:id="rId1783" location="!/streamnorth/status/844990716669558784"/>
    <hyperlink ref="V1099" r:id="rId1784" location="!/dc_price/status/844590065095524357"/>
    <hyperlink ref="V1100" r:id="rId1785" location="!/streamnorth/status/842838947151708165"/>
    <hyperlink ref="V1101" r:id="rId1786" location="!/streamnorth/status/844196879005040640"/>
    <hyperlink ref="V1102" r:id="rId1787" location="!/streamnorth/status/844197428354072576"/>
    <hyperlink ref="V1103" r:id="rId1788" location="!/streamnorth/status/844283648417447943"/>
    <hyperlink ref="V1104" r:id="rId1789" location="!/streamnorth/status/844285841405100033"/>
    <hyperlink ref="V1105" r:id="rId1790" location="!/streamnorth/status/844524615921754112"/>
    <hyperlink ref="V1106" r:id="rId1791" location="!/streamnorth/status/844525571698802689"/>
    <hyperlink ref="V1107" r:id="rId1792" location="!/streamnorth/status/844561206287446017"/>
    <hyperlink ref="V1108" r:id="rId1793" location="!/streamnorth/status/844587266093801472"/>
    <hyperlink ref="V1109" r:id="rId1794" location="!/streamnorth/status/844907728397045764"/>
    <hyperlink ref="V1110" r:id="rId1795" location="!/streamnorth/status/844910514367090689"/>
    <hyperlink ref="V1111" r:id="rId1796" location="!/streamnorth/status/844986427255541760"/>
    <hyperlink ref="V1112" r:id="rId1797" location="!/emalineweeks/status/845000687767474176"/>
    <hyperlink ref="V1113" r:id="rId1798" location="!/ncgop/status/845000688937684995"/>
    <hyperlink ref="V1114" r:id="rId1799" location="!/lynn_bonner/status/845003602880028681"/>
    <hyperlink ref="V1115" r:id="rId1800" location="!/lynn_bonner/status/845003602880028681"/>
    <hyperlink ref="V1116" r:id="rId1801" location="!/katiemanson527/status/845004283502366722"/>
    <hyperlink ref="V1117" r:id="rId1802" location="!/sheiladenn/status/845005158316675072"/>
    <hyperlink ref="V1118" r:id="rId1803" location="!/sheiladenn/status/845005158316675072"/>
    <hyperlink ref="V1119" r:id="rId1804" location="!/allisonmahaley/status/845005745288548352"/>
    <hyperlink ref="V1120" r:id="rId1805" location="!/allisonmahaley/status/845005745288548352"/>
    <hyperlink ref="V1121" r:id="rId1806" location="!/allisonmahaley/status/845005745288548352"/>
    <hyperlink ref="V1122" r:id="rId1807" location="!/allisonmahaley/status/845005768571207682"/>
    <hyperlink ref="V1123" r:id="rId1808" location="!/allisonmahaley/status/845005768571207682"/>
    <hyperlink ref="V1124" r:id="rId1809" location="!/allisonmahaley/status/845005768571207682"/>
    <hyperlink ref="V1125" r:id="rId1810" location="!/allisonmahaley/status/845006417841008640"/>
    <hyperlink ref="V1126" r:id="rId1811" location="!/allisonmahaley/status/845006417841008640"/>
    <hyperlink ref="V1127" r:id="rId1812" location="!/allisonmahaley/status/845006417841008640"/>
    <hyperlink ref="V1128" r:id="rId1813" location="!/allisonmahaley/status/845006417841008640"/>
    <hyperlink ref="V1129" r:id="rId1814" location="!/domteasley/status/844851091233681408"/>
    <hyperlink ref="V1130" r:id="rId1815" location="!/hopkinsroom/status/845010050536148992"/>
    <hyperlink ref="V1131" r:id="rId1816" location="!/lucasgillispie/status/842829607044874241"/>
    <hyperlink ref="V1132" r:id="rId1817" location="!/lucasgillispie/status/844158163955994624"/>
    <hyperlink ref="V1133" r:id="rId1818" location="!/lucasgillispie/status/844159196618809344"/>
    <hyperlink ref="V1134" r:id="rId1819" location="!/lucasgillispie/status/844159398402572288"/>
    <hyperlink ref="V1135" r:id="rId1820" location="!/iluveducating/status/844530784799281153"/>
    <hyperlink ref="V1136" r:id="rId1821" location="!/lucasgillispie/status/844546612068257793"/>
    <hyperlink ref="V1137" r:id="rId1822" location="!/lucasgillispie/status/844524226463891456"/>
    <hyperlink ref="V1138" r:id="rId1823" location="!/lucasgillispie/status/844555438234447872"/>
    <hyperlink ref="V1139" r:id="rId1824" location="!/lucasgillispie/status/844524226463891456"/>
    <hyperlink ref="V1140" r:id="rId1825" location="!/lucasgillispie/status/844555438234447872"/>
    <hyperlink ref="V1141" r:id="rId1826" location="!/tonya_nc/status/844328213975322625"/>
    <hyperlink ref="V1142" r:id="rId1827" location="!/lucasgillispie/status/844555580060643328"/>
    <hyperlink ref="V1143" r:id="rId1828" location="!/iluveducating/status/844530784799281153"/>
    <hyperlink ref="V1144" r:id="rId1829" location="!/iluveducating/status/844636932449689600"/>
    <hyperlink ref="V1145" r:id="rId1830" location="!/bloxelsbuilder/status/844702154631925764"/>
    <hyperlink ref="V1146" r:id="rId1831" location="!/lucasgillispie/status/844546612068257793"/>
    <hyperlink ref="V1147" r:id="rId1832" location="!/lucasgillispie/status/844646554510266368"/>
    <hyperlink ref="V1148" r:id="rId1833" location="!/lucasgillispie/status/844887911233441794"/>
    <hyperlink ref="V1149" r:id="rId1834" location="!/lucasgillispie/status/844897193593094144"/>
    <hyperlink ref="V1150" r:id="rId1835" location="!/iluveducating/status/842824026913411072"/>
    <hyperlink ref="V1151" r:id="rId1836" location="!/iluveducating/status/842885190611435525"/>
    <hyperlink ref="V1152" r:id="rId1837" location="!/iluveducating/status/843083645728538624"/>
    <hyperlink ref="V1153" r:id="rId1838" location="!/iluveducating/status/843098334747394049"/>
    <hyperlink ref="V1154" r:id="rId1839" location="!/iluveducating/status/843123842474283009"/>
    <hyperlink ref="V1155" r:id="rId1840" location="!/iluveducating/status/843161731383939072"/>
    <hyperlink ref="V1156" r:id="rId1841" location="!/iluveducating/status/843638070935281664"/>
    <hyperlink ref="V1157" r:id="rId1842" location="!/iluveducating/status/843845755257458689"/>
    <hyperlink ref="V1158" r:id="rId1843" location="!/iluveducating/status/844590428141834240"/>
    <hyperlink ref="V1159" r:id="rId1844" location="!/lucasgillispie/status/844546612068257793"/>
    <hyperlink ref="V1160" r:id="rId1845" location="!/lucasgillispie/status/844646554510266368"/>
    <hyperlink ref="V1161" r:id="rId1846" location="!/deannedanley/status/843880171291729920"/>
    <hyperlink ref="V1162" r:id="rId1847" location="!/lucasgillispie/status/844908567845068801"/>
    <hyperlink ref="V1163" r:id="rId1848" location="!/deannedanley/status/845006160889630720"/>
    <hyperlink ref="V1164" r:id="rId1849" location="!/deannedanley/status/845006160889630720"/>
    <hyperlink ref="V1165" r:id="rId1850" location="!/deannedanley/status/845011209409773568"/>
    <hyperlink ref="V1166" r:id="rId1851" location="!/zachary_horner/status/845013003472949250"/>
    <hyperlink ref="V1167" r:id="rId1852" location="!/mrsyork4thgrade/status/843159272993230849"/>
    <hyperlink ref="V1168" r:id="rId1853" location="!/mrsyork4thgrade/status/843626596514840576"/>
    <hyperlink ref="V1169" r:id="rId1854" location="!/mrsyork4thgrade/status/844631848500318208"/>
    <hyperlink ref="V1170" r:id="rId1855" location="!/franklin27030/status/843159143016005632"/>
    <hyperlink ref="V1171" r:id="rId1856" location="!/franklin27030/status/843159899961987073"/>
    <hyperlink ref="V1172" r:id="rId1857" location="!/franklin27030/status/844950733061591041"/>
    <hyperlink ref="V1173" r:id="rId1858" location="!/franklin27030/status/844950733061591041"/>
    <hyperlink ref="V1174" r:id="rId1859" location="!/carrollnewsdave/status/844632156982906881"/>
    <hyperlink ref="V1175" r:id="rId1860" location="!/mrsyork4thgrade/status/844631848500318208"/>
    <hyperlink ref="V1176" r:id="rId1861" location="!/carrollnewsdave/status/844632156982906881"/>
    <hyperlink ref="V1177" r:id="rId1862" location="!/carrollnewsdave/status/844632156982906881"/>
    <hyperlink ref="V1178" r:id="rId1863" location="!/carrollnewsdave/status/845014459387199488"/>
    <hyperlink ref="V1179" r:id="rId1864" location="!/media__mayhem/status/845014710403633152"/>
    <hyperlink ref="V1180" r:id="rId1865" location="!/jessicaholmesnc/status/843925593372745729"/>
    <hyperlink ref="V1181" r:id="rId1866" location="!/jessicaholmesnc/status/843925593372745729"/>
    <hyperlink ref="V1182" r:id="rId1867" location="!/billy_k_ball/status/843881977015156737"/>
    <hyperlink ref="V1183" r:id="rId1868" location="!/billy_k_ball/status/844283934661885952"/>
    <hyperlink ref="V1184" r:id="rId1869" location="!/billy_k_ball/status/844924955372539904"/>
    <hyperlink ref="V1185" r:id="rId1870" location="!/billy_k_ball/status/844946441953009665"/>
    <hyperlink ref="V1186" r:id="rId1871" location="!/billy_k_ball/status/844946441953009665"/>
    <hyperlink ref="V1187" r:id="rId1872" location="!/jenniferlagarde/status/844174651320352768"/>
    <hyperlink ref="V1188" r:id="rId1873" location="!/jenniferlagarde/status/844174651320352768"/>
    <hyperlink ref="V1189" r:id="rId1874" location="!/jenniferlagarde/status/845015599772291076"/>
    <hyperlink ref="V1190" r:id="rId1875" location="!/ncpolicywatch/status/844555514247856128"/>
    <hyperlink ref="V1191" r:id="rId1876" location="!/ncjustice/status/844955048618704899"/>
    <hyperlink ref="V1192" r:id="rId1877" location="!/billy_k_ball/status/844952934056120321"/>
    <hyperlink ref="V1193" r:id="rId1878" location="!/ncpolicywatch/status/844953520507965440"/>
    <hyperlink ref="V1194" r:id="rId1879" location="!/fhs_mc/status/845020363482370049"/>
    <hyperlink ref="V1195" r:id="rId1880" location="!/fhs_mc/status/845020363482370049"/>
    <hyperlink ref="V1196" r:id="rId1881" location="!/bestncorg/status/842810338039021569"/>
    <hyperlink ref="V1197" r:id="rId1882" location="!/bestncorg/status/843084877079744516"/>
    <hyperlink ref="V1198" r:id="rId1883" location="!/bestncorg/status/843494852566401024"/>
    <hyperlink ref="V1199" r:id="rId1884" location="!/bestncorg/status/843746473623896064"/>
    <hyperlink ref="V1200" r:id="rId1885" location="!/bestncorg/status/843796878814842880"/>
    <hyperlink ref="V1201" r:id="rId1886" location="!/bestncorg/status/843857290147106817"/>
    <hyperlink ref="V1202" r:id="rId1887" location="!/bestncorg/status/844108864027066369"/>
    <hyperlink ref="V1203" r:id="rId1888" location="!/bestncorg/status/844159246925205504"/>
    <hyperlink ref="V1204" r:id="rId1889" location="!/bestncorg/status/844219687370215424"/>
    <hyperlink ref="V1205" r:id="rId1890" location="!/bestncorg/status/844471308251475970"/>
    <hyperlink ref="V1206" r:id="rId1891" location="!/bestncorg/status/844521625064292353"/>
    <hyperlink ref="V1207" r:id="rId1892" location="!/bestncorg/status/844582057338720256"/>
    <hyperlink ref="V1208" r:id="rId1893" location="!/bestncorg/status/844944459632689152"/>
    <hyperlink ref="V1209" r:id="rId1894" location="!/bestncorg/status/844944459926188032"/>
    <hyperlink ref="V1210" r:id="rId1895" location="!/mrs_principal/status/845023221766344704"/>
    <hyperlink ref="V1211" r:id="rId1896" location="!/lucasgillispie/status/843115960550768641"/>
    <hyperlink ref="V1212" r:id="rId1897" location="!/lucasgillispie/status/843387905963974656"/>
    <hyperlink ref="V1213" r:id="rId1898" location="!/lucasgillispie/status/844909058985484288"/>
    <hyperlink ref="V1214" r:id="rId1899" location="!/lucasgillispie/status/845011180007702530"/>
    <hyperlink ref="V1215" r:id="rId1900" location="!/karop3/status/845023987117805572"/>
    <hyperlink ref="V1216" r:id="rId1901" location="!/roydcooper2017/status/845024659586342912"/>
    <hyperlink ref="V1217" r:id="rId1902" location="!/wcslechta/status/844367067113537537"/>
    <hyperlink ref="V1218" r:id="rId1903" location="!/wcslechta/status/844367067113537537"/>
    <hyperlink ref="V1219" r:id="rId1904" location="!/wcslechta/status/844367067113537537"/>
    <hyperlink ref="V1220" r:id="rId1905" location="!/wcslechta/status/845029365809385472"/>
    <hyperlink ref="V1221" r:id="rId1906" location="!/kidz_notes/status/844557860713484289"/>
    <hyperlink ref="V1222" r:id="rId1907" location="!/nckhui/status/844256076635803648"/>
    <hyperlink ref="V1223" r:id="rId1908" location="!/nckhui/status/844306750417317888"/>
    <hyperlink ref="V1224" r:id="rId1909" location="!/nckhui/status/844319803632488449"/>
    <hyperlink ref="V1225" r:id="rId1910" location="!/nckhui/status/844322271024087040"/>
    <hyperlink ref="V1226" r:id="rId1911" location="!/nckhui/status/844334597412392960"/>
    <hyperlink ref="V1227" r:id="rId1912" location="!/kidz_notes/status/844557860713484289"/>
    <hyperlink ref="V1228" r:id="rId1913" location="!/nckhui/status/844319803632488449"/>
    <hyperlink ref="V1229" r:id="rId1914" location="!/nckhui/status/844334597412392960"/>
    <hyperlink ref="V1230" r:id="rId1915" location="!/nckhui/status/844925471406145536"/>
    <hyperlink ref="V1231" r:id="rId1916" location="!/nckhui/status/844925471406145536"/>
    <hyperlink ref="V1232" r:id="rId1917" location="!/conductord/status/845030682351022081"/>
    <hyperlink ref="V1233" r:id="rId1918" location="!/jenniferlagarde/status/845011127612387330"/>
    <hyperlink ref="V1234" r:id="rId1919" location="!/flipgrid/status/845019494833704960"/>
    <hyperlink ref="V1235" r:id="rId1920" location="!/flipgrid/status/845019494833704960"/>
    <hyperlink ref="V1236" r:id="rId1921" location="!/lieberrian/status/845023880012087296"/>
    <hyperlink ref="V1237" r:id="rId1922" location="!/caldwellelemen/status/845032163225587712"/>
    <hyperlink ref="V1238" r:id="rId1923" location="!/caldwellelemen/status/845032163225587712"/>
    <hyperlink ref="V1239" r:id="rId1924" location="!/caldwellelemen/status/845032163225587712"/>
    <hyperlink ref="V1240" r:id="rId1925" location="!/caldwellelemen/status/845032207680983041"/>
    <hyperlink ref="V1241" r:id="rId1926" location="!/mjglanden/status/845033915509280768"/>
    <hyperlink ref="V1242" r:id="rId1927" location="!/mjglanden/status/845033915509280768"/>
    <hyperlink ref="V1243" r:id="rId1928" location="!/madisoniszler/status/845037569419202569"/>
    <hyperlink ref="V1244" r:id="rId1929" location="!/msbunn20/status/845039805444620290"/>
    <hyperlink ref="V1245" r:id="rId1930" location="!/aldunn45/status/845041679518326786"/>
    <hyperlink ref="V1246" r:id="rId1931" location="!/markrjohnsonnc/status/844707004178419712"/>
    <hyperlink ref="V1247" r:id="rId1932" location="!/lkaylie/status/842816743647170560"/>
    <hyperlink ref="V1248" r:id="rId1933" location="!/lkaylie/status/842854338871607296"/>
    <hyperlink ref="V1249" r:id="rId1934" location="!/lkaylie/status/844523894426013698"/>
    <hyperlink ref="V1250" r:id="rId1935" location="!/lkaylie/status/844998680583262209"/>
    <hyperlink ref="V1251" r:id="rId1936" location="!/lkaylie/status/845048014658060288"/>
    <hyperlink ref="V1252" r:id="rId1937" location="!/angiescioli/status/845051870657875970"/>
    <hyperlink ref="V1253" r:id="rId1938" location="!/mj_maher/status/844715998259433473"/>
    <hyperlink ref="V1254" r:id="rId1939" location="!/elizabethpropp/status/845052376922894337"/>
    <hyperlink ref="V1255" r:id="rId1940" location="!/mj_maher/status/844293275506888704"/>
    <hyperlink ref="V1256" r:id="rId1941" location="!/mj_maher/status/844988999596859392"/>
    <hyperlink ref="V1257" r:id="rId1942" location="!/aaronjgoldstein/status/845053600539840513"/>
    <hyperlink ref="V1258" r:id="rId1943" location="!/jenniferlagarde/status/845005336113221637"/>
    <hyperlink ref="V1259" r:id="rId1944" location="!/jenniferlagarde/status/845005877585285120"/>
    <hyperlink ref="V1260" r:id="rId1945" location="!/jenniferlagarde/status/845006684607143937"/>
    <hyperlink ref="V1261" r:id="rId1946" location="!/jenniferlagarde/status/845007682033651712"/>
    <hyperlink ref="V1262" r:id="rId1947" location="!/jenniferlagarde/status/845008152684843009"/>
    <hyperlink ref="V1263" r:id="rId1948" location="!/jenniferlagarde/status/845011127612387330"/>
    <hyperlink ref="V1264" r:id="rId1949" location="!/jenniferlagarde/status/845011749829070848"/>
    <hyperlink ref="V1265" r:id="rId1950" location="!/jenniferlagarde/status/845012558050447361"/>
    <hyperlink ref="V1266" r:id="rId1951" location="!/jenniferlagarde/status/845014828842467328"/>
    <hyperlink ref="V1267" r:id="rId1952" location="!/jenniferlagarde/status/845015074179829760"/>
    <hyperlink ref="V1268" r:id="rId1953" location="!/jenniferlagarde/status/845015483107696642"/>
    <hyperlink ref="V1269" r:id="rId1954" location="!/jenniferlagarde/status/845015599772291076"/>
    <hyperlink ref="V1270" r:id="rId1955" location="!/jenniferlagarde/status/845015847173308416"/>
    <hyperlink ref="V1271" r:id="rId1956" location="!/jenniferlagarde/status/845017120375296002"/>
    <hyperlink ref="V1272" r:id="rId1957" location="!/lieberrian/status/845020267982311428"/>
    <hyperlink ref="V1273" r:id="rId1958" location="!/lieberrian/status/845020350488461313"/>
    <hyperlink ref="V1274" r:id="rId1959" location="!/lieberrian/status/845021799821791232"/>
    <hyperlink ref="V1275" r:id="rId1960" location="!/lieberrian/status/845023880012087296"/>
    <hyperlink ref="V1276" r:id="rId1961" location="!/lieberrian/status/845024758060199936"/>
    <hyperlink ref="V1277" r:id="rId1962" location="!/jgmediacenter/status/845054216276267010"/>
    <hyperlink ref="V1278" r:id="rId1963" location="!/jenniferlagarde/status/844127436484857856"/>
    <hyperlink ref="V1279" r:id="rId1964" location="!/jenniferlagarde/status/844127613358653440"/>
    <hyperlink ref="V1280" r:id="rId1965" location="!/jenniferlagarde/status/844128078200823809"/>
    <hyperlink ref="V1281" r:id="rId1966" location="!/jenniferlagarde/status/844498016581111808"/>
    <hyperlink ref="V1282" r:id="rId1967" location="!/jenniferlagarde/status/844499280769568768"/>
    <hyperlink ref="V1283" r:id="rId1968" location="!/jenniferlagarde/status/845014728518881280"/>
    <hyperlink ref="V1284" r:id="rId1969" location="!/jenniferlagarde/status/845015352098639873"/>
    <hyperlink ref="V1285" r:id="rId1970" location="!/jenniferlagarde/status/845016947326619648"/>
    <hyperlink ref="V1286" r:id="rId1971" location="!/jgmediacenter/status/845054216276267010"/>
    <hyperlink ref="V1287" r:id="rId1972" location="!/justinparmenter/status/844129822309847040"/>
    <hyperlink ref="V1288" r:id="rId1973" location="!/justinparmenter/status/844129822309847040"/>
    <hyperlink ref="V1289" r:id="rId1974" location="!/justinparmenter/status/844130116624171008"/>
    <hyperlink ref="V1290" r:id="rId1975" location="!/justinparmenter/status/844130116624171008"/>
    <hyperlink ref="V1291" r:id="rId1976" location="!/justinparmenter/status/845020152240488449"/>
    <hyperlink ref="V1292" r:id="rId1977" location="!/senatorberger/status/844661111295266816"/>
    <hyperlink ref="V1293" r:id="rId1978" location="!/billy_k_ball/status/844283934661885952"/>
    <hyperlink ref="V1294" r:id="rId1979" location="!/justinparmenter/status/845054741772161025"/>
    <hyperlink ref="V1295" r:id="rId1980" location="!/kkimor/status/845061426918166528"/>
    <hyperlink ref="V1296" r:id="rId1981" location="!/ncslc/status/845061831588745221"/>
    <hyperlink ref="V1297" r:id="rId1982" location="!/wendyjaneo/status/845062095527952384"/>
    <hyperlink ref="V1298" r:id="rId1983" location="!/ncjustice/status/844955048618704899"/>
    <hyperlink ref="V1299" r:id="rId1984" location="!/ncjustice/status/844955048618704899"/>
    <hyperlink ref="V1300" r:id="rId1985" location="!/billy_k_ball/status/844952934056120321"/>
    <hyperlink ref="V1301" r:id="rId1986" location="!/ncpolicywatch/status/844953520507965440"/>
    <hyperlink ref="V1302" r:id="rId1987" location="!/ps1nc/status/844617273121947648"/>
    <hyperlink ref="V1303" r:id="rId1988" location="!/billy_k_ball/status/842803773206675459"/>
    <hyperlink ref="V1304" r:id="rId1989" location="!/billy_k_ball/status/842803981932023808"/>
    <hyperlink ref="V1305" r:id="rId1990" location="!/billy_k_ball/status/843881977015156737"/>
    <hyperlink ref="V1306" r:id="rId1991" location="!/billy_k_ball/status/844283934661885952"/>
    <hyperlink ref="V1307" r:id="rId1992" location="!/billy_k_ball/status/844550099179114496"/>
    <hyperlink ref="V1308" r:id="rId1993" location="!/billy_k_ball/status/844552131097104384"/>
    <hyperlink ref="V1309" r:id="rId1994" location="!/billy_k_ball/status/844563786652626946"/>
    <hyperlink ref="V1310" r:id="rId1995" location="!/billy_k_ball/status/844923569113124864"/>
    <hyperlink ref="V1311" r:id="rId1996" location="!/billy_k_ball/status/844927815069904896"/>
    <hyperlink ref="V1312" r:id="rId1997" location="!/billy_k_ball/status/844946441953009665"/>
    <hyperlink ref="V1313" r:id="rId1998" location="!/billy_k_ball/status/844952934056120321"/>
    <hyperlink ref="V1314" r:id="rId1999" location="!/billy_k_ball/status/844974064301166592"/>
    <hyperlink ref="V1315" r:id="rId2000" location="!/billy_k_ball/status/844977598237167616"/>
    <hyperlink ref="V1316" r:id="rId2001" location="!/billy_k_ball/status/845014767781720065"/>
    <hyperlink ref="V1317" r:id="rId2002" location="!/ncpolicywatch/status/843790122084700162"/>
    <hyperlink ref="V1318" r:id="rId2003" location="!/ncpolicywatch/status/844182372526538752"/>
    <hyperlink ref="V1319" r:id="rId2004" location="!/ncpolicywatch/status/844226486492151809"/>
    <hyperlink ref="V1320" r:id="rId2005" location="!/ncpolicywatch/status/844290517374550016"/>
    <hyperlink ref="V1321" r:id="rId2006" location="!/ncpolicywatch/status/844515919951003648"/>
    <hyperlink ref="V1322" r:id="rId2007" location="!/ncpolicywatch/status/844540129444278272"/>
    <hyperlink ref="V1323" r:id="rId2008" location="!/ncpolicywatch/status/844555514247856128"/>
    <hyperlink ref="V1324" r:id="rId2009" location="!/ncpolicywatch/status/844591745065271297"/>
    <hyperlink ref="V1325" r:id="rId2010" location="!/ncpolicywatch/status/844612717356990465"/>
    <hyperlink ref="V1326" r:id="rId2011" location="!/ncpolicywatch/status/844667275546447872"/>
    <hyperlink ref="V1327" r:id="rId2012" location="!/ncpolicywatch/status/844886032499855360"/>
    <hyperlink ref="V1328" r:id="rId2013" location="!/ncpolicywatch/status/844953520507965440"/>
    <hyperlink ref="V1329" r:id="rId2014" location="!/ncpolicywatch/status/844981731652448260"/>
    <hyperlink ref="V1330" r:id="rId2015" location="!/ncpolicywatch/status/845018700847697920"/>
    <hyperlink ref="V1331" r:id="rId2016" location="!/ncae/status/845025044749324289"/>
    <hyperlink ref="V1332" r:id="rId2017" location="!/ncae/status/845025087917043712"/>
    <hyperlink ref="V1333" r:id="rId2018" location="!/ps1nc/status/844974509698531328"/>
    <hyperlink ref="V1334" r:id="rId2019" location="!/billy_k_ball/status/844573705669890049"/>
    <hyperlink ref="V1335" r:id="rId2020" location="!/billy_k_ball/status/844923569113124864"/>
    <hyperlink ref="V1336" r:id="rId2021" location="!/billy_k_ball/status/844923914069463042"/>
    <hyperlink ref="V1337" r:id="rId2022" location="!/billy_k_ball/status/844973542823350272"/>
    <hyperlink ref="V1338" r:id="rId2023" location="!/billy_k_ball/status/844974064301166592"/>
    <hyperlink ref="V1339" r:id="rId2024" location="!/billy_k_ball/status/844977598237167616"/>
    <hyperlink ref="V1340" r:id="rId2025" location="!/billy_k_ball/status/845014767781720065"/>
    <hyperlink ref="V1341" r:id="rId2026" location="!/ncae/status/845025044749324289"/>
    <hyperlink ref="V1342" r:id="rId2027" location="!/ncae/status/845025087917043712"/>
    <hyperlink ref="V1343" r:id="rId2028" location="!/ps1nc/status/844974509698531328"/>
    <hyperlink ref="V1344" r:id="rId2029" location="!/ncae/status/845024998666502144"/>
    <hyperlink ref="V1345" r:id="rId2030" location="!/ncae/status/845025200924233730"/>
    <hyperlink ref="V1346" r:id="rId2031" location="!/ncae/status/845025250807107584"/>
    <hyperlink ref="V1347" r:id="rId2032" location="!/ncae/status/845025322185756672"/>
    <hyperlink ref="V1348" r:id="rId2033" location="!/nckhui/status/844971923465523200"/>
    <hyperlink ref="V1349" r:id="rId2034" location="!/nckhui/status/844973249213665283"/>
    <hyperlink ref="V1350" r:id="rId2035" location="!/nckhui/status/844973704761266176"/>
    <hyperlink ref="V1351" r:id="rId2036" location="!/nckhui/status/844981888003530752"/>
    <hyperlink ref="V1352" r:id="rId2037" location="!/nckhui/status/844983746189299713"/>
    <hyperlink ref="V1353" r:id="rId2038" location="!/nckhui/status/844984661134729216"/>
    <hyperlink ref="V1354" r:id="rId2039" location="!/ps1nc/status/844974509698531328"/>
    <hyperlink ref="V1355" r:id="rId2040" location="!/ps1nc/status/844981152628854784"/>
    <hyperlink ref="V1356" r:id="rId2041" location="!/ps1nc/status/844984735734599685"/>
    <hyperlink ref="V1357" r:id="rId2042" location="!/nckhui/status/843922826985951235"/>
    <hyperlink ref="V1358" r:id="rId2043" location="!/nckhui/status/844336624829911040"/>
    <hyperlink ref="V1359" r:id="rId2044" location="!/nckhui/status/845027779225796610"/>
    <hyperlink ref="V1360" r:id="rId2045" location="!/nckhui/status/845030574280642560"/>
    <hyperlink ref="V1361" r:id="rId2046" location="!/ps1nc/status/844981152628854784"/>
    <hyperlink ref="V1362" r:id="rId2047" location="!/ps1nc/status/844984735734599685"/>
    <hyperlink ref="V1363" r:id="rId2048" location="!/ps1nc/status/842843095775526912"/>
    <hyperlink ref="V1364" r:id="rId2049" location="!/ps1nc/status/842888341825568768"/>
    <hyperlink ref="V1365" r:id="rId2050" location="!/ps1nc/status/843130057623330816"/>
    <hyperlink ref="V1366" r:id="rId2051" location="!/ps1nc/status/843809473466654723"/>
    <hyperlink ref="V1367" r:id="rId2052" location="!/ps1nc/status/843975543578132480"/>
    <hyperlink ref="V1368" r:id="rId2053" location="!/ps1nc/status/844194430554963969"/>
    <hyperlink ref="V1369" r:id="rId2054" location="!/ps1nc/status/844292656759013377"/>
    <hyperlink ref="V1370" r:id="rId2055" location="!/ps1nc/status/844337921817804801"/>
    <hyperlink ref="V1371" r:id="rId2056" location="!/ps1nc/status/844566008035729409"/>
    <hyperlink ref="V1372" r:id="rId2057" location="!/ps1nc/status/844571952497016834"/>
    <hyperlink ref="V1373" r:id="rId2058" location="!/ps1nc/status/844599800024748032"/>
    <hyperlink ref="V1374" r:id="rId2059" location="!/ps1nc/status/844625623939268609"/>
    <hyperlink ref="V1375" r:id="rId2060" location="!/ps1nc/status/844655063004073987"/>
    <hyperlink ref="V1376" r:id="rId2061" location="!/ps1nc/status/844984885307682816"/>
    <hyperlink ref="V1377" r:id="rId2062" location="!/ps1nc/status/845062707162308608"/>
  </hyperlinks>
  <pageMargins left="0.7" right="0.7" top="0.75" bottom="0.75" header="0.3" footer="0.3"/>
  <pageSetup orientation="portrait" verticalDpi="0" r:id="rId2063"/>
  <legacyDrawing r:id="rId2064"/>
  <tableParts count="1">
    <tablePart r:id="rId206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567"/>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4" t="s">
        <v>39</v>
      </c>
      <c r="C1" s="17"/>
      <c r="D1" s="17"/>
      <c r="E1" s="17"/>
      <c r="F1" s="17"/>
      <c r="G1" s="17"/>
      <c r="H1" s="26" t="s">
        <v>43</v>
      </c>
      <c r="I1" s="25"/>
      <c r="J1" s="25"/>
      <c r="K1" s="25"/>
      <c r="L1" s="28" t="s">
        <v>44</v>
      </c>
      <c r="M1" s="27"/>
      <c r="N1" s="27"/>
      <c r="O1" s="27"/>
      <c r="P1" s="27"/>
      <c r="Q1" s="27"/>
      <c r="R1" s="23" t="s">
        <v>42</v>
      </c>
      <c r="S1" s="20"/>
      <c r="T1" s="21"/>
      <c r="U1" s="22"/>
      <c r="V1" s="20"/>
      <c r="W1" s="20"/>
      <c r="X1" s="20"/>
      <c r="Y1" s="20"/>
      <c r="Z1" s="20"/>
      <c r="AA1" s="29" t="s">
        <v>40</v>
      </c>
      <c r="AB1" s="19"/>
      <c r="AC1" s="30"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4133</v>
      </c>
      <c r="AE2" s="13" t="s">
        <v>4134</v>
      </c>
      <c r="AF2" s="13" t="s">
        <v>4135</v>
      </c>
      <c r="AG2" s="13" t="s">
        <v>4136</v>
      </c>
      <c r="AH2" s="13" t="s">
        <v>4137</v>
      </c>
      <c r="AI2" s="13" t="s">
        <v>4138</v>
      </c>
      <c r="AJ2" s="13" t="s">
        <v>4139</v>
      </c>
      <c r="AK2" s="13" t="s">
        <v>4140</v>
      </c>
      <c r="AL2" s="13" t="s">
        <v>4141</v>
      </c>
      <c r="AM2" s="13" t="s">
        <v>4142</v>
      </c>
      <c r="AN2" s="13" t="s">
        <v>4143</v>
      </c>
      <c r="AO2" s="13" t="s">
        <v>4144</v>
      </c>
      <c r="AP2" s="13" t="s">
        <v>4145</v>
      </c>
      <c r="AQ2" s="3"/>
      <c r="AR2" s="3"/>
    </row>
    <row r="3" spans="1:47" ht="15" customHeight="1" x14ac:dyDescent="0.25">
      <c r="A3" s="65" t="s">
        <v>189</v>
      </c>
      <c r="B3" s="66"/>
      <c r="C3" s="66"/>
      <c r="D3" s="67"/>
      <c r="E3" s="69"/>
      <c r="F3" s="103" t="s">
        <v>5221</v>
      </c>
      <c r="G3" s="66"/>
      <c r="H3" s="70"/>
      <c r="I3" s="71"/>
      <c r="J3" s="71"/>
      <c r="K3" s="70" t="s">
        <v>6348</v>
      </c>
      <c r="L3" s="74"/>
      <c r="M3" s="75">
        <v>2616.73388671875</v>
      </c>
      <c r="N3" s="75">
        <v>6790.60546875</v>
      </c>
      <c r="O3" s="76"/>
      <c r="P3" s="77"/>
      <c r="Q3" s="77"/>
      <c r="R3" s="49"/>
      <c r="S3" s="49">
        <v>0</v>
      </c>
      <c r="T3" s="49">
        <v>2</v>
      </c>
      <c r="U3" s="49"/>
      <c r="V3" s="50"/>
      <c r="W3" s="50"/>
      <c r="X3" s="51"/>
      <c r="Y3" s="50"/>
      <c r="Z3" s="50"/>
      <c r="AA3" s="72">
        <v>3</v>
      </c>
      <c r="AB3" s="72"/>
      <c r="AC3" s="73"/>
      <c r="AD3" s="79">
        <v>3012</v>
      </c>
      <c r="AE3" s="79">
        <v>3291</v>
      </c>
      <c r="AF3" s="79">
        <v>5284</v>
      </c>
      <c r="AG3" s="79">
        <v>9460</v>
      </c>
      <c r="AH3" s="79">
        <v>-14400</v>
      </c>
      <c r="AI3" s="79" t="s">
        <v>4146</v>
      </c>
      <c r="AJ3" s="79" t="s">
        <v>4644</v>
      </c>
      <c r="AK3" s="85" t="s">
        <v>4887</v>
      </c>
      <c r="AL3" s="79" t="s">
        <v>5203</v>
      </c>
      <c r="AM3" s="81">
        <v>41732.568912037037</v>
      </c>
      <c r="AN3" s="79" t="s">
        <v>5782</v>
      </c>
      <c r="AO3" s="85" t="s">
        <v>5783</v>
      </c>
      <c r="AP3" s="79" t="s">
        <v>66</v>
      </c>
      <c r="AQ3" s="3"/>
      <c r="AR3" s="3"/>
    </row>
    <row r="4" spans="1:47" x14ac:dyDescent="0.25">
      <c r="A4" s="65" t="s">
        <v>528</v>
      </c>
      <c r="B4" s="66"/>
      <c r="C4" s="66"/>
      <c r="D4" s="67"/>
      <c r="E4" s="69"/>
      <c r="F4" s="103" t="s">
        <v>5222</v>
      </c>
      <c r="G4" s="66"/>
      <c r="H4" s="70"/>
      <c r="I4" s="71"/>
      <c r="J4" s="71"/>
      <c r="K4" s="70" t="s">
        <v>6349</v>
      </c>
      <c r="L4" s="74"/>
      <c r="M4" s="75">
        <v>2684.55859375</v>
      </c>
      <c r="N4" s="75">
        <v>7876.60009765625</v>
      </c>
      <c r="O4" s="76"/>
      <c r="P4" s="77"/>
      <c r="Q4" s="77"/>
      <c r="R4" s="87"/>
      <c r="S4" s="49">
        <v>27</v>
      </c>
      <c r="T4" s="49">
        <v>6</v>
      </c>
      <c r="U4" s="87"/>
      <c r="V4" s="51"/>
      <c r="W4" s="51"/>
      <c r="X4" s="51"/>
      <c r="Y4" s="51"/>
      <c r="Z4" s="50"/>
      <c r="AA4" s="72">
        <v>4</v>
      </c>
      <c r="AB4" s="72"/>
      <c r="AC4" s="73"/>
      <c r="AD4" s="79">
        <v>546</v>
      </c>
      <c r="AE4" s="79">
        <v>2657</v>
      </c>
      <c r="AF4" s="79">
        <v>2292</v>
      </c>
      <c r="AG4" s="79">
        <v>569</v>
      </c>
      <c r="AH4" s="79">
        <v>-14400</v>
      </c>
      <c r="AI4" s="79" t="s">
        <v>4147</v>
      </c>
      <c r="AJ4" s="79" t="s">
        <v>4645</v>
      </c>
      <c r="AK4" s="85" t="s">
        <v>4888</v>
      </c>
      <c r="AL4" s="79" t="s">
        <v>5203</v>
      </c>
      <c r="AM4" s="81">
        <v>41071.841331018521</v>
      </c>
      <c r="AN4" s="79" t="s">
        <v>5782</v>
      </c>
      <c r="AO4" s="85" t="s">
        <v>5784</v>
      </c>
      <c r="AP4" s="79" t="s">
        <v>66</v>
      </c>
      <c r="AQ4" s="2"/>
      <c r="AR4" s="3"/>
      <c r="AS4" s="3"/>
      <c r="AT4" s="3"/>
      <c r="AU4" s="3"/>
    </row>
    <row r="5" spans="1:47" x14ac:dyDescent="0.25">
      <c r="A5" s="65" t="s">
        <v>263</v>
      </c>
      <c r="B5" s="66"/>
      <c r="C5" s="66"/>
      <c r="D5" s="67"/>
      <c r="E5" s="69"/>
      <c r="F5" s="103" t="s">
        <v>5223</v>
      </c>
      <c r="G5" s="66"/>
      <c r="H5" s="70"/>
      <c r="I5" s="71"/>
      <c r="J5" s="71"/>
      <c r="K5" s="70" t="s">
        <v>6350</v>
      </c>
      <c r="L5" s="74"/>
      <c r="M5" s="75">
        <v>2716.227783203125</v>
      </c>
      <c r="N5" s="75">
        <v>6793.4365234375</v>
      </c>
      <c r="O5" s="76"/>
      <c r="P5" s="77"/>
      <c r="Q5" s="77"/>
      <c r="R5" s="87"/>
      <c r="S5" s="49">
        <v>1</v>
      </c>
      <c r="T5" s="49">
        <v>1</v>
      </c>
      <c r="U5" s="87"/>
      <c r="V5" s="51"/>
      <c r="W5" s="51"/>
      <c r="X5" s="51"/>
      <c r="Y5" s="51"/>
      <c r="Z5" s="50"/>
      <c r="AA5" s="72">
        <v>5</v>
      </c>
      <c r="AB5" s="72"/>
      <c r="AC5" s="73"/>
      <c r="AD5" s="79">
        <v>280</v>
      </c>
      <c r="AE5" s="79">
        <v>61</v>
      </c>
      <c r="AF5" s="79">
        <v>257</v>
      </c>
      <c r="AG5" s="79">
        <v>307</v>
      </c>
      <c r="AH5" s="79">
        <v>-25200</v>
      </c>
      <c r="AI5" s="79" t="s">
        <v>4148</v>
      </c>
      <c r="AJ5" s="79" t="s">
        <v>4646</v>
      </c>
      <c r="AK5" s="79"/>
      <c r="AL5" s="79" t="s">
        <v>5204</v>
      </c>
      <c r="AM5" s="81">
        <v>42766.846956018519</v>
      </c>
      <c r="AN5" s="79" t="s">
        <v>5782</v>
      </c>
      <c r="AO5" s="85" t="s">
        <v>5785</v>
      </c>
      <c r="AP5" s="79" t="s">
        <v>66</v>
      </c>
      <c r="AQ5" s="2"/>
      <c r="AR5" s="3"/>
      <c r="AS5" s="3"/>
      <c r="AT5" s="3"/>
      <c r="AU5" s="3"/>
    </row>
    <row r="6" spans="1:47" x14ac:dyDescent="0.25">
      <c r="A6" s="65" t="s">
        <v>190</v>
      </c>
      <c r="B6" s="66"/>
      <c r="C6" s="66"/>
      <c r="D6" s="67"/>
      <c r="E6" s="69"/>
      <c r="F6" s="103" t="s">
        <v>5224</v>
      </c>
      <c r="G6" s="66"/>
      <c r="H6" s="70"/>
      <c r="I6" s="71"/>
      <c r="J6" s="71"/>
      <c r="K6" s="70" t="s">
        <v>6351</v>
      </c>
      <c r="L6" s="74"/>
      <c r="M6" s="75">
        <v>4244.51220703125</v>
      </c>
      <c r="N6" s="75">
        <v>4961.3984375</v>
      </c>
      <c r="O6" s="76"/>
      <c r="P6" s="77"/>
      <c r="Q6" s="77"/>
      <c r="R6" s="87"/>
      <c r="S6" s="49">
        <v>0</v>
      </c>
      <c r="T6" s="49">
        <v>1</v>
      </c>
      <c r="U6" s="87"/>
      <c r="V6" s="51"/>
      <c r="W6" s="51"/>
      <c r="X6" s="51"/>
      <c r="Y6" s="51"/>
      <c r="Z6" s="50"/>
      <c r="AA6" s="72">
        <v>6</v>
      </c>
      <c r="AB6" s="72"/>
      <c r="AC6" s="73"/>
      <c r="AD6" s="79">
        <v>349</v>
      </c>
      <c r="AE6" s="79">
        <v>272</v>
      </c>
      <c r="AF6" s="79">
        <v>1096</v>
      </c>
      <c r="AG6" s="79">
        <v>1961</v>
      </c>
      <c r="AH6" s="79"/>
      <c r="AI6" s="79" t="s">
        <v>4149</v>
      </c>
      <c r="AJ6" s="79" t="s">
        <v>4645</v>
      </c>
      <c r="AK6" s="79"/>
      <c r="AL6" s="79"/>
      <c r="AM6" s="81">
        <v>42309.030752314815</v>
      </c>
      <c r="AN6" s="79" t="s">
        <v>5782</v>
      </c>
      <c r="AO6" s="85" t="s">
        <v>5786</v>
      </c>
      <c r="AP6" s="79" t="s">
        <v>66</v>
      </c>
      <c r="AQ6" s="2"/>
      <c r="AR6" s="3"/>
      <c r="AS6" s="3"/>
      <c r="AT6" s="3"/>
      <c r="AU6" s="3"/>
    </row>
    <row r="7" spans="1:47" x14ac:dyDescent="0.25">
      <c r="A7" s="65" t="s">
        <v>532</v>
      </c>
      <c r="B7" s="66"/>
      <c r="C7" s="66"/>
      <c r="D7" s="67"/>
      <c r="E7" s="69"/>
      <c r="F7" s="103" t="s">
        <v>5225</v>
      </c>
      <c r="G7" s="66"/>
      <c r="H7" s="70"/>
      <c r="I7" s="71"/>
      <c r="J7" s="71"/>
      <c r="K7" s="70" t="s">
        <v>6352</v>
      </c>
      <c r="L7" s="74"/>
      <c r="M7" s="75">
        <v>4382.3984375</v>
      </c>
      <c r="N7" s="75">
        <v>4715.20361328125</v>
      </c>
      <c r="O7" s="76"/>
      <c r="P7" s="77"/>
      <c r="Q7" s="77"/>
      <c r="R7" s="87"/>
      <c r="S7" s="49">
        <v>17</v>
      </c>
      <c r="T7" s="49">
        <v>6</v>
      </c>
      <c r="U7" s="87"/>
      <c r="V7" s="51"/>
      <c r="W7" s="51"/>
      <c r="X7" s="51"/>
      <c r="Y7" s="51"/>
      <c r="Z7" s="50"/>
      <c r="AA7" s="72">
        <v>7</v>
      </c>
      <c r="AB7" s="72"/>
      <c r="AC7" s="73"/>
      <c r="AD7" s="79">
        <v>3414</v>
      </c>
      <c r="AE7" s="79">
        <v>3331</v>
      </c>
      <c r="AF7" s="79">
        <v>10365</v>
      </c>
      <c r="AG7" s="79">
        <v>1576</v>
      </c>
      <c r="AH7" s="79">
        <v>-25200</v>
      </c>
      <c r="AI7" s="79" t="s">
        <v>4150</v>
      </c>
      <c r="AJ7" s="79" t="s">
        <v>4645</v>
      </c>
      <c r="AK7" s="85" t="s">
        <v>4889</v>
      </c>
      <c r="AL7" s="79" t="s">
        <v>5204</v>
      </c>
      <c r="AM7" s="81">
        <v>41324.079375000001</v>
      </c>
      <c r="AN7" s="79" t="s">
        <v>5782</v>
      </c>
      <c r="AO7" s="85" t="s">
        <v>5787</v>
      </c>
      <c r="AP7" s="79" t="s">
        <v>66</v>
      </c>
      <c r="AQ7" s="2"/>
      <c r="AR7" s="3"/>
      <c r="AS7" s="3"/>
      <c r="AT7" s="3"/>
      <c r="AU7" s="3"/>
    </row>
    <row r="8" spans="1:47" x14ac:dyDescent="0.25">
      <c r="A8" s="65" t="s">
        <v>191</v>
      </c>
      <c r="B8" s="66"/>
      <c r="C8" s="66"/>
      <c r="D8" s="67"/>
      <c r="E8" s="69"/>
      <c r="F8" s="103" t="s">
        <v>5226</v>
      </c>
      <c r="G8" s="66"/>
      <c r="H8" s="70"/>
      <c r="I8" s="71"/>
      <c r="J8" s="71"/>
      <c r="K8" s="70" t="s">
        <v>6353</v>
      </c>
      <c r="L8" s="74"/>
      <c r="M8" s="75">
        <v>4223.20849609375</v>
      </c>
      <c r="N8" s="75">
        <v>3952.32275390625</v>
      </c>
      <c r="O8" s="76"/>
      <c r="P8" s="77"/>
      <c r="Q8" s="77"/>
      <c r="R8" s="87"/>
      <c r="S8" s="49">
        <v>0</v>
      </c>
      <c r="T8" s="49">
        <v>1</v>
      </c>
      <c r="U8" s="87"/>
      <c r="V8" s="51"/>
      <c r="W8" s="51"/>
      <c r="X8" s="51"/>
      <c r="Y8" s="51"/>
      <c r="Z8" s="50"/>
      <c r="AA8" s="72">
        <v>8</v>
      </c>
      <c r="AB8" s="72"/>
      <c r="AC8" s="73"/>
      <c r="AD8" s="79">
        <v>127</v>
      </c>
      <c r="AE8" s="79">
        <v>103</v>
      </c>
      <c r="AF8" s="79">
        <v>462</v>
      </c>
      <c r="AG8" s="79">
        <v>442</v>
      </c>
      <c r="AH8" s="79"/>
      <c r="AI8" s="79" t="s">
        <v>4151</v>
      </c>
      <c r="AJ8" s="79"/>
      <c r="AK8" s="79"/>
      <c r="AL8" s="79"/>
      <c r="AM8" s="81">
        <v>40411.949525462966</v>
      </c>
      <c r="AN8" s="79" t="s">
        <v>5782</v>
      </c>
      <c r="AO8" s="85" t="s">
        <v>5788</v>
      </c>
      <c r="AP8" s="79" t="s">
        <v>66</v>
      </c>
      <c r="AQ8" s="2"/>
      <c r="AR8" s="3"/>
      <c r="AS8" s="3"/>
      <c r="AT8" s="3"/>
      <c r="AU8" s="3"/>
    </row>
    <row r="9" spans="1:47" x14ac:dyDescent="0.25">
      <c r="A9" s="65" t="s">
        <v>192</v>
      </c>
      <c r="B9" s="66"/>
      <c r="C9" s="66"/>
      <c r="D9" s="67"/>
      <c r="E9" s="69"/>
      <c r="F9" s="103" t="s">
        <v>5227</v>
      </c>
      <c r="G9" s="66"/>
      <c r="H9" s="70"/>
      <c r="I9" s="71"/>
      <c r="J9" s="71"/>
      <c r="K9" s="70" t="s">
        <v>6354</v>
      </c>
      <c r="L9" s="74"/>
      <c r="M9" s="75">
        <v>980.96881103515625</v>
      </c>
      <c r="N9" s="75">
        <v>938.80316162109375</v>
      </c>
      <c r="O9" s="76"/>
      <c r="P9" s="77"/>
      <c r="Q9" s="77"/>
      <c r="R9" s="87"/>
      <c r="S9" s="49">
        <v>0</v>
      </c>
      <c r="T9" s="49">
        <v>3</v>
      </c>
      <c r="U9" s="87"/>
      <c r="V9" s="51"/>
      <c r="W9" s="51"/>
      <c r="X9" s="51"/>
      <c r="Y9" s="51"/>
      <c r="Z9" s="50"/>
      <c r="AA9" s="72">
        <v>9</v>
      </c>
      <c r="AB9" s="72"/>
      <c r="AC9" s="73"/>
      <c r="AD9" s="79">
        <v>10</v>
      </c>
      <c r="AE9" s="79">
        <v>63</v>
      </c>
      <c r="AF9" s="79">
        <v>97</v>
      </c>
      <c r="AG9" s="79">
        <v>84</v>
      </c>
      <c r="AH9" s="79"/>
      <c r="AI9" s="79" t="s">
        <v>4152</v>
      </c>
      <c r="AJ9" s="79" t="s">
        <v>4647</v>
      </c>
      <c r="AK9" s="85" t="s">
        <v>4890</v>
      </c>
      <c r="AL9" s="79"/>
      <c r="AM9" s="81">
        <v>42772.817499999997</v>
      </c>
      <c r="AN9" s="79" t="s">
        <v>5782</v>
      </c>
      <c r="AO9" s="85" t="s">
        <v>5789</v>
      </c>
      <c r="AP9" s="79" t="s">
        <v>66</v>
      </c>
      <c r="AQ9" s="2"/>
      <c r="AR9" s="3"/>
      <c r="AS9" s="3"/>
      <c r="AT9" s="3"/>
      <c r="AU9" s="3"/>
    </row>
    <row r="10" spans="1:47" x14ac:dyDescent="0.25">
      <c r="A10" s="65" t="s">
        <v>627</v>
      </c>
      <c r="B10" s="66"/>
      <c r="C10" s="66"/>
      <c r="D10" s="67"/>
      <c r="E10" s="69"/>
      <c r="F10" s="103" t="s">
        <v>5228</v>
      </c>
      <c r="G10" s="66"/>
      <c r="H10" s="70"/>
      <c r="I10" s="71"/>
      <c r="J10" s="71"/>
      <c r="K10" s="70" t="s">
        <v>6355</v>
      </c>
      <c r="L10" s="74"/>
      <c r="M10" s="75">
        <v>1041.2608642578125</v>
      </c>
      <c r="N10" s="75">
        <v>301.47738647460937</v>
      </c>
      <c r="O10" s="76"/>
      <c r="P10" s="77"/>
      <c r="Q10" s="77"/>
      <c r="R10" s="87"/>
      <c r="S10" s="49">
        <v>3</v>
      </c>
      <c r="T10" s="49">
        <v>0</v>
      </c>
      <c r="U10" s="87"/>
      <c r="V10" s="51"/>
      <c r="W10" s="51"/>
      <c r="X10" s="51"/>
      <c r="Y10" s="51"/>
      <c r="Z10" s="50"/>
      <c r="AA10" s="72">
        <v>10</v>
      </c>
      <c r="AB10" s="72"/>
      <c r="AC10" s="73"/>
      <c r="AD10" s="79">
        <v>2309</v>
      </c>
      <c r="AE10" s="79">
        <v>87871</v>
      </c>
      <c r="AF10" s="79">
        <v>77117</v>
      </c>
      <c r="AG10" s="79">
        <v>20103</v>
      </c>
      <c r="AH10" s="79">
        <v>39600</v>
      </c>
      <c r="AI10" s="79" t="s">
        <v>4153</v>
      </c>
      <c r="AJ10" s="79" t="s">
        <v>4648</v>
      </c>
      <c r="AK10" s="85" t="s">
        <v>4891</v>
      </c>
      <c r="AL10" s="79" t="s">
        <v>5205</v>
      </c>
      <c r="AM10" s="81">
        <v>39933.037777777776</v>
      </c>
      <c r="AN10" s="79" t="s">
        <v>5782</v>
      </c>
      <c r="AO10" s="85" t="s">
        <v>5790</v>
      </c>
      <c r="AP10" s="79" t="s">
        <v>65</v>
      </c>
      <c r="AQ10" s="2"/>
      <c r="AR10" s="3"/>
      <c r="AS10" s="3"/>
      <c r="AT10" s="3"/>
      <c r="AU10" s="3"/>
    </row>
    <row r="11" spans="1:47" x14ac:dyDescent="0.25">
      <c r="A11" s="65" t="s">
        <v>628</v>
      </c>
      <c r="B11" s="66"/>
      <c r="C11" s="66"/>
      <c r="D11" s="67"/>
      <c r="E11" s="69"/>
      <c r="F11" s="103" t="s">
        <v>5229</v>
      </c>
      <c r="G11" s="66"/>
      <c r="H11" s="70"/>
      <c r="I11" s="71"/>
      <c r="J11" s="71"/>
      <c r="K11" s="70" t="s">
        <v>6356</v>
      </c>
      <c r="L11" s="74"/>
      <c r="M11" s="75">
        <v>735.23760986328125</v>
      </c>
      <c r="N11" s="75">
        <v>407.20791625976562</v>
      </c>
      <c r="O11" s="76"/>
      <c r="P11" s="77"/>
      <c r="Q11" s="77"/>
      <c r="R11" s="87"/>
      <c r="S11" s="49">
        <v>3</v>
      </c>
      <c r="T11" s="49">
        <v>0</v>
      </c>
      <c r="U11" s="87"/>
      <c r="V11" s="51"/>
      <c r="W11" s="51"/>
      <c r="X11" s="51"/>
      <c r="Y11" s="51"/>
      <c r="Z11" s="50"/>
      <c r="AA11" s="72">
        <v>11</v>
      </c>
      <c r="AB11" s="72"/>
      <c r="AC11" s="73"/>
      <c r="AD11" s="79">
        <v>7400</v>
      </c>
      <c r="AE11" s="79">
        <v>26938</v>
      </c>
      <c r="AF11" s="79">
        <v>11125</v>
      </c>
      <c r="AG11" s="79">
        <v>17019</v>
      </c>
      <c r="AH11" s="79">
        <v>-21600</v>
      </c>
      <c r="AI11" s="79" t="s">
        <v>4154</v>
      </c>
      <c r="AJ11" s="79" t="s">
        <v>4649</v>
      </c>
      <c r="AK11" s="85" t="s">
        <v>4892</v>
      </c>
      <c r="AL11" s="79" t="s">
        <v>5206</v>
      </c>
      <c r="AM11" s="81">
        <v>39955.688645833332</v>
      </c>
      <c r="AN11" s="79" t="s">
        <v>5782</v>
      </c>
      <c r="AO11" s="85" t="s">
        <v>5791</v>
      </c>
      <c r="AP11" s="79" t="s">
        <v>65</v>
      </c>
      <c r="AQ11" s="2"/>
      <c r="AR11" s="3"/>
      <c r="AS11" s="3"/>
      <c r="AT11" s="3"/>
      <c r="AU11" s="3"/>
    </row>
    <row r="12" spans="1:47" x14ac:dyDescent="0.25">
      <c r="A12" s="65" t="s">
        <v>370</v>
      </c>
      <c r="B12" s="66"/>
      <c r="C12" s="66"/>
      <c r="D12" s="67"/>
      <c r="E12" s="69"/>
      <c r="F12" s="103" t="s">
        <v>5230</v>
      </c>
      <c r="G12" s="66"/>
      <c r="H12" s="70"/>
      <c r="I12" s="71"/>
      <c r="J12" s="71"/>
      <c r="K12" s="70" t="s">
        <v>6357</v>
      </c>
      <c r="L12" s="74"/>
      <c r="M12" s="75">
        <v>1161.454833984375</v>
      </c>
      <c r="N12" s="75">
        <v>1634.7520751953125</v>
      </c>
      <c r="O12" s="76"/>
      <c r="P12" s="77"/>
      <c r="Q12" s="77"/>
      <c r="R12" s="87"/>
      <c r="S12" s="49">
        <v>9</v>
      </c>
      <c r="T12" s="49">
        <v>5</v>
      </c>
      <c r="U12" s="87"/>
      <c r="V12" s="51"/>
      <c r="W12" s="51"/>
      <c r="X12" s="51"/>
      <c r="Y12" s="51"/>
      <c r="Z12" s="50"/>
      <c r="AA12" s="72">
        <v>12</v>
      </c>
      <c r="AB12" s="72"/>
      <c r="AC12" s="73"/>
      <c r="AD12" s="79">
        <v>417</v>
      </c>
      <c r="AE12" s="79">
        <v>677</v>
      </c>
      <c r="AF12" s="79">
        <v>1703</v>
      </c>
      <c r="AG12" s="79">
        <v>738</v>
      </c>
      <c r="AH12" s="79"/>
      <c r="AI12" s="79" t="s">
        <v>4155</v>
      </c>
      <c r="AJ12" s="79" t="s">
        <v>4650</v>
      </c>
      <c r="AK12" s="85" t="s">
        <v>4893</v>
      </c>
      <c r="AL12" s="79"/>
      <c r="AM12" s="81">
        <v>39897.980266203704</v>
      </c>
      <c r="AN12" s="79" t="s">
        <v>5782</v>
      </c>
      <c r="AO12" s="85" t="s">
        <v>5792</v>
      </c>
      <c r="AP12" s="79" t="s">
        <v>66</v>
      </c>
      <c r="AQ12" s="2"/>
      <c r="AR12" s="3"/>
      <c r="AS12" s="3"/>
      <c r="AT12" s="3"/>
      <c r="AU12" s="3"/>
    </row>
    <row r="13" spans="1:47" x14ac:dyDescent="0.25">
      <c r="A13" s="65" t="s">
        <v>193</v>
      </c>
      <c r="B13" s="66"/>
      <c r="C13" s="66"/>
      <c r="D13" s="67"/>
      <c r="E13" s="69"/>
      <c r="F13" s="103" t="s">
        <v>5231</v>
      </c>
      <c r="G13" s="66"/>
      <c r="H13" s="70"/>
      <c r="I13" s="71"/>
      <c r="J13" s="71"/>
      <c r="K13" s="70" t="s">
        <v>6358</v>
      </c>
      <c r="L13" s="74"/>
      <c r="M13" s="75">
        <v>7969.1279296875</v>
      </c>
      <c r="N13" s="75">
        <v>2631.646240234375</v>
      </c>
      <c r="O13" s="76"/>
      <c r="P13" s="77"/>
      <c r="Q13" s="77"/>
      <c r="R13" s="87"/>
      <c r="S13" s="49">
        <v>0</v>
      </c>
      <c r="T13" s="49">
        <v>1</v>
      </c>
      <c r="U13" s="87"/>
      <c r="V13" s="51"/>
      <c r="W13" s="51"/>
      <c r="X13" s="51"/>
      <c r="Y13" s="51"/>
      <c r="Z13" s="50"/>
      <c r="AA13" s="72">
        <v>13</v>
      </c>
      <c r="AB13" s="72"/>
      <c r="AC13" s="73"/>
      <c r="AD13" s="79">
        <v>289</v>
      </c>
      <c r="AE13" s="79">
        <v>161</v>
      </c>
      <c r="AF13" s="79">
        <v>205</v>
      </c>
      <c r="AG13" s="79">
        <v>459</v>
      </c>
      <c r="AH13" s="79">
        <v>-14400</v>
      </c>
      <c r="AI13" s="79" t="s">
        <v>4156</v>
      </c>
      <c r="AJ13" s="79" t="s">
        <v>4651</v>
      </c>
      <c r="AK13" s="79"/>
      <c r="AL13" s="79" t="s">
        <v>5203</v>
      </c>
      <c r="AM13" s="81">
        <v>42227.525729166664</v>
      </c>
      <c r="AN13" s="79" t="s">
        <v>5782</v>
      </c>
      <c r="AO13" s="85" t="s">
        <v>5793</v>
      </c>
      <c r="AP13" s="79" t="s">
        <v>66</v>
      </c>
      <c r="AQ13" s="2"/>
      <c r="AR13" s="3"/>
      <c r="AS13" s="3"/>
      <c r="AT13" s="3"/>
      <c r="AU13" s="3"/>
    </row>
    <row r="14" spans="1:47" x14ac:dyDescent="0.25">
      <c r="A14" s="65" t="s">
        <v>629</v>
      </c>
      <c r="B14" s="66"/>
      <c r="C14" s="66"/>
      <c r="D14" s="67"/>
      <c r="E14" s="69"/>
      <c r="F14" s="103" t="s">
        <v>5232</v>
      </c>
      <c r="G14" s="66"/>
      <c r="H14" s="70"/>
      <c r="I14" s="71"/>
      <c r="J14" s="71"/>
      <c r="K14" s="70" t="s">
        <v>6359</v>
      </c>
      <c r="L14" s="74"/>
      <c r="M14" s="75">
        <v>7969.1279296875</v>
      </c>
      <c r="N14" s="75">
        <v>2317.607421875</v>
      </c>
      <c r="O14" s="76"/>
      <c r="P14" s="77"/>
      <c r="Q14" s="77"/>
      <c r="R14" s="87"/>
      <c r="S14" s="49">
        <v>1</v>
      </c>
      <c r="T14" s="49">
        <v>0</v>
      </c>
      <c r="U14" s="87"/>
      <c r="V14" s="51"/>
      <c r="W14" s="51"/>
      <c r="X14" s="51"/>
      <c r="Y14" s="51"/>
      <c r="Z14" s="50"/>
      <c r="AA14" s="72">
        <v>14</v>
      </c>
      <c r="AB14" s="72"/>
      <c r="AC14" s="73"/>
      <c r="AD14" s="79">
        <v>0</v>
      </c>
      <c r="AE14" s="79">
        <v>30</v>
      </c>
      <c r="AF14" s="79">
        <v>24</v>
      </c>
      <c r="AG14" s="79">
        <v>1</v>
      </c>
      <c r="AH14" s="79"/>
      <c r="AI14" s="79"/>
      <c r="AJ14" s="79"/>
      <c r="AK14" s="79"/>
      <c r="AL14" s="79"/>
      <c r="AM14" s="81">
        <v>42233.848113425927</v>
      </c>
      <c r="AN14" s="79" t="s">
        <v>5782</v>
      </c>
      <c r="AO14" s="85" t="s">
        <v>5794</v>
      </c>
      <c r="AP14" s="79" t="s">
        <v>65</v>
      </c>
      <c r="AQ14" s="2"/>
      <c r="AR14" s="3"/>
      <c r="AS14" s="3"/>
      <c r="AT14" s="3"/>
      <c r="AU14" s="3"/>
    </row>
    <row r="15" spans="1:47" x14ac:dyDescent="0.25">
      <c r="A15" s="65" t="s">
        <v>194</v>
      </c>
      <c r="B15" s="66"/>
      <c r="C15" s="66"/>
      <c r="D15" s="67"/>
      <c r="E15" s="69"/>
      <c r="F15" s="103" t="s">
        <v>5233</v>
      </c>
      <c r="G15" s="66"/>
      <c r="H15" s="70"/>
      <c r="I15" s="71"/>
      <c r="J15" s="71"/>
      <c r="K15" s="70" t="s">
        <v>6360</v>
      </c>
      <c r="L15" s="74"/>
      <c r="M15" s="75">
        <v>180.43309020996094</v>
      </c>
      <c r="N15" s="75">
        <v>6368.8876953125</v>
      </c>
      <c r="O15" s="76"/>
      <c r="P15" s="77"/>
      <c r="Q15" s="77"/>
      <c r="R15" s="87"/>
      <c r="S15" s="49">
        <v>0</v>
      </c>
      <c r="T15" s="49">
        <v>1</v>
      </c>
      <c r="U15" s="87"/>
      <c r="V15" s="51"/>
      <c r="W15" s="51"/>
      <c r="X15" s="51"/>
      <c r="Y15" s="51"/>
      <c r="Z15" s="50"/>
      <c r="AA15" s="72">
        <v>15</v>
      </c>
      <c r="AB15" s="72"/>
      <c r="AC15" s="73"/>
      <c r="AD15" s="79">
        <v>398</v>
      </c>
      <c r="AE15" s="79">
        <v>87</v>
      </c>
      <c r="AF15" s="79">
        <v>1073</v>
      </c>
      <c r="AG15" s="79">
        <v>1092</v>
      </c>
      <c r="AH15" s="79">
        <v>-18000</v>
      </c>
      <c r="AI15" s="79"/>
      <c r="AJ15" s="79"/>
      <c r="AK15" s="79"/>
      <c r="AL15" s="79" t="s">
        <v>5207</v>
      </c>
      <c r="AM15" s="81">
        <v>39564.639791666668</v>
      </c>
      <c r="AN15" s="79" t="s">
        <v>5782</v>
      </c>
      <c r="AO15" s="85" t="s">
        <v>5795</v>
      </c>
      <c r="AP15" s="79" t="s">
        <v>66</v>
      </c>
      <c r="AQ15" s="2"/>
      <c r="AR15" s="3"/>
      <c r="AS15" s="3"/>
      <c r="AT15" s="3"/>
      <c r="AU15" s="3"/>
    </row>
    <row r="16" spans="1:47" x14ac:dyDescent="0.25">
      <c r="A16" s="65" t="s">
        <v>625</v>
      </c>
      <c r="B16" s="66"/>
      <c r="C16" s="66"/>
      <c r="D16" s="67"/>
      <c r="E16" s="69"/>
      <c r="F16" s="103" t="s">
        <v>5234</v>
      </c>
      <c r="G16" s="66"/>
      <c r="H16" s="70"/>
      <c r="I16" s="71"/>
      <c r="J16" s="71"/>
      <c r="K16" s="70" t="s">
        <v>6361</v>
      </c>
      <c r="L16" s="74"/>
      <c r="M16" s="75">
        <v>664.84344482421875</v>
      </c>
      <c r="N16" s="75">
        <v>6841.1484375</v>
      </c>
      <c r="O16" s="76"/>
      <c r="P16" s="77"/>
      <c r="Q16" s="77"/>
      <c r="R16" s="87"/>
      <c r="S16" s="49">
        <v>17</v>
      </c>
      <c r="T16" s="49">
        <v>6</v>
      </c>
      <c r="U16" s="87"/>
      <c r="V16" s="51"/>
      <c r="W16" s="51"/>
      <c r="X16" s="51"/>
      <c r="Y16" s="51"/>
      <c r="Z16" s="50"/>
      <c r="AA16" s="72">
        <v>16</v>
      </c>
      <c r="AB16" s="72"/>
      <c r="AC16" s="73"/>
      <c r="AD16" s="79">
        <v>1026</v>
      </c>
      <c r="AE16" s="79">
        <v>2993</v>
      </c>
      <c r="AF16" s="79">
        <v>5178</v>
      </c>
      <c r="AG16" s="79">
        <v>229</v>
      </c>
      <c r="AH16" s="79"/>
      <c r="AI16" s="79" t="s">
        <v>4157</v>
      </c>
      <c r="AJ16" s="79" t="s">
        <v>4652</v>
      </c>
      <c r="AK16" s="85" t="s">
        <v>4894</v>
      </c>
      <c r="AL16" s="79"/>
      <c r="AM16" s="81">
        <v>41100.886446759258</v>
      </c>
      <c r="AN16" s="79" t="s">
        <v>5782</v>
      </c>
      <c r="AO16" s="85" t="s">
        <v>5796</v>
      </c>
      <c r="AP16" s="79" t="s">
        <v>66</v>
      </c>
      <c r="AQ16" s="2"/>
      <c r="AR16" s="3"/>
      <c r="AS16" s="3"/>
      <c r="AT16" s="3"/>
      <c r="AU16" s="3"/>
    </row>
    <row r="17" spans="1:47" x14ac:dyDescent="0.25">
      <c r="A17" s="65" t="s">
        <v>195</v>
      </c>
      <c r="B17" s="66"/>
      <c r="C17" s="66"/>
      <c r="D17" s="67"/>
      <c r="E17" s="69"/>
      <c r="F17" s="103" t="s">
        <v>5235</v>
      </c>
      <c r="G17" s="66"/>
      <c r="H17" s="70"/>
      <c r="I17" s="71"/>
      <c r="J17" s="71"/>
      <c r="K17" s="70" t="s">
        <v>6362</v>
      </c>
      <c r="L17" s="74"/>
      <c r="M17" s="75">
        <v>8916.4013671875</v>
      </c>
      <c r="N17" s="75">
        <v>954.67840576171875</v>
      </c>
      <c r="O17" s="76"/>
      <c r="P17" s="77"/>
      <c r="Q17" s="77"/>
      <c r="R17" s="87"/>
      <c r="S17" s="49">
        <v>1</v>
      </c>
      <c r="T17" s="49">
        <v>1</v>
      </c>
      <c r="U17" s="87"/>
      <c r="V17" s="51"/>
      <c r="W17" s="51"/>
      <c r="X17" s="51"/>
      <c r="Y17" s="51"/>
      <c r="Z17" s="50"/>
      <c r="AA17" s="72">
        <v>17</v>
      </c>
      <c r="AB17" s="72"/>
      <c r="AC17" s="73"/>
      <c r="AD17" s="79">
        <v>4946</v>
      </c>
      <c r="AE17" s="79">
        <v>5092</v>
      </c>
      <c r="AF17" s="79">
        <v>43288</v>
      </c>
      <c r="AG17" s="79">
        <v>6144</v>
      </c>
      <c r="AH17" s="79">
        <v>-14400</v>
      </c>
      <c r="AI17" s="79" t="s">
        <v>4158</v>
      </c>
      <c r="AJ17" s="79" t="s">
        <v>4653</v>
      </c>
      <c r="AK17" s="85" t="s">
        <v>4895</v>
      </c>
      <c r="AL17" s="79" t="s">
        <v>5203</v>
      </c>
      <c r="AM17" s="81">
        <v>40053.086736111109</v>
      </c>
      <c r="AN17" s="79" t="s">
        <v>5782</v>
      </c>
      <c r="AO17" s="85" t="s">
        <v>5797</v>
      </c>
      <c r="AP17" s="79" t="s">
        <v>66</v>
      </c>
      <c r="AQ17" s="2"/>
      <c r="AR17" s="3"/>
      <c r="AS17" s="3"/>
      <c r="AT17" s="3"/>
      <c r="AU17" s="3"/>
    </row>
    <row r="18" spans="1:47" x14ac:dyDescent="0.25">
      <c r="A18" s="65" t="s">
        <v>196</v>
      </c>
      <c r="B18" s="66"/>
      <c r="C18" s="66"/>
      <c r="D18" s="67"/>
      <c r="E18" s="69"/>
      <c r="F18" s="103" t="s">
        <v>5236</v>
      </c>
      <c r="G18" s="66"/>
      <c r="H18" s="70"/>
      <c r="I18" s="71"/>
      <c r="J18" s="71"/>
      <c r="K18" s="70" t="s">
        <v>6363</v>
      </c>
      <c r="L18" s="74"/>
      <c r="M18" s="75">
        <v>4485.32861328125</v>
      </c>
      <c r="N18" s="75">
        <v>4462.23388671875</v>
      </c>
      <c r="O18" s="76"/>
      <c r="P18" s="77"/>
      <c r="Q18" s="77"/>
      <c r="R18" s="87"/>
      <c r="S18" s="49">
        <v>0</v>
      </c>
      <c r="T18" s="49">
        <v>1</v>
      </c>
      <c r="U18" s="87"/>
      <c r="V18" s="51"/>
      <c r="W18" s="51"/>
      <c r="X18" s="51"/>
      <c r="Y18" s="51"/>
      <c r="Z18" s="50"/>
      <c r="AA18" s="72">
        <v>18</v>
      </c>
      <c r="AB18" s="72"/>
      <c r="AC18" s="73"/>
      <c r="AD18" s="79">
        <v>181</v>
      </c>
      <c r="AE18" s="79">
        <v>75</v>
      </c>
      <c r="AF18" s="79">
        <v>46</v>
      </c>
      <c r="AG18" s="79">
        <v>77</v>
      </c>
      <c r="AH18" s="79"/>
      <c r="AI18" s="79" t="s">
        <v>4159</v>
      </c>
      <c r="AJ18" s="79" t="s">
        <v>4654</v>
      </c>
      <c r="AK18" s="79"/>
      <c r="AL18" s="79"/>
      <c r="AM18" s="81">
        <v>42656.557118055556</v>
      </c>
      <c r="AN18" s="79" t="s">
        <v>5782</v>
      </c>
      <c r="AO18" s="85" t="s">
        <v>5798</v>
      </c>
      <c r="AP18" s="79" t="s">
        <v>66</v>
      </c>
      <c r="AQ18" s="2"/>
      <c r="AR18" s="3"/>
      <c r="AS18" s="3"/>
      <c r="AT18" s="3"/>
      <c r="AU18" s="3"/>
    </row>
    <row r="19" spans="1:47" x14ac:dyDescent="0.25">
      <c r="A19" s="65" t="s">
        <v>197</v>
      </c>
      <c r="B19" s="66"/>
      <c r="C19" s="66"/>
      <c r="D19" s="67"/>
      <c r="E19" s="69"/>
      <c r="F19" s="103" t="s">
        <v>5237</v>
      </c>
      <c r="G19" s="66"/>
      <c r="H19" s="70"/>
      <c r="I19" s="71"/>
      <c r="J19" s="71"/>
      <c r="K19" s="70" t="s">
        <v>6364</v>
      </c>
      <c r="L19" s="74"/>
      <c r="M19" s="75">
        <v>8916.4013671875</v>
      </c>
      <c r="N19" s="75">
        <v>414.53140258789062</v>
      </c>
      <c r="O19" s="76"/>
      <c r="P19" s="77"/>
      <c r="Q19" s="77"/>
      <c r="R19" s="87"/>
      <c r="S19" s="49">
        <v>1</v>
      </c>
      <c r="T19" s="49">
        <v>1</v>
      </c>
      <c r="U19" s="87"/>
      <c r="V19" s="51"/>
      <c r="W19" s="51"/>
      <c r="X19" s="51"/>
      <c r="Y19" s="51"/>
      <c r="Z19" s="50"/>
      <c r="AA19" s="72">
        <v>19</v>
      </c>
      <c r="AB19" s="72"/>
      <c r="AC19" s="73"/>
      <c r="AD19" s="79">
        <v>1319</v>
      </c>
      <c r="AE19" s="79">
        <v>929</v>
      </c>
      <c r="AF19" s="79">
        <v>2777</v>
      </c>
      <c r="AG19" s="79">
        <v>6719</v>
      </c>
      <c r="AH19" s="79"/>
      <c r="AI19" s="79" t="s">
        <v>4160</v>
      </c>
      <c r="AJ19" s="79" t="s">
        <v>4652</v>
      </c>
      <c r="AK19" s="79"/>
      <c r="AL19" s="79"/>
      <c r="AM19" s="81">
        <v>40976.129328703704</v>
      </c>
      <c r="AN19" s="79" t="s">
        <v>5782</v>
      </c>
      <c r="AO19" s="85" t="s">
        <v>5799</v>
      </c>
      <c r="AP19" s="79" t="s">
        <v>66</v>
      </c>
      <c r="AQ19" s="2"/>
      <c r="AR19" s="3"/>
      <c r="AS19" s="3"/>
      <c r="AT19" s="3"/>
      <c r="AU19" s="3"/>
    </row>
    <row r="20" spans="1:47" x14ac:dyDescent="0.25">
      <c r="A20" s="65" t="s">
        <v>198</v>
      </c>
      <c r="B20" s="66"/>
      <c r="C20" s="66"/>
      <c r="D20" s="67"/>
      <c r="E20" s="69"/>
      <c r="F20" s="103" t="s">
        <v>5238</v>
      </c>
      <c r="G20" s="66"/>
      <c r="H20" s="70"/>
      <c r="I20" s="71"/>
      <c r="J20" s="71"/>
      <c r="K20" s="70" t="s">
        <v>6365</v>
      </c>
      <c r="L20" s="74"/>
      <c r="M20" s="75">
        <v>4238.10595703125</v>
      </c>
      <c r="N20" s="75">
        <v>4489.12109375</v>
      </c>
      <c r="O20" s="76"/>
      <c r="P20" s="77"/>
      <c r="Q20" s="77"/>
      <c r="R20" s="87"/>
      <c r="S20" s="49">
        <v>0</v>
      </c>
      <c r="T20" s="49">
        <v>1</v>
      </c>
      <c r="U20" s="87"/>
      <c r="V20" s="51"/>
      <c r="W20" s="51"/>
      <c r="X20" s="51"/>
      <c r="Y20" s="51"/>
      <c r="Z20" s="50"/>
      <c r="AA20" s="72">
        <v>20</v>
      </c>
      <c r="AB20" s="72"/>
      <c r="AC20" s="73"/>
      <c r="AD20" s="79">
        <v>93</v>
      </c>
      <c r="AE20" s="79">
        <v>53</v>
      </c>
      <c r="AF20" s="79">
        <v>96</v>
      </c>
      <c r="AG20" s="79">
        <v>137</v>
      </c>
      <c r="AH20" s="79"/>
      <c r="AI20" s="79" t="s">
        <v>4161</v>
      </c>
      <c r="AJ20" s="79" t="s">
        <v>4654</v>
      </c>
      <c r="AK20" s="79"/>
      <c r="AL20" s="79"/>
      <c r="AM20" s="81">
        <v>41166.912835648145</v>
      </c>
      <c r="AN20" s="79" t="s">
        <v>5782</v>
      </c>
      <c r="AO20" s="85" t="s">
        <v>5800</v>
      </c>
      <c r="AP20" s="79" t="s">
        <v>66</v>
      </c>
      <c r="AQ20" s="2"/>
      <c r="AR20" s="3"/>
      <c r="AS20" s="3"/>
      <c r="AT20" s="3"/>
      <c r="AU20" s="3"/>
    </row>
    <row r="21" spans="1:47" x14ac:dyDescent="0.25">
      <c r="A21" s="65" t="s">
        <v>199</v>
      </c>
      <c r="B21" s="66"/>
      <c r="C21" s="66"/>
      <c r="D21" s="67"/>
      <c r="E21" s="69"/>
      <c r="F21" s="103" t="s">
        <v>5239</v>
      </c>
      <c r="G21" s="66"/>
      <c r="H21" s="70"/>
      <c r="I21" s="71"/>
      <c r="J21" s="71"/>
      <c r="K21" s="70" t="s">
        <v>6366</v>
      </c>
      <c r="L21" s="74"/>
      <c r="M21" s="75">
        <v>9209.60546875</v>
      </c>
      <c r="N21" s="75">
        <v>1457.1407470703125</v>
      </c>
      <c r="O21" s="76"/>
      <c r="P21" s="77"/>
      <c r="Q21" s="77"/>
      <c r="R21" s="87"/>
      <c r="S21" s="49">
        <v>1</v>
      </c>
      <c r="T21" s="49">
        <v>1</v>
      </c>
      <c r="U21" s="87"/>
      <c r="V21" s="51"/>
      <c r="W21" s="51"/>
      <c r="X21" s="51"/>
      <c r="Y21" s="51"/>
      <c r="Z21" s="50"/>
      <c r="AA21" s="72">
        <v>21</v>
      </c>
      <c r="AB21" s="72"/>
      <c r="AC21" s="73"/>
      <c r="AD21" s="79">
        <v>610</v>
      </c>
      <c r="AE21" s="79">
        <v>1868</v>
      </c>
      <c r="AF21" s="79">
        <v>3223</v>
      </c>
      <c r="AG21" s="79">
        <v>726</v>
      </c>
      <c r="AH21" s="79">
        <v>-14400</v>
      </c>
      <c r="AI21" s="79" t="s">
        <v>4162</v>
      </c>
      <c r="AJ21" s="79" t="s">
        <v>4655</v>
      </c>
      <c r="AK21" s="85" t="s">
        <v>4896</v>
      </c>
      <c r="AL21" s="79" t="s">
        <v>5203</v>
      </c>
      <c r="AM21" s="81">
        <v>39995.801412037035</v>
      </c>
      <c r="AN21" s="79" t="s">
        <v>5782</v>
      </c>
      <c r="AO21" s="85" t="s">
        <v>5801</v>
      </c>
      <c r="AP21" s="79" t="s">
        <v>66</v>
      </c>
      <c r="AQ21" s="2"/>
      <c r="AR21" s="3"/>
      <c r="AS21" s="3"/>
      <c r="AT21" s="3"/>
      <c r="AU21" s="3"/>
    </row>
    <row r="22" spans="1:47" x14ac:dyDescent="0.25">
      <c r="A22" s="65" t="s">
        <v>200</v>
      </c>
      <c r="B22" s="66"/>
      <c r="C22" s="66"/>
      <c r="D22" s="67"/>
      <c r="E22" s="69"/>
      <c r="F22" s="103" t="s">
        <v>5240</v>
      </c>
      <c r="G22" s="66"/>
      <c r="H22" s="70"/>
      <c r="I22" s="71"/>
      <c r="J22" s="71"/>
      <c r="K22" s="70" t="s">
        <v>6367</v>
      </c>
      <c r="L22" s="74"/>
      <c r="M22" s="75">
        <v>3497.728515625</v>
      </c>
      <c r="N22" s="75">
        <v>5164.060546875</v>
      </c>
      <c r="O22" s="76"/>
      <c r="P22" s="77"/>
      <c r="Q22" s="77"/>
      <c r="R22" s="87"/>
      <c r="S22" s="49">
        <v>1</v>
      </c>
      <c r="T22" s="49">
        <v>4</v>
      </c>
      <c r="U22" s="87"/>
      <c r="V22" s="51"/>
      <c r="W22" s="51"/>
      <c r="X22" s="51"/>
      <c r="Y22" s="51"/>
      <c r="Z22" s="50"/>
      <c r="AA22" s="72">
        <v>22</v>
      </c>
      <c r="AB22" s="72"/>
      <c r="AC22" s="73"/>
      <c r="AD22" s="79">
        <v>75310</v>
      </c>
      <c r="AE22" s="79">
        <v>88903</v>
      </c>
      <c r="AF22" s="79">
        <v>64231</v>
      </c>
      <c r="AG22" s="79">
        <v>101340</v>
      </c>
      <c r="AH22" s="79">
        <v>-25200</v>
      </c>
      <c r="AI22" s="79" t="s">
        <v>4163</v>
      </c>
      <c r="AJ22" s="79" t="s">
        <v>4656</v>
      </c>
      <c r="AK22" s="85" t="s">
        <v>4897</v>
      </c>
      <c r="AL22" s="79" t="s">
        <v>5204</v>
      </c>
      <c r="AM22" s="81">
        <v>40120.83489583333</v>
      </c>
      <c r="AN22" s="79" t="s">
        <v>5782</v>
      </c>
      <c r="AO22" s="85" t="s">
        <v>5802</v>
      </c>
      <c r="AP22" s="79" t="s">
        <v>66</v>
      </c>
      <c r="AQ22" s="2"/>
      <c r="AR22" s="3"/>
      <c r="AS22" s="3"/>
      <c r="AT22" s="3"/>
      <c r="AU22" s="3"/>
    </row>
    <row r="23" spans="1:47" x14ac:dyDescent="0.25">
      <c r="A23" s="65" t="s">
        <v>630</v>
      </c>
      <c r="B23" s="66"/>
      <c r="C23" s="66"/>
      <c r="D23" s="67"/>
      <c r="E23" s="69"/>
      <c r="F23" s="103" t="s">
        <v>5241</v>
      </c>
      <c r="G23" s="66"/>
      <c r="H23" s="70"/>
      <c r="I23" s="71"/>
      <c r="J23" s="71"/>
      <c r="K23" s="70" t="s">
        <v>6368</v>
      </c>
      <c r="L23" s="74"/>
      <c r="M23" s="75">
        <v>3924.41943359375</v>
      </c>
      <c r="N23" s="75">
        <v>5547.6923828125</v>
      </c>
      <c r="O23" s="76"/>
      <c r="P23" s="77"/>
      <c r="Q23" s="77"/>
      <c r="R23" s="87"/>
      <c r="S23" s="49">
        <v>1</v>
      </c>
      <c r="T23" s="49">
        <v>0</v>
      </c>
      <c r="U23" s="87"/>
      <c r="V23" s="51"/>
      <c r="W23" s="51"/>
      <c r="X23" s="51"/>
      <c r="Y23" s="51"/>
      <c r="Z23" s="50"/>
      <c r="AA23" s="72">
        <v>23</v>
      </c>
      <c r="AB23" s="72"/>
      <c r="AC23" s="73"/>
      <c r="AD23" s="79">
        <v>71</v>
      </c>
      <c r="AE23" s="79">
        <v>40</v>
      </c>
      <c r="AF23" s="79">
        <v>176</v>
      </c>
      <c r="AG23" s="79">
        <v>3</v>
      </c>
      <c r="AH23" s="79">
        <v>-14400</v>
      </c>
      <c r="AI23" s="79"/>
      <c r="AJ23" s="79"/>
      <c r="AK23" s="79"/>
      <c r="AL23" s="79" t="s">
        <v>5203</v>
      </c>
      <c r="AM23" s="81">
        <v>40793.653113425928</v>
      </c>
      <c r="AN23" s="79" t="s">
        <v>5782</v>
      </c>
      <c r="AO23" s="85" t="s">
        <v>5803</v>
      </c>
      <c r="AP23" s="79" t="s">
        <v>65</v>
      </c>
      <c r="AQ23" s="2"/>
      <c r="AR23" s="3"/>
      <c r="AS23" s="3"/>
      <c r="AT23" s="3"/>
      <c r="AU23" s="3"/>
    </row>
    <row r="24" spans="1:47" x14ac:dyDescent="0.25">
      <c r="A24" s="65" t="s">
        <v>201</v>
      </c>
      <c r="B24" s="66"/>
      <c r="C24" s="66"/>
      <c r="D24" s="67"/>
      <c r="E24" s="69"/>
      <c r="F24" s="103" t="s">
        <v>5242</v>
      </c>
      <c r="G24" s="66"/>
      <c r="H24" s="70"/>
      <c r="I24" s="71"/>
      <c r="J24" s="71"/>
      <c r="K24" s="70" t="s">
        <v>6369</v>
      </c>
      <c r="L24" s="74"/>
      <c r="M24" s="75">
        <v>2684.899169921875</v>
      </c>
      <c r="N24" s="75">
        <v>490.14993286132812</v>
      </c>
      <c r="O24" s="76"/>
      <c r="P24" s="77"/>
      <c r="Q24" s="77"/>
      <c r="R24" s="87"/>
      <c r="S24" s="49">
        <v>0</v>
      </c>
      <c r="T24" s="49">
        <v>3</v>
      </c>
      <c r="U24" s="87"/>
      <c r="V24" s="51"/>
      <c r="W24" s="51"/>
      <c r="X24" s="51"/>
      <c r="Y24" s="51"/>
      <c r="Z24" s="50"/>
      <c r="AA24" s="72">
        <v>24</v>
      </c>
      <c r="AB24" s="72"/>
      <c r="AC24" s="73"/>
      <c r="AD24" s="79">
        <v>21</v>
      </c>
      <c r="AE24" s="79">
        <v>109</v>
      </c>
      <c r="AF24" s="79">
        <v>607</v>
      </c>
      <c r="AG24" s="79">
        <v>17</v>
      </c>
      <c r="AH24" s="79"/>
      <c r="AI24" s="79"/>
      <c r="AJ24" s="79"/>
      <c r="AK24" s="79"/>
      <c r="AL24" s="79"/>
      <c r="AM24" s="81">
        <v>41853.785775462966</v>
      </c>
      <c r="AN24" s="79" t="s">
        <v>5782</v>
      </c>
      <c r="AO24" s="85" t="s">
        <v>5804</v>
      </c>
      <c r="AP24" s="79" t="s">
        <v>66</v>
      </c>
      <c r="AQ24" s="2"/>
      <c r="AR24" s="3"/>
      <c r="AS24" s="3"/>
      <c r="AT24" s="3"/>
      <c r="AU24" s="3"/>
    </row>
    <row r="25" spans="1:47" x14ac:dyDescent="0.25">
      <c r="A25" s="65" t="s">
        <v>489</v>
      </c>
      <c r="B25" s="66"/>
      <c r="C25" s="66"/>
      <c r="D25" s="67"/>
      <c r="E25" s="69"/>
      <c r="F25" s="103" t="s">
        <v>5243</v>
      </c>
      <c r="G25" s="66"/>
      <c r="H25" s="70"/>
      <c r="I25" s="71"/>
      <c r="J25" s="71"/>
      <c r="K25" s="70" t="s">
        <v>6370</v>
      </c>
      <c r="L25" s="74"/>
      <c r="M25" s="75">
        <v>2990.298583984375</v>
      </c>
      <c r="N25" s="75">
        <v>870.25128173828125</v>
      </c>
      <c r="O25" s="76"/>
      <c r="P25" s="77"/>
      <c r="Q25" s="77"/>
      <c r="R25" s="87"/>
      <c r="S25" s="49">
        <v>16</v>
      </c>
      <c r="T25" s="49">
        <v>4</v>
      </c>
      <c r="U25" s="87"/>
      <c r="V25" s="51"/>
      <c r="W25" s="51"/>
      <c r="X25" s="51"/>
      <c r="Y25" s="51"/>
      <c r="Z25" s="50"/>
      <c r="AA25" s="72">
        <v>25</v>
      </c>
      <c r="AB25" s="72"/>
      <c r="AC25" s="73"/>
      <c r="AD25" s="79">
        <v>180</v>
      </c>
      <c r="AE25" s="79">
        <v>392</v>
      </c>
      <c r="AF25" s="79">
        <v>59</v>
      </c>
      <c r="AG25" s="79">
        <v>99</v>
      </c>
      <c r="AH25" s="79">
        <v>-25200</v>
      </c>
      <c r="AI25" s="79" t="s">
        <v>4164</v>
      </c>
      <c r="AJ25" s="79" t="s">
        <v>4645</v>
      </c>
      <c r="AK25" s="85" t="s">
        <v>4898</v>
      </c>
      <c r="AL25" s="79" t="s">
        <v>5204</v>
      </c>
      <c r="AM25" s="81">
        <v>42772.738842592589</v>
      </c>
      <c r="AN25" s="79" t="s">
        <v>5782</v>
      </c>
      <c r="AO25" s="85" t="s">
        <v>5805</v>
      </c>
      <c r="AP25" s="79" t="s">
        <v>66</v>
      </c>
      <c r="AQ25" s="2"/>
      <c r="AR25" s="3"/>
      <c r="AS25" s="3"/>
      <c r="AT25" s="3"/>
      <c r="AU25" s="3"/>
    </row>
    <row r="26" spans="1:47" x14ac:dyDescent="0.25">
      <c r="A26" s="65" t="s">
        <v>631</v>
      </c>
      <c r="B26" s="66"/>
      <c r="C26" s="66"/>
      <c r="D26" s="67"/>
      <c r="E26" s="69"/>
      <c r="F26" s="103" t="s">
        <v>5244</v>
      </c>
      <c r="G26" s="66"/>
      <c r="H26" s="70"/>
      <c r="I26" s="71"/>
      <c r="J26" s="71"/>
      <c r="K26" s="70" t="s">
        <v>6371</v>
      </c>
      <c r="L26" s="74"/>
      <c r="M26" s="75">
        <v>2890.1875</v>
      </c>
      <c r="N26" s="75">
        <v>962.50634765625</v>
      </c>
      <c r="O26" s="76"/>
      <c r="P26" s="77"/>
      <c r="Q26" s="77"/>
      <c r="R26" s="87"/>
      <c r="S26" s="49">
        <v>14</v>
      </c>
      <c r="T26" s="49">
        <v>0</v>
      </c>
      <c r="U26" s="87"/>
      <c r="V26" s="51"/>
      <c r="W26" s="51"/>
      <c r="X26" s="51"/>
      <c r="Y26" s="51"/>
      <c r="Z26" s="50"/>
      <c r="AA26" s="72">
        <v>26</v>
      </c>
      <c r="AB26" s="72"/>
      <c r="AC26" s="73"/>
      <c r="AD26" s="79">
        <v>0</v>
      </c>
      <c r="AE26" s="79">
        <v>451</v>
      </c>
      <c r="AF26" s="79">
        <v>298</v>
      </c>
      <c r="AG26" s="79">
        <v>1</v>
      </c>
      <c r="AH26" s="79">
        <v>-14400</v>
      </c>
      <c r="AI26" s="79"/>
      <c r="AJ26" s="79" t="s">
        <v>4652</v>
      </c>
      <c r="AK26" s="85" t="s">
        <v>4899</v>
      </c>
      <c r="AL26" s="79" t="s">
        <v>5203</v>
      </c>
      <c r="AM26" s="81">
        <v>40343.680497685185</v>
      </c>
      <c r="AN26" s="79" t="s">
        <v>5782</v>
      </c>
      <c r="AO26" s="85" t="s">
        <v>5806</v>
      </c>
      <c r="AP26" s="79" t="s">
        <v>65</v>
      </c>
      <c r="AQ26" s="2"/>
      <c r="AR26" s="3"/>
      <c r="AS26" s="3"/>
      <c r="AT26" s="3"/>
      <c r="AU26" s="3"/>
    </row>
    <row r="27" spans="1:47" x14ac:dyDescent="0.25">
      <c r="A27" s="65" t="s">
        <v>491</v>
      </c>
      <c r="B27" s="66"/>
      <c r="C27" s="66"/>
      <c r="D27" s="67"/>
      <c r="E27" s="69"/>
      <c r="F27" s="103" t="s">
        <v>5245</v>
      </c>
      <c r="G27" s="66"/>
      <c r="H27" s="70"/>
      <c r="I27" s="71"/>
      <c r="J27" s="71"/>
      <c r="K27" s="70" t="s">
        <v>6372</v>
      </c>
      <c r="L27" s="74"/>
      <c r="M27" s="75">
        <v>2796.437744140625</v>
      </c>
      <c r="N27" s="75">
        <v>1015.6875</v>
      </c>
      <c r="O27" s="76"/>
      <c r="P27" s="77"/>
      <c r="Q27" s="77"/>
      <c r="R27" s="87"/>
      <c r="S27" s="49">
        <v>21</v>
      </c>
      <c r="T27" s="49">
        <v>3</v>
      </c>
      <c r="U27" s="87"/>
      <c r="V27" s="51"/>
      <c r="W27" s="51"/>
      <c r="X27" s="51"/>
      <c r="Y27" s="51"/>
      <c r="Z27" s="50"/>
      <c r="AA27" s="72">
        <v>27</v>
      </c>
      <c r="AB27" s="72"/>
      <c r="AC27" s="73"/>
      <c r="AD27" s="79">
        <v>182</v>
      </c>
      <c r="AE27" s="79">
        <v>647</v>
      </c>
      <c r="AF27" s="79">
        <v>278</v>
      </c>
      <c r="AG27" s="79">
        <v>81</v>
      </c>
      <c r="AH27" s="79"/>
      <c r="AI27" s="79" t="s">
        <v>4165</v>
      </c>
      <c r="AJ27" s="79" t="s">
        <v>4657</v>
      </c>
      <c r="AK27" s="79"/>
      <c r="AL27" s="79"/>
      <c r="AM27" s="81">
        <v>42506.782766203702</v>
      </c>
      <c r="AN27" s="79" t="s">
        <v>5782</v>
      </c>
      <c r="AO27" s="85" t="s">
        <v>5807</v>
      </c>
      <c r="AP27" s="79" t="s">
        <v>66</v>
      </c>
      <c r="AQ27" s="2"/>
      <c r="AR27" s="3"/>
      <c r="AS27" s="3"/>
      <c r="AT27" s="3"/>
      <c r="AU27" s="3"/>
    </row>
    <row r="28" spans="1:47" x14ac:dyDescent="0.25">
      <c r="A28" s="65" t="s">
        <v>202</v>
      </c>
      <c r="B28" s="66"/>
      <c r="C28" s="66"/>
      <c r="D28" s="67"/>
      <c r="E28" s="69"/>
      <c r="F28" s="103" t="s">
        <v>5246</v>
      </c>
      <c r="G28" s="66"/>
      <c r="H28" s="70"/>
      <c r="I28" s="71"/>
      <c r="J28" s="71"/>
      <c r="K28" s="70" t="s">
        <v>6373</v>
      </c>
      <c r="L28" s="74"/>
      <c r="M28" s="75">
        <v>819.85198974609375</v>
      </c>
      <c r="N28" s="75">
        <v>1001.1616821289062</v>
      </c>
      <c r="O28" s="76"/>
      <c r="P28" s="77"/>
      <c r="Q28" s="77"/>
      <c r="R28" s="87"/>
      <c r="S28" s="49">
        <v>0</v>
      </c>
      <c r="T28" s="49">
        <v>3</v>
      </c>
      <c r="U28" s="87"/>
      <c r="V28" s="51"/>
      <c r="W28" s="51"/>
      <c r="X28" s="51"/>
      <c r="Y28" s="51"/>
      <c r="Z28" s="50"/>
      <c r="AA28" s="72">
        <v>28</v>
      </c>
      <c r="AB28" s="72"/>
      <c r="AC28" s="73"/>
      <c r="AD28" s="79">
        <v>258</v>
      </c>
      <c r="AE28" s="79">
        <v>220</v>
      </c>
      <c r="AF28" s="79">
        <v>740</v>
      </c>
      <c r="AG28" s="79">
        <v>310</v>
      </c>
      <c r="AH28" s="79">
        <v>-18000</v>
      </c>
      <c r="AI28" s="79" t="s">
        <v>4166</v>
      </c>
      <c r="AJ28" s="79" t="s">
        <v>4650</v>
      </c>
      <c r="AK28" s="79"/>
      <c r="AL28" s="79" t="s">
        <v>5207</v>
      </c>
      <c r="AM28" s="81">
        <v>40024.906261574077</v>
      </c>
      <c r="AN28" s="79" t="s">
        <v>5782</v>
      </c>
      <c r="AO28" s="85" t="s">
        <v>5808</v>
      </c>
      <c r="AP28" s="79" t="s">
        <v>66</v>
      </c>
      <c r="AQ28" s="2"/>
      <c r="AR28" s="3"/>
      <c r="AS28" s="3"/>
      <c r="AT28" s="3"/>
      <c r="AU28" s="3"/>
    </row>
    <row r="29" spans="1:47" x14ac:dyDescent="0.25">
      <c r="A29" s="65" t="s">
        <v>203</v>
      </c>
      <c r="B29" s="66"/>
      <c r="C29" s="66"/>
      <c r="D29" s="67"/>
      <c r="E29" s="69"/>
      <c r="F29" s="103" t="s">
        <v>5247</v>
      </c>
      <c r="G29" s="66"/>
      <c r="H29" s="70"/>
      <c r="I29" s="71"/>
      <c r="J29" s="71"/>
      <c r="K29" s="70" t="s">
        <v>6374</v>
      </c>
      <c r="L29" s="74"/>
      <c r="M29" s="75">
        <v>4105.9736328125</v>
      </c>
      <c r="N29" s="75">
        <v>4920.048828125</v>
      </c>
      <c r="O29" s="76"/>
      <c r="P29" s="77"/>
      <c r="Q29" s="77"/>
      <c r="R29" s="87"/>
      <c r="S29" s="49">
        <v>0</v>
      </c>
      <c r="T29" s="49">
        <v>1</v>
      </c>
      <c r="U29" s="87"/>
      <c r="V29" s="51"/>
      <c r="W29" s="51"/>
      <c r="X29" s="51"/>
      <c r="Y29" s="51"/>
      <c r="Z29" s="50"/>
      <c r="AA29" s="72">
        <v>29</v>
      </c>
      <c r="AB29" s="72"/>
      <c r="AC29" s="73"/>
      <c r="AD29" s="79">
        <v>267</v>
      </c>
      <c r="AE29" s="79">
        <v>74</v>
      </c>
      <c r="AF29" s="79">
        <v>199</v>
      </c>
      <c r="AG29" s="79">
        <v>401</v>
      </c>
      <c r="AH29" s="79">
        <v>-14400</v>
      </c>
      <c r="AI29" s="79" t="s">
        <v>4167</v>
      </c>
      <c r="AJ29" s="79" t="s">
        <v>4658</v>
      </c>
      <c r="AK29" s="79"/>
      <c r="AL29" s="79" t="s">
        <v>5203</v>
      </c>
      <c r="AM29" s="81">
        <v>39997.581747685188</v>
      </c>
      <c r="AN29" s="79" t="s">
        <v>5782</v>
      </c>
      <c r="AO29" s="85" t="s">
        <v>5809</v>
      </c>
      <c r="AP29" s="79" t="s">
        <v>66</v>
      </c>
      <c r="AQ29" s="2"/>
      <c r="AR29" s="3"/>
      <c r="AS29" s="3"/>
      <c r="AT29" s="3"/>
      <c r="AU29" s="3"/>
    </row>
    <row r="30" spans="1:47" x14ac:dyDescent="0.25">
      <c r="A30" s="65" t="s">
        <v>204</v>
      </c>
      <c r="B30" s="66"/>
      <c r="C30" s="66"/>
      <c r="D30" s="67"/>
      <c r="E30" s="69"/>
      <c r="F30" s="103" t="s">
        <v>5248</v>
      </c>
      <c r="G30" s="66"/>
      <c r="H30" s="70"/>
      <c r="I30" s="71"/>
      <c r="J30" s="71"/>
      <c r="K30" s="70" t="s">
        <v>6375</v>
      </c>
      <c r="L30" s="74"/>
      <c r="M30" s="75">
        <v>2485.193115234375</v>
      </c>
      <c r="N30" s="75">
        <v>6870.359375</v>
      </c>
      <c r="O30" s="76"/>
      <c r="P30" s="77"/>
      <c r="Q30" s="77"/>
      <c r="R30" s="87"/>
      <c r="S30" s="49">
        <v>0</v>
      </c>
      <c r="T30" s="49">
        <v>1</v>
      </c>
      <c r="U30" s="87"/>
      <c r="V30" s="51"/>
      <c r="W30" s="51"/>
      <c r="X30" s="51"/>
      <c r="Y30" s="51"/>
      <c r="Z30" s="50"/>
      <c r="AA30" s="72">
        <v>30</v>
      </c>
      <c r="AB30" s="72"/>
      <c r="AC30" s="73"/>
      <c r="AD30" s="79">
        <v>969</v>
      </c>
      <c r="AE30" s="79">
        <v>236</v>
      </c>
      <c r="AF30" s="79">
        <v>207</v>
      </c>
      <c r="AG30" s="79">
        <v>118</v>
      </c>
      <c r="AH30" s="79">
        <v>-14400</v>
      </c>
      <c r="AI30" s="79" t="s">
        <v>4168</v>
      </c>
      <c r="AJ30" s="79" t="s">
        <v>4659</v>
      </c>
      <c r="AK30" s="79"/>
      <c r="AL30" s="79" t="s">
        <v>5203</v>
      </c>
      <c r="AM30" s="81">
        <v>40411.750347222223</v>
      </c>
      <c r="AN30" s="79" t="s">
        <v>5782</v>
      </c>
      <c r="AO30" s="85" t="s">
        <v>5810</v>
      </c>
      <c r="AP30" s="79" t="s">
        <v>66</v>
      </c>
      <c r="AQ30" s="2"/>
      <c r="AR30" s="3"/>
      <c r="AS30" s="3"/>
      <c r="AT30" s="3"/>
      <c r="AU30" s="3"/>
    </row>
    <row r="31" spans="1:47" x14ac:dyDescent="0.25">
      <c r="A31" s="65" t="s">
        <v>205</v>
      </c>
      <c r="B31" s="66"/>
      <c r="C31" s="66"/>
      <c r="D31" s="67"/>
      <c r="E31" s="69"/>
      <c r="F31" s="103" t="s">
        <v>5249</v>
      </c>
      <c r="G31" s="66"/>
      <c r="H31" s="70"/>
      <c r="I31" s="71"/>
      <c r="J31" s="71"/>
      <c r="K31" s="70" t="s">
        <v>6376</v>
      </c>
      <c r="L31" s="74"/>
      <c r="M31" s="75">
        <v>3218.22412109375</v>
      </c>
      <c r="N31" s="75">
        <v>1011.8793334960937</v>
      </c>
      <c r="O31" s="76"/>
      <c r="P31" s="77"/>
      <c r="Q31" s="77"/>
      <c r="R31" s="87"/>
      <c r="S31" s="49">
        <v>0</v>
      </c>
      <c r="T31" s="49">
        <v>3</v>
      </c>
      <c r="U31" s="87"/>
      <c r="V31" s="51"/>
      <c r="W31" s="51"/>
      <c r="X31" s="51"/>
      <c r="Y31" s="51"/>
      <c r="Z31" s="50"/>
      <c r="AA31" s="72">
        <v>31</v>
      </c>
      <c r="AB31" s="72"/>
      <c r="AC31" s="73"/>
      <c r="AD31" s="79">
        <v>34</v>
      </c>
      <c r="AE31" s="79">
        <v>407</v>
      </c>
      <c r="AF31" s="79">
        <v>1096</v>
      </c>
      <c r="AG31" s="79">
        <v>2</v>
      </c>
      <c r="AH31" s="79">
        <v>-14400</v>
      </c>
      <c r="AI31" s="79" t="s">
        <v>4169</v>
      </c>
      <c r="AJ31" s="79"/>
      <c r="AK31" s="85" t="s">
        <v>4900</v>
      </c>
      <c r="AL31" s="79" t="s">
        <v>5203</v>
      </c>
      <c r="AM31" s="81">
        <v>39902.62060185185</v>
      </c>
      <c r="AN31" s="79" t="s">
        <v>5782</v>
      </c>
      <c r="AO31" s="85" t="s">
        <v>5811</v>
      </c>
      <c r="AP31" s="79" t="s">
        <v>66</v>
      </c>
      <c r="AQ31" s="2"/>
      <c r="AR31" s="3"/>
      <c r="AS31" s="3"/>
      <c r="AT31" s="3"/>
      <c r="AU31" s="3"/>
    </row>
    <row r="32" spans="1:47" x14ac:dyDescent="0.25">
      <c r="A32" s="65" t="s">
        <v>206</v>
      </c>
      <c r="B32" s="66"/>
      <c r="C32" s="66"/>
      <c r="D32" s="67"/>
      <c r="E32" s="69"/>
      <c r="F32" s="103" t="s">
        <v>5250</v>
      </c>
      <c r="G32" s="66"/>
      <c r="H32" s="70"/>
      <c r="I32" s="71"/>
      <c r="J32" s="71"/>
      <c r="K32" s="70" t="s">
        <v>6377</v>
      </c>
      <c r="L32" s="74"/>
      <c r="M32" s="75">
        <v>264.124755859375</v>
      </c>
      <c r="N32" s="75">
        <v>6153.861328125</v>
      </c>
      <c r="O32" s="76"/>
      <c r="P32" s="77"/>
      <c r="Q32" s="77"/>
      <c r="R32" s="87"/>
      <c r="S32" s="49">
        <v>0</v>
      </c>
      <c r="T32" s="49">
        <v>1</v>
      </c>
      <c r="U32" s="87"/>
      <c r="V32" s="51"/>
      <c r="W32" s="51"/>
      <c r="X32" s="51"/>
      <c r="Y32" s="51"/>
      <c r="Z32" s="50"/>
      <c r="AA32" s="72">
        <v>32</v>
      </c>
      <c r="AB32" s="72"/>
      <c r="AC32" s="73"/>
      <c r="AD32" s="79">
        <v>215</v>
      </c>
      <c r="AE32" s="79">
        <v>65</v>
      </c>
      <c r="AF32" s="79">
        <v>3530</v>
      </c>
      <c r="AG32" s="79">
        <v>4940</v>
      </c>
      <c r="AH32" s="79">
        <v>-14400</v>
      </c>
      <c r="AI32" s="79" t="s">
        <v>4170</v>
      </c>
      <c r="AJ32" s="79" t="s">
        <v>4652</v>
      </c>
      <c r="AK32" s="79"/>
      <c r="AL32" s="79" t="s">
        <v>5203</v>
      </c>
      <c r="AM32" s="81">
        <v>40229.685972222222</v>
      </c>
      <c r="AN32" s="79" t="s">
        <v>5782</v>
      </c>
      <c r="AO32" s="85" t="s">
        <v>5812</v>
      </c>
      <c r="AP32" s="79" t="s">
        <v>66</v>
      </c>
      <c r="AQ32" s="2"/>
      <c r="AR32" s="3"/>
      <c r="AS32" s="3"/>
      <c r="AT32" s="3"/>
      <c r="AU32" s="3"/>
    </row>
    <row r="33" spans="1:47" x14ac:dyDescent="0.25">
      <c r="A33" s="65" t="s">
        <v>207</v>
      </c>
      <c r="B33" s="66"/>
      <c r="C33" s="66"/>
      <c r="D33" s="67"/>
      <c r="E33" s="69"/>
      <c r="F33" s="103" t="s">
        <v>5251</v>
      </c>
      <c r="G33" s="66"/>
      <c r="H33" s="70"/>
      <c r="I33" s="71"/>
      <c r="J33" s="71"/>
      <c r="K33" s="70" t="s">
        <v>6378</v>
      </c>
      <c r="L33" s="74"/>
      <c r="M33" s="75">
        <v>1141.2119140625</v>
      </c>
      <c r="N33" s="75">
        <v>903.46234130859375</v>
      </c>
      <c r="O33" s="76"/>
      <c r="P33" s="77"/>
      <c r="Q33" s="77"/>
      <c r="R33" s="87"/>
      <c r="S33" s="49">
        <v>0</v>
      </c>
      <c r="T33" s="49">
        <v>3</v>
      </c>
      <c r="U33" s="87"/>
      <c r="V33" s="51"/>
      <c r="W33" s="51"/>
      <c r="X33" s="51"/>
      <c r="Y33" s="51"/>
      <c r="Z33" s="50"/>
      <c r="AA33" s="72">
        <v>33</v>
      </c>
      <c r="AB33" s="72"/>
      <c r="AC33" s="73"/>
      <c r="AD33" s="79">
        <v>531</v>
      </c>
      <c r="AE33" s="79">
        <v>248</v>
      </c>
      <c r="AF33" s="79">
        <v>103</v>
      </c>
      <c r="AG33" s="79">
        <v>61</v>
      </c>
      <c r="AH33" s="79"/>
      <c r="AI33" s="79"/>
      <c r="AJ33" s="79"/>
      <c r="AK33" s="79"/>
      <c r="AL33" s="79"/>
      <c r="AM33" s="81">
        <v>40911.875219907408</v>
      </c>
      <c r="AN33" s="79" t="s">
        <v>5782</v>
      </c>
      <c r="AO33" s="85" t="s">
        <v>5813</v>
      </c>
      <c r="AP33" s="79" t="s">
        <v>66</v>
      </c>
      <c r="AQ33" s="2"/>
      <c r="AR33" s="3"/>
      <c r="AS33" s="3"/>
      <c r="AT33" s="3"/>
      <c r="AU33" s="3"/>
    </row>
    <row r="34" spans="1:47" x14ac:dyDescent="0.25">
      <c r="A34" s="65" t="s">
        <v>208</v>
      </c>
      <c r="B34" s="66"/>
      <c r="C34" s="66"/>
      <c r="D34" s="67"/>
      <c r="E34" s="69"/>
      <c r="F34" s="103" t="s">
        <v>5252</v>
      </c>
      <c r="G34" s="66"/>
      <c r="H34" s="70"/>
      <c r="I34" s="71"/>
      <c r="J34" s="71"/>
      <c r="K34" s="70" t="s">
        <v>6379</v>
      </c>
      <c r="L34" s="74"/>
      <c r="M34" s="75">
        <v>2521.71142578125</v>
      </c>
      <c r="N34" s="75">
        <v>608.91583251953125</v>
      </c>
      <c r="O34" s="76"/>
      <c r="P34" s="77"/>
      <c r="Q34" s="77"/>
      <c r="R34" s="87"/>
      <c r="S34" s="49">
        <v>0</v>
      </c>
      <c r="T34" s="49">
        <v>3</v>
      </c>
      <c r="U34" s="87"/>
      <c r="V34" s="51"/>
      <c r="W34" s="51"/>
      <c r="X34" s="51"/>
      <c r="Y34" s="51"/>
      <c r="Z34" s="50"/>
      <c r="AA34" s="72">
        <v>34</v>
      </c>
      <c r="AB34" s="72"/>
      <c r="AC34" s="73"/>
      <c r="AD34" s="79">
        <v>1309</v>
      </c>
      <c r="AE34" s="79">
        <v>571</v>
      </c>
      <c r="AF34" s="79">
        <v>248</v>
      </c>
      <c r="AG34" s="79">
        <v>176</v>
      </c>
      <c r="AH34" s="79">
        <v>-18000</v>
      </c>
      <c r="AI34" s="79" t="s">
        <v>4171</v>
      </c>
      <c r="AJ34" s="79" t="s">
        <v>4660</v>
      </c>
      <c r="AK34" s="79"/>
      <c r="AL34" s="79" t="s">
        <v>5207</v>
      </c>
      <c r="AM34" s="81">
        <v>39887.643587962964</v>
      </c>
      <c r="AN34" s="79" t="s">
        <v>5782</v>
      </c>
      <c r="AO34" s="85" t="s">
        <v>5814</v>
      </c>
      <c r="AP34" s="79" t="s">
        <v>66</v>
      </c>
      <c r="AQ34" s="2"/>
      <c r="AR34" s="3"/>
      <c r="AS34" s="3"/>
      <c r="AT34" s="3"/>
      <c r="AU34" s="3"/>
    </row>
    <row r="35" spans="1:47" x14ac:dyDescent="0.25">
      <c r="A35" s="65" t="s">
        <v>209</v>
      </c>
      <c r="B35" s="66"/>
      <c r="C35" s="66"/>
      <c r="D35" s="67"/>
      <c r="E35" s="69"/>
      <c r="F35" s="103" t="s">
        <v>5253</v>
      </c>
      <c r="G35" s="66"/>
      <c r="H35" s="70"/>
      <c r="I35" s="71"/>
      <c r="J35" s="71"/>
      <c r="K35" s="70" t="s">
        <v>6380</v>
      </c>
      <c r="L35" s="74"/>
      <c r="M35" s="75">
        <v>2564.0830078125</v>
      </c>
      <c r="N35" s="75">
        <v>1026.6895751953125</v>
      </c>
      <c r="O35" s="76"/>
      <c r="P35" s="77"/>
      <c r="Q35" s="77"/>
      <c r="R35" s="87"/>
      <c r="S35" s="49">
        <v>0</v>
      </c>
      <c r="T35" s="49">
        <v>3</v>
      </c>
      <c r="U35" s="87"/>
      <c r="V35" s="51"/>
      <c r="W35" s="51"/>
      <c r="X35" s="51"/>
      <c r="Y35" s="51"/>
      <c r="Z35" s="50"/>
      <c r="AA35" s="72">
        <v>35</v>
      </c>
      <c r="AB35" s="72"/>
      <c r="AC35" s="73"/>
      <c r="AD35" s="79">
        <v>66</v>
      </c>
      <c r="AE35" s="79">
        <v>190</v>
      </c>
      <c r="AF35" s="79">
        <v>538</v>
      </c>
      <c r="AG35" s="79">
        <v>631</v>
      </c>
      <c r="AH35" s="79"/>
      <c r="AI35" s="79"/>
      <c r="AJ35" s="79"/>
      <c r="AK35" s="79"/>
      <c r="AL35" s="79"/>
      <c r="AM35" s="81">
        <v>42275.741481481484</v>
      </c>
      <c r="AN35" s="79" t="s">
        <v>5782</v>
      </c>
      <c r="AO35" s="85" t="s">
        <v>5815</v>
      </c>
      <c r="AP35" s="79" t="s">
        <v>66</v>
      </c>
      <c r="AQ35" s="2"/>
      <c r="AR35" s="3"/>
      <c r="AS35" s="3"/>
      <c r="AT35" s="3"/>
      <c r="AU35" s="3"/>
    </row>
    <row r="36" spans="1:47" x14ac:dyDescent="0.25">
      <c r="A36" s="65" t="s">
        <v>210</v>
      </c>
      <c r="B36" s="66"/>
      <c r="C36" s="66"/>
      <c r="D36" s="67"/>
      <c r="E36" s="69"/>
      <c r="F36" s="103" t="s">
        <v>5254</v>
      </c>
      <c r="G36" s="66"/>
      <c r="H36" s="70"/>
      <c r="I36" s="71"/>
      <c r="J36" s="71"/>
      <c r="K36" s="70" t="s">
        <v>6381</v>
      </c>
      <c r="L36" s="74"/>
      <c r="M36" s="75">
        <v>2225.34130859375</v>
      </c>
      <c r="N36" s="75">
        <v>8014.9775390625</v>
      </c>
      <c r="O36" s="76"/>
      <c r="P36" s="77"/>
      <c r="Q36" s="77"/>
      <c r="R36" s="87"/>
      <c r="S36" s="49">
        <v>0</v>
      </c>
      <c r="T36" s="49">
        <v>1</v>
      </c>
      <c r="U36" s="87"/>
      <c r="V36" s="51"/>
      <c r="W36" s="51"/>
      <c r="X36" s="51"/>
      <c r="Y36" s="51"/>
      <c r="Z36" s="50"/>
      <c r="AA36" s="72">
        <v>36</v>
      </c>
      <c r="AB36" s="72"/>
      <c r="AC36" s="73"/>
      <c r="AD36" s="79">
        <v>937</v>
      </c>
      <c r="AE36" s="79">
        <v>1137</v>
      </c>
      <c r="AF36" s="79">
        <v>15370</v>
      </c>
      <c r="AG36" s="79">
        <v>4856</v>
      </c>
      <c r="AH36" s="79"/>
      <c r="AI36" s="79" t="s">
        <v>4172</v>
      </c>
      <c r="AJ36" s="79" t="s">
        <v>4661</v>
      </c>
      <c r="AK36" s="85" t="s">
        <v>4901</v>
      </c>
      <c r="AL36" s="79"/>
      <c r="AM36" s="81">
        <v>41066.391608796293</v>
      </c>
      <c r="AN36" s="79" t="s">
        <v>5782</v>
      </c>
      <c r="AO36" s="85" t="s">
        <v>5816</v>
      </c>
      <c r="AP36" s="79" t="s">
        <v>66</v>
      </c>
      <c r="AQ36" s="2"/>
      <c r="AR36" s="3"/>
      <c r="AS36" s="3"/>
      <c r="AT36" s="3"/>
      <c r="AU36" s="3"/>
    </row>
    <row r="37" spans="1:47" x14ac:dyDescent="0.25">
      <c r="A37" s="65" t="s">
        <v>211</v>
      </c>
      <c r="B37" s="66"/>
      <c r="C37" s="66"/>
      <c r="D37" s="67"/>
      <c r="E37" s="69"/>
      <c r="F37" s="103" t="s">
        <v>5255</v>
      </c>
      <c r="G37" s="66"/>
      <c r="H37" s="70"/>
      <c r="I37" s="71"/>
      <c r="J37" s="71"/>
      <c r="K37" s="70" t="s">
        <v>6382</v>
      </c>
      <c r="L37" s="74"/>
      <c r="M37" s="75">
        <v>4320.025390625</v>
      </c>
      <c r="N37" s="75">
        <v>3785.59765625</v>
      </c>
      <c r="O37" s="76"/>
      <c r="P37" s="77"/>
      <c r="Q37" s="77"/>
      <c r="R37" s="87"/>
      <c r="S37" s="49">
        <v>0</v>
      </c>
      <c r="T37" s="49">
        <v>1</v>
      </c>
      <c r="U37" s="87"/>
      <c r="V37" s="51"/>
      <c r="W37" s="51"/>
      <c r="X37" s="51"/>
      <c r="Y37" s="51"/>
      <c r="Z37" s="50"/>
      <c r="AA37" s="72">
        <v>37</v>
      </c>
      <c r="AB37" s="72"/>
      <c r="AC37" s="73"/>
      <c r="AD37" s="79">
        <v>281</v>
      </c>
      <c r="AE37" s="79">
        <v>134</v>
      </c>
      <c r="AF37" s="79">
        <v>205</v>
      </c>
      <c r="AG37" s="79">
        <v>417</v>
      </c>
      <c r="AH37" s="79">
        <v>-25200</v>
      </c>
      <c r="AI37" s="79" t="s">
        <v>4173</v>
      </c>
      <c r="AJ37" s="79" t="s">
        <v>4662</v>
      </c>
      <c r="AK37" s="79"/>
      <c r="AL37" s="79" t="s">
        <v>5204</v>
      </c>
      <c r="AM37" s="81">
        <v>40013.022604166668</v>
      </c>
      <c r="AN37" s="79" t="s">
        <v>5782</v>
      </c>
      <c r="AO37" s="85" t="s">
        <v>5817</v>
      </c>
      <c r="AP37" s="79" t="s">
        <v>66</v>
      </c>
      <c r="AQ37" s="2"/>
      <c r="AR37" s="3"/>
      <c r="AS37" s="3"/>
      <c r="AT37" s="3"/>
      <c r="AU37" s="3"/>
    </row>
    <row r="38" spans="1:47" x14ac:dyDescent="0.25">
      <c r="A38" s="65" t="s">
        <v>212</v>
      </c>
      <c r="B38" s="66"/>
      <c r="C38" s="66"/>
      <c r="D38" s="67"/>
      <c r="E38" s="69"/>
      <c r="F38" s="103" t="s">
        <v>5256</v>
      </c>
      <c r="G38" s="66"/>
      <c r="H38" s="70"/>
      <c r="I38" s="71"/>
      <c r="J38" s="71"/>
      <c r="K38" s="70" t="s">
        <v>6383</v>
      </c>
      <c r="L38" s="74"/>
      <c r="M38" s="75">
        <v>7969.1279296875</v>
      </c>
      <c r="N38" s="75">
        <v>772.53582763671875</v>
      </c>
      <c r="O38" s="76"/>
      <c r="P38" s="77"/>
      <c r="Q38" s="77"/>
      <c r="R38" s="87"/>
      <c r="S38" s="49">
        <v>0</v>
      </c>
      <c r="T38" s="49">
        <v>1</v>
      </c>
      <c r="U38" s="87"/>
      <c r="V38" s="51"/>
      <c r="W38" s="51"/>
      <c r="X38" s="51"/>
      <c r="Y38" s="51"/>
      <c r="Z38" s="50"/>
      <c r="AA38" s="72">
        <v>38</v>
      </c>
      <c r="AB38" s="72"/>
      <c r="AC38" s="73"/>
      <c r="AD38" s="79">
        <v>204</v>
      </c>
      <c r="AE38" s="79">
        <v>47</v>
      </c>
      <c r="AF38" s="79">
        <v>219</v>
      </c>
      <c r="AG38" s="79">
        <v>239</v>
      </c>
      <c r="AH38" s="79"/>
      <c r="AI38" s="79" t="s">
        <v>4174</v>
      </c>
      <c r="AJ38" s="79" t="s">
        <v>4654</v>
      </c>
      <c r="AK38" s="79"/>
      <c r="AL38" s="79"/>
      <c r="AM38" s="81">
        <v>40393.021909722222</v>
      </c>
      <c r="AN38" s="79" t="s">
        <v>5782</v>
      </c>
      <c r="AO38" s="85" t="s">
        <v>5818</v>
      </c>
      <c r="AP38" s="79" t="s">
        <v>66</v>
      </c>
      <c r="AQ38" s="2"/>
      <c r="AR38" s="3"/>
      <c r="AS38" s="3"/>
      <c r="AT38" s="3"/>
      <c r="AU38" s="3"/>
    </row>
    <row r="39" spans="1:47" x14ac:dyDescent="0.25">
      <c r="A39" s="65" t="s">
        <v>632</v>
      </c>
      <c r="B39" s="66"/>
      <c r="C39" s="66"/>
      <c r="D39" s="67"/>
      <c r="E39" s="69"/>
      <c r="F39" s="103" t="s">
        <v>5257</v>
      </c>
      <c r="G39" s="66"/>
      <c r="H39" s="70"/>
      <c r="I39" s="71"/>
      <c r="J39" s="71"/>
      <c r="K39" s="70" t="s">
        <v>6384</v>
      </c>
      <c r="L39" s="74"/>
      <c r="M39" s="75">
        <v>7969.1279296875</v>
      </c>
      <c r="N39" s="75">
        <v>458.49685668945312</v>
      </c>
      <c r="O39" s="76"/>
      <c r="P39" s="77"/>
      <c r="Q39" s="77"/>
      <c r="R39" s="87"/>
      <c r="S39" s="49">
        <v>1</v>
      </c>
      <c r="T39" s="49">
        <v>0</v>
      </c>
      <c r="U39" s="87"/>
      <c r="V39" s="51"/>
      <c r="W39" s="51"/>
      <c r="X39" s="51"/>
      <c r="Y39" s="51"/>
      <c r="Z39" s="50"/>
      <c r="AA39" s="72">
        <v>39</v>
      </c>
      <c r="AB39" s="72"/>
      <c r="AC39" s="73"/>
      <c r="AD39" s="79">
        <v>1063</v>
      </c>
      <c r="AE39" s="79">
        <v>1441</v>
      </c>
      <c r="AF39" s="79">
        <v>1793</v>
      </c>
      <c r="AG39" s="79">
        <v>584</v>
      </c>
      <c r="AH39" s="79">
        <v>-14400</v>
      </c>
      <c r="AI39" s="79" t="s">
        <v>4175</v>
      </c>
      <c r="AJ39" s="79" t="s">
        <v>4663</v>
      </c>
      <c r="AK39" s="79"/>
      <c r="AL39" s="79" t="s">
        <v>5203</v>
      </c>
      <c r="AM39" s="81">
        <v>39966.105914351851</v>
      </c>
      <c r="AN39" s="79" t="s">
        <v>5782</v>
      </c>
      <c r="AO39" s="85" t="s">
        <v>5819</v>
      </c>
      <c r="AP39" s="79" t="s">
        <v>65</v>
      </c>
      <c r="AQ39" s="2"/>
      <c r="AR39" s="3"/>
      <c r="AS39" s="3"/>
      <c r="AT39" s="3"/>
      <c r="AU39" s="3"/>
    </row>
    <row r="40" spans="1:47" x14ac:dyDescent="0.25">
      <c r="A40" s="65" t="s">
        <v>213</v>
      </c>
      <c r="B40" s="66"/>
      <c r="C40" s="66"/>
      <c r="D40" s="67"/>
      <c r="E40" s="69"/>
      <c r="F40" s="103" t="s">
        <v>5258</v>
      </c>
      <c r="G40" s="66"/>
      <c r="H40" s="70"/>
      <c r="I40" s="71"/>
      <c r="J40" s="71"/>
      <c r="K40" s="70" t="s">
        <v>6385</v>
      </c>
      <c r="L40" s="74"/>
      <c r="M40" s="75">
        <v>9475.23828125</v>
      </c>
      <c r="N40" s="75">
        <v>6162.72802734375</v>
      </c>
      <c r="O40" s="76"/>
      <c r="P40" s="77"/>
      <c r="Q40" s="77"/>
      <c r="R40" s="87"/>
      <c r="S40" s="49">
        <v>0</v>
      </c>
      <c r="T40" s="49">
        <v>3</v>
      </c>
      <c r="U40" s="87"/>
      <c r="V40" s="51"/>
      <c r="W40" s="51"/>
      <c r="X40" s="51"/>
      <c r="Y40" s="51"/>
      <c r="Z40" s="50"/>
      <c r="AA40" s="72">
        <v>40</v>
      </c>
      <c r="AB40" s="72"/>
      <c r="AC40" s="73"/>
      <c r="AD40" s="79">
        <v>128</v>
      </c>
      <c r="AE40" s="79">
        <v>74</v>
      </c>
      <c r="AF40" s="79">
        <v>356</v>
      </c>
      <c r="AG40" s="79">
        <v>174</v>
      </c>
      <c r="AH40" s="79">
        <v>-14400</v>
      </c>
      <c r="AI40" s="79" t="s">
        <v>4176</v>
      </c>
      <c r="AJ40" s="79" t="s">
        <v>4664</v>
      </c>
      <c r="AK40" s="79"/>
      <c r="AL40" s="79" t="s">
        <v>5203</v>
      </c>
      <c r="AM40" s="81">
        <v>41465.169652777775</v>
      </c>
      <c r="AN40" s="79" t="s">
        <v>5782</v>
      </c>
      <c r="AO40" s="85" t="s">
        <v>5820</v>
      </c>
      <c r="AP40" s="79" t="s">
        <v>66</v>
      </c>
      <c r="AQ40" s="2"/>
      <c r="AR40" s="3"/>
      <c r="AS40" s="3"/>
      <c r="AT40" s="3"/>
      <c r="AU40" s="3"/>
    </row>
    <row r="41" spans="1:47" x14ac:dyDescent="0.25">
      <c r="A41" s="65" t="s">
        <v>258</v>
      </c>
      <c r="B41" s="66"/>
      <c r="C41" s="66"/>
      <c r="D41" s="67"/>
      <c r="E41" s="69"/>
      <c r="F41" s="103" t="s">
        <v>5259</v>
      </c>
      <c r="G41" s="66"/>
      <c r="H41" s="70"/>
      <c r="I41" s="71"/>
      <c r="J41" s="71"/>
      <c r="K41" s="70" t="s">
        <v>6386</v>
      </c>
      <c r="L41" s="74"/>
      <c r="M41" s="75">
        <v>9320.419921875</v>
      </c>
      <c r="N41" s="75">
        <v>6719.5849609375</v>
      </c>
      <c r="O41" s="76"/>
      <c r="P41" s="77"/>
      <c r="Q41" s="77"/>
      <c r="R41" s="87"/>
      <c r="S41" s="49">
        <v>6</v>
      </c>
      <c r="T41" s="49">
        <v>3</v>
      </c>
      <c r="U41" s="87"/>
      <c r="V41" s="51"/>
      <c r="W41" s="51"/>
      <c r="X41" s="51"/>
      <c r="Y41" s="51"/>
      <c r="Z41" s="50"/>
      <c r="AA41" s="72">
        <v>41</v>
      </c>
      <c r="AB41" s="72"/>
      <c r="AC41" s="73"/>
      <c r="AD41" s="79">
        <v>1442</v>
      </c>
      <c r="AE41" s="79">
        <v>1745</v>
      </c>
      <c r="AF41" s="79">
        <v>6416</v>
      </c>
      <c r="AG41" s="79">
        <v>1814</v>
      </c>
      <c r="AH41" s="79">
        <v>-14400</v>
      </c>
      <c r="AI41" s="79" t="s">
        <v>4177</v>
      </c>
      <c r="AJ41" s="79" t="s">
        <v>4652</v>
      </c>
      <c r="AK41" s="85" t="s">
        <v>4902</v>
      </c>
      <c r="AL41" s="79" t="s">
        <v>5203</v>
      </c>
      <c r="AM41" s="81">
        <v>40252.58384259259</v>
      </c>
      <c r="AN41" s="79" t="s">
        <v>5782</v>
      </c>
      <c r="AO41" s="85" t="s">
        <v>5821</v>
      </c>
      <c r="AP41" s="79" t="s">
        <v>66</v>
      </c>
      <c r="AQ41" s="2"/>
      <c r="AR41" s="3"/>
      <c r="AS41" s="3"/>
      <c r="AT41" s="3"/>
      <c r="AU41" s="3"/>
    </row>
    <row r="42" spans="1:47" x14ac:dyDescent="0.25">
      <c r="A42" s="65" t="s">
        <v>633</v>
      </c>
      <c r="B42" s="66"/>
      <c r="C42" s="66"/>
      <c r="D42" s="67"/>
      <c r="E42" s="69"/>
      <c r="F42" s="103" t="s">
        <v>5260</v>
      </c>
      <c r="G42" s="66"/>
      <c r="H42" s="70"/>
      <c r="I42" s="71"/>
      <c r="J42" s="71"/>
      <c r="K42" s="70" t="s">
        <v>6387</v>
      </c>
      <c r="L42" s="74"/>
      <c r="M42" s="75">
        <v>9818.5673828125</v>
      </c>
      <c r="N42" s="75">
        <v>6079.7939453125</v>
      </c>
      <c r="O42" s="76"/>
      <c r="P42" s="77"/>
      <c r="Q42" s="77"/>
      <c r="R42" s="87"/>
      <c r="S42" s="49">
        <v>2</v>
      </c>
      <c r="T42" s="49">
        <v>0</v>
      </c>
      <c r="U42" s="87"/>
      <c r="V42" s="51"/>
      <c r="W42" s="51"/>
      <c r="X42" s="51"/>
      <c r="Y42" s="51"/>
      <c r="Z42" s="50"/>
      <c r="AA42" s="72">
        <v>42</v>
      </c>
      <c r="AB42" s="72"/>
      <c r="AC42" s="73"/>
      <c r="AD42" s="79">
        <v>2959</v>
      </c>
      <c r="AE42" s="79">
        <v>8316</v>
      </c>
      <c r="AF42" s="79">
        <v>14795</v>
      </c>
      <c r="AG42" s="79">
        <v>6892</v>
      </c>
      <c r="AH42" s="79">
        <v>-18000</v>
      </c>
      <c r="AI42" s="79" t="s">
        <v>4178</v>
      </c>
      <c r="AJ42" s="79" t="s">
        <v>4665</v>
      </c>
      <c r="AK42" s="85" t="s">
        <v>4903</v>
      </c>
      <c r="AL42" s="79" t="s">
        <v>5208</v>
      </c>
      <c r="AM42" s="81">
        <v>39623.87096064815</v>
      </c>
      <c r="AN42" s="79" t="s">
        <v>5782</v>
      </c>
      <c r="AO42" s="85" t="s">
        <v>5822</v>
      </c>
      <c r="AP42" s="79" t="s">
        <v>65</v>
      </c>
      <c r="AQ42" s="2"/>
      <c r="AR42" s="3"/>
      <c r="AS42" s="3"/>
      <c r="AT42" s="3"/>
      <c r="AU42" s="3"/>
    </row>
    <row r="43" spans="1:47" x14ac:dyDescent="0.25">
      <c r="A43" s="65" t="s">
        <v>257</v>
      </c>
      <c r="B43" s="66"/>
      <c r="C43" s="66"/>
      <c r="D43" s="67"/>
      <c r="E43" s="69"/>
      <c r="F43" s="103" t="s">
        <v>5261</v>
      </c>
      <c r="G43" s="66"/>
      <c r="H43" s="70"/>
      <c r="I43" s="71"/>
      <c r="J43" s="71"/>
      <c r="K43" s="70" t="s">
        <v>6388</v>
      </c>
      <c r="L43" s="74"/>
      <c r="M43" s="75">
        <v>9508.5078125</v>
      </c>
      <c r="N43" s="75">
        <v>7277.92138671875</v>
      </c>
      <c r="O43" s="76"/>
      <c r="P43" s="77"/>
      <c r="Q43" s="77"/>
      <c r="R43" s="87"/>
      <c r="S43" s="49">
        <v>6</v>
      </c>
      <c r="T43" s="49">
        <v>3</v>
      </c>
      <c r="U43" s="87"/>
      <c r="V43" s="51"/>
      <c r="W43" s="51"/>
      <c r="X43" s="51"/>
      <c r="Y43" s="51"/>
      <c r="Z43" s="50"/>
      <c r="AA43" s="72">
        <v>43</v>
      </c>
      <c r="AB43" s="72"/>
      <c r="AC43" s="73"/>
      <c r="AD43" s="79">
        <v>791</v>
      </c>
      <c r="AE43" s="79">
        <v>830</v>
      </c>
      <c r="AF43" s="79">
        <v>2462</v>
      </c>
      <c r="AG43" s="79">
        <v>3875</v>
      </c>
      <c r="AH43" s="79">
        <v>-14400</v>
      </c>
      <c r="AI43" s="79" t="s">
        <v>4179</v>
      </c>
      <c r="AJ43" s="79" t="s">
        <v>4645</v>
      </c>
      <c r="AK43" s="85" t="s">
        <v>4904</v>
      </c>
      <c r="AL43" s="79" t="s">
        <v>5203</v>
      </c>
      <c r="AM43" s="81">
        <v>41471.88144675926</v>
      </c>
      <c r="AN43" s="79" t="s">
        <v>5782</v>
      </c>
      <c r="AO43" s="85" t="s">
        <v>5823</v>
      </c>
      <c r="AP43" s="79" t="s">
        <v>66</v>
      </c>
      <c r="AQ43" s="2"/>
      <c r="AR43" s="3"/>
      <c r="AS43" s="3"/>
      <c r="AT43" s="3"/>
      <c r="AU43" s="3"/>
    </row>
    <row r="44" spans="1:47" x14ac:dyDescent="0.25">
      <c r="A44" s="65" t="s">
        <v>214</v>
      </c>
      <c r="B44" s="66"/>
      <c r="C44" s="66"/>
      <c r="D44" s="67"/>
      <c r="E44" s="69"/>
      <c r="F44" s="103" t="s">
        <v>5262</v>
      </c>
      <c r="G44" s="66"/>
      <c r="H44" s="70"/>
      <c r="I44" s="71"/>
      <c r="J44" s="71"/>
      <c r="K44" s="70" t="s">
        <v>6389</v>
      </c>
      <c r="L44" s="74"/>
      <c r="M44" s="75">
        <v>3013.333740234375</v>
      </c>
      <c r="N44" s="75">
        <v>573.7191162109375</v>
      </c>
      <c r="O44" s="76"/>
      <c r="P44" s="77"/>
      <c r="Q44" s="77"/>
      <c r="R44" s="87"/>
      <c r="S44" s="49">
        <v>0</v>
      </c>
      <c r="T44" s="49">
        <v>3</v>
      </c>
      <c r="U44" s="87"/>
      <c r="V44" s="51"/>
      <c r="W44" s="51"/>
      <c r="X44" s="51"/>
      <c r="Y44" s="51"/>
      <c r="Z44" s="50"/>
      <c r="AA44" s="72">
        <v>44</v>
      </c>
      <c r="AB44" s="72"/>
      <c r="AC44" s="73"/>
      <c r="AD44" s="79">
        <v>539</v>
      </c>
      <c r="AE44" s="79">
        <v>557</v>
      </c>
      <c r="AF44" s="79">
        <v>3514</v>
      </c>
      <c r="AG44" s="79">
        <v>3340</v>
      </c>
      <c r="AH44" s="79"/>
      <c r="AI44" s="79" t="s">
        <v>4180</v>
      </c>
      <c r="AJ44" s="79">
        <v>28092</v>
      </c>
      <c r="AK44" s="79"/>
      <c r="AL44" s="79"/>
      <c r="AM44" s="81">
        <v>40937.146770833337</v>
      </c>
      <c r="AN44" s="79" t="s">
        <v>5782</v>
      </c>
      <c r="AO44" s="85" t="s">
        <v>5824</v>
      </c>
      <c r="AP44" s="79" t="s">
        <v>66</v>
      </c>
      <c r="AQ44" s="2"/>
      <c r="AR44" s="3"/>
      <c r="AS44" s="3"/>
      <c r="AT44" s="3"/>
      <c r="AU44" s="3"/>
    </row>
    <row r="45" spans="1:47" x14ac:dyDescent="0.25">
      <c r="A45" s="65" t="s">
        <v>215</v>
      </c>
      <c r="B45" s="66"/>
      <c r="C45" s="66"/>
      <c r="D45" s="67"/>
      <c r="E45" s="69"/>
      <c r="F45" s="103" t="s">
        <v>5263</v>
      </c>
      <c r="G45" s="66"/>
      <c r="H45" s="70"/>
      <c r="I45" s="71"/>
      <c r="J45" s="71"/>
      <c r="K45" s="70" t="s">
        <v>6390</v>
      </c>
      <c r="L45" s="74"/>
      <c r="M45" s="75">
        <v>2731.179931640625</v>
      </c>
      <c r="N45" s="75">
        <v>676.77001953125</v>
      </c>
      <c r="O45" s="76"/>
      <c r="P45" s="77"/>
      <c r="Q45" s="77"/>
      <c r="R45" s="87"/>
      <c r="S45" s="49">
        <v>0</v>
      </c>
      <c r="T45" s="49">
        <v>3</v>
      </c>
      <c r="U45" s="87"/>
      <c r="V45" s="51"/>
      <c r="W45" s="51"/>
      <c r="X45" s="51"/>
      <c r="Y45" s="51"/>
      <c r="Z45" s="50"/>
      <c r="AA45" s="72">
        <v>45</v>
      </c>
      <c r="AB45" s="72"/>
      <c r="AC45" s="73"/>
      <c r="AD45" s="79">
        <v>1001</v>
      </c>
      <c r="AE45" s="79">
        <v>674</v>
      </c>
      <c r="AF45" s="79">
        <v>3809</v>
      </c>
      <c r="AG45" s="79">
        <v>6921</v>
      </c>
      <c r="AH45" s="79">
        <v>-14400</v>
      </c>
      <c r="AI45" s="79" t="s">
        <v>4181</v>
      </c>
      <c r="AJ45" s="79" t="s">
        <v>4645</v>
      </c>
      <c r="AK45" s="79"/>
      <c r="AL45" s="79" t="s">
        <v>5203</v>
      </c>
      <c r="AM45" s="81">
        <v>41148.961631944447</v>
      </c>
      <c r="AN45" s="79" t="s">
        <v>5782</v>
      </c>
      <c r="AO45" s="85" t="s">
        <v>5825</v>
      </c>
      <c r="AP45" s="79" t="s">
        <v>66</v>
      </c>
      <c r="AQ45" s="2"/>
      <c r="AR45" s="3"/>
      <c r="AS45" s="3"/>
      <c r="AT45" s="3"/>
      <c r="AU45" s="3"/>
    </row>
    <row r="46" spans="1:47" x14ac:dyDescent="0.25">
      <c r="A46" s="65" t="s">
        <v>216</v>
      </c>
      <c r="B46" s="66"/>
      <c r="C46" s="66"/>
      <c r="D46" s="67"/>
      <c r="E46" s="69"/>
      <c r="F46" s="103" t="s">
        <v>5264</v>
      </c>
      <c r="G46" s="66"/>
      <c r="H46" s="70"/>
      <c r="I46" s="71"/>
      <c r="J46" s="71"/>
      <c r="K46" s="70" t="s">
        <v>6391</v>
      </c>
      <c r="L46" s="74"/>
      <c r="M46" s="75">
        <v>321.35232543945313</v>
      </c>
      <c r="N46" s="75">
        <v>7882.7529296875</v>
      </c>
      <c r="O46" s="76"/>
      <c r="P46" s="77"/>
      <c r="Q46" s="77"/>
      <c r="R46" s="87"/>
      <c r="S46" s="49">
        <v>0</v>
      </c>
      <c r="T46" s="49">
        <v>1</v>
      </c>
      <c r="U46" s="87"/>
      <c r="V46" s="51"/>
      <c r="W46" s="51"/>
      <c r="X46" s="51"/>
      <c r="Y46" s="51"/>
      <c r="Z46" s="50"/>
      <c r="AA46" s="72">
        <v>46</v>
      </c>
      <c r="AB46" s="72"/>
      <c r="AC46" s="73"/>
      <c r="AD46" s="79">
        <v>192</v>
      </c>
      <c r="AE46" s="79">
        <v>29</v>
      </c>
      <c r="AF46" s="79">
        <v>276</v>
      </c>
      <c r="AG46" s="79">
        <v>1239</v>
      </c>
      <c r="AH46" s="79">
        <v>-14400</v>
      </c>
      <c r="AI46" s="79"/>
      <c r="AJ46" s="79" t="s">
        <v>4650</v>
      </c>
      <c r="AK46" s="79"/>
      <c r="AL46" s="79" t="s">
        <v>5209</v>
      </c>
      <c r="AM46" s="81">
        <v>42262.726319444446</v>
      </c>
      <c r="AN46" s="79" t="s">
        <v>5782</v>
      </c>
      <c r="AO46" s="85" t="s">
        <v>5826</v>
      </c>
      <c r="AP46" s="79" t="s">
        <v>66</v>
      </c>
      <c r="AQ46" s="2"/>
      <c r="AR46" s="3"/>
      <c r="AS46" s="3"/>
      <c r="AT46" s="3"/>
      <c r="AU46" s="3"/>
    </row>
    <row r="47" spans="1:47" x14ac:dyDescent="0.25">
      <c r="A47" s="65" t="s">
        <v>217</v>
      </c>
      <c r="B47" s="66"/>
      <c r="C47" s="66"/>
      <c r="D47" s="67"/>
      <c r="E47" s="69"/>
      <c r="F47" s="103" t="s">
        <v>5265</v>
      </c>
      <c r="G47" s="66"/>
      <c r="H47" s="70"/>
      <c r="I47" s="71"/>
      <c r="J47" s="71"/>
      <c r="K47" s="70" t="s">
        <v>6392</v>
      </c>
      <c r="L47" s="74"/>
      <c r="M47" s="75">
        <v>2931.238037109375</v>
      </c>
      <c r="N47" s="75">
        <v>7153.74072265625</v>
      </c>
      <c r="O47" s="76"/>
      <c r="P47" s="77"/>
      <c r="Q47" s="77"/>
      <c r="R47" s="87"/>
      <c r="S47" s="49">
        <v>0</v>
      </c>
      <c r="T47" s="49">
        <v>1</v>
      </c>
      <c r="U47" s="87"/>
      <c r="V47" s="51"/>
      <c r="W47" s="51"/>
      <c r="X47" s="51"/>
      <c r="Y47" s="51"/>
      <c r="Z47" s="50"/>
      <c r="AA47" s="72">
        <v>47</v>
      </c>
      <c r="AB47" s="72"/>
      <c r="AC47" s="73"/>
      <c r="AD47" s="79">
        <v>209</v>
      </c>
      <c r="AE47" s="79">
        <v>326</v>
      </c>
      <c r="AF47" s="79">
        <v>1633</v>
      </c>
      <c r="AG47" s="79">
        <v>2644</v>
      </c>
      <c r="AH47" s="79">
        <v>-14400</v>
      </c>
      <c r="AI47" s="79" t="s">
        <v>4182</v>
      </c>
      <c r="AJ47" s="79" t="s">
        <v>4661</v>
      </c>
      <c r="AK47" s="79"/>
      <c r="AL47" s="79" t="s">
        <v>5203</v>
      </c>
      <c r="AM47" s="81">
        <v>40004.043657407405</v>
      </c>
      <c r="AN47" s="79" t="s">
        <v>5782</v>
      </c>
      <c r="AO47" s="85" t="s">
        <v>5827</v>
      </c>
      <c r="AP47" s="79" t="s">
        <v>66</v>
      </c>
      <c r="AQ47" s="2"/>
      <c r="AR47" s="3"/>
      <c r="AS47" s="3"/>
      <c r="AT47" s="3"/>
      <c r="AU47" s="3"/>
    </row>
    <row r="48" spans="1:47" x14ac:dyDescent="0.25">
      <c r="A48" s="65" t="s">
        <v>218</v>
      </c>
      <c r="B48" s="66"/>
      <c r="C48" s="66"/>
      <c r="D48" s="67"/>
      <c r="E48" s="69"/>
      <c r="F48" s="103" t="s">
        <v>5266</v>
      </c>
      <c r="G48" s="66"/>
      <c r="H48" s="70"/>
      <c r="I48" s="71"/>
      <c r="J48" s="71"/>
      <c r="K48" s="70" t="s">
        <v>6393</v>
      </c>
      <c r="L48" s="74"/>
      <c r="M48" s="75">
        <v>515.64141845703125</v>
      </c>
      <c r="N48" s="75">
        <v>8289.8662109375</v>
      </c>
      <c r="O48" s="76"/>
      <c r="P48" s="77"/>
      <c r="Q48" s="77"/>
      <c r="R48" s="87"/>
      <c r="S48" s="49">
        <v>0</v>
      </c>
      <c r="T48" s="49">
        <v>1</v>
      </c>
      <c r="U48" s="87"/>
      <c r="V48" s="51"/>
      <c r="W48" s="51"/>
      <c r="X48" s="51"/>
      <c r="Y48" s="51"/>
      <c r="Z48" s="50"/>
      <c r="AA48" s="72">
        <v>48</v>
      </c>
      <c r="AB48" s="72"/>
      <c r="AC48" s="73"/>
      <c r="AD48" s="79">
        <v>52</v>
      </c>
      <c r="AE48" s="79">
        <v>118</v>
      </c>
      <c r="AF48" s="79">
        <v>467</v>
      </c>
      <c r="AG48" s="79">
        <v>1613</v>
      </c>
      <c r="AH48" s="79"/>
      <c r="AI48" s="79"/>
      <c r="AJ48" s="79"/>
      <c r="AK48" s="79"/>
      <c r="AL48" s="79"/>
      <c r="AM48" s="81">
        <v>41827.487997685188</v>
      </c>
      <c r="AN48" s="79" t="s">
        <v>5782</v>
      </c>
      <c r="AO48" s="85" t="s">
        <v>5828</v>
      </c>
      <c r="AP48" s="79" t="s">
        <v>66</v>
      </c>
      <c r="AQ48" s="2"/>
      <c r="AR48" s="3"/>
      <c r="AS48" s="3"/>
      <c r="AT48" s="3"/>
      <c r="AU48" s="3"/>
    </row>
    <row r="49" spans="1:47" x14ac:dyDescent="0.25">
      <c r="A49" s="65" t="s">
        <v>219</v>
      </c>
      <c r="B49" s="66"/>
      <c r="C49" s="66"/>
      <c r="D49" s="67"/>
      <c r="E49" s="69"/>
      <c r="F49" s="103" t="s">
        <v>5267</v>
      </c>
      <c r="G49" s="66"/>
      <c r="H49" s="70"/>
      <c r="I49" s="71"/>
      <c r="J49" s="71"/>
      <c r="K49" s="70" t="s">
        <v>6394</v>
      </c>
      <c r="L49" s="74"/>
      <c r="M49" s="75">
        <v>4211.1298828125</v>
      </c>
      <c r="N49" s="75">
        <v>8400.8837890625</v>
      </c>
      <c r="O49" s="76"/>
      <c r="P49" s="77"/>
      <c r="Q49" s="77"/>
      <c r="R49" s="87"/>
      <c r="S49" s="49">
        <v>0</v>
      </c>
      <c r="T49" s="49">
        <v>1</v>
      </c>
      <c r="U49" s="87"/>
      <c r="V49" s="51"/>
      <c r="W49" s="51"/>
      <c r="X49" s="51"/>
      <c r="Y49" s="51"/>
      <c r="Z49" s="50"/>
      <c r="AA49" s="72">
        <v>49</v>
      </c>
      <c r="AB49" s="72"/>
      <c r="AC49" s="73"/>
      <c r="AD49" s="79">
        <v>376</v>
      </c>
      <c r="AE49" s="79">
        <v>142</v>
      </c>
      <c r="AF49" s="79">
        <v>365</v>
      </c>
      <c r="AG49" s="79">
        <v>634</v>
      </c>
      <c r="AH49" s="79">
        <v>-14400</v>
      </c>
      <c r="AI49" s="79" t="s">
        <v>4183</v>
      </c>
      <c r="AJ49" s="79" t="s">
        <v>4654</v>
      </c>
      <c r="AK49" s="85" t="s">
        <v>4905</v>
      </c>
      <c r="AL49" s="79" t="s">
        <v>5210</v>
      </c>
      <c r="AM49" s="81">
        <v>42263.78765046296</v>
      </c>
      <c r="AN49" s="79" t="s">
        <v>5782</v>
      </c>
      <c r="AO49" s="85" t="s">
        <v>5829</v>
      </c>
      <c r="AP49" s="79" t="s">
        <v>66</v>
      </c>
      <c r="AQ49" s="2"/>
      <c r="AR49" s="3"/>
      <c r="AS49" s="3"/>
      <c r="AT49" s="3"/>
      <c r="AU49" s="3"/>
    </row>
    <row r="50" spans="1:47" x14ac:dyDescent="0.25">
      <c r="A50" s="65" t="s">
        <v>544</v>
      </c>
      <c r="B50" s="66"/>
      <c r="C50" s="66"/>
      <c r="D50" s="67"/>
      <c r="E50" s="69"/>
      <c r="F50" s="103" t="s">
        <v>5268</v>
      </c>
      <c r="G50" s="66"/>
      <c r="H50" s="70"/>
      <c r="I50" s="71"/>
      <c r="J50" s="71"/>
      <c r="K50" s="70" t="s">
        <v>6395</v>
      </c>
      <c r="L50" s="74"/>
      <c r="M50" s="75">
        <v>4427.92578125</v>
      </c>
      <c r="N50" s="75">
        <v>8263.484375</v>
      </c>
      <c r="O50" s="76"/>
      <c r="P50" s="77"/>
      <c r="Q50" s="77"/>
      <c r="R50" s="87"/>
      <c r="S50" s="49">
        <v>22</v>
      </c>
      <c r="T50" s="49">
        <v>2</v>
      </c>
      <c r="U50" s="87"/>
      <c r="V50" s="51"/>
      <c r="W50" s="51"/>
      <c r="X50" s="51"/>
      <c r="Y50" s="51"/>
      <c r="Z50" s="50"/>
      <c r="AA50" s="72">
        <v>50</v>
      </c>
      <c r="AB50" s="72"/>
      <c r="AC50" s="73"/>
      <c r="AD50" s="79">
        <v>249</v>
      </c>
      <c r="AE50" s="79">
        <v>1337</v>
      </c>
      <c r="AF50" s="79">
        <v>1909</v>
      </c>
      <c r="AG50" s="79">
        <v>641</v>
      </c>
      <c r="AH50" s="79">
        <v>-10800</v>
      </c>
      <c r="AI50" s="79" t="s">
        <v>4184</v>
      </c>
      <c r="AJ50" s="79" t="s">
        <v>4652</v>
      </c>
      <c r="AK50" s="85" t="s">
        <v>4906</v>
      </c>
      <c r="AL50" s="79" t="s">
        <v>5211</v>
      </c>
      <c r="AM50" s="81">
        <v>41743.799953703703</v>
      </c>
      <c r="AN50" s="79" t="s">
        <v>5782</v>
      </c>
      <c r="AO50" s="85" t="s">
        <v>5830</v>
      </c>
      <c r="AP50" s="79" t="s">
        <v>66</v>
      </c>
      <c r="AQ50" s="2"/>
      <c r="AR50" s="3"/>
      <c r="AS50" s="3"/>
      <c r="AT50" s="3"/>
      <c r="AU50" s="3"/>
    </row>
    <row r="51" spans="1:47" x14ac:dyDescent="0.25">
      <c r="A51" s="65" t="s">
        <v>220</v>
      </c>
      <c r="B51" s="66"/>
      <c r="C51" s="66"/>
      <c r="D51" s="67"/>
      <c r="E51" s="69"/>
      <c r="F51" s="103" t="s">
        <v>5269</v>
      </c>
      <c r="G51" s="66"/>
      <c r="H51" s="70"/>
      <c r="I51" s="71"/>
      <c r="J51" s="71"/>
      <c r="K51" s="70" t="s">
        <v>6396</v>
      </c>
      <c r="L51" s="74"/>
      <c r="M51" s="75">
        <v>3317.582275390625</v>
      </c>
      <c r="N51" s="75">
        <v>419.47891235351562</v>
      </c>
      <c r="O51" s="76"/>
      <c r="P51" s="77"/>
      <c r="Q51" s="77"/>
      <c r="R51" s="87"/>
      <c r="S51" s="49">
        <v>0</v>
      </c>
      <c r="T51" s="49">
        <v>2</v>
      </c>
      <c r="U51" s="87"/>
      <c r="V51" s="51"/>
      <c r="W51" s="51"/>
      <c r="X51" s="51"/>
      <c r="Y51" s="51"/>
      <c r="Z51" s="50"/>
      <c r="AA51" s="72">
        <v>51</v>
      </c>
      <c r="AB51" s="72"/>
      <c r="AC51" s="73"/>
      <c r="AD51" s="79">
        <v>328</v>
      </c>
      <c r="AE51" s="79">
        <v>150</v>
      </c>
      <c r="AF51" s="79">
        <v>1085</v>
      </c>
      <c r="AG51" s="79">
        <v>1818</v>
      </c>
      <c r="AH51" s="79"/>
      <c r="AI51" s="79" t="s">
        <v>4185</v>
      </c>
      <c r="AJ51" s="79" t="s">
        <v>4666</v>
      </c>
      <c r="AK51" s="79"/>
      <c r="AL51" s="79"/>
      <c r="AM51" s="81">
        <v>42214.889872685184</v>
      </c>
      <c r="AN51" s="79" t="s">
        <v>5782</v>
      </c>
      <c r="AO51" s="85" t="s">
        <v>5831</v>
      </c>
      <c r="AP51" s="79" t="s">
        <v>66</v>
      </c>
      <c r="AQ51" s="2"/>
      <c r="AR51" s="3"/>
      <c r="AS51" s="3"/>
      <c r="AT51" s="3"/>
      <c r="AU51" s="3"/>
    </row>
    <row r="52" spans="1:47" x14ac:dyDescent="0.25">
      <c r="A52" s="65" t="s">
        <v>615</v>
      </c>
      <c r="B52" s="66"/>
      <c r="C52" s="66"/>
      <c r="D52" s="67"/>
      <c r="E52" s="69"/>
      <c r="F52" s="103" t="s">
        <v>5270</v>
      </c>
      <c r="G52" s="66"/>
      <c r="H52" s="70"/>
      <c r="I52" s="71"/>
      <c r="J52" s="71"/>
      <c r="K52" s="70" t="s">
        <v>6397</v>
      </c>
      <c r="L52" s="74"/>
      <c r="M52" s="75">
        <v>3520.83935546875</v>
      </c>
      <c r="N52" s="75">
        <v>596.27532958984375</v>
      </c>
      <c r="O52" s="76"/>
      <c r="P52" s="77"/>
      <c r="Q52" s="77"/>
      <c r="R52" s="87"/>
      <c r="S52" s="49">
        <v>3</v>
      </c>
      <c r="T52" s="49">
        <v>3</v>
      </c>
      <c r="U52" s="87"/>
      <c r="V52" s="51"/>
      <c r="W52" s="51"/>
      <c r="X52" s="51"/>
      <c r="Y52" s="51"/>
      <c r="Z52" s="50"/>
      <c r="AA52" s="72">
        <v>52</v>
      </c>
      <c r="AB52" s="72"/>
      <c r="AC52" s="73"/>
      <c r="AD52" s="79">
        <v>784</v>
      </c>
      <c r="AE52" s="79">
        <v>553</v>
      </c>
      <c r="AF52" s="79">
        <v>6857</v>
      </c>
      <c r="AG52" s="79">
        <v>9509</v>
      </c>
      <c r="AH52" s="79">
        <v>-18000</v>
      </c>
      <c r="AI52" s="79" t="s">
        <v>4186</v>
      </c>
      <c r="AJ52" s="79"/>
      <c r="AK52" s="79"/>
      <c r="AL52" s="79" t="s">
        <v>5207</v>
      </c>
      <c r="AM52" s="81">
        <v>39955.888761574075</v>
      </c>
      <c r="AN52" s="79" t="s">
        <v>5782</v>
      </c>
      <c r="AO52" s="85" t="s">
        <v>5832</v>
      </c>
      <c r="AP52" s="79" t="s">
        <v>66</v>
      </c>
      <c r="AQ52" s="2"/>
      <c r="AR52" s="3"/>
      <c r="AS52" s="3"/>
      <c r="AT52" s="3"/>
      <c r="AU52" s="3"/>
    </row>
    <row r="53" spans="1:47" x14ac:dyDescent="0.25">
      <c r="A53" s="65" t="s">
        <v>221</v>
      </c>
      <c r="B53" s="66"/>
      <c r="C53" s="66"/>
      <c r="D53" s="67"/>
      <c r="E53" s="69"/>
      <c r="F53" s="103" t="s">
        <v>5271</v>
      </c>
      <c r="G53" s="66"/>
      <c r="H53" s="70"/>
      <c r="I53" s="71"/>
      <c r="J53" s="71"/>
      <c r="K53" s="70" t="s">
        <v>6398</v>
      </c>
      <c r="L53" s="74"/>
      <c r="M53" s="75">
        <v>4144.96044921875</v>
      </c>
      <c r="N53" s="75">
        <v>4206.45849609375</v>
      </c>
      <c r="O53" s="76"/>
      <c r="P53" s="77"/>
      <c r="Q53" s="77"/>
      <c r="R53" s="87"/>
      <c r="S53" s="49">
        <v>0</v>
      </c>
      <c r="T53" s="49">
        <v>1</v>
      </c>
      <c r="U53" s="87"/>
      <c r="V53" s="51"/>
      <c r="W53" s="51"/>
      <c r="X53" s="51"/>
      <c r="Y53" s="51"/>
      <c r="Z53" s="50"/>
      <c r="AA53" s="72">
        <v>53</v>
      </c>
      <c r="AB53" s="72"/>
      <c r="AC53" s="73"/>
      <c r="AD53" s="79">
        <v>160</v>
      </c>
      <c r="AE53" s="79">
        <v>24</v>
      </c>
      <c r="AF53" s="79">
        <v>101</v>
      </c>
      <c r="AG53" s="79">
        <v>123</v>
      </c>
      <c r="AH53" s="79"/>
      <c r="AI53" s="79" t="s">
        <v>4187</v>
      </c>
      <c r="AJ53" s="79" t="s">
        <v>4652</v>
      </c>
      <c r="AK53" s="79"/>
      <c r="AL53" s="79"/>
      <c r="AM53" s="81">
        <v>41443.11314814815</v>
      </c>
      <c r="AN53" s="79" t="s">
        <v>5782</v>
      </c>
      <c r="AO53" s="85" t="s">
        <v>5833</v>
      </c>
      <c r="AP53" s="79" t="s">
        <v>66</v>
      </c>
      <c r="AQ53" s="2"/>
      <c r="AR53" s="3"/>
      <c r="AS53" s="3"/>
      <c r="AT53" s="3"/>
      <c r="AU53" s="3"/>
    </row>
    <row r="54" spans="1:47" x14ac:dyDescent="0.25">
      <c r="A54" s="65" t="s">
        <v>222</v>
      </c>
      <c r="B54" s="66"/>
      <c r="C54" s="66"/>
      <c r="D54" s="67"/>
      <c r="E54" s="69"/>
      <c r="F54" s="103" t="s">
        <v>5272</v>
      </c>
      <c r="G54" s="66"/>
      <c r="H54" s="70"/>
      <c r="I54" s="71"/>
      <c r="J54" s="71"/>
      <c r="K54" s="70" t="s">
        <v>6399</v>
      </c>
      <c r="L54" s="74"/>
      <c r="M54" s="75">
        <v>5012.662109375</v>
      </c>
      <c r="N54" s="75">
        <v>5495.79833984375</v>
      </c>
      <c r="O54" s="76"/>
      <c r="P54" s="77"/>
      <c r="Q54" s="77"/>
      <c r="R54" s="87"/>
      <c r="S54" s="49">
        <v>0</v>
      </c>
      <c r="T54" s="49">
        <v>1</v>
      </c>
      <c r="U54" s="87"/>
      <c r="V54" s="51"/>
      <c r="W54" s="51"/>
      <c r="X54" s="51"/>
      <c r="Y54" s="51"/>
      <c r="Z54" s="50"/>
      <c r="AA54" s="72">
        <v>54</v>
      </c>
      <c r="AB54" s="72"/>
      <c r="AC54" s="73"/>
      <c r="AD54" s="79">
        <v>155</v>
      </c>
      <c r="AE54" s="79">
        <v>38</v>
      </c>
      <c r="AF54" s="79">
        <v>62</v>
      </c>
      <c r="AG54" s="79">
        <v>8</v>
      </c>
      <c r="AH54" s="79"/>
      <c r="AI54" s="79" t="s">
        <v>4188</v>
      </c>
      <c r="AJ54" s="79" t="s">
        <v>4667</v>
      </c>
      <c r="AK54" s="85" t="s">
        <v>4907</v>
      </c>
      <c r="AL54" s="79"/>
      <c r="AM54" s="81">
        <v>40599.804178240738</v>
      </c>
      <c r="AN54" s="79" t="s">
        <v>5782</v>
      </c>
      <c r="AO54" s="85" t="s">
        <v>5834</v>
      </c>
      <c r="AP54" s="79" t="s">
        <v>66</v>
      </c>
      <c r="AQ54" s="2"/>
      <c r="AR54" s="3"/>
      <c r="AS54" s="3"/>
      <c r="AT54" s="3"/>
      <c r="AU54" s="3"/>
    </row>
    <row r="55" spans="1:47" x14ac:dyDescent="0.25">
      <c r="A55" s="65" t="s">
        <v>634</v>
      </c>
      <c r="B55" s="66"/>
      <c r="C55" s="66"/>
      <c r="D55" s="67"/>
      <c r="E55" s="69"/>
      <c r="F55" s="103" t="s">
        <v>5273</v>
      </c>
      <c r="G55" s="66"/>
      <c r="H55" s="70"/>
      <c r="I55" s="71"/>
      <c r="J55" s="71"/>
      <c r="K55" s="70" t="s">
        <v>6400</v>
      </c>
      <c r="L55" s="74"/>
      <c r="M55" s="75">
        <v>4870.2744140625</v>
      </c>
      <c r="N55" s="75">
        <v>4784.13037109375</v>
      </c>
      <c r="O55" s="76"/>
      <c r="P55" s="77"/>
      <c r="Q55" s="77"/>
      <c r="R55" s="87"/>
      <c r="S55" s="49">
        <v>5</v>
      </c>
      <c r="T55" s="49">
        <v>0</v>
      </c>
      <c r="U55" s="87"/>
      <c r="V55" s="51"/>
      <c r="W55" s="51"/>
      <c r="X55" s="51"/>
      <c r="Y55" s="51"/>
      <c r="Z55" s="50"/>
      <c r="AA55" s="72">
        <v>55</v>
      </c>
      <c r="AB55" s="72"/>
      <c r="AC55" s="73"/>
      <c r="AD55" s="79">
        <v>857</v>
      </c>
      <c r="AE55" s="79">
        <v>5647</v>
      </c>
      <c r="AF55" s="79">
        <v>7022</v>
      </c>
      <c r="AG55" s="79">
        <v>1280</v>
      </c>
      <c r="AH55" s="79">
        <v>-14400</v>
      </c>
      <c r="AI55" s="79" t="s">
        <v>4189</v>
      </c>
      <c r="AJ55" s="79" t="s">
        <v>4652</v>
      </c>
      <c r="AK55" s="85" t="s">
        <v>4908</v>
      </c>
      <c r="AL55" s="79" t="s">
        <v>5203</v>
      </c>
      <c r="AM55" s="81">
        <v>41906.77957175926</v>
      </c>
      <c r="AN55" s="79" t="s">
        <v>5782</v>
      </c>
      <c r="AO55" s="85" t="s">
        <v>5835</v>
      </c>
      <c r="AP55" s="79" t="s">
        <v>65</v>
      </c>
      <c r="AQ55" s="2"/>
      <c r="AR55" s="3"/>
      <c r="AS55" s="3"/>
      <c r="AT55" s="3"/>
      <c r="AU55" s="3"/>
    </row>
    <row r="56" spans="1:47" x14ac:dyDescent="0.25">
      <c r="A56" s="65" t="s">
        <v>223</v>
      </c>
      <c r="B56" s="66"/>
      <c r="C56" s="66"/>
      <c r="D56" s="67"/>
      <c r="E56" s="69"/>
      <c r="F56" s="103" t="s">
        <v>5274</v>
      </c>
      <c r="G56" s="66"/>
      <c r="H56" s="70"/>
      <c r="I56" s="71"/>
      <c r="J56" s="71"/>
      <c r="K56" s="70" t="s">
        <v>6401</v>
      </c>
      <c r="L56" s="74"/>
      <c r="M56" s="75">
        <v>4501.2333984375</v>
      </c>
      <c r="N56" s="75">
        <v>4076.1181640625</v>
      </c>
      <c r="O56" s="76"/>
      <c r="P56" s="77"/>
      <c r="Q56" s="77"/>
      <c r="R56" s="87"/>
      <c r="S56" s="49">
        <v>0</v>
      </c>
      <c r="T56" s="49">
        <v>1</v>
      </c>
      <c r="U56" s="87"/>
      <c r="V56" s="51"/>
      <c r="W56" s="51"/>
      <c r="X56" s="51"/>
      <c r="Y56" s="51"/>
      <c r="Z56" s="50"/>
      <c r="AA56" s="72">
        <v>56</v>
      </c>
      <c r="AB56" s="72"/>
      <c r="AC56" s="73"/>
      <c r="AD56" s="79">
        <v>202</v>
      </c>
      <c r="AE56" s="79">
        <v>151</v>
      </c>
      <c r="AF56" s="79">
        <v>594</v>
      </c>
      <c r="AG56" s="79">
        <v>1083</v>
      </c>
      <c r="AH56" s="79"/>
      <c r="AI56" s="79" t="s">
        <v>4190</v>
      </c>
      <c r="AJ56" s="79" t="s">
        <v>4664</v>
      </c>
      <c r="AK56" s="79"/>
      <c r="AL56" s="79"/>
      <c r="AM56" s="81">
        <v>41774.024768518517</v>
      </c>
      <c r="AN56" s="79" t="s">
        <v>5782</v>
      </c>
      <c r="AO56" s="85" t="s">
        <v>5836</v>
      </c>
      <c r="AP56" s="79" t="s">
        <v>66</v>
      </c>
      <c r="AQ56" s="2"/>
      <c r="AR56" s="3"/>
      <c r="AS56" s="3"/>
      <c r="AT56" s="3"/>
      <c r="AU56" s="3"/>
    </row>
    <row r="57" spans="1:47" x14ac:dyDescent="0.25">
      <c r="A57" s="65" t="s">
        <v>224</v>
      </c>
      <c r="B57" s="66"/>
      <c r="C57" s="66"/>
      <c r="D57" s="67"/>
      <c r="E57" s="69"/>
      <c r="F57" s="103" t="s">
        <v>5275</v>
      </c>
      <c r="G57" s="66"/>
      <c r="H57" s="70"/>
      <c r="I57" s="71"/>
      <c r="J57" s="71"/>
      <c r="K57" s="70" t="s">
        <v>6402</v>
      </c>
      <c r="L57" s="74"/>
      <c r="M57" s="75">
        <v>2963.868896484375</v>
      </c>
      <c r="N57" s="75">
        <v>5428.83740234375</v>
      </c>
      <c r="O57" s="76"/>
      <c r="P57" s="77"/>
      <c r="Q57" s="77"/>
      <c r="R57" s="87"/>
      <c r="S57" s="49">
        <v>0</v>
      </c>
      <c r="T57" s="49">
        <v>1</v>
      </c>
      <c r="U57" s="87"/>
      <c r="V57" s="51"/>
      <c r="W57" s="51"/>
      <c r="X57" s="51"/>
      <c r="Y57" s="51"/>
      <c r="Z57" s="50"/>
      <c r="AA57" s="72">
        <v>57</v>
      </c>
      <c r="AB57" s="72"/>
      <c r="AC57" s="73"/>
      <c r="AD57" s="79">
        <v>616</v>
      </c>
      <c r="AE57" s="79">
        <v>480</v>
      </c>
      <c r="AF57" s="79">
        <v>7243</v>
      </c>
      <c r="AG57" s="79">
        <v>2765</v>
      </c>
      <c r="AH57" s="79">
        <v>-14400</v>
      </c>
      <c r="AI57" s="79" t="s">
        <v>4191</v>
      </c>
      <c r="AJ57" s="79" t="s">
        <v>4668</v>
      </c>
      <c r="AK57" s="85" t="s">
        <v>4909</v>
      </c>
      <c r="AL57" s="79" t="s">
        <v>5203</v>
      </c>
      <c r="AM57" s="81">
        <v>39851.036678240744</v>
      </c>
      <c r="AN57" s="79" t="s">
        <v>5782</v>
      </c>
      <c r="AO57" s="85" t="s">
        <v>5837</v>
      </c>
      <c r="AP57" s="79" t="s">
        <v>66</v>
      </c>
      <c r="AQ57" s="2"/>
      <c r="AR57" s="3"/>
      <c r="AS57" s="3"/>
      <c r="AT57" s="3"/>
      <c r="AU57" s="3"/>
    </row>
    <row r="58" spans="1:47" x14ac:dyDescent="0.25">
      <c r="A58" s="65" t="s">
        <v>453</v>
      </c>
      <c r="B58" s="66"/>
      <c r="C58" s="66"/>
      <c r="D58" s="67"/>
      <c r="E58" s="69"/>
      <c r="F58" s="103" t="s">
        <v>5276</v>
      </c>
      <c r="G58" s="66"/>
      <c r="H58" s="70"/>
      <c r="I58" s="71"/>
      <c r="J58" s="71"/>
      <c r="K58" s="70" t="s">
        <v>6403</v>
      </c>
      <c r="L58" s="74"/>
      <c r="M58" s="75">
        <v>3054.00927734375</v>
      </c>
      <c r="N58" s="75">
        <v>4634.3076171875</v>
      </c>
      <c r="O58" s="76"/>
      <c r="P58" s="77"/>
      <c r="Q58" s="77"/>
      <c r="R58" s="87"/>
      <c r="S58" s="49">
        <v>15</v>
      </c>
      <c r="T58" s="49">
        <v>11</v>
      </c>
      <c r="U58" s="87"/>
      <c r="V58" s="51"/>
      <c r="W58" s="51"/>
      <c r="X58" s="51"/>
      <c r="Y58" s="51"/>
      <c r="Z58" s="50"/>
      <c r="AA58" s="72">
        <v>58</v>
      </c>
      <c r="AB58" s="72"/>
      <c r="AC58" s="73"/>
      <c r="AD58" s="79">
        <v>2055</v>
      </c>
      <c r="AE58" s="79">
        <v>2086</v>
      </c>
      <c r="AF58" s="79">
        <v>5898</v>
      </c>
      <c r="AG58" s="79">
        <v>9140</v>
      </c>
      <c r="AH58" s="79">
        <v>-14400</v>
      </c>
      <c r="AI58" s="79" t="s">
        <v>4192</v>
      </c>
      <c r="AJ58" s="79" t="s">
        <v>4650</v>
      </c>
      <c r="AK58" s="85" t="s">
        <v>4910</v>
      </c>
      <c r="AL58" s="79" t="s">
        <v>5203</v>
      </c>
      <c r="AM58" s="81">
        <v>41467.873310185183</v>
      </c>
      <c r="AN58" s="79" t="s">
        <v>5782</v>
      </c>
      <c r="AO58" s="85" t="s">
        <v>5838</v>
      </c>
      <c r="AP58" s="79" t="s">
        <v>66</v>
      </c>
      <c r="AQ58" s="2"/>
      <c r="AR58" s="3"/>
      <c r="AS58" s="3"/>
      <c r="AT58" s="3"/>
      <c r="AU58" s="3"/>
    </row>
    <row r="59" spans="1:47" x14ac:dyDescent="0.25">
      <c r="A59" s="65" t="s">
        <v>225</v>
      </c>
      <c r="B59" s="66"/>
      <c r="C59" s="66"/>
      <c r="D59" s="67"/>
      <c r="E59" s="69"/>
      <c r="F59" s="103" t="s">
        <v>5277</v>
      </c>
      <c r="G59" s="66"/>
      <c r="H59" s="70"/>
      <c r="I59" s="71"/>
      <c r="J59" s="71"/>
      <c r="K59" s="70" t="s">
        <v>6404</v>
      </c>
      <c r="L59" s="74"/>
      <c r="M59" s="75">
        <v>4159.2490234375</v>
      </c>
      <c r="N59" s="75">
        <v>5222.06298828125</v>
      </c>
      <c r="O59" s="76"/>
      <c r="P59" s="77"/>
      <c r="Q59" s="77"/>
      <c r="R59" s="87"/>
      <c r="S59" s="49">
        <v>0</v>
      </c>
      <c r="T59" s="49">
        <v>1</v>
      </c>
      <c r="U59" s="87"/>
      <c r="V59" s="51"/>
      <c r="W59" s="51"/>
      <c r="X59" s="51"/>
      <c r="Y59" s="51"/>
      <c r="Z59" s="50"/>
      <c r="AA59" s="72">
        <v>59</v>
      </c>
      <c r="AB59" s="72"/>
      <c r="AC59" s="73"/>
      <c r="AD59" s="79">
        <v>235</v>
      </c>
      <c r="AE59" s="79">
        <v>643</v>
      </c>
      <c r="AF59" s="79">
        <v>1372</v>
      </c>
      <c r="AG59" s="79">
        <v>76</v>
      </c>
      <c r="AH59" s="79"/>
      <c r="AI59" s="79" t="s">
        <v>4193</v>
      </c>
      <c r="AJ59" s="79" t="s">
        <v>4669</v>
      </c>
      <c r="AK59" s="85" t="s">
        <v>4911</v>
      </c>
      <c r="AL59" s="79"/>
      <c r="AM59" s="81">
        <v>41151.81722222222</v>
      </c>
      <c r="AN59" s="79" t="s">
        <v>5782</v>
      </c>
      <c r="AO59" s="85" t="s">
        <v>5839</v>
      </c>
      <c r="AP59" s="79" t="s">
        <v>66</v>
      </c>
      <c r="AQ59" s="2"/>
      <c r="AR59" s="3"/>
      <c r="AS59" s="3"/>
      <c r="AT59" s="3"/>
      <c r="AU59" s="3"/>
    </row>
    <row r="60" spans="1:47" x14ac:dyDescent="0.25">
      <c r="A60" s="65" t="s">
        <v>226</v>
      </c>
      <c r="B60" s="66"/>
      <c r="C60" s="66"/>
      <c r="D60" s="67"/>
      <c r="E60" s="69"/>
      <c r="F60" s="103" t="s">
        <v>5278</v>
      </c>
      <c r="G60" s="66"/>
      <c r="H60" s="70"/>
      <c r="I60" s="71"/>
      <c r="J60" s="71"/>
      <c r="K60" s="70" t="s">
        <v>6405</v>
      </c>
      <c r="L60" s="74"/>
      <c r="M60" s="75">
        <v>3137.46142578125</v>
      </c>
      <c r="N60" s="75">
        <v>5431.60302734375</v>
      </c>
      <c r="O60" s="76"/>
      <c r="P60" s="77"/>
      <c r="Q60" s="77"/>
      <c r="R60" s="87"/>
      <c r="S60" s="49">
        <v>0</v>
      </c>
      <c r="T60" s="49">
        <v>1</v>
      </c>
      <c r="U60" s="87"/>
      <c r="V60" s="51"/>
      <c r="W60" s="51"/>
      <c r="X60" s="51"/>
      <c r="Y60" s="51"/>
      <c r="Z60" s="50"/>
      <c r="AA60" s="72">
        <v>60</v>
      </c>
      <c r="AB60" s="72"/>
      <c r="AC60" s="73"/>
      <c r="AD60" s="79">
        <v>235</v>
      </c>
      <c r="AE60" s="79">
        <v>366</v>
      </c>
      <c r="AF60" s="79">
        <v>771</v>
      </c>
      <c r="AG60" s="79">
        <v>3324</v>
      </c>
      <c r="AH60" s="79">
        <v>-25200</v>
      </c>
      <c r="AI60" s="79" t="s">
        <v>4194</v>
      </c>
      <c r="AJ60" s="79" t="s">
        <v>4670</v>
      </c>
      <c r="AK60" s="79"/>
      <c r="AL60" s="79" t="s">
        <v>5204</v>
      </c>
      <c r="AM60" s="81">
        <v>42248.073020833333</v>
      </c>
      <c r="AN60" s="79" t="s">
        <v>5782</v>
      </c>
      <c r="AO60" s="85" t="s">
        <v>5840</v>
      </c>
      <c r="AP60" s="79" t="s">
        <v>66</v>
      </c>
      <c r="AQ60" s="2"/>
      <c r="AR60" s="3"/>
      <c r="AS60" s="3"/>
      <c r="AT60" s="3"/>
      <c r="AU60" s="3"/>
    </row>
    <row r="61" spans="1:47" x14ac:dyDescent="0.25">
      <c r="A61" s="65" t="s">
        <v>227</v>
      </c>
      <c r="B61" s="66"/>
      <c r="C61" s="66"/>
      <c r="D61" s="67"/>
      <c r="E61" s="69"/>
      <c r="F61" s="103" t="s">
        <v>5279</v>
      </c>
      <c r="G61" s="66"/>
      <c r="H61" s="70"/>
      <c r="I61" s="71"/>
      <c r="J61" s="71"/>
      <c r="K61" s="70" t="s">
        <v>6406</v>
      </c>
      <c r="L61" s="74"/>
      <c r="M61" s="75">
        <v>2272.640380859375</v>
      </c>
      <c r="N61" s="75">
        <v>4144.29345703125</v>
      </c>
      <c r="O61" s="76"/>
      <c r="P61" s="77"/>
      <c r="Q61" s="77"/>
      <c r="R61" s="87"/>
      <c r="S61" s="49">
        <v>0</v>
      </c>
      <c r="T61" s="49">
        <v>1</v>
      </c>
      <c r="U61" s="87"/>
      <c r="V61" s="51"/>
      <c r="W61" s="51"/>
      <c r="X61" s="51"/>
      <c r="Y61" s="51"/>
      <c r="Z61" s="50"/>
      <c r="AA61" s="72">
        <v>61</v>
      </c>
      <c r="AB61" s="72"/>
      <c r="AC61" s="73"/>
      <c r="AD61" s="79">
        <v>4365</v>
      </c>
      <c r="AE61" s="79">
        <v>4055</v>
      </c>
      <c r="AF61" s="79">
        <v>14532</v>
      </c>
      <c r="AG61" s="79">
        <v>2144</v>
      </c>
      <c r="AH61" s="79">
        <v>-18000</v>
      </c>
      <c r="AI61" s="79" t="s">
        <v>4195</v>
      </c>
      <c r="AJ61" s="79" t="s">
        <v>4645</v>
      </c>
      <c r="AK61" s="85" t="s">
        <v>4912</v>
      </c>
      <c r="AL61" s="79" t="s">
        <v>5207</v>
      </c>
      <c r="AM61" s="81">
        <v>39304.610127314816</v>
      </c>
      <c r="AN61" s="79" t="s">
        <v>5782</v>
      </c>
      <c r="AO61" s="85" t="s">
        <v>5841</v>
      </c>
      <c r="AP61" s="79" t="s">
        <v>66</v>
      </c>
      <c r="AQ61" s="2"/>
      <c r="AR61" s="3"/>
      <c r="AS61" s="3"/>
      <c r="AT61" s="3"/>
      <c r="AU61" s="3"/>
    </row>
    <row r="62" spans="1:47" x14ac:dyDescent="0.25">
      <c r="A62" s="65" t="s">
        <v>589</v>
      </c>
      <c r="B62" s="66"/>
      <c r="C62" s="66"/>
      <c r="D62" s="67"/>
      <c r="E62" s="69"/>
      <c r="F62" s="103" t="s">
        <v>5280</v>
      </c>
      <c r="G62" s="66"/>
      <c r="H62" s="70"/>
      <c r="I62" s="71"/>
      <c r="J62" s="71"/>
      <c r="K62" s="70" t="s">
        <v>6407</v>
      </c>
      <c r="L62" s="74"/>
      <c r="M62" s="75">
        <v>2845.887939453125</v>
      </c>
      <c r="N62" s="75">
        <v>3829.22607421875</v>
      </c>
      <c r="O62" s="76"/>
      <c r="P62" s="77"/>
      <c r="Q62" s="77"/>
      <c r="R62" s="87"/>
      <c r="S62" s="49">
        <v>12</v>
      </c>
      <c r="T62" s="49">
        <v>11</v>
      </c>
      <c r="U62" s="87"/>
      <c r="V62" s="51"/>
      <c r="W62" s="51"/>
      <c r="X62" s="51"/>
      <c r="Y62" s="51"/>
      <c r="Z62" s="50"/>
      <c r="AA62" s="72">
        <v>62</v>
      </c>
      <c r="AB62" s="72"/>
      <c r="AC62" s="73"/>
      <c r="AD62" s="79">
        <v>5040</v>
      </c>
      <c r="AE62" s="79">
        <v>5692</v>
      </c>
      <c r="AF62" s="79">
        <v>14040</v>
      </c>
      <c r="AG62" s="79">
        <v>2792</v>
      </c>
      <c r="AH62" s="79">
        <v>-14400</v>
      </c>
      <c r="AI62" s="79" t="s">
        <v>4196</v>
      </c>
      <c r="AJ62" s="79" t="s">
        <v>4671</v>
      </c>
      <c r="AK62" s="85" t="s">
        <v>4913</v>
      </c>
      <c r="AL62" s="79" t="s">
        <v>5203</v>
      </c>
      <c r="AM62" s="81">
        <v>39450.78052083333</v>
      </c>
      <c r="AN62" s="79" t="s">
        <v>5782</v>
      </c>
      <c r="AO62" s="85" t="s">
        <v>5842</v>
      </c>
      <c r="AP62" s="79" t="s">
        <v>66</v>
      </c>
      <c r="AQ62" s="2"/>
      <c r="AR62" s="3"/>
      <c r="AS62" s="3"/>
      <c r="AT62" s="3"/>
      <c r="AU62" s="3"/>
    </row>
    <row r="63" spans="1:47" x14ac:dyDescent="0.25">
      <c r="A63" s="65" t="s">
        <v>228</v>
      </c>
      <c r="B63" s="66"/>
      <c r="C63" s="66"/>
      <c r="D63" s="67"/>
      <c r="E63" s="69"/>
      <c r="F63" s="103" t="s">
        <v>5281</v>
      </c>
      <c r="G63" s="66"/>
      <c r="H63" s="70"/>
      <c r="I63" s="71"/>
      <c r="J63" s="71"/>
      <c r="K63" s="70" t="s">
        <v>6408</v>
      </c>
      <c r="L63" s="74"/>
      <c r="M63" s="75">
        <v>3146.093505859375</v>
      </c>
      <c r="N63" s="75">
        <v>4043.5263671875</v>
      </c>
      <c r="O63" s="76"/>
      <c r="P63" s="77"/>
      <c r="Q63" s="77"/>
      <c r="R63" s="87"/>
      <c r="S63" s="49">
        <v>0</v>
      </c>
      <c r="T63" s="49">
        <v>2</v>
      </c>
      <c r="U63" s="87"/>
      <c r="V63" s="51"/>
      <c r="W63" s="51"/>
      <c r="X63" s="51"/>
      <c r="Y63" s="51"/>
      <c r="Z63" s="50"/>
      <c r="AA63" s="72">
        <v>63</v>
      </c>
      <c r="AB63" s="72"/>
      <c r="AC63" s="73"/>
      <c r="AD63" s="79">
        <v>196</v>
      </c>
      <c r="AE63" s="79">
        <v>244</v>
      </c>
      <c r="AF63" s="79">
        <v>350</v>
      </c>
      <c r="AG63" s="79">
        <v>529</v>
      </c>
      <c r="AH63" s="79"/>
      <c r="AI63" s="79" t="s">
        <v>4197</v>
      </c>
      <c r="AJ63" s="79" t="s">
        <v>4672</v>
      </c>
      <c r="AK63" s="79"/>
      <c r="AL63" s="79"/>
      <c r="AM63" s="81">
        <v>42738.793993055559</v>
      </c>
      <c r="AN63" s="79" t="s">
        <v>5782</v>
      </c>
      <c r="AO63" s="85" t="s">
        <v>5843</v>
      </c>
      <c r="AP63" s="79" t="s">
        <v>66</v>
      </c>
      <c r="AQ63" s="2"/>
      <c r="AR63" s="3"/>
      <c r="AS63" s="3"/>
      <c r="AT63" s="3"/>
      <c r="AU63" s="3"/>
    </row>
    <row r="64" spans="1:47" x14ac:dyDescent="0.25">
      <c r="A64" s="65" t="s">
        <v>229</v>
      </c>
      <c r="B64" s="66"/>
      <c r="C64" s="66"/>
      <c r="D64" s="67"/>
      <c r="E64" s="69"/>
      <c r="F64" s="103" t="s">
        <v>5282</v>
      </c>
      <c r="G64" s="66"/>
      <c r="H64" s="70"/>
      <c r="I64" s="71"/>
      <c r="J64" s="71"/>
      <c r="K64" s="70" t="s">
        <v>6409</v>
      </c>
      <c r="L64" s="74"/>
      <c r="M64" s="75">
        <v>9221.5390625</v>
      </c>
      <c r="N64" s="75">
        <v>7562.0576171875</v>
      </c>
      <c r="O64" s="76"/>
      <c r="P64" s="77"/>
      <c r="Q64" s="77"/>
      <c r="R64" s="87"/>
      <c r="S64" s="49">
        <v>0</v>
      </c>
      <c r="T64" s="49">
        <v>4</v>
      </c>
      <c r="U64" s="87"/>
      <c r="V64" s="51"/>
      <c r="W64" s="51"/>
      <c r="X64" s="51"/>
      <c r="Y64" s="51"/>
      <c r="Z64" s="50"/>
      <c r="AA64" s="72">
        <v>64</v>
      </c>
      <c r="AB64" s="72"/>
      <c r="AC64" s="73"/>
      <c r="AD64" s="79">
        <v>172</v>
      </c>
      <c r="AE64" s="79">
        <v>160</v>
      </c>
      <c r="AF64" s="79">
        <v>329</v>
      </c>
      <c r="AG64" s="79">
        <v>577</v>
      </c>
      <c r="AH64" s="79"/>
      <c r="AI64" s="79" t="s">
        <v>4198</v>
      </c>
      <c r="AJ64" s="79"/>
      <c r="AK64" s="79"/>
      <c r="AL64" s="79"/>
      <c r="AM64" s="81">
        <v>41901.034444444442</v>
      </c>
      <c r="AN64" s="79" t="s">
        <v>5782</v>
      </c>
      <c r="AO64" s="85" t="s">
        <v>5844</v>
      </c>
      <c r="AP64" s="79" t="s">
        <v>66</v>
      </c>
      <c r="AQ64" s="2"/>
      <c r="AR64" s="3"/>
      <c r="AS64" s="3"/>
      <c r="AT64" s="3"/>
      <c r="AU64" s="3"/>
    </row>
    <row r="65" spans="1:47" x14ac:dyDescent="0.25">
      <c r="A65" s="65" t="s">
        <v>635</v>
      </c>
      <c r="B65" s="66"/>
      <c r="C65" s="66"/>
      <c r="D65" s="67"/>
      <c r="E65" s="69"/>
      <c r="F65" s="103" t="s">
        <v>5283</v>
      </c>
      <c r="G65" s="66"/>
      <c r="H65" s="70"/>
      <c r="I65" s="71"/>
      <c r="J65" s="71"/>
      <c r="K65" s="70" t="s">
        <v>6410</v>
      </c>
      <c r="L65" s="74"/>
      <c r="M65" s="75">
        <v>9454.0830078125</v>
      </c>
      <c r="N65" s="75">
        <v>6911.52490234375</v>
      </c>
      <c r="O65" s="76"/>
      <c r="P65" s="77"/>
      <c r="Q65" s="77"/>
      <c r="R65" s="87"/>
      <c r="S65" s="49">
        <v>6</v>
      </c>
      <c r="T65" s="49">
        <v>0</v>
      </c>
      <c r="U65" s="87"/>
      <c r="V65" s="51"/>
      <c r="W65" s="51"/>
      <c r="X65" s="51"/>
      <c r="Y65" s="51"/>
      <c r="Z65" s="50"/>
      <c r="AA65" s="72">
        <v>65</v>
      </c>
      <c r="AB65" s="72"/>
      <c r="AC65" s="73"/>
      <c r="AD65" s="79">
        <v>113</v>
      </c>
      <c r="AE65" s="79">
        <v>255</v>
      </c>
      <c r="AF65" s="79">
        <v>541</v>
      </c>
      <c r="AG65" s="79">
        <v>790</v>
      </c>
      <c r="AH65" s="79"/>
      <c r="AI65" s="79" t="s">
        <v>4199</v>
      </c>
      <c r="AJ65" s="79" t="s">
        <v>4673</v>
      </c>
      <c r="AK65" s="85" t="s">
        <v>4914</v>
      </c>
      <c r="AL65" s="79"/>
      <c r="AM65" s="81">
        <v>41962.818472222221</v>
      </c>
      <c r="AN65" s="79" t="s">
        <v>5782</v>
      </c>
      <c r="AO65" s="85" t="s">
        <v>5845</v>
      </c>
      <c r="AP65" s="79" t="s">
        <v>65</v>
      </c>
      <c r="AQ65" s="2"/>
      <c r="AR65" s="3"/>
      <c r="AS65" s="3"/>
      <c r="AT65" s="3"/>
      <c r="AU65" s="3"/>
    </row>
    <row r="66" spans="1:47" x14ac:dyDescent="0.25">
      <c r="A66" s="65" t="s">
        <v>636</v>
      </c>
      <c r="B66" s="66"/>
      <c r="C66" s="66"/>
      <c r="D66" s="67"/>
      <c r="E66" s="69"/>
      <c r="F66" s="103" t="s">
        <v>5284</v>
      </c>
      <c r="G66" s="66"/>
      <c r="H66" s="70"/>
      <c r="I66" s="71"/>
      <c r="J66" s="71"/>
      <c r="K66" s="70" t="s">
        <v>6411</v>
      </c>
      <c r="L66" s="74"/>
      <c r="M66" s="75">
        <v>9229.0439453125</v>
      </c>
      <c r="N66" s="75">
        <v>7139.837890625</v>
      </c>
      <c r="O66" s="76"/>
      <c r="P66" s="77"/>
      <c r="Q66" s="77"/>
      <c r="R66" s="87"/>
      <c r="S66" s="49">
        <v>6</v>
      </c>
      <c r="T66" s="49">
        <v>0</v>
      </c>
      <c r="U66" s="87"/>
      <c r="V66" s="51"/>
      <c r="W66" s="51"/>
      <c r="X66" s="51"/>
      <c r="Y66" s="51"/>
      <c r="Z66" s="50"/>
      <c r="AA66" s="72">
        <v>66</v>
      </c>
      <c r="AB66" s="72"/>
      <c r="AC66" s="73"/>
      <c r="AD66" s="79">
        <v>116</v>
      </c>
      <c r="AE66" s="79">
        <v>12820</v>
      </c>
      <c r="AF66" s="79">
        <v>4183</v>
      </c>
      <c r="AG66" s="79">
        <v>323</v>
      </c>
      <c r="AH66" s="79">
        <v>-18000</v>
      </c>
      <c r="AI66" s="79" t="s">
        <v>4200</v>
      </c>
      <c r="AJ66" s="79" t="s">
        <v>4645</v>
      </c>
      <c r="AK66" s="85" t="s">
        <v>4915</v>
      </c>
      <c r="AL66" s="79" t="s">
        <v>5207</v>
      </c>
      <c r="AM66" s="81">
        <v>39945.773414351854</v>
      </c>
      <c r="AN66" s="79" t="s">
        <v>5782</v>
      </c>
      <c r="AO66" s="85" t="s">
        <v>5846</v>
      </c>
      <c r="AP66" s="79" t="s">
        <v>65</v>
      </c>
      <c r="AQ66" s="2"/>
      <c r="AR66" s="3"/>
      <c r="AS66" s="3"/>
      <c r="AT66" s="3"/>
      <c r="AU66" s="3"/>
    </row>
    <row r="67" spans="1:47" x14ac:dyDescent="0.25">
      <c r="A67" s="65" t="s">
        <v>230</v>
      </c>
      <c r="B67" s="66"/>
      <c r="C67" s="66"/>
      <c r="D67" s="67"/>
      <c r="E67" s="69"/>
      <c r="F67" s="103" t="s">
        <v>5285</v>
      </c>
      <c r="G67" s="66"/>
      <c r="H67" s="70"/>
      <c r="I67" s="71"/>
      <c r="J67" s="71"/>
      <c r="K67" s="70" t="s">
        <v>6412</v>
      </c>
      <c r="L67" s="74"/>
      <c r="M67" s="75">
        <v>2561.617919921875</v>
      </c>
      <c r="N67" s="75">
        <v>3172.349853515625</v>
      </c>
      <c r="O67" s="76"/>
      <c r="P67" s="77"/>
      <c r="Q67" s="77"/>
      <c r="R67" s="87"/>
      <c r="S67" s="49">
        <v>0</v>
      </c>
      <c r="T67" s="49">
        <v>2</v>
      </c>
      <c r="U67" s="87"/>
      <c r="V67" s="51"/>
      <c r="W67" s="51"/>
      <c r="X67" s="51"/>
      <c r="Y67" s="51"/>
      <c r="Z67" s="50"/>
      <c r="AA67" s="72">
        <v>67</v>
      </c>
      <c r="AB67" s="72"/>
      <c r="AC67" s="73"/>
      <c r="AD67" s="79">
        <v>2038</v>
      </c>
      <c r="AE67" s="79">
        <v>1428</v>
      </c>
      <c r="AF67" s="79">
        <v>10001</v>
      </c>
      <c r="AG67" s="79">
        <v>1828</v>
      </c>
      <c r="AH67" s="79">
        <v>-18000</v>
      </c>
      <c r="AI67" s="79" t="s">
        <v>4201</v>
      </c>
      <c r="AJ67" s="79" t="s">
        <v>4674</v>
      </c>
      <c r="AK67" s="85" t="s">
        <v>4916</v>
      </c>
      <c r="AL67" s="79" t="s">
        <v>5208</v>
      </c>
      <c r="AM67" s="81">
        <v>40028.61650462963</v>
      </c>
      <c r="AN67" s="79" t="s">
        <v>5782</v>
      </c>
      <c r="AO67" s="85" t="s">
        <v>5847</v>
      </c>
      <c r="AP67" s="79" t="s">
        <v>66</v>
      </c>
      <c r="AQ67" s="2"/>
      <c r="AR67" s="3"/>
      <c r="AS67" s="3"/>
      <c r="AT67" s="3"/>
      <c r="AU67" s="3"/>
    </row>
    <row r="68" spans="1:47" x14ac:dyDescent="0.25">
      <c r="A68" s="65" t="s">
        <v>637</v>
      </c>
      <c r="B68" s="66"/>
      <c r="C68" s="66"/>
      <c r="D68" s="67"/>
      <c r="E68" s="69"/>
      <c r="F68" s="103" t="s">
        <v>5286</v>
      </c>
      <c r="G68" s="66"/>
      <c r="H68" s="70"/>
      <c r="I68" s="71"/>
      <c r="J68" s="71"/>
      <c r="K68" s="70" t="s">
        <v>6413</v>
      </c>
      <c r="L68" s="74"/>
      <c r="M68" s="75">
        <v>2697.806884765625</v>
      </c>
      <c r="N68" s="75">
        <v>3073.304443359375</v>
      </c>
      <c r="O68" s="76"/>
      <c r="P68" s="77"/>
      <c r="Q68" s="77"/>
      <c r="R68" s="87"/>
      <c r="S68" s="49">
        <v>3</v>
      </c>
      <c r="T68" s="49">
        <v>0</v>
      </c>
      <c r="U68" s="87"/>
      <c r="V68" s="51"/>
      <c r="W68" s="51"/>
      <c r="X68" s="51"/>
      <c r="Y68" s="51"/>
      <c r="Z68" s="50"/>
      <c r="AA68" s="72">
        <v>68</v>
      </c>
      <c r="AB68" s="72"/>
      <c r="AC68" s="73"/>
      <c r="AD68" s="79">
        <v>7722</v>
      </c>
      <c r="AE68" s="79">
        <v>234393</v>
      </c>
      <c r="AF68" s="79">
        <v>12691</v>
      </c>
      <c r="AG68" s="79">
        <v>6065</v>
      </c>
      <c r="AH68" s="79">
        <v>-14400</v>
      </c>
      <c r="AI68" s="79" t="s">
        <v>4202</v>
      </c>
      <c r="AJ68" s="79" t="s">
        <v>4675</v>
      </c>
      <c r="AK68" s="85" t="s">
        <v>4917</v>
      </c>
      <c r="AL68" s="79" t="s">
        <v>5203</v>
      </c>
      <c r="AM68" s="81">
        <v>39759.650613425925</v>
      </c>
      <c r="AN68" s="79" t="s">
        <v>5782</v>
      </c>
      <c r="AO68" s="85" t="s">
        <v>5848</v>
      </c>
      <c r="AP68" s="79" t="s">
        <v>65</v>
      </c>
      <c r="AQ68" s="2"/>
      <c r="AR68" s="3"/>
      <c r="AS68" s="3"/>
      <c r="AT68" s="3"/>
      <c r="AU68" s="3"/>
    </row>
    <row r="69" spans="1:47" x14ac:dyDescent="0.25">
      <c r="A69" s="65" t="s">
        <v>231</v>
      </c>
      <c r="B69" s="66"/>
      <c r="C69" s="66"/>
      <c r="D69" s="67"/>
      <c r="E69" s="69"/>
      <c r="F69" s="103" t="s">
        <v>5287</v>
      </c>
      <c r="G69" s="66"/>
      <c r="H69" s="70"/>
      <c r="I69" s="71"/>
      <c r="J69" s="71"/>
      <c r="K69" s="70" t="s">
        <v>6414</v>
      </c>
      <c r="L69" s="74"/>
      <c r="M69" s="75">
        <v>9697.822265625</v>
      </c>
      <c r="N69" s="75">
        <v>6746.91162109375</v>
      </c>
      <c r="O69" s="76"/>
      <c r="P69" s="77"/>
      <c r="Q69" s="77"/>
      <c r="R69" s="87"/>
      <c r="S69" s="49">
        <v>0</v>
      </c>
      <c r="T69" s="49">
        <v>5</v>
      </c>
      <c r="U69" s="87"/>
      <c r="V69" s="51"/>
      <c r="W69" s="51"/>
      <c r="X69" s="51"/>
      <c r="Y69" s="51"/>
      <c r="Z69" s="50"/>
      <c r="AA69" s="72">
        <v>69</v>
      </c>
      <c r="AB69" s="72"/>
      <c r="AC69" s="73"/>
      <c r="AD69" s="79">
        <v>453</v>
      </c>
      <c r="AE69" s="79">
        <v>324</v>
      </c>
      <c r="AF69" s="79">
        <v>537</v>
      </c>
      <c r="AG69" s="79">
        <v>636</v>
      </c>
      <c r="AH69" s="79"/>
      <c r="AI69" s="79" t="s">
        <v>4203</v>
      </c>
      <c r="AJ69" s="79" t="s">
        <v>4676</v>
      </c>
      <c r="AK69" s="85" t="s">
        <v>4918</v>
      </c>
      <c r="AL69" s="79"/>
      <c r="AM69" s="81">
        <v>41944.118518518517</v>
      </c>
      <c r="AN69" s="79" t="s">
        <v>5782</v>
      </c>
      <c r="AO69" s="85" t="s">
        <v>5849</v>
      </c>
      <c r="AP69" s="79" t="s">
        <v>66</v>
      </c>
      <c r="AQ69" s="2"/>
      <c r="AR69" s="3"/>
      <c r="AS69" s="3"/>
      <c r="AT69" s="3"/>
      <c r="AU69" s="3"/>
    </row>
    <row r="70" spans="1:47" x14ac:dyDescent="0.25">
      <c r="A70" s="65" t="s">
        <v>232</v>
      </c>
      <c r="B70" s="66"/>
      <c r="C70" s="66"/>
      <c r="D70" s="67"/>
      <c r="E70" s="69"/>
      <c r="F70" s="103" t="s">
        <v>5288</v>
      </c>
      <c r="G70" s="66"/>
      <c r="H70" s="70"/>
      <c r="I70" s="71"/>
      <c r="J70" s="71"/>
      <c r="K70" s="70" t="s">
        <v>6415</v>
      </c>
      <c r="L70" s="74"/>
      <c r="M70" s="75">
        <v>3924.41943359375</v>
      </c>
      <c r="N70" s="75">
        <v>1880.7642822265625</v>
      </c>
      <c r="O70" s="76"/>
      <c r="P70" s="77"/>
      <c r="Q70" s="77"/>
      <c r="R70" s="87"/>
      <c r="S70" s="49">
        <v>0</v>
      </c>
      <c r="T70" s="49">
        <v>1</v>
      </c>
      <c r="U70" s="87"/>
      <c r="V70" s="51"/>
      <c r="W70" s="51"/>
      <c r="X70" s="51"/>
      <c r="Y70" s="51"/>
      <c r="Z70" s="50"/>
      <c r="AA70" s="72">
        <v>70</v>
      </c>
      <c r="AB70" s="72"/>
      <c r="AC70" s="73"/>
      <c r="AD70" s="79">
        <v>14</v>
      </c>
      <c r="AE70" s="79">
        <v>148</v>
      </c>
      <c r="AF70" s="79">
        <v>988</v>
      </c>
      <c r="AG70" s="79">
        <v>212</v>
      </c>
      <c r="AH70" s="79">
        <v>-25200</v>
      </c>
      <c r="AI70" s="79" t="s">
        <v>4204</v>
      </c>
      <c r="AJ70" s="79" t="s">
        <v>4677</v>
      </c>
      <c r="AK70" s="85" t="s">
        <v>4919</v>
      </c>
      <c r="AL70" s="79" t="s">
        <v>5204</v>
      </c>
      <c r="AM70" s="81">
        <v>42269.573564814818</v>
      </c>
      <c r="AN70" s="79" t="s">
        <v>5782</v>
      </c>
      <c r="AO70" s="85" t="s">
        <v>5850</v>
      </c>
      <c r="AP70" s="79" t="s">
        <v>66</v>
      </c>
      <c r="AQ70" s="2"/>
      <c r="AR70" s="3"/>
      <c r="AS70" s="3"/>
      <c r="AT70" s="3"/>
      <c r="AU70" s="3"/>
    </row>
    <row r="71" spans="1:47" x14ac:dyDescent="0.25">
      <c r="A71" s="65" t="s">
        <v>289</v>
      </c>
      <c r="B71" s="66"/>
      <c r="C71" s="66"/>
      <c r="D71" s="67"/>
      <c r="E71" s="69"/>
      <c r="F71" s="103" t="s">
        <v>5289</v>
      </c>
      <c r="G71" s="66"/>
      <c r="H71" s="70"/>
      <c r="I71" s="71"/>
      <c r="J71" s="71"/>
      <c r="K71" s="70" t="s">
        <v>6416</v>
      </c>
      <c r="L71" s="74"/>
      <c r="M71" s="75">
        <v>3467.307861328125</v>
      </c>
      <c r="N71" s="75">
        <v>1698.5267333984375</v>
      </c>
      <c r="O71" s="76"/>
      <c r="P71" s="77"/>
      <c r="Q71" s="77"/>
      <c r="R71" s="87"/>
      <c r="S71" s="49">
        <v>3</v>
      </c>
      <c r="T71" s="49">
        <v>1</v>
      </c>
      <c r="U71" s="87"/>
      <c r="V71" s="51"/>
      <c r="W71" s="51"/>
      <c r="X71" s="51"/>
      <c r="Y71" s="51"/>
      <c r="Z71" s="50"/>
      <c r="AA71" s="72">
        <v>71</v>
      </c>
      <c r="AB71" s="72"/>
      <c r="AC71" s="73"/>
      <c r="AD71" s="79">
        <v>745</v>
      </c>
      <c r="AE71" s="79">
        <v>2605</v>
      </c>
      <c r="AF71" s="79">
        <v>19072</v>
      </c>
      <c r="AG71" s="79">
        <v>634</v>
      </c>
      <c r="AH71" s="79">
        <v>-14400</v>
      </c>
      <c r="AI71" s="79" t="s">
        <v>4205</v>
      </c>
      <c r="AJ71" s="79" t="s">
        <v>4678</v>
      </c>
      <c r="AK71" s="85" t="s">
        <v>4920</v>
      </c>
      <c r="AL71" s="79" t="s">
        <v>5203</v>
      </c>
      <c r="AM71" s="81">
        <v>40010.942708333336</v>
      </c>
      <c r="AN71" s="79" t="s">
        <v>5782</v>
      </c>
      <c r="AO71" s="85" t="s">
        <v>5851</v>
      </c>
      <c r="AP71" s="79" t="s">
        <v>66</v>
      </c>
      <c r="AQ71" s="2"/>
      <c r="AR71" s="3"/>
      <c r="AS71" s="3"/>
      <c r="AT71" s="3"/>
      <c r="AU71" s="3"/>
    </row>
    <row r="72" spans="1:47" x14ac:dyDescent="0.25">
      <c r="A72" s="65" t="s">
        <v>233</v>
      </c>
      <c r="B72" s="66"/>
      <c r="C72" s="66"/>
      <c r="D72" s="67"/>
      <c r="E72" s="69"/>
      <c r="F72" s="103" t="s">
        <v>5290</v>
      </c>
      <c r="G72" s="66"/>
      <c r="H72" s="70"/>
      <c r="I72" s="71"/>
      <c r="J72" s="71"/>
      <c r="K72" s="70" t="s">
        <v>6417</v>
      </c>
      <c r="L72" s="74"/>
      <c r="M72" s="75">
        <v>2769.70361328125</v>
      </c>
      <c r="N72" s="75">
        <v>5344.80224609375</v>
      </c>
      <c r="O72" s="76"/>
      <c r="P72" s="77"/>
      <c r="Q72" s="77"/>
      <c r="R72" s="87"/>
      <c r="S72" s="49">
        <v>0</v>
      </c>
      <c r="T72" s="49">
        <v>2</v>
      </c>
      <c r="U72" s="87"/>
      <c r="V72" s="51"/>
      <c r="W72" s="51"/>
      <c r="X72" s="51"/>
      <c r="Y72" s="51"/>
      <c r="Z72" s="50"/>
      <c r="AA72" s="72">
        <v>72</v>
      </c>
      <c r="AB72" s="72"/>
      <c r="AC72" s="73"/>
      <c r="AD72" s="79">
        <v>218</v>
      </c>
      <c r="AE72" s="79">
        <v>138</v>
      </c>
      <c r="AF72" s="79">
        <v>208</v>
      </c>
      <c r="AG72" s="79">
        <v>430</v>
      </c>
      <c r="AH72" s="79"/>
      <c r="AI72" s="79"/>
      <c r="AJ72" s="79" t="s">
        <v>4679</v>
      </c>
      <c r="AK72" s="79"/>
      <c r="AL72" s="79"/>
      <c r="AM72" s="81">
        <v>41981.739016203705</v>
      </c>
      <c r="AN72" s="79" t="s">
        <v>5782</v>
      </c>
      <c r="AO72" s="85" t="s">
        <v>5852</v>
      </c>
      <c r="AP72" s="79" t="s">
        <v>66</v>
      </c>
      <c r="AQ72" s="2"/>
      <c r="AR72" s="3"/>
      <c r="AS72" s="3"/>
      <c r="AT72" s="3"/>
      <c r="AU72" s="3"/>
    </row>
    <row r="73" spans="1:47" x14ac:dyDescent="0.25">
      <c r="A73" s="65" t="s">
        <v>521</v>
      </c>
      <c r="B73" s="66"/>
      <c r="C73" s="66"/>
      <c r="D73" s="67"/>
      <c r="E73" s="69"/>
      <c r="F73" s="103" t="s">
        <v>5291</v>
      </c>
      <c r="G73" s="66"/>
      <c r="H73" s="70"/>
      <c r="I73" s="71"/>
      <c r="J73" s="71"/>
      <c r="K73" s="70" t="s">
        <v>6418</v>
      </c>
      <c r="L73" s="74"/>
      <c r="M73" s="75">
        <v>2609.93310546875</v>
      </c>
      <c r="N73" s="75">
        <v>5280.9306640625</v>
      </c>
      <c r="O73" s="76"/>
      <c r="P73" s="77"/>
      <c r="Q73" s="77"/>
      <c r="R73" s="87"/>
      <c r="S73" s="49">
        <v>5</v>
      </c>
      <c r="T73" s="49">
        <v>2</v>
      </c>
      <c r="U73" s="87"/>
      <c r="V73" s="51"/>
      <c r="W73" s="51"/>
      <c r="X73" s="51"/>
      <c r="Y73" s="51"/>
      <c r="Z73" s="50"/>
      <c r="AA73" s="72">
        <v>73</v>
      </c>
      <c r="AB73" s="72"/>
      <c r="AC73" s="73"/>
      <c r="AD73" s="79">
        <v>2744</v>
      </c>
      <c r="AE73" s="79">
        <v>1736</v>
      </c>
      <c r="AF73" s="79">
        <v>4584</v>
      </c>
      <c r="AG73" s="79">
        <v>4766</v>
      </c>
      <c r="AH73" s="79">
        <v>-25200</v>
      </c>
      <c r="AI73" s="79" t="s">
        <v>4206</v>
      </c>
      <c r="AJ73" s="79" t="s">
        <v>4652</v>
      </c>
      <c r="AK73" s="85" t="s">
        <v>4921</v>
      </c>
      <c r="AL73" s="79" t="s">
        <v>5204</v>
      </c>
      <c r="AM73" s="81">
        <v>41664.592881944445</v>
      </c>
      <c r="AN73" s="79" t="s">
        <v>5782</v>
      </c>
      <c r="AO73" s="85" t="s">
        <v>5853</v>
      </c>
      <c r="AP73" s="79" t="s">
        <v>66</v>
      </c>
      <c r="AQ73" s="2"/>
      <c r="AR73" s="3"/>
      <c r="AS73" s="3"/>
      <c r="AT73" s="3"/>
      <c r="AU73" s="3"/>
    </row>
    <row r="74" spans="1:47" x14ac:dyDescent="0.25">
      <c r="A74" s="65" t="s">
        <v>234</v>
      </c>
      <c r="B74" s="66"/>
      <c r="C74" s="66"/>
      <c r="D74" s="67"/>
      <c r="E74" s="69"/>
      <c r="F74" s="103" t="s">
        <v>5292</v>
      </c>
      <c r="G74" s="66"/>
      <c r="H74" s="70"/>
      <c r="I74" s="71"/>
      <c r="J74" s="71"/>
      <c r="K74" s="70" t="s">
        <v>6419</v>
      </c>
      <c r="L74" s="74"/>
      <c r="M74" s="75">
        <v>5996.6796875</v>
      </c>
      <c r="N74" s="75">
        <v>7562.0576171875</v>
      </c>
      <c r="O74" s="76"/>
      <c r="P74" s="77"/>
      <c r="Q74" s="77"/>
      <c r="R74" s="87"/>
      <c r="S74" s="49">
        <v>0</v>
      </c>
      <c r="T74" s="49">
        <v>1</v>
      </c>
      <c r="U74" s="87"/>
      <c r="V74" s="51"/>
      <c r="W74" s="51"/>
      <c r="X74" s="51"/>
      <c r="Y74" s="51"/>
      <c r="Z74" s="50"/>
      <c r="AA74" s="72">
        <v>74</v>
      </c>
      <c r="AB74" s="72"/>
      <c r="AC74" s="73"/>
      <c r="AD74" s="79">
        <v>1080</v>
      </c>
      <c r="AE74" s="79">
        <v>289</v>
      </c>
      <c r="AF74" s="79">
        <v>1555</v>
      </c>
      <c r="AG74" s="79">
        <v>2731</v>
      </c>
      <c r="AH74" s="79">
        <v>-14400</v>
      </c>
      <c r="AI74" s="79" t="s">
        <v>4207</v>
      </c>
      <c r="AJ74" s="79"/>
      <c r="AK74" s="79"/>
      <c r="AL74" s="79" t="s">
        <v>5203</v>
      </c>
      <c r="AM74" s="81">
        <v>39516.892569444448</v>
      </c>
      <c r="AN74" s="79" t="s">
        <v>5782</v>
      </c>
      <c r="AO74" s="85" t="s">
        <v>5854</v>
      </c>
      <c r="AP74" s="79" t="s">
        <v>66</v>
      </c>
      <c r="AQ74" s="2"/>
      <c r="AR74" s="3"/>
      <c r="AS74" s="3"/>
      <c r="AT74" s="3"/>
      <c r="AU74" s="3"/>
    </row>
    <row r="75" spans="1:47" x14ac:dyDescent="0.25">
      <c r="A75" s="65" t="s">
        <v>565</v>
      </c>
      <c r="B75" s="66"/>
      <c r="C75" s="66"/>
      <c r="D75" s="67"/>
      <c r="E75" s="69"/>
      <c r="F75" s="103" t="s">
        <v>5293</v>
      </c>
      <c r="G75" s="66"/>
      <c r="H75" s="70"/>
      <c r="I75" s="71"/>
      <c r="J75" s="71"/>
      <c r="K75" s="70" t="s">
        <v>6420</v>
      </c>
      <c r="L75" s="74"/>
      <c r="M75" s="75">
        <v>6041.73779296875</v>
      </c>
      <c r="N75" s="75">
        <v>6850.77587890625</v>
      </c>
      <c r="O75" s="76"/>
      <c r="P75" s="77"/>
      <c r="Q75" s="77"/>
      <c r="R75" s="87"/>
      <c r="S75" s="49">
        <v>14</v>
      </c>
      <c r="T75" s="49">
        <v>1</v>
      </c>
      <c r="U75" s="87"/>
      <c r="V75" s="51"/>
      <c r="W75" s="51"/>
      <c r="X75" s="51"/>
      <c r="Y75" s="51"/>
      <c r="Z75" s="50"/>
      <c r="AA75" s="72">
        <v>75</v>
      </c>
      <c r="AB75" s="72"/>
      <c r="AC75" s="73"/>
      <c r="AD75" s="79">
        <v>277</v>
      </c>
      <c r="AE75" s="79">
        <v>293</v>
      </c>
      <c r="AF75" s="79">
        <v>366</v>
      </c>
      <c r="AG75" s="79">
        <v>113</v>
      </c>
      <c r="AH75" s="79"/>
      <c r="AI75" s="79" t="s">
        <v>4208</v>
      </c>
      <c r="AJ75" s="79" t="s">
        <v>4680</v>
      </c>
      <c r="AK75" s="85" t="s">
        <v>4922</v>
      </c>
      <c r="AL75" s="79"/>
      <c r="AM75" s="81">
        <v>42282.533726851849</v>
      </c>
      <c r="AN75" s="79" t="s">
        <v>5782</v>
      </c>
      <c r="AO75" s="85" t="s">
        <v>5855</v>
      </c>
      <c r="AP75" s="79" t="s">
        <v>66</v>
      </c>
      <c r="AQ75" s="2"/>
      <c r="AR75" s="3"/>
      <c r="AS75" s="3"/>
      <c r="AT75" s="3"/>
      <c r="AU75" s="3"/>
    </row>
    <row r="76" spans="1:47" x14ac:dyDescent="0.25">
      <c r="A76" s="65" t="s">
        <v>235</v>
      </c>
      <c r="B76" s="66"/>
      <c r="C76" s="66"/>
      <c r="D76" s="67"/>
      <c r="E76" s="69"/>
      <c r="F76" s="103" t="s">
        <v>5294</v>
      </c>
      <c r="G76" s="66"/>
      <c r="H76" s="70"/>
      <c r="I76" s="71"/>
      <c r="J76" s="71"/>
      <c r="K76" s="70" t="s">
        <v>6421</v>
      </c>
      <c r="L76" s="74"/>
      <c r="M76" s="75">
        <v>7698.47802734375</v>
      </c>
      <c r="N76" s="75">
        <v>3537.283935546875</v>
      </c>
      <c r="O76" s="76"/>
      <c r="P76" s="77"/>
      <c r="Q76" s="77"/>
      <c r="R76" s="87"/>
      <c r="S76" s="49">
        <v>0</v>
      </c>
      <c r="T76" s="49">
        <v>1</v>
      </c>
      <c r="U76" s="87"/>
      <c r="V76" s="51"/>
      <c r="W76" s="51"/>
      <c r="X76" s="51"/>
      <c r="Y76" s="51"/>
      <c r="Z76" s="50"/>
      <c r="AA76" s="72">
        <v>76</v>
      </c>
      <c r="AB76" s="72"/>
      <c r="AC76" s="73"/>
      <c r="AD76" s="79">
        <v>505</v>
      </c>
      <c r="AE76" s="79">
        <v>192</v>
      </c>
      <c r="AF76" s="79">
        <v>6800</v>
      </c>
      <c r="AG76" s="79">
        <v>2556</v>
      </c>
      <c r="AH76" s="79"/>
      <c r="AI76" s="79" t="s">
        <v>4209</v>
      </c>
      <c r="AJ76" s="79" t="s">
        <v>4681</v>
      </c>
      <c r="AK76" s="79"/>
      <c r="AL76" s="79"/>
      <c r="AM76" s="81">
        <v>41485.700960648152</v>
      </c>
      <c r="AN76" s="79" t="s">
        <v>5782</v>
      </c>
      <c r="AO76" s="85" t="s">
        <v>5856</v>
      </c>
      <c r="AP76" s="79" t="s">
        <v>66</v>
      </c>
      <c r="AQ76" s="2"/>
      <c r="AR76" s="3"/>
      <c r="AS76" s="3"/>
      <c r="AT76" s="3"/>
      <c r="AU76" s="3"/>
    </row>
    <row r="77" spans="1:47" x14ac:dyDescent="0.25">
      <c r="A77" s="65" t="s">
        <v>395</v>
      </c>
      <c r="B77" s="66"/>
      <c r="C77" s="66"/>
      <c r="D77" s="67"/>
      <c r="E77" s="69"/>
      <c r="F77" s="103" t="s">
        <v>5295</v>
      </c>
      <c r="G77" s="66"/>
      <c r="H77" s="70"/>
      <c r="I77" s="71"/>
      <c r="J77" s="71"/>
      <c r="K77" s="70" t="s">
        <v>6422</v>
      </c>
      <c r="L77" s="74"/>
      <c r="M77" s="75">
        <v>7457.875</v>
      </c>
      <c r="N77" s="75">
        <v>3801.8955078125</v>
      </c>
      <c r="O77" s="76"/>
      <c r="P77" s="77"/>
      <c r="Q77" s="77"/>
      <c r="R77" s="87"/>
      <c r="S77" s="49">
        <v>3</v>
      </c>
      <c r="T77" s="49">
        <v>1</v>
      </c>
      <c r="U77" s="87"/>
      <c r="V77" s="51"/>
      <c r="W77" s="51"/>
      <c r="X77" s="51"/>
      <c r="Y77" s="51"/>
      <c r="Z77" s="50"/>
      <c r="AA77" s="72">
        <v>77</v>
      </c>
      <c r="AB77" s="72"/>
      <c r="AC77" s="73"/>
      <c r="AD77" s="79">
        <v>848</v>
      </c>
      <c r="AE77" s="79">
        <v>2243</v>
      </c>
      <c r="AF77" s="79">
        <v>2518</v>
      </c>
      <c r="AG77" s="79">
        <v>3552</v>
      </c>
      <c r="AH77" s="79"/>
      <c r="AI77" s="79" t="s">
        <v>4210</v>
      </c>
      <c r="AJ77" s="79" t="s">
        <v>4659</v>
      </c>
      <c r="AK77" s="85" t="s">
        <v>4923</v>
      </c>
      <c r="AL77" s="79"/>
      <c r="AM77" s="81">
        <v>42549.229270833333</v>
      </c>
      <c r="AN77" s="79" t="s">
        <v>5782</v>
      </c>
      <c r="AO77" s="85" t="s">
        <v>5857</v>
      </c>
      <c r="AP77" s="79" t="s">
        <v>66</v>
      </c>
      <c r="AQ77" s="2"/>
      <c r="AR77" s="3"/>
      <c r="AS77" s="3"/>
      <c r="AT77" s="3"/>
      <c r="AU77" s="3"/>
    </row>
    <row r="78" spans="1:47" x14ac:dyDescent="0.25">
      <c r="A78" s="65" t="s">
        <v>236</v>
      </c>
      <c r="B78" s="66"/>
      <c r="C78" s="66"/>
      <c r="D78" s="67"/>
      <c r="E78" s="69"/>
      <c r="F78" s="103" t="s">
        <v>5296</v>
      </c>
      <c r="G78" s="66"/>
      <c r="H78" s="70"/>
      <c r="I78" s="71"/>
      <c r="J78" s="71"/>
      <c r="K78" s="70" t="s">
        <v>6423</v>
      </c>
      <c r="L78" s="74"/>
      <c r="M78" s="75">
        <v>408.14120483398437</v>
      </c>
      <c r="N78" s="75">
        <v>8176.1953125</v>
      </c>
      <c r="O78" s="76"/>
      <c r="P78" s="77"/>
      <c r="Q78" s="77"/>
      <c r="R78" s="87"/>
      <c r="S78" s="49">
        <v>0</v>
      </c>
      <c r="T78" s="49">
        <v>1</v>
      </c>
      <c r="U78" s="87"/>
      <c r="V78" s="51"/>
      <c r="W78" s="51"/>
      <c r="X78" s="51"/>
      <c r="Y78" s="51"/>
      <c r="Z78" s="50"/>
      <c r="AA78" s="72">
        <v>78</v>
      </c>
      <c r="AB78" s="72"/>
      <c r="AC78" s="73"/>
      <c r="AD78" s="79">
        <v>665</v>
      </c>
      <c r="AE78" s="79">
        <v>74</v>
      </c>
      <c r="AF78" s="79">
        <v>1590</v>
      </c>
      <c r="AG78" s="79">
        <v>1641</v>
      </c>
      <c r="AH78" s="79">
        <v>-14400</v>
      </c>
      <c r="AI78" s="79" t="s">
        <v>4211</v>
      </c>
      <c r="AJ78" s="79" t="s">
        <v>4682</v>
      </c>
      <c r="AK78" s="79"/>
      <c r="AL78" s="79" t="s">
        <v>5203</v>
      </c>
      <c r="AM78" s="81">
        <v>42714.723124999997</v>
      </c>
      <c r="AN78" s="79" t="s">
        <v>5782</v>
      </c>
      <c r="AO78" s="85" t="s">
        <v>5858</v>
      </c>
      <c r="AP78" s="79" t="s">
        <v>66</v>
      </c>
      <c r="AQ78" s="2"/>
      <c r="AR78" s="3"/>
      <c r="AS78" s="3"/>
      <c r="AT78" s="3"/>
      <c r="AU78" s="3"/>
    </row>
    <row r="79" spans="1:47" x14ac:dyDescent="0.25">
      <c r="A79" s="65" t="s">
        <v>237</v>
      </c>
      <c r="B79" s="66"/>
      <c r="C79" s="66"/>
      <c r="D79" s="67"/>
      <c r="E79" s="69"/>
      <c r="F79" s="103" t="s">
        <v>5297</v>
      </c>
      <c r="G79" s="66"/>
      <c r="H79" s="70"/>
      <c r="I79" s="71"/>
      <c r="J79" s="71"/>
      <c r="K79" s="70" t="s">
        <v>6424</v>
      </c>
      <c r="L79" s="74"/>
      <c r="M79" s="75">
        <v>6269.52685546875</v>
      </c>
      <c r="N79" s="75">
        <v>7482.236328125</v>
      </c>
      <c r="O79" s="76"/>
      <c r="P79" s="77"/>
      <c r="Q79" s="77"/>
      <c r="R79" s="87"/>
      <c r="S79" s="49">
        <v>0</v>
      </c>
      <c r="T79" s="49">
        <v>1</v>
      </c>
      <c r="U79" s="87"/>
      <c r="V79" s="51"/>
      <c r="W79" s="51"/>
      <c r="X79" s="51"/>
      <c r="Y79" s="51"/>
      <c r="Z79" s="50"/>
      <c r="AA79" s="72">
        <v>79</v>
      </c>
      <c r="AB79" s="72"/>
      <c r="AC79" s="73"/>
      <c r="AD79" s="79">
        <v>167</v>
      </c>
      <c r="AE79" s="79">
        <v>194</v>
      </c>
      <c r="AF79" s="79">
        <v>391</v>
      </c>
      <c r="AG79" s="79">
        <v>1129</v>
      </c>
      <c r="AH79" s="79">
        <v>-14400</v>
      </c>
      <c r="AI79" s="79" t="s">
        <v>4212</v>
      </c>
      <c r="AJ79" s="79" t="s">
        <v>4645</v>
      </c>
      <c r="AK79" s="79"/>
      <c r="AL79" s="79" t="s">
        <v>5203</v>
      </c>
      <c r="AM79" s="81">
        <v>42427.003287037034</v>
      </c>
      <c r="AN79" s="79" t="s">
        <v>5782</v>
      </c>
      <c r="AO79" s="85" t="s">
        <v>5859</v>
      </c>
      <c r="AP79" s="79" t="s">
        <v>66</v>
      </c>
      <c r="AQ79" s="2"/>
      <c r="AR79" s="3"/>
      <c r="AS79" s="3"/>
      <c r="AT79" s="3"/>
      <c r="AU79" s="3"/>
    </row>
    <row r="80" spans="1:47" x14ac:dyDescent="0.25">
      <c r="A80" s="65" t="s">
        <v>238</v>
      </c>
      <c r="B80" s="66"/>
      <c r="C80" s="66"/>
      <c r="D80" s="67"/>
      <c r="E80" s="69"/>
      <c r="F80" s="103" t="s">
        <v>5298</v>
      </c>
      <c r="G80" s="66"/>
      <c r="H80" s="70"/>
      <c r="I80" s="71"/>
      <c r="J80" s="71"/>
      <c r="K80" s="70" t="s">
        <v>6425</v>
      </c>
      <c r="L80" s="74"/>
      <c r="M80" s="75">
        <v>2544.334716796875</v>
      </c>
      <c r="N80" s="75">
        <v>5050.56494140625</v>
      </c>
      <c r="O80" s="76"/>
      <c r="P80" s="77"/>
      <c r="Q80" s="77"/>
      <c r="R80" s="87"/>
      <c r="S80" s="49">
        <v>0</v>
      </c>
      <c r="T80" s="49">
        <v>2</v>
      </c>
      <c r="U80" s="87"/>
      <c r="V80" s="51"/>
      <c r="W80" s="51"/>
      <c r="X80" s="51"/>
      <c r="Y80" s="51"/>
      <c r="Z80" s="50"/>
      <c r="AA80" s="72">
        <v>80</v>
      </c>
      <c r="AB80" s="72"/>
      <c r="AC80" s="73"/>
      <c r="AD80" s="79">
        <v>1417</v>
      </c>
      <c r="AE80" s="79">
        <v>1245</v>
      </c>
      <c r="AF80" s="79">
        <v>5642</v>
      </c>
      <c r="AG80" s="79">
        <v>7445</v>
      </c>
      <c r="AH80" s="79"/>
      <c r="AI80" s="79" t="s">
        <v>4213</v>
      </c>
      <c r="AJ80" s="79" t="s">
        <v>4645</v>
      </c>
      <c r="AK80" s="79"/>
      <c r="AL80" s="79"/>
      <c r="AM80" s="81">
        <v>42188.016504629632</v>
      </c>
      <c r="AN80" s="79" t="s">
        <v>5782</v>
      </c>
      <c r="AO80" s="85" t="s">
        <v>5860</v>
      </c>
      <c r="AP80" s="79" t="s">
        <v>66</v>
      </c>
      <c r="AQ80" s="2"/>
      <c r="AR80" s="3"/>
      <c r="AS80" s="3"/>
      <c r="AT80" s="3"/>
      <c r="AU80" s="3"/>
    </row>
    <row r="81" spans="1:47" x14ac:dyDescent="0.25">
      <c r="A81" s="65" t="s">
        <v>239</v>
      </c>
      <c r="B81" s="66"/>
      <c r="C81" s="66"/>
      <c r="D81" s="67"/>
      <c r="E81" s="69"/>
      <c r="F81" s="103" t="s">
        <v>5299</v>
      </c>
      <c r="G81" s="66"/>
      <c r="H81" s="70"/>
      <c r="I81" s="71"/>
      <c r="J81" s="71"/>
      <c r="K81" s="70" t="s">
        <v>6426</v>
      </c>
      <c r="L81" s="74"/>
      <c r="M81" s="75">
        <v>3180.72216796875</v>
      </c>
      <c r="N81" s="75">
        <v>719.5294189453125</v>
      </c>
      <c r="O81" s="76"/>
      <c r="P81" s="77"/>
      <c r="Q81" s="77"/>
      <c r="R81" s="87"/>
      <c r="S81" s="49">
        <v>0</v>
      </c>
      <c r="T81" s="49">
        <v>3</v>
      </c>
      <c r="U81" s="87"/>
      <c r="V81" s="51"/>
      <c r="W81" s="51"/>
      <c r="X81" s="51"/>
      <c r="Y81" s="51"/>
      <c r="Z81" s="50"/>
      <c r="AA81" s="72">
        <v>81</v>
      </c>
      <c r="AB81" s="72"/>
      <c r="AC81" s="73"/>
      <c r="AD81" s="79">
        <v>1197</v>
      </c>
      <c r="AE81" s="79">
        <v>569</v>
      </c>
      <c r="AF81" s="79">
        <v>72</v>
      </c>
      <c r="AG81" s="79">
        <v>18</v>
      </c>
      <c r="AH81" s="79">
        <v>-14400</v>
      </c>
      <c r="AI81" s="79" t="s">
        <v>4214</v>
      </c>
      <c r="AJ81" s="79" t="s">
        <v>4654</v>
      </c>
      <c r="AK81" s="85" t="s">
        <v>4924</v>
      </c>
      <c r="AL81" s="79" t="s">
        <v>5203</v>
      </c>
      <c r="AM81" s="81">
        <v>42210.7812037037</v>
      </c>
      <c r="AN81" s="79" t="s">
        <v>5782</v>
      </c>
      <c r="AO81" s="85" t="s">
        <v>5861</v>
      </c>
      <c r="AP81" s="79" t="s">
        <v>66</v>
      </c>
      <c r="AQ81" s="2"/>
      <c r="AR81" s="3"/>
      <c r="AS81" s="3"/>
      <c r="AT81" s="3"/>
      <c r="AU81" s="3"/>
    </row>
    <row r="82" spans="1:47" x14ac:dyDescent="0.25">
      <c r="A82" s="65" t="s">
        <v>240</v>
      </c>
      <c r="B82" s="66"/>
      <c r="C82" s="66"/>
      <c r="D82" s="67"/>
      <c r="E82" s="69"/>
      <c r="F82" s="103" t="s">
        <v>5300</v>
      </c>
      <c r="G82" s="66"/>
      <c r="H82" s="70"/>
      <c r="I82" s="71"/>
      <c r="J82" s="71"/>
      <c r="K82" s="70" t="s">
        <v>6427</v>
      </c>
      <c r="L82" s="74"/>
      <c r="M82" s="75">
        <v>9507.87109375</v>
      </c>
      <c r="N82" s="75">
        <v>7274.9521484375</v>
      </c>
      <c r="O82" s="76"/>
      <c r="P82" s="77"/>
      <c r="Q82" s="77"/>
      <c r="R82" s="87"/>
      <c r="S82" s="49">
        <v>0</v>
      </c>
      <c r="T82" s="49">
        <v>4</v>
      </c>
      <c r="U82" s="87"/>
      <c r="V82" s="51"/>
      <c r="W82" s="51"/>
      <c r="X82" s="51"/>
      <c r="Y82" s="51"/>
      <c r="Z82" s="50"/>
      <c r="AA82" s="72">
        <v>82</v>
      </c>
      <c r="AB82" s="72"/>
      <c r="AC82" s="73"/>
      <c r="AD82" s="79">
        <v>99</v>
      </c>
      <c r="AE82" s="79">
        <v>62</v>
      </c>
      <c r="AF82" s="79">
        <v>240</v>
      </c>
      <c r="AG82" s="79">
        <v>184</v>
      </c>
      <c r="AH82" s="79">
        <v>-14400</v>
      </c>
      <c r="AI82" s="79"/>
      <c r="AJ82" s="79"/>
      <c r="AK82" s="79"/>
      <c r="AL82" s="79" t="s">
        <v>5203</v>
      </c>
      <c r="AM82" s="81">
        <v>41499.499560185184</v>
      </c>
      <c r="AN82" s="79" t="s">
        <v>5782</v>
      </c>
      <c r="AO82" s="85" t="s">
        <v>5862</v>
      </c>
      <c r="AP82" s="79" t="s">
        <v>66</v>
      </c>
      <c r="AQ82" s="2"/>
      <c r="AR82" s="3"/>
      <c r="AS82" s="3"/>
      <c r="AT82" s="3"/>
      <c r="AU82" s="3"/>
    </row>
    <row r="83" spans="1:47" x14ac:dyDescent="0.25">
      <c r="A83" s="65" t="s">
        <v>241</v>
      </c>
      <c r="B83" s="66"/>
      <c r="C83" s="66"/>
      <c r="D83" s="67"/>
      <c r="E83" s="69"/>
      <c r="F83" s="103" t="s">
        <v>5301</v>
      </c>
      <c r="G83" s="66"/>
      <c r="H83" s="70"/>
      <c r="I83" s="71"/>
      <c r="J83" s="71"/>
      <c r="K83" s="70" t="s">
        <v>6428</v>
      </c>
      <c r="L83" s="74"/>
      <c r="M83" s="75">
        <v>233.27554321289062</v>
      </c>
      <c r="N83" s="75">
        <v>5892.6689453125</v>
      </c>
      <c r="O83" s="76"/>
      <c r="P83" s="77"/>
      <c r="Q83" s="77"/>
      <c r="R83" s="87"/>
      <c r="S83" s="49">
        <v>0</v>
      </c>
      <c r="T83" s="49">
        <v>1</v>
      </c>
      <c r="U83" s="87"/>
      <c r="V83" s="51"/>
      <c r="W83" s="51"/>
      <c r="X83" s="51"/>
      <c r="Y83" s="51"/>
      <c r="Z83" s="50"/>
      <c r="AA83" s="72">
        <v>83</v>
      </c>
      <c r="AB83" s="72"/>
      <c r="AC83" s="73"/>
      <c r="AD83" s="79">
        <v>325</v>
      </c>
      <c r="AE83" s="79">
        <v>176</v>
      </c>
      <c r="AF83" s="79">
        <v>116</v>
      </c>
      <c r="AG83" s="79">
        <v>38</v>
      </c>
      <c r="AH83" s="79"/>
      <c r="AI83" s="79"/>
      <c r="AJ83" s="79"/>
      <c r="AK83" s="79"/>
      <c r="AL83" s="79"/>
      <c r="AM83" s="81">
        <v>41217.166319444441</v>
      </c>
      <c r="AN83" s="79" t="s">
        <v>5782</v>
      </c>
      <c r="AO83" s="85" t="s">
        <v>5863</v>
      </c>
      <c r="AP83" s="79" t="s">
        <v>66</v>
      </c>
      <c r="AQ83" s="2"/>
      <c r="AR83" s="3"/>
      <c r="AS83" s="3"/>
      <c r="AT83" s="3"/>
      <c r="AU83" s="3"/>
    </row>
    <row r="84" spans="1:47" x14ac:dyDescent="0.25">
      <c r="A84" s="65" t="s">
        <v>242</v>
      </c>
      <c r="B84" s="66"/>
      <c r="C84" s="66"/>
      <c r="D84" s="67"/>
      <c r="E84" s="69"/>
      <c r="F84" s="103" t="s">
        <v>5302</v>
      </c>
      <c r="G84" s="66"/>
      <c r="H84" s="70"/>
      <c r="I84" s="71"/>
      <c r="J84" s="71"/>
      <c r="K84" s="70" t="s">
        <v>6429</v>
      </c>
      <c r="L84" s="74"/>
      <c r="M84" s="75">
        <v>2775.219482421875</v>
      </c>
      <c r="N84" s="75">
        <v>7182.7119140625</v>
      </c>
      <c r="O84" s="76"/>
      <c r="P84" s="77"/>
      <c r="Q84" s="77"/>
      <c r="R84" s="87"/>
      <c r="S84" s="49">
        <v>0</v>
      </c>
      <c r="T84" s="49">
        <v>1</v>
      </c>
      <c r="U84" s="87"/>
      <c r="V84" s="51"/>
      <c r="W84" s="51"/>
      <c r="X84" s="51"/>
      <c r="Y84" s="51"/>
      <c r="Z84" s="50"/>
      <c r="AA84" s="72">
        <v>84</v>
      </c>
      <c r="AB84" s="72"/>
      <c r="AC84" s="73"/>
      <c r="AD84" s="79">
        <v>108</v>
      </c>
      <c r="AE84" s="79">
        <v>18</v>
      </c>
      <c r="AF84" s="79">
        <v>164</v>
      </c>
      <c r="AG84" s="79">
        <v>140</v>
      </c>
      <c r="AH84" s="79"/>
      <c r="AI84" s="79" t="s">
        <v>4215</v>
      </c>
      <c r="AJ84" s="79"/>
      <c r="AK84" s="79"/>
      <c r="AL84" s="79"/>
      <c r="AM84" s="81">
        <v>41729.393275462964</v>
      </c>
      <c r="AN84" s="79" t="s">
        <v>5782</v>
      </c>
      <c r="AO84" s="85" t="s">
        <v>5864</v>
      </c>
      <c r="AP84" s="79" t="s">
        <v>66</v>
      </c>
      <c r="AQ84" s="2"/>
      <c r="AR84" s="3"/>
      <c r="AS84" s="3"/>
      <c r="AT84" s="3"/>
      <c r="AU84" s="3"/>
    </row>
    <row r="85" spans="1:47" x14ac:dyDescent="0.25">
      <c r="A85" s="65" t="s">
        <v>243</v>
      </c>
      <c r="B85" s="66"/>
      <c r="C85" s="66"/>
      <c r="D85" s="67"/>
      <c r="E85" s="69"/>
      <c r="F85" s="103" t="s">
        <v>5303</v>
      </c>
      <c r="G85" s="66"/>
      <c r="H85" s="70"/>
      <c r="I85" s="71"/>
      <c r="J85" s="71"/>
      <c r="K85" s="70" t="s">
        <v>6430</v>
      </c>
      <c r="L85" s="74"/>
      <c r="M85" s="75">
        <v>3342.69091796875</v>
      </c>
      <c r="N85" s="75">
        <v>888.69647216796875</v>
      </c>
      <c r="O85" s="76"/>
      <c r="P85" s="77"/>
      <c r="Q85" s="77"/>
      <c r="R85" s="87"/>
      <c r="S85" s="49">
        <v>0</v>
      </c>
      <c r="T85" s="49">
        <v>3</v>
      </c>
      <c r="U85" s="87"/>
      <c r="V85" s="51"/>
      <c r="W85" s="51"/>
      <c r="X85" s="51"/>
      <c r="Y85" s="51"/>
      <c r="Z85" s="50"/>
      <c r="AA85" s="72">
        <v>85</v>
      </c>
      <c r="AB85" s="72"/>
      <c r="AC85" s="73"/>
      <c r="AD85" s="79">
        <v>962</v>
      </c>
      <c r="AE85" s="79">
        <v>1066</v>
      </c>
      <c r="AF85" s="79">
        <v>6580</v>
      </c>
      <c r="AG85" s="79">
        <v>5144</v>
      </c>
      <c r="AH85" s="79"/>
      <c r="AI85" s="79" t="s">
        <v>4216</v>
      </c>
      <c r="AJ85" s="79" t="s">
        <v>4654</v>
      </c>
      <c r="AK85" s="79"/>
      <c r="AL85" s="79"/>
      <c r="AM85" s="81">
        <v>41058.063333333332</v>
      </c>
      <c r="AN85" s="79" t="s">
        <v>5782</v>
      </c>
      <c r="AO85" s="85" t="s">
        <v>5865</v>
      </c>
      <c r="AP85" s="79" t="s">
        <v>66</v>
      </c>
      <c r="AQ85" s="2"/>
      <c r="AR85" s="3"/>
      <c r="AS85" s="3"/>
      <c r="AT85" s="3"/>
      <c r="AU85" s="3"/>
    </row>
    <row r="86" spans="1:47" x14ac:dyDescent="0.25">
      <c r="A86" s="65" t="s">
        <v>244</v>
      </c>
      <c r="B86" s="66"/>
      <c r="C86" s="66"/>
      <c r="D86" s="67"/>
      <c r="E86" s="69"/>
      <c r="F86" s="103" t="s">
        <v>5304</v>
      </c>
      <c r="G86" s="66"/>
      <c r="H86" s="70"/>
      <c r="I86" s="71"/>
      <c r="J86" s="71"/>
      <c r="K86" s="70" t="s">
        <v>6431</v>
      </c>
      <c r="L86" s="74"/>
      <c r="M86" s="75">
        <v>2247.0107421875</v>
      </c>
      <c r="N86" s="75">
        <v>8269.08203125</v>
      </c>
      <c r="O86" s="76"/>
      <c r="P86" s="77"/>
      <c r="Q86" s="77"/>
      <c r="R86" s="87"/>
      <c r="S86" s="49">
        <v>0</v>
      </c>
      <c r="T86" s="49">
        <v>1</v>
      </c>
      <c r="U86" s="87"/>
      <c r="V86" s="51"/>
      <c r="W86" s="51"/>
      <c r="X86" s="51"/>
      <c r="Y86" s="51"/>
      <c r="Z86" s="50"/>
      <c r="AA86" s="72">
        <v>86</v>
      </c>
      <c r="AB86" s="72"/>
      <c r="AC86" s="73"/>
      <c r="AD86" s="79">
        <v>688</v>
      </c>
      <c r="AE86" s="79">
        <v>539</v>
      </c>
      <c r="AF86" s="79">
        <v>613</v>
      </c>
      <c r="AG86" s="79">
        <v>543</v>
      </c>
      <c r="AH86" s="79"/>
      <c r="AI86" s="79" t="s">
        <v>4217</v>
      </c>
      <c r="AJ86" s="79" t="s">
        <v>4683</v>
      </c>
      <c r="AK86" s="85" t="s">
        <v>4925</v>
      </c>
      <c r="AL86" s="79"/>
      <c r="AM86" s="81">
        <v>41316.778483796297</v>
      </c>
      <c r="AN86" s="79" t="s">
        <v>5782</v>
      </c>
      <c r="AO86" s="85" t="s">
        <v>5866</v>
      </c>
      <c r="AP86" s="79" t="s">
        <v>66</v>
      </c>
      <c r="AQ86" s="2"/>
      <c r="AR86" s="3"/>
      <c r="AS86" s="3"/>
      <c r="AT86" s="3"/>
      <c r="AU86" s="3"/>
    </row>
    <row r="87" spans="1:47" x14ac:dyDescent="0.25">
      <c r="A87" s="65" t="s">
        <v>245</v>
      </c>
      <c r="B87" s="66"/>
      <c r="C87" s="66"/>
      <c r="D87" s="67"/>
      <c r="E87" s="69"/>
      <c r="F87" s="103" t="s">
        <v>5305</v>
      </c>
      <c r="G87" s="66"/>
      <c r="H87" s="70"/>
      <c r="I87" s="71"/>
      <c r="J87" s="71"/>
      <c r="K87" s="70" t="s">
        <v>6432</v>
      </c>
      <c r="L87" s="74"/>
      <c r="M87" s="75">
        <v>6046.91455078125</v>
      </c>
      <c r="N87" s="75">
        <v>1242.765380859375</v>
      </c>
      <c r="O87" s="76"/>
      <c r="P87" s="77"/>
      <c r="Q87" s="77"/>
      <c r="R87" s="87"/>
      <c r="S87" s="49">
        <v>0</v>
      </c>
      <c r="T87" s="49">
        <v>2</v>
      </c>
      <c r="U87" s="87"/>
      <c r="V87" s="51"/>
      <c r="W87" s="51"/>
      <c r="X87" s="51"/>
      <c r="Y87" s="51"/>
      <c r="Z87" s="50"/>
      <c r="AA87" s="72">
        <v>87</v>
      </c>
      <c r="AB87" s="72"/>
      <c r="AC87" s="73"/>
      <c r="AD87" s="79">
        <v>1740</v>
      </c>
      <c r="AE87" s="79">
        <v>1335</v>
      </c>
      <c r="AF87" s="79">
        <v>7029</v>
      </c>
      <c r="AG87" s="79">
        <v>1128</v>
      </c>
      <c r="AH87" s="79">
        <v>-14400</v>
      </c>
      <c r="AI87" s="79" t="s">
        <v>4218</v>
      </c>
      <c r="AJ87" s="79" t="s">
        <v>4684</v>
      </c>
      <c r="AK87" s="85" t="s">
        <v>4926</v>
      </c>
      <c r="AL87" s="79" t="s">
        <v>5203</v>
      </c>
      <c r="AM87" s="81">
        <v>39926.144699074073</v>
      </c>
      <c r="AN87" s="79" t="s">
        <v>5782</v>
      </c>
      <c r="AO87" s="85" t="s">
        <v>5867</v>
      </c>
      <c r="AP87" s="79" t="s">
        <v>66</v>
      </c>
      <c r="AQ87" s="2"/>
      <c r="AR87" s="3"/>
      <c r="AS87" s="3"/>
      <c r="AT87" s="3"/>
      <c r="AU87" s="3"/>
    </row>
    <row r="88" spans="1:47" x14ac:dyDescent="0.25">
      <c r="A88" s="65" t="s">
        <v>638</v>
      </c>
      <c r="B88" s="66"/>
      <c r="C88" s="66"/>
      <c r="D88" s="67"/>
      <c r="E88" s="69"/>
      <c r="F88" s="103" t="s">
        <v>5306</v>
      </c>
      <c r="G88" s="66"/>
      <c r="H88" s="70"/>
      <c r="I88" s="71"/>
      <c r="J88" s="71"/>
      <c r="K88" s="70" t="s">
        <v>6433</v>
      </c>
      <c r="L88" s="74"/>
      <c r="M88" s="75">
        <v>5828.1630859375</v>
      </c>
      <c r="N88" s="75">
        <v>1306.4019775390625</v>
      </c>
      <c r="O88" s="76"/>
      <c r="P88" s="77"/>
      <c r="Q88" s="77"/>
      <c r="R88" s="87"/>
      <c r="S88" s="49">
        <v>2</v>
      </c>
      <c r="T88" s="49">
        <v>0</v>
      </c>
      <c r="U88" s="87"/>
      <c r="V88" s="51"/>
      <c r="W88" s="51"/>
      <c r="X88" s="51"/>
      <c r="Y88" s="51"/>
      <c r="Z88" s="50"/>
      <c r="AA88" s="72">
        <v>88</v>
      </c>
      <c r="AB88" s="72"/>
      <c r="AC88" s="73"/>
      <c r="AD88" s="79">
        <v>538</v>
      </c>
      <c r="AE88" s="79">
        <v>296486</v>
      </c>
      <c r="AF88" s="79">
        <v>5432</v>
      </c>
      <c r="AG88" s="79">
        <v>1233</v>
      </c>
      <c r="AH88" s="79">
        <v>-18000</v>
      </c>
      <c r="AI88" s="79" t="s">
        <v>4219</v>
      </c>
      <c r="AJ88" s="79" t="s">
        <v>4685</v>
      </c>
      <c r="AK88" s="85" t="s">
        <v>4927</v>
      </c>
      <c r="AL88" s="79" t="s">
        <v>5208</v>
      </c>
      <c r="AM88" s="81">
        <v>40592.889027777775</v>
      </c>
      <c r="AN88" s="79" t="s">
        <v>5782</v>
      </c>
      <c r="AO88" s="85" t="s">
        <v>5868</v>
      </c>
      <c r="AP88" s="79" t="s">
        <v>65</v>
      </c>
      <c r="AQ88" s="2"/>
      <c r="AR88" s="3"/>
      <c r="AS88" s="3"/>
      <c r="AT88" s="3"/>
      <c r="AU88" s="3"/>
    </row>
    <row r="89" spans="1:47" x14ac:dyDescent="0.25">
      <c r="A89" s="65" t="s">
        <v>321</v>
      </c>
      <c r="B89" s="66"/>
      <c r="C89" s="66"/>
      <c r="D89" s="67"/>
      <c r="E89" s="69"/>
      <c r="F89" s="103" t="s">
        <v>5307</v>
      </c>
      <c r="G89" s="66"/>
      <c r="H89" s="70"/>
      <c r="I89" s="71"/>
      <c r="J89" s="71"/>
      <c r="K89" s="70" t="s">
        <v>6434</v>
      </c>
      <c r="L89" s="74"/>
      <c r="M89" s="75">
        <v>5874.953125</v>
      </c>
      <c r="N89" s="75">
        <v>796.32794189453125</v>
      </c>
      <c r="O89" s="76"/>
      <c r="P89" s="77"/>
      <c r="Q89" s="77"/>
      <c r="R89" s="87"/>
      <c r="S89" s="49">
        <v>2</v>
      </c>
      <c r="T89" s="49">
        <v>7</v>
      </c>
      <c r="U89" s="87"/>
      <c r="V89" s="51"/>
      <c r="W89" s="51"/>
      <c r="X89" s="51"/>
      <c r="Y89" s="51"/>
      <c r="Z89" s="50"/>
      <c r="AA89" s="72">
        <v>89</v>
      </c>
      <c r="AB89" s="72"/>
      <c r="AC89" s="73"/>
      <c r="AD89" s="79">
        <v>719</v>
      </c>
      <c r="AE89" s="79">
        <v>482</v>
      </c>
      <c r="AF89" s="79">
        <v>1186</v>
      </c>
      <c r="AG89" s="79">
        <v>3152</v>
      </c>
      <c r="AH89" s="79"/>
      <c r="AI89" s="79" t="s">
        <v>4220</v>
      </c>
      <c r="AJ89" s="79"/>
      <c r="AK89" s="79"/>
      <c r="AL89" s="79"/>
      <c r="AM89" s="81">
        <v>42406.843449074076</v>
      </c>
      <c r="AN89" s="79" t="s">
        <v>5782</v>
      </c>
      <c r="AO89" s="85" t="s">
        <v>5869</v>
      </c>
      <c r="AP89" s="79" t="s">
        <v>66</v>
      </c>
      <c r="AQ89" s="2"/>
      <c r="AR89" s="3"/>
      <c r="AS89" s="3"/>
      <c r="AT89" s="3"/>
      <c r="AU89" s="3"/>
    </row>
    <row r="90" spans="1:47" x14ac:dyDescent="0.25">
      <c r="A90" s="65" t="s">
        <v>246</v>
      </c>
      <c r="B90" s="66"/>
      <c r="C90" s="66"/>
      <c r="D90" s="67"/>
      <c r="E90" s="69"/>
      <c r="F90" s="103" t="s">
        <v>5308</v>
      </c>
      <c r="G90" s="66"/>
      <c r="H90" s="70"/>
      <c r="I90" s="71"/>
      <c r="J90" s="71"/>
      <c r="K90" s="70" t="s">
        <v>6435</v>
      </c>
      <c r="L90" s="74"/>
      <c r="M90" s="75">
        <v>2294.628662109375</v>
      </c>
      <c r="N90" s="75">
        <v>3562.31787109375</v>
      </c>
      <c r="O90" s="76"/>
      <c r="P90" s="77"/>
      <c r="Q90" s="77"/>
      <c r="R90" s="87"/>
      <c r="S90" s="49">
        <v>0</v>
      </c>
      <c r="T90" s="49">
        <v>1</v>
      </c>
      <c r="U90" s="87"/>
      <c r="V90" s="51"/>
      <c r="W90" s="51"/>
      <c r="X90" s="51"/>
      <c r="Y90" s="51"/>
      <c r="Z90" s="50"/>
      <c r="AA90" s="72">
        <v>90</v>
      </c>
      <c r="AB90" s="72"/>
      <c r="AC90" s="73"/>
      <c r="AD90" s="79">
        <v>393</v>
      </c>
      <c r="AE90" s="79">
        <v>621</v>
      </c>
      <c r="AF90" s="79">
        <v>1016</v>
      </c>
      <c r="AG90" s="79">
        <v>733</v>
      </c>
      <c r="AH90" s="79"/>
      <c r="AI90" s="79" t="s">
        <v>4221</v>
      </c>
      <c r="AJ90" s="79"/>
      <c r="AK90" s="79"/>
      <c r="AL90" s="79"/>
      <c r="AM90" s="81">
        <v>40605.586435185185</v>
      </c>
      <c r="AN90" s="79" t="s">
        <v>5782</v>
      </c>
      <c r="AO90" s="85" t="s">
        <v>5870</v>
      </c>
      <c r="AP90" s="79" t="s">
        <v>66</v>
      </c>
      <c r="AQ90" s="2"/>
      <c r="AR90" s="3"/>
      <c r="AS90" s="3"/>
      <c r="AT90" s="3"/>
      <c r="AU90" s="3"/>
    </row>
    <row r="91" spans="1:47" x14ac:dyDescent="0.25">
      <c r="A91" s="65" t="s">
        <v>247</v>
      </c>
      <c r="B91" s="66"/>
      <c r="C91" s="66"/>
      <c r="D91" s="67"/>
      <c r="E91" s="69"/>
      <c r="F91" s="103" t="s">
        <v>5309</v>
      </c>
      <c r="G91" s="66"/>
      <c r="H91" s="70"/>
      <c r="I91" s="71"/>
      <c r="J91" s="71"/>
      <c r="K91" s="70" t="s">
        <v>6436</v>
      </c>
      <c r="L91" s="74"/>
      <c r="M91" s="75">
        <v>5518.2451171875</v>
      </c>
      <c r="N91" s="75">
        <v>3689.66552734375</v>
      </c>
      <c r="O91" s="76"/>
      <c r="P91" s="77"/>
      <c r="Q91" s="77"/>
      <c r="R91" s="87"/>
      <c r="S91" s="49">
        <v>0</v>
      </c>
      <c r="T91" s="49">
        <v>1</v>
      </c>
      <c r="U91" s="87"/>
      <c r="V91" s="51"/>
      <c r="W91" s="51"/>
      <c r="X91" s="51"/>
      <c r="Y91" s="51"/>
      <c r="Z91" s="50"/>
      <c r="AA91" s="72">
        <v>91</v>
      </c>
      <c r="AB91" s="72"/>
      <c r="AC91" s="73"/>
      <c r="AD91" s="79">
        <v>658</v>
      </c>
      <c r="AE91" s="79">
        <v>105</v>
      </c>
      <c r="AF91" s="79">
        <v>8164</v>
      </c>
      <c r="AG91" s="79">
        <v>7757</v>
      </c>
      <c r="AH91" s="79"/>
      <c r="AI91" s="79" t="s">
        <v>4222</v>
      </c>
      <c r="AJ91" s="79" t="s">
        <v>4686</v>
      </c>
      <c r="AK91" s="79"/>
      <c r="AL91" s="79"/>
      <c r="AM91" s="81">
        <v>41589.128460648149</v>
      </c>
      <c r="AN91" s="79" t="s">
        <v>5782</v>
      </c>
      <c r="AO91" s="85" t="s">
        <v>5871</v>
      </c>
      <c r="AP91" s="79" t="s">
        <v>66</v>
      </c>
      <c r="AQ91" s="2"/>
      <c r="AR91" s="3"/>
      <c r="AS91" s="3"/>
      <c r="AT91" s="3"/>
      <c r="AU91" s="3"/>
    </row>
    <row r="92" spans="1:47" x14ac:dyDescent="0.25">
      <c r="A92" s="65" t="s">
        <v>266</v>
      </c>
      <c r="B92" s="66"/>
      <c r="C92" s="66"/>
      <c r="D92" s="67"/>
      <c r="E92" s="69"/>
      <c r="F92" s="103" t="s">
        <v>5310</v>
      </c>
      <c r="G92" s="66"/>
      <c r="H92" s="70"/>
      <c r="I92" s="71"/>
      <c r="J92" s="71"/>
      <c r="K92" s="70" t="s">
        <v>6437</v>
      </c>
      <c r="L92" s="74"/>
      <c r="M92" s="75">
        <v>5757.1806640625</v>
      </c>
      <c r="N92" s="75">
        <v>3602.726806640625</v>
      </c>
      <c r="O92" s="76"/>
      <c r="P92" s="77"/>
      <c r="Q92" s="77"/>
      <c r="R92" s="87"/>
      <c r="S92" s="49">
        <v>2</v>
      </c>
      <c r="T92" s="49">
        <v>4</v>
      </c>
      <c r="U92" s="87"/>
      <c r="V92" s="51"/>
      <c r="W92" s="51"/>
      <c r="X92" s="51"/>
      <c r="Y92" s="51"/>
      <c r="Z92" s="50"/>
      <c r="AA92" s="72">
        <v>92</v>
      </c>
      <c r="AB92" s="72"/>
      <c r="AC92" s="73"/>
      <c r="AD92" s="79">
        <v>1035</v>
      </c>
      <c r="AE92" s="79">
        <v>3104</v>
      </c>
      <c r="AF92" s="79">
        <v>1951</v>
      </c>
      <c r="AG92" s="79">
        <v>538</v>
      </c>
      <c r="AH92" s="79"/>
      <c r="AI92" s="79" t="s">
        <v>4223</v>
      </c>
      <c r="AJ92" s="79" t="s">
        <v>4652</v>
      </c>
      <c r="AK92" s="85" t="s">
        <v>4928</v>
      </c>
      <c r="AL92" s="79"/>
      <c r="AM92" s="81">
        <v>41562.808437500003</v>
      </c>
      <c r="AN92" s="79" t="s">
        <v>5782</v>
      </c>
      <c r="AO92" s="85" t="s">
        <v>5872</v>
      </c>
      <c r="AP92" s="79" t="s">
        <v>66</v>
      </c>
      <c r="AQ92" s="2"/>
      <c r="AR92" s="3"/>
      <c r="AS92" s="3"/>
      <c r="AT92" s="3"/>
      <c r="AU92" s="3"/>
    </row>
    <row r="93" spans="1:47" x14ac:dyDescent="0.25">
      <c r="A93" s="65" t="s">
        <v>248</v>
      </c>
      <c r="B93" s="66"/>
      <c r="C93" s="66"/>
      <c r="D93" s="67"/>
      <c r="E93" s="69"/>
      <c r="F93" s="103" t="s">
        <v>5311</v>
      </c>
      <c r="G93" s="66"/>
      <c r="H93" s="70"/>
      <c r="I93" s="71"/>
      <c r="J93" s="71"/>
      <c r="K93" s="70" t="s">
        <v>6438</v>
      </c>
      <c r="L93" s="74"/>
      <c r="M93" s="75">
        <v>7404.71875</v>
      </c>
      <c r="N93" s="75">
        <v>2085.218505859375</v>
      </c>
      <c r="O93" s="76"/>
      <c r="P93" s="77"/>
      <c r="Q93" s="77"/>
      <c r="R93" s="87"/>
      <c r="S93" s="49">
        <v>1</v>
      </c>
      <c r="T93" s="49">
        <v>2</v>
      </c>
      <c r="U93" s="87"/>
      <c r="V93" s="51"/>
      <c r="W93" s="51"/>
      <c r="X93" s="51"/>
      <c r="Y93" s="51"/>
      <c r="Z93" s="50"/>
      <c r="AA93" s="72">
        <v>93</v>
      </c>
      <c r="AB93" s="72"/>
      <c r="AC93" s="73"/>
      <c r="AD93" s="79">
        <v>743</v>
      </c>
      <c r="AE93" s="79">
        <v>876</v>
      </c>
      <c r="AF93" s="79">
        <v>2085</v>
      </c>
      <c r="AG93" s="79">
        <v>68</v>
      </c>
      <c r="AH93" s="79">
        <v>-14400</v>
      </c>
      <c r="AI93" s="79" t="s">
        <v>4224</v>
      </c>
      <c r="AJ93" s="79" t="s">
        <v>4687</v>
      </c>
      <c r="AK93" s="79"/>
      <c r="AL93" s="79" t="s">
        <v>5203</v>
      </c>
      <c r="AM93" s="81">
        <v>39863.675763888888</v>
      </c>
      <c r="AN93" s="79" t="s">
        <v>5782</v>
      </c>
      <c r="AO93" s="85" t="s">
        <v>5873</v>
      </c>
      <c r="AP93" s="79" t="s">
        <v>66</v>
      </c>
      <c r="AQ93" s="2"/>
      <c r="AR93" s="3"/>
      <c r="AS93" s="3"/>
      <c r="AT93" s="3"/>
      <c r="AU93" s="3"/>
    </row>
    <row r="94" spans="1:47" x14ac:dyDescent="0.25">
      <c r="A94" s="65" t="s">
        <v>639</v>
      </c>
      <c r="B94" s="66"/>
      <c r="C94" s="66"/>
      <c r="D94" s="67"/>
      <c r="E94" s="69"/>
      <c r="F94" s="103" t="s">
        <v>5312</v>
      </c>
      <c r="G94" s="66"/>
      <c r="H94" s="70"/>
      <c r="I94" s="71"/>
      <c r="J94" s="71"/>
      <c r="K94" s="70" t="s">
        <v>6439</v>
      </c>
      <c r="L94" s="74"/>
      <c r="M94" s="75">
        <v>7232.359375</v>
      </c>
      <c r="N94" s="75">
        <v>1369.3760986328125</v>
      </c>
      <c r="O94" s="76"/>
      <c r="P94" s="77"/>
      <c r="Q94" s="77"/>
      <c r="R94" s="87"/>
      <c r="S94" s="49">
        <v>2</v>
      </c>
      <c r="T94" s="49">
        <v>0</v>
      </c>
      <c r="U94" s="87"/>
      <c r="V94" s="51"/>
      <c r="W94" s="51"/>
      <c r="X94" s="51"/>
      <c r="Y94" s="51"/>
      <c r="Z94" s="50"/>
      <c r="AA94" s="72">
        <v>94</v>
      </c>
      <c r="AB94" s="72"/>
      <c r="AC94" s="73"/>
      <c r="AD94" s="79">
        <v>402</v>
      </c>
      <c r="AE94" s="79">
        <v>105</v>
      </c>
      <c r="AF94" s="79">
        <v>186</v>
      </c>
      <c r="AG94" s="79">
        <v>65</v>
      </c>
      <c r="AH94" s="79"/>
      <c r="AI94" s="79" t="s">
        <v>4225</v>
      </c>
      <c r="AJ94" s="79"/>
      <c r="AK94" s="79"/>
      <c r="AL94" s="79"/>
      <c r="AM94" s="81">
        <v>42637.637118055558</v>
      </c>
      <c r="AN94" s="79" t="s">
        <v>5782</v>
      </c>
      <c r="AO94" s="85" t="s">
        <v>5874</v>
      </c>
      <c r="AP94" s="79" t="s">
        <v>65</v>
      </c>
      <c r="AQ94" s="2"/>
      <c r="AR94" s="3"/>
      <c r="AS94" s="3"/>
      <c r="AT94" s="3"/>
      <c r="AU94" s="3"/>
    </row>
    <row r="95" spans="1:47" x14ac:dyDescent="0.25">
      <c r="A95" s="65" t="s">
        <v>249</v>
      </c>
      <c r="B95" s="66"/>
      <c r="C95" s="66"/>
      <c r="D95" s="67"/>
      <c r="E95" s="69"/>
      <c r="F95" s="103" t="s">
        <v>5313</v>
      </c>
      <c r="G95" s="66"/>
      <c r="H95" s="70"/>
      <c r="I95" s="71"/>
      <c r="J95" s="71"/>
      <c r="K95" s="70" t="s">
        <v>6440</v>
      </c>
      <c r="L95" s="74"/>
      <c r="M95" s="75">
        <v>7526.11865234375</v>
      </c>
      <c r="N95" s="75">
        <v>1356.648193359375</v>
      </c>
      <c r="O95" s="76"/>
      <c r="P95" s="77"/>
      <c r="Q95" s="77"/>
      <c r="R95" s="87"/>
      <c r="S95" s="49">
        <v>0</v>
      </c>
      <c r="T95" s="49">
        <v>3</v>
      </c>
      <c r="U95" s="87"/>
      <c r="V95" s="51"/>
      <c r="W95" s="51"/>
      <c r="X95" s="51"/>
      <c r="Y95" s="51"/>
      <c r="Z95" s="50"/>
      <c r="AA95" s="72">
        <v>95</v>
      </c>
      <c r="AB95" s="72"/>
      <c r="AC95" s="73"/>
      <c r="AD95" s="79">
        <v>4313</v>
      </c>
      <c r="AE95" s="79">
        <v>5365</v>
      </c>
      <c r="AF95" s="79">
        <v>34408</v>
      </c>
      <c r="AG95" s="79">
        <v>11133</v>
      </c>
      <c r="AH95" s="79">
        <v>-25200</v>
      </c>
      <c r="AI95" s="79" t="s">
        <v>4226</v>
      </c>
      <c r="AJ95" s="79" t="s">
        <v>4688</v>
      </c>
      <c r="AK95" s="85" t="s">
        <v>4929</v>
      </c>
      <c r="AL95" s="79" t="s">
        <v>5212</v>
      </c>
      <c r="AM95" s="81">
        <v>41313.764618055553</v>
      </c>
      <c r="AN95" s="79" t="s">
        <v>5782</v>
      </c>
      <c r="AO95" s="85" t="s">
        <v>5875</v>
      </c>
      <c r="AP95" s="79" t="s">
        <v>66</v>
      </c>
      <c r="AQ95" s="2"/>
      <c r="AR95" s="3"/>
      <c r="AS95" s="3"/>
      <c r="AT95" s="3"/>
      <c r="AU95" s="3"/>
    </row>
    <row r="96" spans="1:47" x14ac:dyDescent="0.25">
      <c r="A96" s="65" t="s">
        <v>640</v>
      </c>
      <c r="B96" s="66"/>
      <c r="C96" s="66"/>
      <c r="D96" s="67"/>
      <c r="E96" s="69"/>
      <c r="F96" s="103" t="s">
        <v>5314</v>
      </c>
      <c r="G96" s="66"/>
      <c r="H96" s="70"/>
      <c r="I96" s="71"/>
      <c r="J96" s="71"/>
      <c r="K96" s="70" t="s">
        <v>6441</v>
      </c>
      <c r="L96" s="74"/>
      <c r="M96" s="75">
        <v>7698.47802734375</v>
      </c>
      <c r="N96" s="75">
        <v>2072.49072265625</v>
      </c>
      <c r="O96" s="76"/>
      <c r="P96" s="77"/>
      <c r="Q96" s="77"/>
      <c r="R96" s="87"/>
      <c r="S96" s="49">
        <v>2</v>
      </c>
      <c r="T96" s="49">
        <v>0</v>
      </c>
      <c r="U96" s="87"/>
      <c r="V96" s="51"/>
      <c r="W96" s="51"/>
      <c r="X96" s="51"/>
      <c r="Y96" s="51"/>
      <c r="Z96" s="50"/>
      <c r="AA96" s="72">
        <v>96</v>
      </c>
      <c r="AB96" s="72"/>
      <c r="AC96" s="73"/>
      <c r="AD96" s="79">
        <v>54</v>
      </c>
      <c r="AE96" s="79">
        <v>73</v>
      </c>
      <c r="AF96" s="79">
        <v>170</v>
      </c>
      <c r="AG96" s="79">
        <v>11</v>
      </c>
      <c r="AH96" s="79">
        <v>28800</v>
      </c>
      <c r="AI96" s="79" t="s">
        <v>4227</v>
      </c>
      <c r="AJ96" s="79"/>
      <c r="AK96" s="79"/>
      <c r="AL96" s="79" t="s">
        <v>5213</v>
      </c>
      <c r="AM96" s="81">
        <v>41489.349548611113</v>
      </c>
      <c r="AN96" s="79" t="s">
        <v>5782</v>
      </c>
      <c r="AO96" s="85" t="s">
        <v>5876</v>
      </c>
      <c r="AP96" s="79" t="s">
        <v>65</v>
      </c>
      <c r="AQ96" s="2"/>
      <c r="AR96" s="3"/>
      <c r="AS96" s="3"/>
      <c r="AT96" s="3"/>
      <c r="AU96" s="3"/>
    </row>
    <row r="97" spans="1:47" x14ac:dyDescent="0.25">
      <c r="A97" s="65" t="s">
        <v>250</v>
      </c>
      <c r="B97" s="66"/>
      <c r="C97" s="66"/>
      <c r="D97" s="67"/>
      <c r="E97" s="69"/>
      <c r="F97" s="103" t="s">
        <v>5315</v>
      </c>
      <c r="G97" s="66"/>
      <c r="H97" s="70"/>
      <c r="I97" s="71"/>
      <c r="J97" s="71"/>
      <c r="K97" s="70" t="s">
        <v>6442</v>
      </c>
      <c r="L97" s="74"/>
      <c r="M97" s="75">
        <v>2225.34130859375</v>
      </c>
      <c r="N97" s="75">
        <v>3907.574462890625</v>
      </c>
      <c r="O97" s="76"/>
      <c r="P97" s="77"/>
      <c r="Q97" s="77"/>
      <c r="R97" s="87"/>
      <c r="S97" s="49">
        <v>0</v>
      </c>
      <c r="T97" s="49">
        <v>1</v>
      </c>
      <c r="U97" s="87"/>
      <c r="V97" s="51"/>
      <c r="W97" s="51"/>
      <c r="X97" s="51"/>
      <c r="Y97" s="51"/>
      <c r="Z97" s="50"/>
      <c r="AA97" s="72">
        <v>97</v>
      </c>
      <c r="AB97" s="72"/>
      <c r="AC97" s="73"/>
      <c r="AD97" s="79">
        <v>10797</v>
      </c>
      <c r="AE97" s="79">
        <v>9878</v>
      </c>
      <c r="AF97" s="79">
        <v>55269</v>
      </c>
      <c r="AG97" s="79">
        <v>34684</v>
      </c>
      <c r="AH97" s="79"/>
      <c r="AI97" s="79" t="s">
        <v>4228</v>
      </c>
      <c r="AJ97" s="79"/>
      <c r="AK97" s="79"/>
      <c r="AL97" s="79"/>
      <c r="AM97" s="81">
        <v>41174.570243055554</v>
      </c>
      <c r="AN97" s="79" t="s">
        <v>5782</v>
      </c>
      <c r="AO97" s="85" t="s">
        <v>5877</v>
      </c>
      <c r="AP97" s="79" t="s">
        <v>66</v>
      </c>
      <c r="AQ97" s="2"/>
      <c r="AR97" s="3"/>
      <c r="AS97" s="3"/>
      <c r="AT97" s="3"/>
      <c r="AU97" s="3"/>
    </row>
    <row r="98" spans="1:47" x14ac:dyDescent="0.25">
      <c r="A98" s="65" t="s">
        <v>251</v>
      </c>
      <c r="B98" s="66"/>
      <c r="C98" s="66"/>
      <c r="D98" s="67"/>
      <c r="E98" s="69"/>
      <c r="F98" s="103" t="s">
        <v>5316</v>
      </c>
      <c r="G98" s="66"/>
      <c r="H98" s="70"/>
      <c r="I98" s="71"/>
      <c r="J98" s="71"/>
      <c r="K98" s="70" t="s">
        <v>6443</v>
      </c>
      <c r="L98" s="74"/>
      <c r="M98" s="75">
        <v>3057.300048828125</v>
      </c>
      <c r="N98" s="75">
        <v>3317.15283203125</v>
      </c>
      <c r="O98" s="76"/>
      <c r="P98" s="77"/>
      <c r="Q98" s="77"/>
      <c r="R98" s="87"/>
      <c r="S98" s="49">
        <v>0</v>
      </c>
      <c r="T98" s="49">
        <v>1</v>
      </c>
      <c r="U98" s="87"/>
      <c r="V98" s="51"/>
      <c r="W98" s="51"/>
      <c r="X98" s="51"/>
      <c r="Y98" s="51"/>
      <c r="Z98" s="50"/>
      <c r="AA98" s="72">
        <v>98</v>
      </c>
      <c r="AB98" s="72"/>
      <c r="AC98" s="73"/>
      <c r="AD98" s="79">
        <v>356</v>
      </c>
      <c r="AE98" s="79">
        <v>363</v>
      </c>
      <c r="AF98" s="79">
        <v>642</v>
      </c>
      <c r="AG98" s="79">
        <v>352</v>
      </c>
      <c r="AH98" s="79"/>
      <c r="AI98" s="79" t="s">
        <v>4229</v>
      </c>
      <c r="AJ98" s="79" t="s">
        <v>4689</v>
      </c>
      <c r="AK98" s="85" t="s">
        <v>4930</v>
      </c>
      <c r="AL98" s="79"/>
      <c r="AM98" s="81">
        <v>42764.597442129627</v>
      </c>
      <c r="AN98" s="79" t="s">
        <v>5782</v>
      </c>
      <c r="AO98" s="85" t="s">
        <v>5878</v>
      </c>
      <c r="AP98" s="79" t="s">
        <v>66</v>
      </c>
      <c r="AQ98" s="2"/>
      <c r="AR98" s="3"/>
      <c r="AS98" s="3"/>
      <c r="AT98" s="3"/>
      <c r="AU98" s="3"/>
    </row>
    <row r="99" spans="1:47" x14ac:dyDescent="0.25">
      <c r="A99" s="65" t="s">
        <v>252</v>
      </c>
      <c r="B99" s="66"/>
      <c r="C99" s="66"/>
      <c r="D99" s="67"/>
      <c r="E99" s="69"/>
      <c r="F99" s="103" t="s">
        <v>5317</v>
      </c>
      <c r="G99" s="66"/>
      <c r="H99" s="70"/>
      <c r="I99" s="71"/>
      <c r="J99" s="71"/>
      <c r="K99" s="70" t="s">
        <v>6444</v>
      </c>
      <c r="L99" s="74"/>
      <c r="M99" s="75">
        <v>6197.93408203125</v>
      </c>
      <c r="N99" s="75">
        <v>3120.915283203125</v>
      </c>
      <c r="O99" s="76"/>
      <c r="P99" s="77"/>
      <c r="Q99" s="77"/>
      <c r="R99" s="87"/>
      <c r="S99" s="49">
        <v>0</v>
      </c>
      <c r="T99" s="49">
        <v>2</v>
      </c>
      <c r="U99" s="87"/>
      <c r="V99" s="51"/>
      <c r="W99" s="51"/>
      <c r="X99" s="51"/>
      <c r="Y99" s="51"/>
      <c r="Z99" s="50"/>
      <c r="AA99" s="72">
        <v>99</v>
      </c>
      <c r="AB99" s="72"/>
      <c r="AC99" s="73"/>
      <c r="AD99" s="79">
        <v>312</v>
      </c>
      <c r="AE99" s="79">
        <v>372</v>
      </c>
      <c r="AF99" s="79">
        <v>2178</v>
      </c>
      <c r="AG99" s="79">
        <v>357</v>
      </c>
      <c r="AH99" s="79"/>
      <c r="AI99" s="79" t="s">
        <v>4230</v>
      </c>
      <c r="AJ99" s="79" t="s">
        <v>4661</v>
      </c>
      <c r="AK99" s="85" t="s">
        <v>4931</v>
      </c>
      <c r="AL99" s="79"/>
      <c r="AM99" s="81">
        <v>41717.052488425928</v>
      </c>
      <c r="AN99" s="79" t="s">
        <v>5782</v>
      </c>
      <c r="AO99" s="85" t="s">
        <v>5879</v>
      </c>
      <c r="AP99" s="79" t="s">
        <v>66</v>
      </c>
      <c r="AQ99" s="2"/>
      <c r="AR99" s="3"/>
      <c r="AS99" s="3"/>
      <c r="AT99" s="3"/>
      <c r="AU99" s="3"/>
    </row>
    <row r="100" spans="1:47" x14ac:dyDescent="0.25">
      <c r="A100" s="65" t="s">
        <v>641</v>
      </c>
      <c r="B100" s="66"/>
      <c r="C100" s="66"/>
      <c r="D100" s="67"/>
      <c r="E100" s="69"/>
      <c r="F100" s="103" t="s">
        <v>5318</v>
      </c>
      <c r="G100" s="66"/>
      <c r="H100" s="70"/>
      <c r="I100" s="71"/>
      <c r="J100" s="71"/>
      <c r="K100" s="70" t="s">
        <v>6445</v>
      </c>
      <c r="L100" s="74"/>
      <c r="M100" s="75">
        <v>5995.2314453125</v>
      </c>
      <c r="N100" s="75">
        <v>3402.7919921875</v>
      </c>
      <c r="O100" s="76"/>
      <c r="P100" s="77"/>
      <c r="Q100" s="77"/>
      <c r="R100" s="87"/>
      <c r="S100" s="49">
        <v>6</v>
      </c>
      <c r="T100" s="49">
        <v>0</v>
      </c>
      <c r="U100" s="87"/>
      <c r="V100" s="51"/>
      <c r="W100" s="51"/>
      <c r="X100" s="51"/>
      <c r="Y100" s="51"/>
      <c r="Z100" s="50"/>
      <c r="AA100" s="72">
        <v>100</v>
      </c>
      <c r="AB100" s="72"/>
      <c r="AC100" s="73"/>
      <c r="AD100" s="79">
        <v>298</v>
      </c>
      <c r="AE100" s="79">
        <v>3338</v>
      </c>
      <c r="AF100" s="79">
        <v>261</v>
      </c>
      <c r="AG100" s="79">
        <v>0</v>
      </c>
      <c r="AH100" s="79"/>
      <c r="AI100" s="79" t="s">
        <v>4231</v>
      </c>
      <c r="AJ100" s="79"/>
      <c r="AK100" s="79"/>
      <c r="AL100" s="79"/>
      <c r="AM100" s="81">
        <v>40624.751817129632</v>
      </c>
      <c r="AN100" s="79" t="s">
        <v>5782</v>
      </c>
      <c r="AO100" s="85" t="s">
        <v>5880</v>
      </c>
      <c r="AP100" s="79" t="s">
        <v>65</v>
      </c>
      <c r="AQ100" s="2"/>
      <c r="AR100" s="3"/>
      <c r="AS100" s="3"/>
      <c r="AT100" s="3"/>
      <c r="AU100" s="3"/>
    </row>
    <row r="101" spans="1:47" x14ac:dyDescent="0.25">
      <c r="A101" s="65" t="s">
        <v>265</v>
      </c>
      <c r="B101" s="66"/>
      <c r="C101" s="66"/>
      <c r="D101" s="67"/>
      <c r="E101" s="69"/>
      <c r="F101" s="103" t="s">
        <v>5319</v>
      </c>
      <c r="G101" s="66"/>
      <c r="H101" s="70"/>
      <c r="I101" s="71"/>
      <c r="J101" s="71"/>
      <c r="K101" s="70" t="s">
        <v>6446</v>
      </c>
      <c r="L101" s="74"/>
      <c r="M101" s="75">
        <v>6012.38916015625</v>
      </c>
      <c r="N101" s="75">
        <v>3618.217529296875</v>
      </c>
      <c r="O101" s="76"/>
      <c r="P101" s="77"/>
      <c r="Q101" s="77"/>
      <c r="R101" s="87"/>
      <c r="S101" s="49">
        <v>5</v>
      </c>
      <c r="T101" s="49">
        <v>1</v>
      </c>
      <c r="U101" s="87"/>
      <c r="V101" s="51"/>
      <c r="W101" s="51"/>
      <c r="X101" s="51"/>
      <c r="Y101" s="51"/>
      <c r="Z101" s="50"/>
      <c r="AA101" s="72">
        <v>101</v>
      </c>
      <c r="AB101" s="72"/>
      <c r="AC101" s="73"/>
      <c r="AD101" s="79">
        <v>411</v>
      </c>
      <c r="AE101" s="79">
        <v>1579</v>
      </c>
      <c r="AF101" s="79">
        <v>3025</v>
      </c>
      <c r="AG101" s="79">
        <v>266</v>
      </c>
      <c r="AH101" s="79">
        <v>-14400</v>
      </c>
      <c r="AI101" s="79" t="s">
        <v>4232</v>
      </c>
      <c r="AJ101" s="79" t="s">
        <v>4690</v>
      </c>
      <c r="AK101" s="85" t="s">
        <v>4932</v>
      </c>
      <c r="AL101" s="79" t="s">
        <v>5203</v>
      </c>
      <c r="AM101" s="81">
        <v>39868.809733796297</v>
      </c>
      <c r="AN101" s="79" t="s">
        <v>5782</v>
      </c>
      <c r="AO101" s="85" t="s">
        <v>5881</v>
      </c>
      <c r="AP101" s="79" t="s">
        <v>66</v>
      </c>
      <c r="AQ101" s="2"/>
      <c r="AR101" s="3"/>
      <c r="AS101" s="3"/>
      <c r="AT101" s="3"/>
      <c r="AU101" s="3"/>
    </row>
    <row r="102" spans="1:47" x14ac:dyDescent="0.25">
      <c r="A102" s="65" t="s">
        <v>253</v>
      </c>
      <c r="B102" s="66"/>
      <c r="C102" s="66"/>
      <c r="D102" s="67"/>
      <c r="E102" s="69"/>
      <c r="F102" s="103" t="s">
        <v>5320</v>
      </c>
      <c r="G102" s="66"/>
      <c r="H102" s="70"/>
      <c r="I102" s="71"/>
      <c r="J102" s="71"/>
      <c r="K102" s="70" t="s">
        <v>6447</v>
      </c>
      <c r="L102" s="74"/>
      <c r="M102" s="75">
        <v>8916.4013671875</v>
      </c>
      <c r="N102" s="75">
        <v>1494.8253173828125</v>
      </c>
      <c r="O102" s="76"/>
      <c r="P102" s="77"/>
      <c r="Q102" s="77"/>
      <c r="R102" s="87"/>
      <c r="S102" s="49">
        <v>1</v>
      </c>
      <c r="T102" s="49">
        <v>1</v>
      </c>
      <c r="U102" s="87"/>
      <c r="V102" s="51"/>
      <c r="W102" s="51"/>
      <c r="X102" s="51"/>
      <c r="Y102" s="51"/>
      <c r="Z102" s="50"/>
      <c r="AA102" s="72">
        <v>102</v>
      </c>
      <c r="AB102" s="72"/>
      <c r="AC102" s="73"/>
      <c r="AD102" s="79">
        <v>167</v>
      </c>
      <c r="AE102" s="79">
        <v>801</v>
      </c>
      <c r="AF102" s="79">
        <v>2088</v>
      </c>
      <c r="AG102" s="79">
        <v>139</v>
      </c>
      <c r="AH102" s="79">
        <v>-10800</v>
      </c>
      <c r="AI102" s="79" t="s">
        <v>4233</v>
      </c>
      <c r="AJ102" s="79" t="s">
        <v>4691</v>
      </c>
      <c r="AK102" s="85" t="s">
        <v>4933</v>
      </c>
      <c r="AL102" s="79" t="s">
        <v>5211</v>
      </c>
      <c r="AM102" s="81">
        <v>39975.666516203702</v>
      </c>
      <c r="AN102" s="79" t="s">
        <v>5782</v>
      </c>
      <c r="AO102" s="85" t="s">
        <v>5882</v>
      </c>
      <c r="AP102" s="79" t="s">
        <v>66</v>
      </c>
      <c r="AQ102" s="2"/>
      <c r="AR102" s="3"/>
      <c r="AS102" s="3"/>
      <c r="AT102" s="3"/>
      <c r="AU102" s="3"/>
    </row>
    <row r="103" spans="1:47" x14ac:dyDescent="0.25">
      <c r="A103" s="65" t="s">
        <v>254</v>
      </c>
      <c r="B103" s="66"/>
      <c r="C103" s="66"/>
      <c r="D103" s="67"/>
      <c r="E103" s="69"/>
      <c r="F103" s="103" t="s">
        <v>5321</v>
      </c>
      <c r="G103" s="66"/>
      <c r="H103" s="70"/>
      <c r="I103" s="71"/>
      <c r="J103" s="71"/>
      <c r="K103" s="70" t="s">
        <v>6448</v>
      </c>
      <c r="L103" s="74"/>
      <c r="M103" s="75">
        <v>5944.87841796875</v>
      </c>
      <c r="N103" s="75">
        <v>2914.281494140625</v>
      </c>
      <c r="O103" s="76"/>
      <c r="P103" s="77"/>
      <c r="Q103" s="77"/>
      <c r="R103" s="87"/>
      <c r="S103" s="49">
        <v>0</v>
      </c>
      <c r="T103" s="49">
        <v>2</v>
      </c>
      <c r="U103" s="87"/>
      <c r="V103" s="51"/>
      <c r="W103" s="51"/>
      <c r="X103" s="51"/>
      <c r="Y103" s="51"/>
      <c r="Z103" s="50"/>
      <c r="AA103" s="72">
        <v>103</v>
      </c>
      <c r="AB103" s="72"/>
      <c r="AC103" s="73"/>
      <c r="AD103" s="79">
        <v>859</v>
      </c>
      <c r="AE103" s="79">
        <v>74</v>
      </c>
      <c r="AF103" s="79">
        <v>118</v>
      </c>
      <c r="AG103" s="79">
        <v>384</v>
      </c>
      <c r="AH103" s="79"/>
      <c r="AI103" s="79"/>
      <c r="AJ103" s="79"/>
      <c r="AK103" s="79"/>
      <c r="AL103" s="79"/>
      <c r="AM103" s="81">
        <v>41188.779942129629</v>
      </c>
      <c r="AN103" s="79" t="s">
        <v>5782</v>
      </c>
      <c r="AO103" s="85" t="s">
        <v>5883</v>
      </c>
      <c r="AP103" s="79" t="s">
        <v>66</v>
      </c>
      <c r="AQ103" s="2"/>
      <c r="AR103" s="3"/>
      <c r="AS103" s="3"/>
      <c r="AT103" s="3"/>
      <c r="AU103" s="3"/>
    </row>
    <row r="104" spans="1:47" x14ac:dyDescent="0.25">
      <c r="A104" s="65" t="s">
        <v>255</v>
      </c>
      <c r="B104" s="66"/>
      <c r="C104" s="66"/>
      <c r="D104" s="67"/>
      <c r="E104" s="69"/>
      <c r="F104" s="103" t="s">
        <v>5322</v>
      </c>
      <c r="G104" s="66"/>
      <c r="H104" s="70"/>
      <c r="I104" s="71"/>
      <c r="J104" s="71"/>
      <c r="K104" s="70" t="s">
        <v>6449</v>
      </c>
      <c r="L104" s="74"/>
      <c r="M104" s="75">
        <v>7051.92626953125</v>
      </c>
      <c r="N104" s="75">
        <v>5682.6943359375</v>
      </c>
      <c r="O104" s="76"/>
      <c r="P104" s="77"/>
      <c r="Q104" s="77"/>
      <c r="R104" s="87"/>
      <c r="S104" s="49">
        <v>0</v>
      </c>
      <c r="T104" s="49">
        <v>2</v>
      </c>
      <c r="U104" s="87"/>
      <c r="V104" s="51"/>
      <c r="W104" s="51"/>
      <c r="X104" s="51"/>
      <c r="Y104" s="51"/>
      <c r="Z104" s="50"/>
      <c r="AA104" s="72">
        <v>104</v>
      </c>
      <c r="AB104" s="72"/>
      <c r="AC104" s="73"/>
      <c r="AD104" s="79">
        <v>2430</v>
      </c>
      <c r="AE104" s="79">
        <v>2686</v>
      </c>
      <c r="AF104" s="79">
        <v>7379</v>
      </c>
      <c r="AG104" s="79">
        <v>11011</v>
      </c>
      <c r="AH104" s="79">
        <v>-14400</v>
      </c>
      <c r="AI104" s="79" t="s">
        <v>4234</v>
      </c>
      <c r="AJ104" s="79" t="s">
        <v>4644</v>
      </c>
      <c r="AK104" s="79"/>
      <c r="AL104" s="79" t="s">
        <v>5203</v>
      </c>
      <c r="AM104" s="81">
        <v>40726.956724537034</v>
      </c>
      <c r="AN104" s="79" t="s">
        <v>5782</v>
      </c>
      <c r="AO104" s="85" t="s">
        <v>5884</v>
      </c>
      <c r="AP104" s="79" t="s">
        <v>66</v>
      </c>
      <c r="AQ104" s="2"/>
      <c r="AR104" s="3"/>
      <c r="AS104" s="3"/>
      <c r="AT104" s="3"/>
      <c r="AU104" s="3"/>
    </row>
    <row r="105" spans="1:47" x14ac:dyDescent="0.25">
      <c r="A105" s="65" t="s">
        <v>642</v>
      </c>
      <c r="B105" s="66"/>
      <c r="C105" s="66"/>
      <c r="D105" s="67"/>
      <c r="E105" s="69"/>
      <c r="F105" s="103" t="s">
        <v>5323</v>
      </c>
      <c r="G105" s="66"/>
      <c r="H105" s="70"/>
      <c r="I105" s="71"/>
      <c r="J105" s="71"/>
      <c r="K105" s="70" t="s">
        <v>6450</v>
      </c>
      <c r="L105" s="74"/>
      <c r="M105" s="75">
        <v>6919.771484375</v>
      </c>
      <c r="N105" s="75">
        <v>5456.00439453125</v>
      </c>
      <c r="O105" s="76"/>
      <c r="P105" s="77"/>
      <c r="Q105" s="77"/>
      <c r="R105" s="87"/>
      <c r="S105" s="49">
        <v>3</v>
      </c>
      <c r="T105" s="49">
        <v>0</v>
      </c>
      <c r="U105" s="87"/>
      <c r="V105" s="51"/>
      <c r="W105" s="51"/>
      <c r="X105" s="51"/>
      <c r="Y105" s="51"/>
      <c r="Z105" s="50"/>
      <c r="AA105" s="72">
        <v>105</v>
      </c>
      <c r="AB105" s="72"/>
      <c r="AC105" s="73"/>
      <c r="AD105" s="79">
        <v>14377</v>
      </c>
      <c r="AE105" s="79">
        <v>364492</v>
      </c>
      <c r="AF105" s="79">
        <v>23694</v>
      </c>
      <c r="AG105" s="79">
        <v>38</v>
      </c>
      <c r="AH105" s="79">
        <v>-18000</v>
      </c>
      <c r="AI105" s="79" t="s">
        <v>4235</v>
      </c>
      <c r="AJ105" s="79" t="s">
        <v>4692</v>
      </c>
      <c r="AK105" s="85" t="s">
        <v>4934</v>
      </c>
      <c r="AL105" s="79" t="s">
        <v>5208</v>
      </c>
      <c r="AM105" s="81">
        <v>39550.723726851851</v>
      </c>
      <c r="AN105" s="79" t="s">
        <v>5782</v>
      </c>
      <c r="AO105" s="85" t="s">
        <v>5885</v>
      </c>
      <c r="AP105" s="79" t="s">
        <v>65</v>
      </c>
      <c r="AQ105" s="2"/>
      <c r="AR105" s="3"/>
      <c r="AS105" s="3"/>
      <c r="AT105" s="3"/>
      <c r="AU105" s="3"/>
    </row>
    <row r="106" spans="1:47" x14ac:dyDescent="0.25">
      <c r="A106" s="65" t="s">
        <v>643</v>
      </c>
      <c r="B106" s="66"/>
      <c r="C106" s="66"/>
      <c r="D106" s="67"/>
      <c r="E106" s="69"/>
      <c r="F106" s="103" t="s">
        <v>5324</v>
      </c>
      <c r="G106" s="66"/>
      <c r="H106" s="70"/>
      <c r="I106" s="71"/>
      <c r="J106" s="71"/>
      <c r="K106" s="70" t="s">
        <v>6451</v>
      </c>
      <c r="L106" s="74"/>
      <c r="M106" s="75">
        <v>6503.35546875</v>
      </c>
      <c r="N106" s="75">
        <v>5532.8193359375</v>
      </c>
      <c r="O106" s="76"/>
      <c r="P106" s="77"/>
      <c r="Q106" s="77"/>
      <c r="R106" s="87"/>
      <c r="S106" s="49">
        <v>3</v>
      </c>
      <c r="T106" s="49">
        <v>0</v>
      </c>
      <c r="U106" s="87"/>
      <c r="V106" s="51"/>
      <c r="W106" s="51"/>
      <c r="X106" s="51"/>
      <c r="Y106" s="51"/>
      <c r="Z106" s="50"/>
      <c r="AA106" s="72">
        <v>106</v>
      </c>
      <c r="AB106" s="72"/>
      <c r="AC106" s="73"/>
      <c r="AD106" s="79">
        <v>2291</v>
      </c>
      <c r="AE106" s="79">
        <v>1494</v>
      </c>
      <c r="AF106" s="79">
        <v>4219</v>
      </c>
      <c r="AG106" s="79">
        <v>5744</v>
      </c>
      <c r="AH106" s="79">
        <v>-10800</v>
      </c>
      <c r="AI106" s="79" t="s">
        <v>4236</v>
      </c>
      <c r="AJ106" s="79" t="s">
        <v>4650</v>
      </c>
      <c r="AK106" s="85" t="s">
        <v>4935</v>
      </c>
      <c r="AL106" s="79" t="s">
        <v>5211</v>
      </c>
      <c r="AM106" s="81">
        <v>41430.032673611109</v>
      </c>
      <c r="AN106" s="79" t="s">
        <v>5782</v>
      </c>
      <c r="AO106" s="85" t="s">
        <v>5886</v>
      </c>
      <c r="AP106" s="79" t="s">
        <v>65</v>
      </c>
      <c r="AQ106" s="2"/>
      <c r="AR106" s="3"/>
      <c r="AS106" s="3"/>
      <c r="AT106" s="3"/>
      <c r="AU106" s="3"/>
    </row>
    <row r="107" spans="1:47" x14ac:dyDescent="0.25">
      <c r="A107" s="65" t="s">
        <v>256</v>
      </c>
      <c r="B107" s="66"/>
      <c r="C107" s="66"/>
      <c r="D107" s="67"/>
      <c r="E107" s="69"/>
      <c r="F107" s="103" t="s">
        <v>5325</v>
      </c>
      <c r="G107" s="66"/>
      <c r="H107" s="70"/>
      <c r="I107" s="71"/>
      <c r="J107" s="71"/>
      <c r="K107" s="70" t="s">
        <v>6452</v>
      </c>
      <c r="L107" s="74"/>
      <c r="M107" s="75">
        <v>3074.1796875</v>
      </c>
      <c r="N107" s="75">
        <v>9494.87890625</v>
      </c>
      <c r="O107" s="76"/>
      <c r="P107" s="77"/>
      <c r="Q107" s="77"/>
      <c r="R107" s="87"/>
      <c r="S107" s="49">
        <v>0</v>
      </c>
      <c r="T107" s="49">
        <v>3</v>
      </c>
      <c r="U107" s="87"/>
      <c r="V107" s="51"/>
      <c r="W107" s="51"/>
      <c r="X107" s="51"/>
      <c r="Y107" s="51"/>
      <c r="Z107" s="50"/>
      <c r="AA107" s="72">
        <v>107</v>
      </c>
      <c r="AB107" s="72"/>
      <c r="AC107" s="73"/>
      <c r="AD107" s="79">
        <v>1067</v>
      </c>
      <c r="AE107" s="79">
        <v>1350</v>
      </c>
      <c r="AF107" s="79">
        <v>2003</v>
      </c>
      <c r="AG107" s="79">
        <v>3559</v>
      </c>
      <c r="AH107" s="79"/>
      <c r="AI107" s="79" t="s">
        <v>4237</v>
      </c>
      <c r="AJ107" s="79" t="s">
        <v>4693</v>
      </c>
      <c r="AK107" s="85" t="s">
        <v>4936</v>
      </c>
      <c r="AL107" s="79"/>
      <c r="AM107" s="81">
        <v>40855.822152777779</v>
      </c>
      <c r="AN107" s="79" t="s">
        <v>5782</v>
      </c>
      <c r="AO107" s="85" t="s">
        <v>5887</v>
      </c>
      <c r="AP107" s="79" t="s">
        <v>66</v>
      </c>
      <c r="AQ107" s="2"/>
      <c r="AR107" s="3"/>
      <c r="AS107" s="3"/>
      <c r="AT107" s="3"/>
      <c r="AU107" s="3"/>
    </row>
    <row r="108" spans="1:47" x14ac:dyDescent="0.25">
      <c r="A108" s="65" t="s">
        <v>519</v>
      </c>
      <c r="B108" s="66"/>
      <c r="C108" s="66"/>
      <c r="D108" s="67"/>
      <c r="E108" s="69"/>
      <c r="F108" s="103" t="s">
        <v>5326</v>
      </c>
      <c r="G108" s="66"/>
      <c r="H108" s="70"/>
      <c r="I108" s="71"/>
      <c r="J108" s="71"/>
      <c r="K108" s="70" t="s">
        <v>6453</v>
      </c>
      <c r="L108" s="74"/>
      <c r="M108" s="75">
        <v>3002.0078125</v>
      </c>
      <c r="N108" s="75">
        <v>8543.2314453125</v>
      </c>
      <c r="O108" s="76"/>
      <c r="P108" s="77"/>
      <c r="Q108" s="77"/>
      <c r="R108" s="87"/>
      <c r="S108" s="49">
        <v>7</v>
      </c>
      <c r="T108" s="49">
        <v>8</v>
      </c>
      <c r="U108" s="87"/>
      <c r="V108" s="51"/>
      <c r="W108" s="51"/>
      <c r="X108" s="51"/>
      <c r="Y108" s="51"/>
      <c r="Z108" s="50"/>
      <c r="AA108" s="72">
        <v>108</v>
      </c>
      <c r="AB108" s="72"/>
      <c r="AC108" s="73"/>
      <c r="AD108" s="79">
        <v>170</v>
      </c>
      <c r="AE108" s="79">
        <v>385</v>
      </c>
      <c r="AF108" s="79">
        <v>218</v>
      </c>
      <c r="AG108" s="79">
        <v>48</v>
      </c>
      <c r="AH108" s="79">
        <v>-14400</v>
      </c>
      <c r="AI108" s="79" t="s">
        <v>4238</v>
      </c>
      <c r="AJ108" s="79" t="s">
        <v>4654</v>
      </c>
      <c r="AK108" s="85" t="s">
        <v>4937</v>
      </c>
      <c r="AL108" s="79" t="s">
        <v>5203</v>
      </c>
      <c r="AM108" s="81">
        <v>42637.069861111115</v>
      </c>
      <c r="AN108" s="79" t="s">
        <v>5782</v>
      </c>
      <c r="AO108" s="85" t="s">
        <v>5888</v>
      </c>
      <c r="AP108" s="79" t="s">
        <v>66</v>
      </c>
      <c r="AQ108" s="2"/>
      <c r="AR108" s="3"/>
      <c r="AS108" s="3"/>
      <c r="AT108" s="3"/>
      <c r="AU108" s="3"/>
    </row>
    <row r="109" spans="1:47" x14ac:dyDescent="0.25">
      <c r="A109" s="65" t="s">
        <v>518</v>
      </c>
      <c r="B109" s="66"/>
      <c r="C109" s="66"/>
      <c r="D109" s="67"/>
      <c r="E109" s="69"/>
      <c r="F109" s="103" t="s">
        <v>5327</v>
      </c>
      <c r="G109" s="66"/>
      <c r="H109" s="70"/>
      <c r="I109" s="71"/>
      <c r="J109" s="71"/>
      <c r="K109" s="70" t="s">
        <v>6454</v>
      </c>
      <c r="L109" s="74"/>
      <c r="M109" s="75">
        <v>3044.182861328125</v>
      </c>
      <c r="N109" s="75">
        <v>8329.7998046875</v>
      </c>
      <c r="O109" s="76"/>
      <c r="P109" s="77"/>
      <c r="Q109" s="77"/>
      <c r="R109" s="87"/>
      <c r="S109" s="49">
        <v>6</v>
      </c>
      <c r="T109" s="49">
        <v>6</v>
      </c>
      <c r="U109" s="87"/>
      <c r="V109" s="51"/>
      <c r="W109" s="51"/>
      <c r="X109" s="51"/>
      <c r="Y109" s="51"/>
      <c r="Z109" s="50"/>
      <c r="AA109" s="72">
        <v>109</v>
      </c>
      <c r="AB109" s="72"/>
      <c r="AC109" s="73"/>
      <c r="AD109" s="79">
        <v>2080</v>
      </c>
      <c r="AE109" s="79">
        <v>1672</v>
      </c>
      <c r="AF109" s="79">
        <v>4628</v>
      </c>
      <c r="AG109" s="79">
        <v>8846</v>
      </c>
      <c r="AH109" s="79">
        <v>-14400</v>
      </c>
      <c r="AI109" s="79" t="s">
        <v>4239</v>
      </c>
      <c r="AJ109" s="79" t="s">
        <v>4645</v>
      </c>
      <c r="AK109" s="79"/>
      <c r="AL109" s="79" t="s">
        <v>5203</v>
      </c>
      <c r="AM109" s="81">
        <v>40486.041863425926</v>
      </c>
      <c r="AN109" s="79" t="s">
        <v>5782</v>
      </c>
      <c r="AO109" s="85" t="s">
        <v>5889</v>
      </c>
      <c r="AP109" s="79" t="s">
        <v>66</v>
      </c>
      <c r="AQ109" s="2"/>
      <c r="AR109" s="3"/>
      <c r="AS109" s="3"/>
      <c r="AT109" s="3"/>
      <c r="AU109" s="3"/>
    </row>
    <row r="110" spans="1:47" x14ac:dyDescent="0.25">
      <c r="A110" s="65" t="s">
        <v>517</v>
      </c>
      <c r="B110" s="66"/>
      <c r="C110" s="66"/>
      <c r="D110" s="67"/>
      <c r="E110" s="69"/>
      <c r="F110" s="103" t="s">
        <v>5328</v>
      </c>
      <c r="G110" s="66"/>
      <c r="H110" s="70"/>
      <c r="I110" s="71"/>
      <c r="J110" s="71"/>
      <c r="K110" s="70" t="s">
        <v>6455</v>
      </c>
      <c r="L110" s="74"/>
      <c r="M110" s="75">
        <v>3184.863525390625</v>
      </c>
      <c r="N110" s="75">
        <v>9329.6630859375</v>
      </c>
      <c r="O110" s="76"/>
      <c r="P110" s="77"/>
      <c r="Q110" s="77"/>
      <c r="R110" s="87"/>
      <c r="S110" s="49">
        <v>4</v>
      </c>
      <c r="T110" s="49">
        <v>2</v>
      </c>
      <c r="U110" s="87"/>
      <c r="V110" s="51"/>
      <c r="W110" s="51"/>
      <c r="X110" s="51"/>
      <c r="Y110" s="51"/>
      <c r="Z110" s="50"/>
      <c r="AA110" s="72">
        <v>110</v>
      </c>
      <c r="AB110" s="72"/>
      <c r="AC110" s="73"/>
      <c r="AD110" s="79">
        <v>2694</v>
      </c>
      <c r="AE110" s="79">
        <v>4295</v>
      </c>
      <c r="AF110" s="79">
        <v>10890</v>
      </c>
      <c r="AG110" s="79">
        <v>23330</v>
      </c>
      <c r="AH110" s="79">
        <v>-14400</v>
      </c>
      <c r="AI110" s="79" t="s">
        <v>4240</v>
      </c>
      <c r="AJ110" s="79" t="s">
        <v>4694</v>
      </c>
      <c r="AK110" s="85" t="s">
        <v>4938</v>
      </c>
      <c r="AL110" s="79" t="s">
        <v>5210</v>
      </c>
      <c r="AM110" s="81">
        <v>40277.847546296296</v>
      </c>
      <c r="AN110" s="79" t="s">
        <v>5782</v>
      </c>
      <c r="AO110" s="85" t="s">
        <v>5890</v>
      </c>
      <c r="AP110" s="79" t="s">
        <v>66</v>
      </c>
      <c r="AQ110" s="2"/>
      <c r="AR110" s="3"/>
      <c r="AS110" s="3"/>
      <c r="AT110" s="3"/>
      <c r="AU110" s="3"/>
    </row>
    <row r="111" spans="1:47" x14ac:dyDescent="0.25">
      <c r="A111" s="65" t="s">
        <v>259</v>
      </c>
      <c r="B111" s="66"/>
      <c r="C111" s="66"/>
      <c r="D111" s="67"/>
      <c r="E111" s="69"/>
      <c r="F111" s="103" t="s">
        <v>5329</v>
      </c>
      <c r="G111" s="66"/>
      <c r="H111" s="70"/>
      <c r="I111" s="71"/>
      <c r="J111" s="71"/>
      <c r="K111" s="70" t="s">
        <v>6456</v>
      </c>
      <c r="L111" s="74"/>
      <c r="M111" s="75">
        <v>9051.7265625</v>
      </c>
      <c r="N111" s="75">
        <v>6785.4443359375</v>
      </c>
      <c r="O111" s="76"/>
      <c r="P111" s="77"/>
      <c r="Q111" s="77"/>
      <c r="R111" s="87"/>
      <c r="S111" s="49">
        <v>0</v>
      </c>
      <c r="T111" s="49">
        <v>4</v>
      </c>
      <c r="U111" s="87"/>
      <c r="V111" s="51"/>
      <c r="W111" s="51"/>
      <c r="X111" s="51"/>
      <c r="Y111" s="51"/>
      <c r="Z111" s="50"/>
      <c r="AA111" s="72">
        <v>111</v>
      </c>
      <c r="AB111" s="72"/>
      <c r="AC111" s="73"/>
      <c r="AD111" s="79">
        <v>74</v>
      </c>
      <c r="AE111" s="79">
        <v>296</v>
      </c>
      <c r="AF111" s="79">
        <v>196</v>
      </c>
      <c r="AG111" s="79">
        <v>189</v>
      </c>
      <c r="AH111" s="79">
        <v>-25200</v>
      </c>
      <c r="AI111" s="79"/>
      <c r="AJ111" s="79"/>
      <c r="AK111" s="79"/>
      <c r="AL111" s="79" t="s">
        <v>5204</v>
      </c>
      <c r="AM111" s="81">
        <v>41208.864155092589</v>
      </c>
      <c r="AN111" s="79" t="s">
        <v>5782</v>
      </c>
      <c r="AO111" s="85" t="s">
        <v>5891</v>
      </c>
      <c r="AP111" s="79" t="s">
        <v>66</v>
      </c>
      <c r="AQ111" s="2"/>
      <c r="AR111" s="3"/>
      <c r="AS111" s="3"/>
      <c r="AT111" s="3"/>
      <c r="AU111" s="3"/>
    </row>
    <row r="112" spans="1:47" x14ac:dyDescent="0.25">
      <c r="A112" s="65" t="s">
        <v>260</v>
      </c>
      <c r="B112" s="66"/>
      <c r="C112" s="66"/>
      <c r="D112" s="67"/>
      <c r="E112" s="69"/>
      <c r="F112" s="103" t="s">
        <v>5330</v>
      </c>
      <c r="G112" s="66"/>
      <c r="H112" s="70"/>
      <c r="I112" s="71"/>
      <c r="J112" s="71"/>
      <c r="K112" s="70" t="s">
        <v>6457</v>
      </c>
      <c r="L112" s="74"/>
      <c r="M112" s="75">
        <v>6239.9775390625</v>
      </c>
      <c r="N112" s="75">
        <v>3741.427734375</v>
      </c>
      <c r="O112" s="76"/>
      <c r="P112" s="77"/>
      <c r="Q112" s="77"/>
      <c r="R112" s="87"/>
      <c r="S112" s="49">
        <v>0</v>
      </c>
      <c r="T112" s="49">
        <v>2</v>
      </c>
      <c r="U112" s="87"/>
      <c r="V112" s="51"/>
      <c r="W112" s="51"/>
      <c r="X112" s="51"/>
      <c r="Y112" s="51"/>
      <c r="Z112" s="50"/>
      <c r="AA112" s="72">
        <v>112</v>
      </c>
      <c r="AB112" s="72"/>
      <c r="AC112" s="73"/>
      <c r="AD112" s="79">
        <v>186</v>
      </c>
      <c r="AE112" s="79">
        <v>213</v>
      </c>
      <c r="AF112" s="79">
        <v>143</v>
      </c>
      <c r="AG112" s="79">
        <v>374</v>
      </c>
      <c r="AH112" s="79">
        <v>-14400</v>
      </c>
      <c r="AI112" s="79" t="s">
        <v>4241</v>
      </c>
      <c r="AJ112" s="79" t="s">
        <v>4695</v>
      </c>
      <c r="AK112" s="79"/>
      <c r="AL112" s="79" t="s">
        <v>5203</v>
      </c>
      <c r="AM112" s="81">
        <v>40919.331342592595</v>
      </c>
      <c r="AN112" s="79" t="s">
        <v>5782</v>
      </c>
      <c r="AO112" s="85" t="s">
        <v>5892</v>
      </c>
      <c r="AP112" s="79" t="s">
        <v>66</v>
      </c>
      <c r="AQ112" s="2"/>
      <c r="AR112" s="3"/>
      <c r="AS112" s="3"/>
      <c r="AT112" s="3"/>
      <c r="AU112" s="3"/>
    </row>
    <row r="113" spans="1:47" x14ac:dyDescent="0.25">
      <c r="A113" s="65" t="s">
        <v>261</v>
      </c>
      <c r="B113" s="66"/>
      <c r="C113" s="66"/>
      <c r="D113" s="67"/>
      <c r="E113" s="69"/>
      <c r="F113" s="103" t="s">
        <v>5331</v>
      </c>
      <c r="G113" s="66"/>
      <c r="H113" s="70"/>
      <c r="I113" s="71"/>
      <c r="J113" s="71"/>
      <c r="K113" s="70" t="s">
        <v>6458</v>
      </c>
      <c r="L113" s="74"/>
      <c r="M113" s="75">
        <v>2873.197265625</v>
      </c>
      <c r="N113" s="75">
        <v>473.30404663085937</v>
      </c>
      <c r="O113" s="76"/>
      <c r="P113" s="77"/>
      <c r="Q113" s="77"/>
      <c r="R113" s="87"/>
      <c r="S113" s="49">
        <v>0</v>
      </c>
      <c r="T113" s="49">
        <v>3</v>
      </c>
      <c r="U113" s="87"/>
      <c r="V113" s="51"/>
      <c r="W113" s="51"/>
      <c r="X113" s="51"/>
      <c r="Y113" s="51"/>
      <c r="Z113" s="50"/>
      <c r="AA113" s="72">
        <v>113</v>
      </c>
      <c r="AB113" s="72"/>
      <c r="AC113" s="73"/>
      <c r="AD113" s="79">
        <v>556</v>
      </c>
      <c r="AE113" s="79">
        <v>271</v>
      </c>
      <c r="AF113" s="79">
        <v>714</v>
      </c>
      <c r="AG113" s="79">
        <v>335</v>
      </c>
      <c r="AH113" s="79"/>
      <c r="AI113" s="79"/>
      <c r="AJ113" s="79" t="s">
        <v>4696</v>
      </c>
      <c r="AK113" s="79"/>
      <c r="AL113" s="79"/>
      <c r="AM113" s="81">
        <v>40041.948599537034</v>
      </c>
      <c r="AN113" s="79" t="s">
        <v>5782</v>
      </c>
      <c r="AO113" s="85" t="s">
        <v>5893</v>
      </c>
      <c r="AP113" s="79" t="s">
        <v>66</v>
      </c>
      <c r="AQ113" s="2"/>
      <c r="AR113" s="3"/>
      <c r="AS113" s="3"/>
      <c r="AT113" s="3"/>
      <c r="AU113" s="3"/>
    </row>
    <row r="114" spans="1:47" x14ac:dyDescent="0.25">
      <c r="A114" s="65" t="s">
        <v>262</v>
      </c>
      <c r="B114" s="66"/>
      <c r="C114" s="66"/>
      <c r="D114" s="67"/>
      <c r="E114" s="69"/>
      <c r="F114" s="103" t="s">
        <v>5332</v>
      </c>
      <c r="G114" s="66"/>
      <c r="H114" s="70"/>
      <c r="I114" s="71"/>
      <c r="J114" s="71"/>
      <c r="K114" s="70" t="s">
        <v>6459</v>
      </c>
      <c r="L114" s="74"/>
      <c r="M114" s="75">
        <v>6025.3212890625</v>
      </c>
      <c r="N114" s="75">
        <v>4120.19091796875</v>
      </c>
      <c r="O114" s="76"/>
      <c r="P114" s="77"/>
      <c r="Q114" s="77"/>
      <c r="R114" s="87"/>
      <c r="S114" s="49">
        <v>0</v>
      </c>
      <c r="T114" s="49">
        <v>2</v>
      </c>
      <c r="U114" s="87"/>
      <c r="V114" s="51"/>
      <c r="W114" s="51"/>
      <c r="X114" s="51"/>
      <c r="Y114" s="51"/>
      <c r="Z114" s="50"/>
      <c r="AA114" s="72">
        <v>114</v>
      </c>
      <c r="AB114" s="72"/>
      <c r="AC114" s="73"/>
      <c r="AD114" s="79">
        <v>1547</v>
      </c>
      <c r="AE114" s="79">
        <v>806</v>
      </c>
      <c r="AF114" s="79">
        <v>23157</v>
      </c>
      <c r="AG114" s="79">
        <v>40</v>
      </c>
      <c r="AH114" s="79">
        <v>-14400</v>
      </c>
      <c r="AI114" s="79" t="s">
        <v>4242</v>
      </c>
      <c r="AJ114" s="79" t="s">
        <v>4697</v>
      </c>
      <c r="AK114" s="85" t="s">
        <v>4939</v>
      </c>
      <c r="AL114" s="79" t="s">
        <v>5203</v>
      </c>
      <c r="AM114" s="81">
        <v>39869.260810185187</v>
      </c>
      <c r="AN114" s="79" t="s">
        <v>5782</v>
      </c>
      <c r="AO114" s="85" t="s">
        <v>5894</v>
      </c>
      <c r="AP114" s="79" t="s">
        <v>66</v>
      </c>
      <c r="AQ114" s="2"/>
      <c r="AR114" s="3"/>
      <c r="AS114" s="3"/>
      <c r="AT114" s="3"/>
      <c r="AU114" s="3"/>
    </row>
    <row r="115" spans="1:47" x14ac:dyDescent="0.25">
      <c r="A115" s="65" t="s">
        <v>264</v>
      </c>
      <c r="B115" s="66"/>
      <c r="C115" s="66"/>
      <c r="D115" s="67"/>
      <c r="E115" s="69"/>
      <c r="F115" s="103" t="s">
        <v>5333</v>
      </c>
      <c r="G115" s="66"/>
      <c r="H115" s="70"/>
      <c r="I115" s="71"/>
      <c r="J115" s="71"/>
      <c r="K115" s="70" t="s">
        <v>6460</v>
      </c>
      <c r="L115" s="74"/>
      <c r="M115" s="75">
        <v>2458.81591796875</v>
      </c>
      <c r="N115" s="75">
        <v>7374.59033203125</v>
      </c>
      <c r="O115" s="76"/>
      <c r="P115" s="77"/>
      <c r="Q115" s="77"/>
      <c r="R115" s="87"/>
      <c r="S115" s="49">
        <v>0</v>
      </c>
      <c r="T115" s="49">
        <v>1</v>
      </c>
      <c r="U115" s="87"/>
      <c r="V115" s="51"/>
      <c r="W115" s="51"/>
      <c r="X115" s="51"/>
      <c r="Y115" s="51"/>
      <c r="Z115" s="50"/>
      <c r="AA115" s="72">
        <v>115</v>
      </c>
      <c r="AB115" s="72"/>
      <c r="AC115" s="73"/>
      <c r="AD115" s="79">
        <v>540</v>
      </c>
      <c r="AE115" s="79">
        <v>479</v>
      </c>
      <c r="AF115" s="79">
        <v>14025</v>
      </c>
      <c r="AG115" s="79">
        <v>2880</v>
      </c>
      <c r="AH115" s="79">
        <v>-25200</v>
      </c>
      <c r="AI115" s="79" t="s">
        <v>4243</v>
      </c>
      <c r="AJ115" s="79" t="s">
        <v>4698</v>
      </c>
      <c r="AK115" s="85" t="s">
        <v>4940</v>
      </c>
      <c r="AL115" s="79" t="s">
        <v>5204</v>
      </c>
      <c r="AM115" s="81">
        <v>41259.904120370367</v>
      </c>
      <c r="AN115" s="79" t="s">
        <v>5782</v>
      </c>
      <c r="AO115" s="85" t="s">
        <v>5895</v>
      </c>
      <c r="AP115" s="79" t="s">
        <v>66</v>
      </c>
      <c r="AQ115" s="2"/>
      <c r="AR115" s="3"/>
      <c r="AS115" s="3"/>
      <c r="AT115" s="3"/>
      <c r="AU115" s="3"/>
    </row>
    <row r="116" spans="1:47" x14ac:dyDescent="0.25">
      <c r="A116" s="65" t="s">
        <v>267</v>
      </c>
      <c r="B116" s="66"/>
      <c r="C116" s="66"/>
      <c r="D116" s="67"/>
      <c r="E116" s="69"/>
      <c r="F116" s="103" t="s">
        <v>5334</v>
      </c>
      <c r="G116" s="66"/>
      <c r="H116" s="70"/>
      <c r="I116" s="71"/>
      <c r="J116" s="71"/>
      <c r="K116" s="70" t="s">
        <v>6461</v>
      </c>
      <c r="L116" s="74"/>
      <c r="M116" s="75">
        <v>288.05343627929687</v>
      </c>
      <c r="N116" s="75">
        <v>6591.11865234375</v>
      </c>
      <c r="O116" s="76"/>
      <c r="P116" s="77"/>
      <c r="Q116" s="77"/>
      <c r="R116" s="87"/>
      <c r="S116" s="49">
        <v>0</v>
      </c>
      <c r="T116" s="49">
        <v>1</v>
      </c>
      <c r="U116" s="87"/>
      <c r="V116" s="51"/>
      <c r="W116" s="51"/>
      <c r="X116" s="51"/>
      <c r="Y116" s="51"/>
      <c r="Z116" s="50"/>
      <c r="AA116" s="72">
        <v>116</v>
      </c>
      <c r="AB116" s="72"/>
      <c r="AC116" s="73"/>
      <c r="AD116" s="79">
        <v>851</v>
      </c>
      <c r="AE116" s="79">
        <v>394</v>
      </c>
      <c r="AF116" s="79">
        <v>1017</v>
      </c>
      <c r="AG116" s="79">
        <v>2920</v>
      </c>
      <c r="AH116" s="79">
        <v>-10800</v>
      </c>
      <c r="AI116" s="79" t="s">
        <v>4244</v>
      </c>
      <c r="AJ116" s="79"/>
      <c r="AK116" s="79"/>
      <c r="AL116" s="79" t="s">
        <v>5211</v>
      </c>
      <c r="AM116" s="81">
        <v>41165.527708333335</v>
      </c>
      <c r="AN116" s="79" t="s">
        <v>5782</v>
      </c>
      <c r="AO116" s="85" t="s">
        <v>5896</v>
      </c>
      <c r="AP116" s="79" t="s">
        <v>66</v>
      </c>
      <c r="AQ116" s="2"/>
      <c r="AR116" s="3"/>
      <c r="AS116" s="3"/>
      <c r="AT116" s="3"/>
      <c r="AU116" s="3"/>
    </row>
    <row r="117" spans="1:47" x14ac:dyDescent="0.25">
      <c r="A117" s="65" t="s">
        <v>268</v>
      </c>
      <c r="B117" s="66"/>
      <c r="C117" s="66"/>
      <c r="D117" s="67"/>
      <c r="E117" s="69"/>
      <c r="F117" s="103" t="s">
        <v>5335</v>
      </c>
      <c r="G117" s="66"/>
      <c r="H117" s="70"/>
      <c r="I117" s="71"/>
      <c r="J117" s="71"/>
      <c r="K117" s="70" t="s">
        <v>6462</v>
      </c>
      <c r="L117" s="74"/>
      <c r="M117" s="75">
        <v>9194.5693359375</v>
      </c>
      <c r="N117" s="75">
        <v>2060.095458984375</v>
      </c>
      <c r="O117" s="76"/>
      <c r="P117" s="77"/>
      <c r="Q117" s="77"/>
      <c r="R117" s="87"/>
      <c r="S117" s="49">
        <v>1</v>
      </c>
      <c r="T117" s="49">
        <v>1</v>
      </c>
      <c r="U117" s="87"/>
      <c r="V117" s="51"/>
      <c r="W117" s="51"/>
      <c r="X117" s="51"/>
      <c r="Y117" s="51"/>
      <c r="Z117" s="50"/>
      <c r="AA117" s="72">
        <v>117</v>
      </c>
      <c r="AB117" s="72"/>
      <c r="AC117" s="73"/>
      <c r="AD117" s="79">
        <v>400</v>
      </c>
      <c r="AE117" s="79">
        <v>160</v>
      </c>
      <c r="AF117" s="79">
        <v>519</v>
      </c>
      <c r="AG117" s="79">
        <v>208</v>
      </c>
      <c r="AH117" s="79">
        <v>-14400</v>
      </c>
      <c r="AI117" s="79" t="s">
        <v>4245</v>
      </c>
      <c r="AJ117" s="79" t="s">
        <v>4645</v>
      </c>
      <c r="AK117" s="85" t="s">
        <v>4941</v>
      </c>
      <c r="AL117" s="79" t="s">
        <v>5203</v>
      </c>
      <c r="AM117" s="81">
        <v>42447.837025462963</v>
      </c>
      <c r="AN117" s="79" t="s">
        <v>5782</v>
      </c>
      <c r="AO117" s="85" t="s">
        <v>5897</v>
      </c>
      <c r="AP117" s="79" t="s">
        <v>66</v>
      </c>
      <c r="AQ117" s="2"/>
      <c r="AR117" s="3"/>
      <c r="AS117" s="3"/>
      <c r="AT117" s="3"/>
      <c r="AU117" s="3"/>
    </row>
    <row r="118" spans="1:47" x14ac:dyDescent="0.25">
      <c r="A118" s="65" t="s">
        <v>269</v>
      </c>
      <c r="B118" s="66"/>
      <c r="C118" s="66"/>
      <c r="D118" s="67"/>
      <c r="E118" s="69"/>
      <c r="F118" s="103" t="s">
        <v>5336</v>
      </c>
      <c r="G118" s="66"/>
      <c r="H118" s="70"/>
      <c r="I118" s="71"/>
      <c r="J118" s="71"/>
      <c r="K118" s="70" t="s">
        <v>6463</v>
      </c>
      <c r="L118" s="74"/>
      <c r="M118" s="75">
        <v>5293.43212890625</v>
      </c>
      <c r="N118" s="75">
        <v>5264.73974609375</v>
      </c>
      <c r="O118" s="76"/>
      <c r="P118" s="77"/>
      <c r="Q118" s="77"/>
      <c r="R118" s="87"/>
      <c r="S118" s="49">
        <v>1</v>
      </c>
      <c r="T118" s="49">
        <v>1</v>
      </c>
      <c r="U118" s="87"/>
      <c r="V118" s="51"/>
      <c r="W118" s="51"/>
      <c r="X118" s="51"/>
      <c r="Y118" s="51"/>
      <c r="Z118" s="50"/>
      <c r="AA118" s="72">
        <v>118</v>
      </c>
      <c r="AB118" s="72"/>
      <c r="AC118" s="73"/>
      <c r="AD118" s="79">
        <v>280</v>
      </c>
      <c r="AE118" s="79">
        <v>126</v>
      </c>
      <c r="AF118" s="79">
        <v>326</v>
      </c>
      <c r="AG118" s="79">
        <v>173</v>
      </c>
      <c r="AH118" s="79">
        <v>-14400</v>
      </c>
      <c r="AI118" s="79" t="s">
        <v>4246</v>
      </c>
      <c r="AJ118" s="79" t="s">
        <v>4645</v>
      </c>
      <c r="AK118" s="79"/>
      <c r="AL118" s="79" t="s">
        <v>5210</v>
      </c>
      <c r="AM118" s="81">
        <v>42670.642916666664</v>
      </c>
      <c r="AN118" s="79" t="s">
        <v>5782</v>
      </c>
      <c r="AO118" s="85" t="s">
        <v>5898</v>
      </c>
      <c r="AP118" s="79" t="s">
        <v>66</v>
      </c>
      <c r="AQ118" s="2"/>
      <c r="AR118" s="3"/>
      <c r="AS118" s="3"/>
      <c r="AT118" s="3"/>
      <c r="AU118" s="3"/>
    </row>
    <row r="119" spans="1:47" x14ac:dyDescent="0.25">
      <c r="A119" s="65" t="s">
        <v>433</v>
      </c>
      <c r="B119" s="66"/>
      <c r="C119" s="66"/>
      <c r="D119" s="67"/>
      <c r="E119" s="69"/>
      <c r="F119" s="103" t="s">
        <v>5337</v>
      </c>
      <c r="G119" s="66"/>
      <c r="H119" s="70"/>
      <c r="I119" s="71"/>
      <c r="J119" s="71"/>
      <c r="K119" s="70" t="s">
        <v>6464</v>
      </c>
      <c r="L119" s="74"/>
      <c r="M119" s="75">
        <v>5086.513671875</v>
      </c>
      <c r="N119" s="75">
        <v>4758.80029296875</v>
      </c>
      <c r="O119" s="76"/>
      <c r="P119" s="77"/>
      <c r="Q119" s="77"/>
      <c r="R119" s="87"/>
      <c r="S119" s="49">
        <v>3</v>
      </c>
      <c r="T119" s="49">
        <v>4</v>
      </c>
      <c r="U119" s="87"/>
      <c r="V119" s="51"/>
      <c r="W119" s="51"/>
      <c r="X119" s="51"/>
      <c r="Y119" s="51"/>
      <c r="Z119" s="50"/>
      <c r="AA119" s="72">
        <v>119</v>
      </c>
      <c r="AB119" s="72"/>
      <c r="AC119" s="73"/>
      <c r="AD119" s="79">
        <v>960</v>
      </c>
      <c r="AE119" s="79">
        <v>929</v>
      </c>
      <c r="AF119" s="79">
        <v>3072</v>
      </c>
      <c r="AG119" s="79">
        <v>160</v>
      </c>
      <c r="AH119" s="79"/>
      <c r="AI119" s="79" t="s">
        <v>4247</v>
      </c>
      <c r="AJ119" s="79" t="s">
        <v>4645</v>
      </c>
      <c r="AK119" s="85" t="s">
        <v>4942</v>
      </c>
      <c r="AL119" s="79"/>
      <c r="AM119" s="81">
        <v>40486.63008101852</v>
      </c>
      <c r="AN119" s="79" t="s">
        <v>5782</v>
      </c>
      <c r="AO119" s="85" t="s">
        <v>5899</v>
      </c>
      <c r="AP119" s="79" t="s">
        <v>66</v>
      </c>
      <c r="AQ119" s="2"/>
      <c r="AR119" s="3"/>
      <c r="AS119" s="3"/>
      <c r="AT119" s="3"/>
      <c r="AU119" s="3"/>
    </row>
    <row r="120" spans="1:47" x14ac:dyDescent="0.25">
      <c r="A120" s="65" t="s">
        <v>270</v>
      </c>
      <c r="B120" s="66"/>
      <c r="C120" s="66"/>
      <c r="D120" s="67"/>
      <c r="E120" s="69"/>
      <c r="F120" s="103" t="s">
        <v>5338</v>
      </c>
      <c r="G120" s="66"/>
      <c r="H120" s="70"/>
      <c r="I120" s="71"/>
      <c r="J120" s="71"/>
      <c r="K120" s="70" t="s">
        <v>6465</v>
      </c>
      <c r="L120" s="74"/>
      <c r="M120" s="75">
        <v>5309.39306640625</v>
      </c>
      <c r="N120" s="75">
        <v>4851.90576171875</v>
      </c>
      <c r="O120" s="76"/>
      <c r="P120" s="77"/>
      <c r="Q120" s="77"/>
      <c r="R120" s="87"/>
      <c r="S120" s="49">
        <v>0</v>
      </c>
      <c r="T120" s="49">
        <v>2</v>
      </c>
      <c r="U120" s="87"/>
      <c r="V120" s="51"/>
      <c r="W120" s="51"/>
      <c r="X120" s="51"/>
      <c r="Y120" s="51"/>
      <c r="Z120" s="50"/>
      <c r="AA120" s="72">
        <v>120</v>
      </c>
      <c r="AB120" s="72"/>
      <c r="AC120" s="73"/>
      <c r="AD120" s="79">
        <v>976</v>
      </c>
      <c r="AE120" s="79">
        <v>654</v>
      </c>
      <c r="AF120" s="79">
        <v>908</v>
      </c>
      <c r="AG120" s="79">
        <v>230</v>
      </c>
      <c r="AH120" s="79"/>
      <c r="AI120" s="79" t="s">
        <v>4248</v>
      </c>
      <c r="AJ120" s="79" t="s">
        <v>4699</v>
      </c>
      <c r="AK120" s="85" t="s">
        <v>4943</v>
      </c>
      <c r="AL120" s="79"/>
      <c r="AM120" s="81">
        <v>40554.807002314818</v>
      </c>
      <c r="AN120" s="79" t="s">
        <v>5782</v>
      </c>
      <c r="AO120" s="85" t="s">
        <v>5900</v>
      </c>
      <c r="AP120" s="79" t="s">
        <v>66</v>
      </c>
      <c r="AQ120" s="2"/>
      <c r="AR120" s="3"/>
      <c r="AS120" s="3"/>
      <c r="AT120" s="3"/>
      <c r="AU120" s="3"/>
    </row>
    <row r="121" spans="1:47" x14ac:dyDescent="0.25">
      <c r="A121" s="65" t="s">
        <v>271</v>
      </c>
      <c r="B121" s="66"/>
      <c r="C121" s="66"/>
      <c r="D121" s="67"/>
      <c r="E121" s="69"/>
      <c r="F121" s="103" t="s">
        <v>5339</v>
      </c>
      <c r="G121" s="66"/>
      <c r="H121" s="70"/>
      <c r="I121" s="71"/>
      <c r="J121" s="71"/>
      <c r="K121" s="70" t="s">
        <v>6466</v>
      </c>
      <c r="L121" s="74"/>
      <c r="M121" s="75">
        <v>9480.2548828125</v>
      </c>
      <c r="N121" s="75">
        <v>2060.095458984375</v>
      </c>
      <c r="O121" s="76"/>
      <c r="P121" s="77"/>
      <c r="Q121" s="77"/>
      <c r="R121" s="87"/>
      <c r="S121" s="49">
        <v>1</v>
      </c>
      <c r="T121" s="49">
        <v>1</v>
      </c>
      <c r="U121" s="87"/>
      <c r="V121" s="51"/>
      <c r="W121" s="51"/>
      <c r="X121" s="51"/>
      <c r="Y121" s="51"/>
      <c r="Z121" s="50"/>
      <c r="AA121" s="72">
        <v>121</v>
      </c>
      <c r="AB121" s="72"/>
      <c r="AC121" s="73"/>
      <c r="AD121" s="79">
        <v>122</v>
      </c>
      <c r="AE121" s="79">
        <v>44</v>
      </c>
      <c r="AF121" s="79">
        <v>516</v>
      </c>
      <c r="AG121" s="79">
        <v>109</v>
      </c>
      <c r="AH121" s="79"/>
      <c r="AI121" s="79" t="s">
        <v>4249</v>
      </c>
      <c r="AJ121" s="79" t="s">
        <v>4687</v>
      </c>
      <c r="AK121" s="79"/>
      <c r="AL121" s="79"/>
      <c r="AM121" s="81">
        <v>42517.488425925927</v>
      </c>
      <c r="AN121" s="79" t="s">
        <v>5782</v>
      </c>
      <c r="AO121" s="85" t="s">
        <v>5901</v>
      </c>
      <c r="AP121" s="79" t="s">
        <v>66</v>
      </c>
      <c r="AQ121" s="2"/>
      <c r="AR121" s="3"/>
      <c r="AS121" s="3"/>
      <c r="AT121" s="3"/>
      <c r="AU121" s="3"/>
    </row>
    <row r="122" spans="1:47" x14ac:dyDescent="0.25">
      <c r="A122" s="65" t="s">
        <v>272</v>
      </c>
      <c r="B122" s="66"/>
      <c r="C122" s="66"/>
      <c r="D122" s="67"/>
      <c r="E122" s="69"/>
      <c r="F122" s="103" t="s">
        <v>5340</v>
      </c>
      <c r="G122" s="66"/>
      <c r="H122" s="70"/>
      <c r="I122" s="71"/>
      <c r="J122" s="71"/>
      <c r="K122" s="70" t="s">
        <v>6467</v>
      </c>
      <c r="L122" s="74"/>
      <c r="M122" s="75">
        <v>5556.08740234375</v>
      </c>
      <c r="N122" s="75">
        <v>7127.37939453125</v>
      </c>
      <c r="O122" s="76"/>
      <c r="P122" s="77"/>
      <c r="Q122" s="77"/>
      <c r="R122" s="87"/>
      <c r="S122" s="49">
        <v>0</v>
      </c>
      <c r="T122" s="49">
        <v>1</v>
      </c>
      <c r="U122" s="87"/>
      <c r="V122" s="51"/>
      <c r="W122" s="51"/>
      <c r="X122" s="51"/>
      <c r="Y122" s="51"/>
      <c r="Z122" s="50"/>
      <c r="AA122" s="72">
        <v>122</v>
      </c>
      <c r="AB122" s="72"/>
      <c r="AC122" s="73"/>
      <c r="AD122" s="79">
        <v>257</v>
      </c>
      <c r="AE122" s="79">
        <v>517</v>
      </c>
      <c r="AF122" s="79">
        <v>2600</v>
      </c>
      <c r="AG122" s="79">
        <v>202</v>
      </c>
      <c r="AH122" s="79">
        <v>-14400</v>
      </c>
      <c r="AI122" s="79" t="s">
        <v>4250</v>
      </c>
      <c r="AJ122" s="79" t="s">
        <v>4661</v>
      </c>
      <c r="AK122" s="79"/>
      <c r="AL122" s="79" t="s">
        <v>5203</v>
      </c>
      <c r="AM122" s="81">
        <v>39896.630868055552</v>
      </c>
      <c r="AN122" s="79" t="s">
        <v>5782</v>
      </c>
      <c r="AO122" s="85" t="s">
        <v>5902</v>
      </c>
      <c r="AP122" s="79" t="s">
        <v>66</v>
      </c>
      <c r="AQ122" s="2"/>
      <c r="AR122" s="3"/>
      <c r="AS122" s="3"/>
      <c r="AT122" s="3"/>
      <c r="AU122" s="3"/>
    </row>
    <row r="123" spans="1:47" x14ac:dyDescent="0.25">
      <c r="A123" s="65" t="s">
        <v>273</v>
      </c>
      <c r="B123" s="66"/>
      <c r="C123" s="66"/>
      <c r="D123" s="67"/>
      <c r="E123" s="69"/>
      <c r="F123" s="103" t="s">
        <v>5341</v>
      </c>
      <c r="G123" s="66"/>
      <c r="H123" s="70"/>
      <c r="I123" s="71"/>
      <c r="J123" s="71"/>
      <c r="K123" s="70" t="s">
        <v>6468</v>
      </c>
      <c r="L123" s="74"/>
      <c r="M123" s="75">
        <v>8172.115234375</v>
      </c>
      <c r="N123" s="75">
        <v>4302.33349609375</v>
      </c>
      <c r="O123" s="76"/>
      <c r="P123" s="77"/>
      <c r="Q123" s="77"/>
      <c r="R123" s="87"/>
      <c r="S123" s="49">
        <v>0</v>
      </c>
      <c r="T123" s="49">
        <v>1</v>
      </c>
      <c r="U123" s="87"/>
      <c r="V123" s="51"/>
      <c r="W123" s="51"/>
      <c r="X123" s="51"/>
      <c r="Y123" s="51"/>
      <c r="Z123" s="50"/>
      <c r="AA123" s="72">
        <v>123</v>
      </c>
      <c r="AB123" s="72"/>
      <c r="AC123" s="73"/>
      <c r="AD123" s="79">
        <v>216</v>
      </c>
      <c r="AE123" s="79">
        <v>1355</v>
      </c>
      <c r="AF123" s="79">
        <v>1924</v>
      </c>
      <c r="AG123" s="79">
        <v>199</v>
      </c>
      <c r="AH123" s="79">
        <v>-14400</v>
      </c>
      <c r="AI123" s="79" t="s">
        <v>4251</v>
      </c>
      <c r="AJ123" s="79" t="s">
        <v>4644</v>
      </c>
      <c r="AK123" s="85" t="s">
        <v>4944</v>
      </c>
      <c r="AL123" s="79" t="s">
        <v>5203</v>
      </c>
      <c r="AM123" s="81">
        <v>40670.02144675926</v>
      </c>
      <c r="AN123" s="79" t="s">
        <v>5782</v>
      </c>
      <c r="AO123" s="85" t="s">
        <v>5903</v>
      </c>
      <c r="AP123" s="79" t="s">
        <v>66</v>
      </c>
      <c r="AQ123" s="2"/>
      <c r="AR123" s="3"/>
      <c r="AS123" s="3"/>
      <c r="AT123" s="3"/>
      <c r="AU123" s="3"/>
    </row>
    <row r="124" spans="1:47" x14ac:dyDescent="0.25">
      <c r="A124" s="65" t="s">
        <v>275</v>
      </c>
      <c r="B124" s="66"/>
      <c r="C124" s="66"/>
      <c r="D124" s="67"/>
      <c r="E124" s="69"/>
      <c r="F124" s="103" t="s">
        <v>5342</v>
      </c>
      <c r="G124" s="66"/>
      <c r="H124" s="70"/>
      <c r="I124" s="71"/>
      <c r="J124" s="71"/>
      <c r="K124" s="70" t="s">
        <v>6469</v>
      </c>
      <c r="L124" s="74"/>
      <c r="M124" s="75">
        <v>7976.64599609375</v>
      </c>
      <c r="N124" s="75">
        <v>4013.417724609375</v>
      </c>
      <c r="O124" s="76"/>
      <c r="P124" s="77"/>
      <c r="Q124" s="77"/>
      <c r="R124" s="87"/>
      <c r="S124" s="49">
        <v>3</v>
      </c>
      <c r="T124" s="49">
        <v>1</v>
      </c>
      <c r="U124" s="87"/>
      <c r="V124" s="51"/>
      <c r="W124" s="51"/>
      <c r="X124" s="51"/>
      <c r="Y124" s="51"/>
      <c r="Z124" s="50"/>
      <c r="AA124" s="72">
        <v>124</v>
      </c>
      <c r="AB124" s="72"/>
      <c r="AC124" s="73"/>
      <c r="AD124" s="79">
        <v>1732</v>
      </c>
      <c r="AE124" s="79">
        <v>3072</v>
      </c>
      <c r="AF124" s="79">
        <v>5747</v>
      </c>
      <c r="AG124" s="79">
        <v>2784</v>
      </c>
      <c r="AH124" s="79">
        <v>-14400</v>
      </c>
      <c r="AI124" s="79" t="s">
        <v>4252</v>
      </c>
      <c r="AJ124" s="79" t="s">
        <v>4652</v>
      </c>
      <c r="AK124" s="85" t="s">
        <v>4945</v>
      </c>
      <c r="AL124" s="79" t="s">
        <v>5203</v>
      </c>
      <c r="AM124" s="81">
        <v>40157.677777777775</v>
      </c>
      <c r="AN124" s="79" t="s">
        <v>5782</v>
      </c>
      <c r="AO124" s="85" t="s">
        <v>5904</v>
      </c>
      <c r="AP124" s="79" t="s">
        <v>66</v>
      </c>
      <c r="AQ124" s="2"/>
      <c r="AR124" s="3"/>
      <c r="AS124" s="3"/>
      <c r="AT124" s="3"/>
      <c r="AU124" s="3"/>
    </row>
    <row r="125" spans="1:47" x14ac:dyDescent="0.25">
      <c r="A125" s="65" t="s">
        <v>274</v>
      </c>
      <c r="B125" s="66"/>
      <c r="C125" s="66"/>
      <c r="D125" s="67"/>
      <c r="E125" s="69"/>
      <c r="F125" s="103" t="s">
        <v>5343</v>
      </c>
      <c r="G125" s="66"/>
      <c r="H125" s="70"/>
      <c r="I125" s="71"/>
      <c r="J125" s="71"/>
      <c r="K125" s="70" t="s">
        <v>6470</v>
      </c>
      <c r="L125" s="74"/>
      <c r="M125" s="75">
        <v>9765.9404296875</v>
      </c>
      <c r="N125" s="75">
        <v>2060.095458984375</v>
      </c>
      <c r="O125" s="76"/>
      <c r="P125" s="77"/>
      <c r="Q125" s="77"/>
      <c r="R125" s="87"/>
      <c r="S125" s="49">
        <v>1</v>
      </c>
      <c r="T125" s="49">
        <v>1</v>
      </c>
      <c r="U125" s="87"/>
      <c r="V125" s="51"/>
      <c r="W125" s="51"/>
      <c r="X125" s="51"/>
      <c r="Y125" s="51"/>
      <c r="Z125" s="50"/>
      <c r="AA125" s="72">
        <v>125</v>
      </c>
      <c r="AB125" s="72"/>
      <c r="AC125" s="73"/>
      <c r="AD125" s="79">
        <v>114</v>
      </c>
      <c r="AE125" s="79">
        <v>281</v>
      </c>
      <c r="AF125" s="79">
        <v>603</v>
      </c>
      <c r="AG125" s="79">
        <v>279</v>
      </c>
      <c r="AH125" s="79">
        <v>-10800</v>
      </c>
      <c r="AI125" s="79" t="s">
        <v>4253</v>
      </c>
      <c r="AJ125" s="79" t="s">
        <v>4679</v>
      </c>
      <c r="AK125" s="85" t="s">
        <v>4946</v>
      </c>
      <c r="AL125" s="79" t="s">
        <v>5211</v>
      </c>
      <c r="AM125" s="81">
        <v>40482.567893518521</v>
      </c>
      <c r="AN125" s="79" t="s">
        <v>5782</v>
      </c>
      <c r="AO125" s="85" t="s">
        <v>5905</v>
      </c>
      <c r="AP125" s="79" t="s">
        <v>66</v>
      </c>
      <c r="AQ125" s="2"/>
      <c r="AR125" s="3"/>
      <c r="AS125" s="3"/>
      <c r="AT125" s="3"/>
      <c r="AU125" s="3"/>
    </row>
    <row r="126" spans="1:47" x14ac:dyDescent="0.25">
      <c r="A126" s="65" t="s">
        <v>276</v>
      </c>
      <c r="B126" s="66"/>
      <c r="C126" s="66"/>
      <c r="D126" s="67"/>
      <c r="E126" s="69"/>
      <c r="F126" s="103" t="s">
        <v>5344</v>
      </c>
      <c r="G126" s="66"/>
      <c r="H126" s="70"/>
      <c r="I126" s="71"/>
      <c r="J126" s="71"/>
      <c r="K126" s="70" t="s">
        <v>6471</v>
      </c>
      <c r="L126" s="74"/>
      <c r="M126" s="75">
        <v>7976.64599609375</v>
      </c>
      <c r="N126" s="75">
        <v>4302.33349609375</v>
      </c>
      <c r="O126" s="76"/>
      <c r="P126" s="77"/>
      <c r="Q126" s="77"/>
      <c r="R126" s="87"/>
      <c r="S126" s="49">
        <v>0</v>
      </c>
      <c r="T126" s="49">
        <v>1</v>
      </c>
      <c r="U126" s="87"/>
      <c r="V126" s="51"/>
      <c r="W126" s="51"/>
      <c r="X126" s="51"/>
      <c r="Y126" s="51"/>
      <c r="Z126" s="50"/>
      <c r="AA126" s="72">
        <v>126</v>
      </c>
      <c r="AB126" s="72"/>
      <c r="AC126" s="73"/>
      <c r="AD126" s="79">
        <v>1039</v>
      </c>
      <c r="AE126" s="79">
        <v>1246</v>
      </c>
      <c r="AF126" s="79">
        <v>19909</v>
      </c>
      <c r="AG126" s="79">
        <v>1286</v>
      </c>
      <c r="AH126" s="79">
        <v>-14400</v>
      </c>
      <c r="AI126" s="79" t="s">
        <v>4254</v>
      </c>
      <c r="AJ126" s="79" t="s">
        <v>4644</v>
      </c>
      <c r="AK126" s="79"/>
      <c r="AL126" s="79" t="s">
        <v>5203</v>
      </c>
      <c r="AM126" s="81">
        <v>39828.812638888892</v>
      </c>
      <c r="AN126" s="79" t="s">
        <v>5782</v>
      </c>
      <c r="AO126" s="85" t="s">
        <v>5906</v>
      </c>
      <c r="AP126" s="79" t="s">
        <v>66</v>
      </c>
      <c r="AQ126" s="2"/>
      <c r="AR126" s="3"/>
      <c r="AS126" s="3"/>
      <c r="AT126" s="3"/>
      <c r="AU126" s="3"/>
    </row>
    <row r="127" spans="1:47" x14ac:dyDescent="0.25">
      <c r="A127" s="65" t="s">
        <v>277</v>
      </c>
      <c r="B127" s="66"/>
      <c r="C127" s="66"/>
      <c r="D127" s="67"/>
      <c r="E127" s="69"/>
      <c r="F127" s="103" t="s">
        <v>5345</v>
      </c>
      <c r="G127" s="66"/>
      <c r="H127" s="70"/>
      <c r="I127" s="71"/>
      <c r="J127" s="71"/>
      <c r="K127" s="70" t="s">
        <v>6472</v>
      </c>
      <c r="L127" s="74"/>
      <c r="M127" s="75">
        <v>2269.13525390625</v>
      </c>
      <c r="N127" s="75">
        <v>7773.6953125</v>
      </c>
      <c r="O127" s="76"/>
      <c r="P127" s="77"/>
      <c r="Q127" s="77"/>
      <c r="R127" s="87"/>
      <c r="S127" s="49">
        <v>0</v>
      </c>
      <c r="T127" s="49">
        <v>1</v>
      </c>
      <c r="U127" s="87"/>
      <c r="V127" s="51"/>
      <c r="W127" s="51"/>
      <c r="X127" s="51"/>
      <c r="Y127" s="51"/>
      <c r="Z127" s="50"/>
      <c r="AA127" s="72">
        <v>127</v>
      </c>
      <c r="AB127" s="72"/>
      <c r="AC127" s="73"/>
      <c r="AD127" s="79">
        <v>210</v>
      </c>
      <c r="AE127" s="79">
        <v>245</v>
      </c>
      <c r="AF127" s="79">
        <v>536</v>
      </c>
      <c r="AG127" s="79">
        <v>4</v>
      </c>
      <c r="AH127" s="79">
        <v>-18000</v>
      </c>
      <c r="AI127" s="79" t="s">
        <v>4255</v>
      </c>
      <c r="AJ127" s="79" t="s">
        <v>4700</v>
      </c>
      <c r="AK127" s="85" t="s">
        <v>4947</v>
      </c>
      <c r="AL127" s="79" t="s">
        <v>5207</v>
      </c>
      <c r="AM127" s="81">
        <v>39891.148136574076</v>
      </c>
      <c r="AN127" s="79" t="s">
        <v>5782</v>
      </c>
      <c r="AO127" s="85" t="s">
        <v>5907</v>
      </c>
      <c r="AP127" s="79" t="s">
        <v>66</v>
      </c>
      <c r="AQ127" s="2"/>
      <c r="AR127" s="3"/>
      <c r="AS127" s="3"/>
      <c r="AT127" s="3"/>
      <c r="AU127" s="3"/>
    </row>
    <row r="128" spans="1:47" x14ac:dyDescent="0.25">
      <c r="A128" s="65" t="s">
        <v>278</v>
      </c>
      <c r="B128" s="66"/>
      <c r="C128" s="66"/>
      <c r="D128" s="67"/>
      <c r="E128" s="69"/>
      <c r="F128" s="103" t="s">
        <v>5346</v>
      </c>
      <c r="G128" s="66"/>
      <c r="H128" s="70"/>
      <c r="I128" s="71"/>
      <c r="J128" s="71"/>
      <c r="K128" s="70" t="s">
        <v>6473</v>
      </c>
      <c r="L128" s="74"/>
      <c r="M128" s="75">
        <v>6533.58642578125</v>
      </c>
      <c r="N128" s="75">
        <v>5778.31640625</v>
      </c>
      <c r="O128" s="76"/>
      <c r="P128" s="77"/>
      <c r="Q128" s="77"/>
      <c r="R128" s="87"/>
      <c r="S128" s="49">
        <v>0</v>
      </c>
      <c r="T128" s="49">
        <v>2</v>
      </c>
      <c r="U128" s="87"/>
      <c r="V128" s="51"/>
      <c r="W128" s="51"/>
      <c r="X128" s="51"/>
      <c r="Y128" s="51"/>
      <c r="Z128" s="50"/>
      <c r="AA128" s="72">
        <v>128</v>
      </c>
      <c r="AB128" s="72"/>
      <c r="AC128" s="73"/>
      <c r="AD128" s="79">
        <v>236</v>
      </c>
      <c r="AE128" s="79">
        <v>378</v>
      </c>
      <c r="AF128" s="79">
        <v>2379</v>
      </c>
      <c r="AG128" s="79">
        <v>476</v>
      </c>
      <c r="AH128" s="79">
        <v>-14400</v>
      </c>
      <c r="AI128" s="79" t="s">
        <v>4256</v>
      </c>
      <c r="AJ128" s="79" t="s">
        <v>4652</v>
      </c>
      <c r="AK128" s="79"/>
      <c r="AL128" s="79" t="s">
        <v>5203</v>
      </c>
      <c r="AM128" s="81">
        <v>41846.988344907404</v>
      </c>
      <c r="AN128" s="79" t="s">
        <v>5782</v>
      </c>
      <c r="AO128" s="85" t="s">
        <v>5908</v>
      </c>
      <c r="AP128" s="79" t="s">
        <v>66</v>
      </c>
      <c r="AQ128" s="2"/>
      <c r="AR128" s="3"/>
      <c r="AS128" s="3"/>
      <c r="AT128" s="3"/>
      <c r="AU128" s="3"/>
    </row>
    <row r="129" spans="1:47" x14ac:dyDescent="0.25">
      <c r="A129" s="65" t="s">
        <v>279</v>
      </c>
      <c r="B129" s="66"/>
      <c r="C129" s="66"/>
      <c r="D129" s="67"/>
      <c r="E129" s="69"/>
      <c r="F129" s="103" t="s">
        <v>5347</v>
      </c>
      <c r="G129" s="66"/>
      <c r="H129" s="70"/>
      <c r="I129" s="71"/>
      <c r="J129" s="71"/>
      <c r="K129" s="70" t="s">
        <v>6474</v>
      </c>
      <c r="L129" s="74"/>
      <c r="M129" s="75">
        <v>8405.1748046875</v>
      </c>
      <c r="N129" s="75">
        <v>9244.056640625</v>
      </c>
      <c r="O129" s="76"/>
      <c r="P129" s="77"/>
      <c r="Q129" s="77"/>
      <c r="R129" s="87"/>
      <c r="S129" s="49">
        <v>0</v>
      </c>
      <c r="T129" s="49">
        <v>1</v>
      </c>
      <c r="U129" s="87"/>
      <c r="V129" s="51"/>
      <c r="W129" s="51"/>
      <c r="X129" s="51"/>
      <c r="Y129" s="51"/>
      <c r="Z129" s="50"/>
      <c r="AA129" s="72">
        <v>129</v>
      </c>
      <c r="AB129" s="72"/>
      <c r="AC129" s="73"/>
      <c r="AD129" s="79">
        <v>591</v>
      </c>
      <c r="AE129" s="79">
        <v>1580</v>
      </c>
      <c r="AF129" s="79">
        <v>9025</v>
      </c>
      <c r="AG129" s="79">
        <v>2735</v>
      </c>
      <c r="AH129" s="79">
        <v>-18000</v>
      </c>
      <c r="AI129" s="79" t="s">
        <v>4257</v>
      </c>
      <c r="AJ129" s="79" t="s">
        <v>4644</v>
      </c>
      <c r="AK129" s="85" t="s">
        <v>4948</v>
      </c>
      <c r="AL129" s="79" t="s">
        <v>5207</v>
      </c>
      <c r="AM129" s="81">
        <v>40422.001805555556</v>
      </c>
      <c r="AN129" s="79" t="s">
        <v>5782</v>
      </c>
      <c r="AO129" s="85" t="s">
        <v>5909</v>
      </c>
      <c r="AP129" s="79" t="s">
        <v>66</v>
      </c>
      <c r="AQ129" s="2"/>
      <c r="AR129" s="3"/>
      <c r="AS129" s="3"/>
      <c r="AT129" s="3"/>
      <c r="AU129" s="3"/>
    </row>
    <row r="130" spans="1:47" x14ac:dyDescent="0.25">
      <c r="A130" s="65" t="s">
        <v>644</v>
      </c>
      <c r="B130" s="66"/>
      <c r="C130" s="66"/>
      <c r="D130" s="67"/>
      <c r="E130" s="69"/>
      <c r="F130" s="103" t="s">
        <v>5348</v>
      </c>
      <c r="G130" s="66"/>
      <c r="H130" s="70"/>
      <c r="I130" s="71"/>
      <c r="J130" s="71"/>
      <c r="K130" s="70" t="s">
        <v>6475</v>
      </c>
      <c r="L130" s="74"/>
      <c r="M130" s="75">
        <v>8023.18798828125</v>
      </c>
      <c r="N130" s="75">
        <v>8956.8798828125</v>
      </c>
      <c r="O130" s="76"/>
      <c r="P130" s="77"/>
      <c r="Q130" s="77"/>
      <c r="R130" s="87"/>
      <c r="S130" s="49">
        <v>2</v>
      </c>
      <c r="T130" s="49">
        <v>0</v>
      </c>
      <c r="U130" s="87"/>
      <c r="V130" s="51"/>
      <c r="W130" s="51"/>
      <c r="X130" s="51"/>
      <c r="Y130" s="51"/>
      <c r="Z130" s="50"/>
      <c r="AA130" s="72">
        <v>130</v>
      </c>
      <c r="AB130" s="72"/>
      <c r="AC130" s="73"/>
      <c r="AD130" s="79">
        <v>755</v>
      </c>
      <c r="AE130" s="79">
        <v>81405</v>
      </c>
      <c r="AF130" s="79">
        <v>19658</v>
      </c>
      <c r="AG130" s="79">
        <v>23031</v>
      </c>
      <c r="AH130" s="79">
        <v>-14400</v>
      </c>
      <c r="AI130" s="79" t="s">
        <v>4258</v>
      </c>
      <c r="AJ130" s="79" t="s">
        <v>4701</v>
      </c>
      <c r="AK130" s="85" t="s">
        <v>4949</v>
      </c>
      <c r="AL130" s="79" t="s">
        <v>5203</v>
      </c>
      <c r="AM130" s="81">
        <v>40457.690405092595</v>
      </c>
      <c r="AN130" s="79" t="s">
        <v>5782</v>
      </c>
      <c r="AO130" s="85" t="s">
        <v>5910</v>
      </c>
      <c r="AP130" s="79" t="s">
        <v>65</v>
      </c>
      <c r="AQ130" s="2"/>
      <c r="AR130" s="3"/>
      <c r="AS130" s="3"/>
      <c r="AT130" s="3"/>
      <c r="AU130" s="3"/>
    </row>
    <row r="131" spans="1:47" x14ac:dyDescent="0.25">
      <c r="A131" s="65" t="s">
        <v>280</v>
      </c>
      <c r="B131" s="66"/>
      <c r="C131" s="66"/>
      <c r="D131" s="67"/>
      <c r="E131" s="69"/>
      <c r="F131" s="103" t="s">
        <v>5349</v>
      </c>
      <c r="G131" s="66"/>
      <c r="H131" s="70"/>
      <c r="I131" s="71"/>
      <c r="J131" s="71"/>
      <c r="K131" s="70" t="s">
        <v>6476</v>
      </c>
      <c r="L131" s="74"/>
      <c r="M131" s="75">
        <v>2229.657958984375</v>
      </c>
      <c r="N131" s="75">
        <v>1040.5230712890625</v>
      </c>
      <c r="O131" s="76"/>
      <c r="P131" s="77"/>
      <c r="Q131" s="77"/>
      <c r="R131" s="87"/>
      <c r="S131" s="49">
        <v>0</v>
      </c>
      <c r="T131" s="49">
        <v>1</v>
      </c>
      <c r="U131" s="87"/>
      <c r="V131" s="51"/>
      <c r="W131" s="51"/>
      <c r="X131" s="51"/>
      <c r="Y131" s="51"/>
      <c r="Z131" s="50"/>
      <c r="AA131" s="72">
        <v>131</v>
      </c>
      <c r="AB131" s="72"/>
      <c r="AC131" s="73"/>
      <c r="AD131" s="79">
        <v>2461</v>
      </c>
      <c r="AE131" s="79">
        <v>11258</v>
      </c>
      <c r="AF131" s="79">
        <v>5303</v>
      </c>
      <c r="AG131" s="79">
        <v>150</v>
      </c>
      <c r="AH131" s="79">
        <v>-14400</v>
      </c>
      <c r="AI131" s="79" t="s">
        <v>4259</v>
      </c>
      <c r="AJ131" s="79" t="s">
        <v>4652</v>
      </c>
      <c r="AK131" s="85" t="s">
        <v>4950</v>
      </c>
      <c r="AL131" s="79" t="s">
        <v>5203</v>
      </c>
      <c r="AM131" s="81">
        <v>40052.634432870371</v>
      </c>
      <c r="AN131" s="79" t="s">
        <v>5782</v>
      </c>
      <c r="AO131" s="85" t="s">
        <v>5911</v>
      </c>
      <c r="AP131" s="79" t="s">
        <v>66</v>
      </c>
      <c r="AQ131" s="2"/>
      <c r="AR131" s="3"/>
      <c r="AS131" s="3"/>
      <c r="AT131" s="3"/>
      <c r="AU131" s="3"/>
    </row>
    <row r="132" spans="1:47" x14ac:dyDescent="0.25">
      <c r="A132" s="65" t="s">
        <v>281</v>
      </c>
      <c r="B132" s="66"/>
      <c r="C132" s="66"/>
      <c r="D132" s="67"/>
      <c r="E132" s="69"/>
      <c r="F132" s="103" t="s">
        <v>5350</v>
      </c>
      <c r="G132" s="66"/>
      <c r="H132" s="70"/>
      <c r="I132" s="71"/>
      <c r="J132" s="71"/>
      <c r="K132" s="70" t="s">
        <v>6477</v>
      </c>
      <c r="L132" s="74"/>
      <c r="M132" s="75">
        <v>7118.32421875</v>
      </c>
      <c r="N132" s="75">
        <v>8711.8515625</v>
      </c>
      <c r="O132" s="76"/>
      <c r="P132" s="77"/>
      <c r="Q132" s="77"/>
      <c r="R132" s="87"/>
      <c r="S132" s="49">
        <v>0</v>
      </c>
      <c r="T132" s="49">
        <v>1</v>
      </c>
      <c r="U132" s="87"/>
      <c r="V132" s="51"/>
      <c r="W132" s="51"/>
      <c r="X132" s="51"/>
      <c r="Y132" s="51"/>
      <c r="Z132" s="50"/>
      <c r="AA132" s="72">
        <v>132</v>
      </c>
      <c r="AB132" s="72"/>
      <c r="AC132" s="73"/>
      <c r="AD132" s="79">
        <v>848</v>
      </c>
      <c r="AE132" s="79">
        <v>408</v>
      </c>
      <c r="AF132" s="79">
        <v>3104</v>
      </c>
      <c r="AG132" s="79">
        <v>3795</v>
      </c>
      <c r="AH132" s="79">
        <v>-10800</v>
      </c>
      <c r="AI132" s="79" t="s">
        <v>4260</v>
      </c>
      <c r="AJ132" s="79" t="s">
        <v>4694</v>
      </c>
      <c r="AK132" s="79"/>
      <c r="AL132" s="79" t="s">
        <v>5211</v>
      </c>
      <c r="AM132" s="81">
        <v>41470.657939814817</v>
      </c>
      <c r="AN132" s="79" t="s">
        <v>5782</v>
      </c>
      <c r="AO132" s="85" t="s">
        <v>5912</v>
      </c>
      <c r="AP132" s="79" t="s">
        <v>66</v>
      </c>
      <c r="AQ132" s="2"/>
      <c r="AR132" s="3"/>
      <c r="AS132" s="3"/>
      <c r="AT132" s="3"/>
      <c r="AU132" s="3"/>
    </row>
    <row r="133" spans="1:47" x14ac:dyDescent="0.25">
      <c r="A133" s="65" t="s">
        <v>606</v>
      </c>
      <c r="B133" s="66"/>
      <c r="C133" s="66"/>
      <c r="D133" s="67"/>
      <c r="E133" s="69"/>
      <c r="F133" s="103" t="s">
        <v>5351</v>
      </c>
      <c r="G133" s="66"/>
      <c r="H133" s="70"/>
      <c r="I133" s="71"/>
      <c r="J133" s="71"/>
      <c r="K133" s="70" t="s">
        <v>6478</v>
      </c>
      <c r="L133" s="74"/>
      <c r="M133" s="75">
        <v>7620.92236328125</v>
      </c>
      <c r="N133" s="75">
        <v>8511.66796875</v>
      </c>
      <c r="O133" s="76"/>
      <c r="P133" s="77"/>
      <c r="Q133" s="77"/>
      <c r="R133" s="87"/>
      <c r="S133" s="49">
        <v>17</v>
      </c>
      <c r="T133" s="49">
        <v>6</v>
      </c>
      <c r="U133" s="87"/>
      <c r="V133" s="51"/>
      <c r="W133" s="51"/>
      <c r="X133" s="51"/>
      <c r="Y133" s="51"/>
      <c r="Z133" s="50"/>
      <c r="AA133" s="72">
        <v>133</v>
      </c>
      <c r="AB133" s="72"/>
      <c r="AC133" s="73"/>
      <c r="AD133" s="79">
        <v>287</v>
      </c>
      <c r="AE133" s="79">
        <v>2213</v>
      </c>
      <c r="AF133" s="79">
        <v>12457</v>
      </c>
      <c r="AG133" s="79">
        <v>111</v>
      </c>
      <c r="AH133" s="79">
        <v>-25200</v>
      </c>
      <c r="AI133" s="79" t="s">
        <v>4261</v>
      </c>
      <c r="AJ133" s="79" t="s">
        <v>4645</v>
      </c>
      <c r="AK133" s="85" t="s">
        <v>4951</v>
      </c>
      <c r="AL133" s="79" t="s">
        <v>5204</v>
      </c>
      <c r="AM133" s="81">
        <v>39998.856712962966</v>
      </c>
      <c r="AN133" s="79" t="s">
        <v>5782</v>
      </c>
      <c r="AO133" s="85" t="s">
        <v>5913</v>
      </c>
      <c r="AP133" s="79" t="s">
        <v>66</v>
      </c>
      <c r="AQ133" s="2"/>
      <c r="AR133" s="3"/>
      <c r="AS133" s="3"/>
      <c r="AT133" s="3"/>
      <c r="AU133" s="3"/>
    </row>
    <row r="134" spans="1:47" x14ac:dyDescent="0.25">
      <c r="A134" s="65" t="s">
        <v>282</v>
      </c>
      <c r="B134" s="66"/>
      <c r="C134" s="66"/>
      <c r="D134" s="67"/>
      <c r="E134" s="69"/>
      <c r="F134" s="103" t="s">
        <v>5352</v>
      </c>
      <c r="G134" s="66"/>
      <c r="H134" s="70"/>
      <c r="I134" s="71"/>
      <c r="J134" s="71"/>
      <c r="K134" s="70" t="s">
        <v>6479</v>
      </c>
      <c r="L134" s="74"/>
      <c r="M134" s="75">
        <v>8106.8818359375</v>
      </c>
      <c r="N134" s="75">
        <v>8459.4482421875</v>
      </c>
      <c r="O134" s="76"/>
      <c r="P134" s="77"/>
      <c r="Q134" s="77"/>
      <c r="R134" s="87"/>
      <c r="S134" s="49">
        <v>0</v>
      </c>
      <c r="T134" s="49">
        <v>1</v>
      </c>
      <c r="U134" s="87"/>
      <c r="V134" s="51"/>
      <c r="W134" s="51"/>
      <c r="X134" s="51"/>
      <c r="Y134" s="51"/>
      <c r="Z134" s="50"/>
      <c r="AA134" s="72">
        <v>134</v>
      </c>
      <c r="AB134" s="72"/>
      <c r="AC134" s="73"/>
      <c r="AD134" s="79">
        <v>414</v>
      </c>
      <c r="AE134" s="79">
        <v>799</v>
      </c>
      <c r="AF134" s="79">
        <v>7448</v>
      </c>
      <c r="AG134" s="79">
        <v>19618</v>
      </c>
      <c r="AH134" s="79">
        <v>-14400</v>
      </c>
      <c r="AI134" s="79" t="s">
        <v>4262</v>
      </c>
      <c r="AJ134" s="79" t="s">
        <v>4702</v>
      </c>
      <c r="AK134" s="79"/>
      <c r="AL134" s="79" t="s">
        <v>5203</v>
      </c>
      <c r="AM134" s="81">
        <v>40388.660509259258</v>
      </c>
      <c r="AN134" s="79" t="s">
        <v>5782</v>
      </c>
      <c r="AO134" s="85" t="s">
        <v>5914</v>
      </c>
      <c r="AP134" s="79" t="s">
        <v>66</v>
      </c>
      <c r="AQ134" s="2"/>
      <c r="AR134" s="3"/>
      <c r="AS134" s="3"/>
      <c r="AT134" s="3"/>
      <c r="AU134" s="3"/>
    </row>
    <row r="135" spans="1:47" x14ac:dyDescent="0.25">
      <c r="A135" s="65" t="s">
        <v>283</v>
      </c>
      <c r="B135" s="66"/>
      <c r="C135" s="66"/>
      <c r="D135" s="67"/>
      <c r="E135" s="69"/>
      <c r="F135" s="103" t="s">
        <v>5353</v>
      </c>
      <c r="G135" s="66"/>
      <c r="H135" s="70"/>
      <c r="I135" s="71"/>
      <c r="J135" s="71"/>
      <c r="K135" s="70" t="s">
        <v>6480</v>
      </c>
      <c r="L135" s="74"/>
      <c r="M135" s="75">
        <v>6074.23974609375</v>
      </c>
      <c r="N135" s="75">
        <v>6425.1640625</v>
      </c>
      <c r="O135" s="76"/>
      <c r="P135" s="77"/>
      <c r="Q135" s="77"/>
      <c r="R135" s="87"/>
      <c r="S135" s="49">
        <v>0</v>
      </c>
      <c r="T135" s="49">
        <v>1</v>
      </c>
      <c r="U135" s="87"/>
      <c r="V135" s="51"/>
      <c r="W135" s="51"/>
      <c r="X135" s="51"/>
      <c r="Y135" s="51"/>
      <c r="Z135" s="50"/>
      <c r="AA135" s="72">
        <v>135</v>
      </c>
      <c r="AB135" s="72"/>
      <c r="AC135" s="73"/>
      <c r="AD135" s="79">
        <v>104</v>
      </c>
      <c r="AE135" s="79">
        <v>155</v>
      </c>
      <c r="AF135" s="79">
        <v>304</v>
      </c>
      <c r="AG135" s="79">
        <v>685</v>
      </c>
      <c r="AH135" s="79"/>
      <c r="AI135" s="79"/>
      <c r="AJ135" s="79"/>
      <c r="AK135" s="79"/>
      <c r="AL135" s="79"/>
      <c r="AM135" s="81">
        <v>41950.881678240738</v>
      </c>
      <c r="AN135" s="79" t="s">
        <v>5782</v>
      </c>
      <c r="AO135" s="85" t="s">
        <v>5915</v>
      </c>
      <c r="AP135" s="79" t="s">
        <v>66</v>
      </c>
      <c r="AQ135" s="2"/>
      <c r="AR135" s="3"/>
      <c r="AS135" s="3"/>
      <c r="AT135" s="3"/>
      <c r="AU135" s="3"/>
    </row>
    <row r="136" spans="1:47" x14ac:dyDescent="0.25">
      <c r="A136" s="65" t="s">
        <v>284</v>
      </c>
      <c r="B136" s="66"/>
      <c r="C136" s="66"/>
      <c r="D136" s="67"/>
      <c r="E136" s="69"/>
      <c r="F136" s="103" t="s">
        <v>5354</v>
      </c>
      <c r="G136" s="66"/>
      <c r="H136" s="70"/>
      <c r="I136" s="71"/>
      <c r="J136" s="71"/>
      <c r="K136" s="70" t="s">
        <v>6481</v>
      </c>
      <c r="L136" s="74"/>
      <c r="M136" s="75">
        <v>6751.20458984375</v>
      </c>
      <c r="N136" s="75">
        <v>6502.3642578125</v>
      </c>
      <c r="O136" s="76"/>
      <c r="P136" s="77"/>
      <c r="Q136" s="77"/>
      <c r="R136" s="87"/>
      <c r="S136" s="49">
        <v>0</v>
      </c>
      <c r="T136" s="49">
        <v>2</v>
      </c>
      <c r="U136" s="87"/>
      <c r="V136" s="51"/>
      <c r="W136" s="51"/>
      <c r="X136" s="51"/>
      <c r="Y136" s="51"/>
      <c r="Z136" s="50"/>
      <c r="AA136" s="72">
        <v>136</v>
      </c>
      <c r="AB136" s="72"/>
      <c r="AC136" s="73"/>
      <c r="AD136" s="79">
        <v>415</v>
      </c>
      <c r="AE136" s="79">
        <v>1210</v>
      </c>
      <c r="AF136" s="79">
        <v>10225</v>
      </c>
      <c r="AG136" s="79">
        <v>4041</v>
      </c>
      <c r="AH136" s="79">
        <v>-10800</v>
      </c>
      <c r="AI136" s="79" t="s">
        <v>4263</v>
      </c>
      <c r="AJ136" s="79" t="s">
        <v>4703</v>
      </c>
      <c r="AK136" s="85" t="s">
        <v>4952</v>
      </c>
      <c r="AL136" s="79" t="s">
        <v>5211</v>
      </c>
      <c r="AM136" s="81">
        <v>40796.141539351855</v>
      </c>
      <c r="AN136" s="79" t="s">
        <v>5782</v>
      </c>
      <c r="AO136" s="85" t="s">
        <v>5916</v>
      </c>
      <c r="AP136" s="79" t="s">
        <v>66</v>
      </c>
      <c r="AQ136" s="2"/>
      <c r="AR136" s="3"/>
      <c r="AS136" s="3"/>
      <c r="AT136" s="3"/>
      <c r="AU136" s="3"/>
    </row>
    <row r="137" spans="1:47" x14ac:dyDescent="0.25">
      <c r="A137" s="65" t="s">
        <v>645</v>
      </c>
      <c r="B137" s="66"/>
      <c r="C137" s="66"/>
      <c r="D137" s="67"/>
      <c r="E137" s="69"/>
      <c r="F137" s="103" t="s">
        <v>5355</v>
      </c>
      <c r="G137" s="66"/>
      <c r="H137" s="70"/>
      <c r="I137" s="71"/>
      <c r="J137" s="71"/>
      <c r="K137" s="70" t="s">
        <v>6482</v>
      </c>
      <c r="L137" s="74"/>
      <c r="M137" s="75">
        <v>6939.90283203125</v>
      </c>
      <c r="N137" s="75">
        <v>6450.49951171875</v>
      </c>
      <c r="O137" s="76"/>
      <c r="P137" s="77"/>
      <c r="Q137" s="77"/>
      <c r="R137" s="87"/>
      <c r="S137" s="49">
        <v>4</v>
      </c>
      <c r="T137" s="49">
        <v>0</v>
      </c>
      <c r="U137" s="87"/>
      <c r="V137" s="51"/>
      <c r="W137" s="51"/>
      <c r="X137" s="51"/>
      <c r="Y137" s="51"/>
      <c r="Z137" s="50"/>
      <c r="AA137" s="72">
        <v>137</v>
      </c>
      <c r="AB137" s="72"/>
      <c r="AC137" s="73"/>
      <c r="AD137" s="79">
        <v>104</v>
      </c>
      <c r="AE137" s="79">
        <v>1520</v>
      </c>
      <c r="AF137" s="79">
        <v>479</v>
      </c>
      <c r="AG137" s="79">
        <v>10</v>
      </c>
      <c r="AH137" s="79"/>
      <c r="AI137" s="79" t="s">
        <v>4264</v>
      </c>
      <c r="AJ137" s="79"/>
      <c r="AK137" s="85" t="s">
        <v>4953</v>
      </c>
      <c r="AL137" s="79"/>
      <c r="AM137" s="81">
        <v>42426.858194444445</v>
      </c>
      <c r="AN137" s="79" t="s">
        <v>5782</v>
      </c>
      <c r="AO137" s="85" t="s">
        <v>5917</v>
      </c>
      <c r="AP137" s="79" t="s">
        <v>65</v>
      </c>
      <c r="AQ137" s="2"/>
      <c r="AR137" s="3"/>
      <c r="AS137" s="3"/>
      <c r="AT137" s="3"/>
      <c r="AU137" s="3"/>
    </row>
    <row r="138" spans="1:47" x14ac:dyDescent="0.25">
      <c r="A138" s="65" t="s">
        <v>580</v>
      </c>
      <c r="B138" s="66"/>
      <c r="C138" s="66"/>
      <c r="D138" s="67"/>
      <c r="E138" s="69"/>
      <c r="F138" s="103" t="s">
        <v>5356</v>
      </c>
      <c r="G138" s="66"/>
      <c r="H138" s="70"/>
      <c r="I138" s="71"/>
      <c r="J138" s="71"/>
      <c r="K138" s="70" t="s">
        <v>6483</v>
      </c>
      <c r="L138" s="74"/>
      <c r="M138" s="75">
        <v>7277.98046875</v>
      </c>
      <c r="N138" s="75">
        <v>6487.37939453125</v>
      </c>
      <c r="O138" s="76"/>
      <c r="P138" s="77"/>
      <c r="Q138" s="77"/>
      <c r="R138" s="87"/>
      <c r="S138" s="49">
        <v>8</v>
      </c>
      <c r="T138" s="49">
        <v>5</v>
      </c>
      <c r="U138" s="87"/>
      <c r="V138" s="51"/>
      <c r="W138" s="51"/>
      <c r="X138" s="51"/>
      <c r="Y138" s="51"/>
      <c r="Z138" s="50"/>
      <c r="AA138" s="72">
        <v>138</v>
      </c>
      <c r="AB138" s="72"/>
      <c r="AC138" s="73"/>
      <c r="AD138" s="79">
        <v>853</v>
      </c>
      <c r="AE138" s="79">
        <v>340</v>
      </c>
      <c r="AF138" s="79">
        <v>1800</v>
      </c>
      <c r="AG138" s="79">
        <v>2650</v>
      </c>
      <c r="AH138" s="79">
        <v>-14400</v>
      </c>
      <c r="AI138" s="79" t="s">
        <v>4265</v>
      </c>
      <c r="AJ138" s="79" t="s">
        <v>4645</v>
      </c>
      <c r="AK138" s="85" t="s">
        <v>4954</v>
      </c>
      <c r="AL138" s="79" t="s">
        <v>5203</v>
      </c>
      <c r="AM138" s="81">
        <v>42479.057303240741</v>
      </c>
      <c r="AN138" s="79" t="s">
        <v>5782</v>
      </c>
      <c r="AO138" s="85" t="s">
        <v>5918</v>
      </c>
      <c r="AP138" s="79" t="s">
        <v>66</v>
      </c>
      <c r="AQ138" s="2"/>
      <c r="AR138" s="3"/>
      <c r="AS138" s="3"/>
      <c r="AT138" s="3"/>
      <c r="AU138" s="3"/>
    </row>
    <row r="139" spans="1:47" x14ac:dyDescent="0.25">
      <c r="A139" s="65" t="s">
        <v>285</v>
      </c>
      <c r="B139" s="66"/>
      <c r="C139" s="66"/>
      <c r="D139" s="67"/>
      <c r="E139" s="69"/>
      <c r="F139" s="103" t="s">
        <v>5357</v>
      </c>
      <c r="G139" s="66"/>
      <c r="H139" s="70"/>
      <c r="I139" s="71"/>
      <c r="J139" s="71"/>
      <c r="K139" s="70" t="s">
        <v>6484</v>
      </c>
      <c r="L139" s="74"/>
      <c r="M139" s="75">
        <v>5518.2451171875</v>
      </c>
      <c r="N139" s="75">
        <v>6743.25439453125</v>
      </c>
      <c r="O139" s="76"/>
      <c r="P139" s="77"/>
      <c r="Q139" s="77"/>
      <c r="R139" s="87"/>
      <c r="S139" s="49">
        <v>0</v>
      </c>
      <c r="T139" s="49">
        <v>1</v>
      </c>
      <c r="U139" s="87"/>
      <c r="V139" s="51"/>
      <c r="W139" s="51"/>
      <c r="X139" s="51"/>
      <c r="Y139" s="51"/>
      <c r="Z139" s="50"/>
      <c r="AA139" s="72">
        <v>139</v>
      </c>
      <c r="AB139" s="72"/>
      <c r="AC139" s="73"/>
      <c r="AD139" s="79">
        <v>101</v>
      </c>
      <c r="AE139" s="79">
        <v>46</v>
      </c>
      <c r="AF139" s="79">
        <v>83</v>
      </c>
      <c r="AG139" s="79">
        <v>653</v>
      </c>
      <c r="AH139" s="79"/>
      <c r="AI139" s="79" t="s">
        <v>4266</v>
      </c>
      <c r="AJ139" s="79" t="s">
        <v>4654</v>
      </c>
      <c r="AK139" s="79"/>
      <c r="AL139" s="79"/>
      <c r="AM139" s="81">
        <v>42616.998310185183</v>
      </c>
      <c r="AN139" s="79" t="s">
        <v>5782</v>
      </c>
      <c r="AO139" s="85" t="s">
        <v>5919</v>
      </c>
      <c r="AP139" s="79" t="s">
        <v>66</v>
      </c>
      <c r="AQ139" s="2"/>
      <c r="AR139" s="3"/>
      <c r="AS139" s="3"/>
      <c r="AT139" s="3"/>
      <c r="AU139" s="3"/>
    </row>
    <row r="140" spans="1:47" x14ac:dyDescent="0.25">
      <c r="A140" s="65" t="s">
        <v>286</v>
      </c>
      <c r="B140" s="66"/>
      <c r="C140" s="66"/>
      <c r="D140" s="67"/>
      <c r="E140" s="69"/>
      <c r="F140" s="103" t="s">
        <v>5358</v>
      </c>
      <c r="G140" s="66"/>
      <c r="H140" s="70"/>
      <c r="I140" s="71"/>
      <c r="J140" s="71"/>
      <c r="K140" s="70" t="s">
        <v>6485</v>
      </c>
      <c r="L140" s="74"/>
      <c r="M140" s="75">
        <v>183.51861572265625</v>
      </c>
      <c r="N140" s="75">
        <v>6798.75244140625</v>
      </c>
      <c r="O140" s="76"/>
      <c r="P140" s="77"/>
      <c r="Q140" s="77"/>
      <c r="R140" s="87"/>
      <c r="S140" s="49">
        <v>0</v>
      </c>
      <c r="T140" s="49">
        <v>1</v>
      </c>
      <c r="U140" s="87"/>
      <c r="V140" s="51"/>
      <c r="W140" s="51"/>
      <c r="X140" s="51"/>
      <c r="Y140" s="51"/>
      <c r="Z140" s="50"/>
      <c r="AA140" s="72">
        <v>140</v>
      </c>
      <c r="AB140" s="72"/>
      <c r="AC140" s="73"/>
      <c r="AD140" s="79">
        <v>502</v>
      </c>
      <c r="AE140" s="79">
        <v>364</v>
      </c>
      <c r="AF140" s="79">
        <v>580</v>
      </c>
      <c r="AG140" s="79">
        <v>991</v>
      </c>
      <c r="AH140" s="79">
        <v>-14400</v>
      </c>
      <c r="AI140" s="79" t="s">
        <v>4267</v>
      </c>
      <c r="AJ140" s="79" t="s">
        <v>4704</v>
      </c>
      <c r="AK140" s="85" t="s">
        <v>4955</v>
      </c>
      <c r="AL140" s="79" t="s">
        <v>5203</v>
      </c>
      <c r="AM140" s="81">
        <v>41835.830474537041</v>
      </c>
      <c r="AN140" s="79" t="s">
        <v>5782</v>
      </c>
      <c r="AO140" s="85" t="s">
        <v>5920</v>
      </c>
      <c r="AP140" s="79" t="s">
        <v>66</v>
      </c>
      <c r="AQ140" s="2"/>
      <c r="AR140" s="3"/>
      <c r="AS140" s="3"/>
      <c r="AT140" s="3"/>
      <c r="AU140" s="3"/>
    </row>
    <row r="141" spans="1:47" x14ac:dyDescent="0.25">
      <c r="A141" s="65" t="s">
        <v>287</v>
      </c>
      <c r="B141" s="66"/>
      <c r="C141" s="66"/>
      <c r="D141" s="67"/>
      <c r="E141" s="69"/>
      <c r="F141" s="103" t="s">
        <v>5359</v>
      </c>
      <c r="G141" s="66"/>
      <c r="H141" s="70"/>
      <c r="I141" s="71"/>
      <c r="J141" s="71"/>
      <c r="K141" s="70" t="s">
        <v>6486</v>
      </c>
      <c r="L141" s="74"/>
      <c r="M141" s="75">
        <v>4412.7529296875</v>
      </c>
      <c r="N141" s="75">
        <v>2665.771240234375</v>
      </c>
      <c r="O141" s="76"/>
      <c r="P141" s="77"/>
      <c r="Q141" s="77"/>
      <c r="R141" s="87"/>
      <c r="S141" s="49">
        <v>0</v>
      </c>
      <c r="T141" s="49">
        <v>3</v>
      </c>
      <c r="U141" s="87"/>
      <c r="V141" s="51"/>
      <c r="W141" s="51"/>
      <c r="X141" s="51"/>
      <c r="Y141" s="51"/>
      <c r="Z141" s="50"/>
      <c r="AA141" s="72">
        <v>141</v>
      </c>
      <c r="AB141" s="72"/>
      <c r="AC141" s="73"/>
      <c r="AD141" s="79">
        <v>380</v>
      </c>
      <c r="AE141" s="79">
        <v>99</v>
      </c>
      <c r="AF141" s="79">
        <v>782</v>
      </c>
      <c r="AG141" s="79">
        <v>1364</v>
      </c>
      <c r="AH141" s="79">
        <v>-25200</v>
      </c>
      <c r="AI141" s="79"/>
      <c r="AJ141" s="79"/>
      <c r="AK141" s="79"/>
      <c r="AL141" s="79" t="s">
        <v>5204</v>
      </c>
      <c r="AM141" s="81">
        <v>41027.896770833337</v>
      </c>
      <c r="AN141" s="79" t="s">
        <v>5782</v>
      </c>
      <c r="AO141" s="85" t="s">
        <v>5921</v>
      </c>
      <c r="AP141" s="79" t="s">
        <v>66</v>
      </c>
      <c r="AQ141" s="2"/>
      <c r="AR141" s="3"/>
      <c r="AS141" s="3"/>
      <c r="AT141" s="3"/>
      <c r="AU141" s="3"/>
    </row>
    <row r="142" spans="1:47" x14ac:dyDescent="0.25">
      <c r="A142" s="65" t="s">
        <v>646</v>
      </c>
      <c r="B142" s="66"/>
      <c r="C142" s="66"/>
      <c r="D142" s="67"/>
      <c r="E142" s="69"/>
      <c r="F142" s="103" t="s">
        <v>5360</v>
      </c>
      <c r="G142" s="66"/>
      <c r="H142" s="70"/>
      <c r="I142" s="71"/>
      <c r="J142" s="71"/>
      <c r="K142" s="70" t="s">
        <v>6487</v>
      </c>
      <c r="L142" s="74"/>
      <c r="M142" s="75">
        <v>4768.76220703125</v>
      </c>
      <c r="N142" s="75">
        <v>2239.22119140625</v>
      </c>
      <c r="O142" s="76"/>
      <c r="P142" s="77"/>
      <c r="Q142" s="77"/>
      <c r="R142" s="87"/>
      <c r="S142" s="49">
        <v>13</v>
      </c>
      <c r="T142" s="49">
        <v>0</v>
      </c>
      <c r="U142" s="87"/>
      <c r="V142" s="51"/>
      <c r="W142" s="51"/>
      <c r="X142" s="51"/>
      <c r="Y142" s="51"/>
      <c r="Z142" s="50"/>
      <c r="AA142" s="72">
        <v>142</v>
      </c>
      <c r="AB142" s="72"/>
      <c r="AC142" s="73"/>
      <c r="AD142" s="79">
        <v>0</v>
      </c>
      <c r="AE142" s="79">
        <v>0</v>
      </c>
      <c r="AF142" s="79">
        <v>2</v>
      </c>
      <c r="AG142" s="79">
        <v>0</v>
      </c>
      <c r="AH142" s="79"/>
      <c r="AI142" s="79"/>
      <c r="AJ142" s="79"/>
      <c r="AK142" s="79"/>
      <c r="AL142" s="79"/>
      <c r="AM142" s="81">
        <v>40711.840532407405</v>
      </c>
      <c r="AN142" s="79" t="s">
        <v>5782</v>
      </c>
      <c r="AO142" s="85" t="s">
        <v>5922</v>
      </c>
      <c r="AP142" s="79" t="s">
        <v>65</v>
      </c>
      <c r="AQ142" s="2"/>
      <c r="AR142" s="3"/>
      <c r="AS142" s="3"/>
      <c r="AT142" s="3"/>
      <c r="AU142" s="3"/>
    </row>
    <row r="143" spans="1:47" x14ac:dyDescent="0.25">
      <c r="A143" s="65" t="s">
        <v>582</v>
      </c>
      <c r="B143" s="66"/>
      <c r="C143" s="66"/>
      <c r="D143" s="67"/>
      <c r="E143" s="69"/>
      <c r="F143" s="103" t="s">
        <v>5361</v>
      </c>
      <c r="G143" s="66"/>
      <c r="H143" s="70"/>
      <c r="I143" s="71"/>
      <c r="J143" s="71"/>
      <c r="K143" s="70" t="s">
        <v>6488</v>
      </c>
      <c r="L143" s="74"/>
      <c r="M143" s="75">
        <v>4647.078125</v>
      </c>
      <c r="N143" s="75">
        <v>2252.965087890625</v>
      </c>
      <c r="O143" s="76"/>
      <c r="P143" s="77"/>
      <c r="Q143" s="77"/>
      <c r="R143" s="87"/>
      <c r="S143" s="49">
        <v>13</v>
      </c>
      <c r="T143" s="49">
        <v>1</v>
      </c>
      <c r="U143" s="87"/>
      <c r="V143" s="51"/>
      <c r="W143" s="51"/>
      <c r="X143" s="51"/>
      <c r="Y143" s="51"/>
      <c r="Z143" s="50"/>
      <c r="AA143" s="72">
        <v>143</v>
      </c>
      <c r="AB143" s="72"/>
      <c r="AC143" s="73"/>
      <c r="AD143" s="79">
        <v>8565</v>
      </c>
      <c r="AE143" s="79">
        <v>20191</v>
      </c>
      <c r="AF143" s="79">
        <v>10781</v>
      </c>
      <c r="AG143" s="79">
        <v>305</v>
      </c>
      <c r="AH143" s="79">
        <v>-14400</v>
      </c>
      <c r="AI143" s="79" t="s">
        <v>4268</v>
      </c>
      <c r="AJ143" s="79" t="s">
        <v>4652</v>
      </c>
      <c r="AK143" s="85" t="s">
        <v>4956</v>
      </c>
      <c r="AL143" s="79" t="s">
        <v>5203</v>
      </c>
      <c r="AM143" s="81">
        <v>39546.827928240738</v>
      </c>
      <c r="AN143" s="79" t="s">
        <v>5782</v>
      </c>
      <c r="AO143" s="85" t="s">
        <v>5923</v>
      </c>
      <c r="AP143" s="79" t="s">
        <v>66</v>
      </c>
      <c r="AQ143" s="2"/>
      <c r="AR143" s="3"/>
      <c r="AS143" s="3"/>
      <c r="AT143" s="3"/>
      <c r="AU143" s="3"/>
    </row>
    <row r="144" spans="1:47" x14ac:dyDescent="0.25">
      <c r="A144" s="65" t="s">
        <v>391</v>
      </c>
      <c r="B144" s="66"/>
      <c r="C144" s="66"/>
      <c r="D144" s="67"/>
      <c r="E144" s="69"/>
      <c r="F144" s="103" t="s">
        <v>5362</v>
      </c>
      <c r="G144" s="66"/>
      <c r="H144" s="70"/>
      <c r="I144" s="71"/>
      <c r="J144" s="71"/>
      <c r="K144" s="70" t="s">
        <v>6489</v>
      </c>
      <c r="L144" s="74"/>
      <c r="M144" s="75">
        <v>4722.77099609375</v>
      </c>
      <c r="N144" s="75">
        <v>1853.0252685546875</v>
      </c>
      <c r="O144" s="76"/>
      <c r="P144" s="77"/>
      <c r="Q144" s="77"/>
      <c r="R144" s="87"/>
      <c r="S144" s="49">
        <v>15</v>
      </c>
      <c r="T144" s="49">
        <v>2</v>
      </c>
      <c r="U144" s="87"/>
      <c r="V144" s="51"/>
      <c r="W144" s="51"/>
      <c r="X144" s="51"/>
      <c r="Y144" s="51"/>
      <c r="Z144" s="50"/>
      <c r="AA144" s="72">
        <v>144</v>
      </c>
      <c r="AB144" s="72"/>
      <c r="AC144" s="73"/>
      <c r="AD144" s="79">
        <v>3345</v>
      </c>
      <c r="AE144" s="79">
        <v>2884</v>
      </c>
      <c r="AF144" s="79">
        <v>4508</v>
      </c>
      <c r="AG144" s="79">
        <v>2667</v>
      </c>
      <c r="AH144" s="79">
        <v>-14400</v>
      </c>
      <c r="AI144" s="79" t="s">
        <v>4269</v>
      </c>
      <c r="AJ144" s="79" t="s">
        <v>4705</v>
      </c>
      <c r="AK144" s="85" t="s">
        <v>4957</v>
      </c>
      <c r="AL144" s="79" t="s">
        <v>5203</v>
      </c>
      <c r="AM144" s="81">
        <v>41496.635925925926</v>
      </c>
      <c r="AN144" s="79" t="s">
        <v>5782</v>
      </c>
      <c r="AO144" s="85" t="s">
        <v>5924</v>
      </c>
      <c r="AP144" s="79" t="s">
        <v>66</v>
      </c>
      <c r="AQ144" s="2"/>
      <c r="AR144" s="3"/>
      <c r="AS144" s="3"/>
      <c r="AT144" s="3"/>
      <c r="AU144" s="3"/>
    </row>
    <row r="145" spans="1:47" x14ac:dyDescent="0.25">
      <c r="A145" s="65" t="s">
        <v>288</v>
      </c>
      <c r="B145" s="66"/>
      <c r="C145" s="66"/>
      <c r="D145" s="67"/>
      <c r="E145" s="69"/>
      <c r="F145" s="103" t="s">
        <v>5363</v>
      </c>
      <c r="G145" s="66"/>
      <c r="H145" s="70"/>
      <c r="I145" s="71"/>
      <c r="J145" s="71"/>
      <c r="K145" s="70" t="s">
        <v>6490</v>
      </c>
      <c r="L145" s="74"/>
      <c r="M145" s="75">
        <v>6619.62646484375</v>
      </c>
      <c r="N145" s="75">
        <v>5227.06787109375</v>
      </c>
      <c r="O145" s="76"/>
      <c r="P145" s="77"/>
      <c r="Q145" s="77"/>
      <c r="R145" s="87"/>
      <c r="S145" s="49">
        <v>1</v>
      </c>
      <c r="T145" s="49">
        <v>2</v>
      </c>
      <c r="U145" s="87"/>
      <c r="V145" s="51"/>
      <c r="W145" s="51"/>
      <c r="X145" s="51"/>
      <c r="Y145" s="51"/>
      <c r="Z145" s="50"/>
      <c r="AA145" s="72">
        <v>145</v>
      </c>
      <c r="AB145" s="72"/>
      <c r="AC145" s="73"/>
      <c r="AD145" s="79">
        <v>294</v>
      </c>
      <c r="AE145" s="79">
        <v>376</v>
      </c>
      <c r="AF145" s="79">
        <v>1783</v>
      </c>
      <c r="AG145" s="79">
        <v>1809</v>
      </c>
      <c r="AH145" s="79">
        <v>-10800</v>
      </c>
      <c r="AI145" s="79" t="s">
        <v>4270</v>
      </c>
      <c r="AJ145" s="79" t="s">
        <v>4652</v>
      </c>
      <c r="AK145" s="85" t="s">
        <v>4958</v>
      </c>
      <c r="AL145" s="79" t="s">
        <v>5211</v>
      </c>
      <c r="AM145" s="81">
        <v>41533.944062499999</v>
      </c>
      <c r="AN145" s="79" t="s">
        <v>5782</v>
      </c>
      <c r="AO145" s="85" t="s">
        <v>5925</v>
      </c>
      <c r="AP145" s="79" t="s">
        <v>66</v>
      </c>
      <c r="AQ145" s="2"/>
      <c r="AR145" s="3"/>
      <c r="AS145" s="3"/>
      <c r="AT145" s="3"/>
      <c r="AU145" s="3"/>
    </row>
    <row r="146" spans="1:47" x14ac:dyDescent="0.25">
      <c r="A146" s="65" t="s">
        <v>290</v>
      </c>
      <c r="B146" s="66"/>
      <c r="C146" s="66"/>
      <c r="D146" s="67"/>
      <c r="E146" s="69"/>
      <c r="F146" s="103" t="s">
        <v>5364</v>
      </c>
      <c r="G146" s="66"/>
      <c r="H146" s="70"/>
      <c r="I146" s="71"/>
      <c r="J146" s="71"/>
      <c r="K146" s="70" t="s">
        <v>6491</v>
      </c>
      <c r="L146" s="74"/>
      <c r="M146" s="75">
        <v>2950.5869140625</v>
      </c>
      <c r="N146" s="75">
        <v>1446.9390869140625</v>
      </c>
      <c r="O146" s="76"/>
      <c r="P146" s="77"/>
      <c r="Q146" s="77"/>
      <c r="R146" s="87"/>
      <c r="S146" s="49">
        <v>0</v>
      </c>
      <c r="T146" s="49">
        <v>9</v>
      </c>
      <c r="U146" s="87"/>
      <c r="V146" s="51"/>
      <c r="W146" s="51"/>
      <c r="X146" s="51"/>
      <c r="Y146" s="51"/>
      <c r="Z146" s="50"/>
      <c r="AA146" s="72">
        <v>146</v>
      </c>
      <c r="AB146" s="72"/>
      <c r="AC146" s="73"/>
      <c r="AD146" s="79">
        <v>13</v>
      </c>
      <c r="AE146" s="79">
        <v>23</v>
      </c>
      <c r="AF146" s="79">
        <v>997</v>
      </c>
      <c r="AG146" s="79">
        <v>53</v>
      </c>
      <c r="AH146" s="79">
        <v>-25200</v>
      </c>
      <c r="AI146" s="79"/>
      <c r="AJ146" s="79"/>
      <c r="AK146" s="79"/>
      <c r="AL146" s="79" t="s">
        <v>5204</v>
      </c>
      <c r="AM146" s="81">
        <v>41798.820416666669</v>
      </c>
      <c r="AN146" s="79" t="s">
        <v>5782</v>
      </c>
      <c r="AO146" s="85" t="s">
        <v>5926</v>
      </c>
      <c r="AP146" s="79" t="s">
        <v>66</v>
      </c>
      <c r="AQ146" s="2"/>
      <c r="AR146" s="3"/>
      <c r="AS146" s="3"/>
      <c r="AT146" s="3"/>
      <c r="AU146" s="3"/>
    </row>
    <row r="147" spans="1:47" x14ac:dyDescent="0.25">
      <c r="A147" s="65" t="s">
        <v>488</v>
      </c>
      <c r="B147" s="66"/>
      <c r="C147" s="66"/>
      <c r="D147" s="67"/>
      <c r="E147" s="69"/>
      <c r="F147" s="103" t="s">
        <v>5365</v>
      </c>
      <c r="G147" s="66"/>
      <c r="H147" s="70"/>
      <c r="I147" s="71"/>
      <c r="J147" s="71"/>
      <c r="K147" s="70" t="s">
        <v>6492</v>
      </c>
      <c r="L147" s="74"/>
      <c r="M147" s="75">
        <v>2823.28515625</v>
      </c>
      <c r="N147" s="75">
        <v>1291.2275390625</v>
      </c>
      <c r="O147" s="76"/>
      <c r="P147" s="77"/>
      <c r="Q147" s="77"/>
      <c r="R147" s="87"/>
      <c r="S147" s="49">
        <v>2</v>
      </c>
      <c r="T147" s="49">
        <v>3</v>
      </c>
      <c r="U147" s="87"/>
      <c r="V147" s="51"/>
      <c r="W147" s="51"/>
      <c r="X147" s="51"/>
      <c r="Y147" s="51"/>
      <c r="Z147" s="50"/>
      <c r="AA147" s="72">
        <v>147</v>
      </c>
      <c r="AB147" s="72"/>
      <c r="AC147" s="73"/>
      <c r="AD147" s="79">
        <v>381</v>
      </c>
      <c r="AE147" s="79">
        <v>993</v>
      </c>
      <c r="AF147" s="79">
        <v>35890</v>
      </c>
      <c r="AG147" s="79">
        <v>8015</v>
      </c>
      <c r="AH147" s="79">
        <v>-18000</v>
      </c>
      <c r="AI147" s="79" t="s">
        <v>4271</v>
      </c>
      <c r="AJ147" s="79" t="s">
        <v>4706</v>
      </c>
      <c r="AK147" s="79"/>
      <c r="AL147" s="79" t="s">
        <v>5207</v>
      </c>
      <c r="AM147" s="81">
        <v>40536.239814814813</v>
      </c>
      <c r="AN147" s="79" t="s">
        <v>5782</v>
      </c>
      <c r="AO147" s="85" t="s">
        <v>5927</v>
      </c>
      <c r="AP147" s="79" t="s">
        <v>66</v>
      </c>
      <c r="AQ147" s="2"/>
      <c r="AR147" s="3"/>
      <c r="AS147" s="3"/>
      <c r="AT147" s="3"/>
      <c r="AU147" s="3"/>
    </row>
    <row r="148" spans="1:47" x14ac:dyDescent="0.25">
      <c r="A148" s="65" t="s">
        <v>647</v>
      </c>
      <c r="B148" s="66"/>
      <c r="C148" s="66"/>
      <c r="D148" s="67"/>
      <c r="E148" s="69"/>
      <c r="F148" s="103" t="s">
        <v>5366</v>
      </c>
      <c r="G148" s="66"/>
      <c r="H148" s="70"/>
      <c r="I148" s="71"/>
      <c r="J148" s="71"/>
      <c r="K148" s="70" t="s">
        <v>6493</v>
      </c>
      <c r="L148" s="74"/>
      <c r="M148" s="75">
        <v>2645.3876953125</v>
      </c>
      <c r="N148" s="75">
        <v>1835.1849365234375</v>
      </c>
      <c r="O148" s="76"/>
      <c r="P148" s="77"/>
      <c r="Q148" s="77"/>
      <c r="R148" s="87"/>
      <c r="S148" s="49">
        <v>3</v>
      </c>
      <c r="T148" s="49">
        <v>0</v>
      </c>
      <c r="U148" s="87"/>
      <c r="V148" s="51"/>
      <c r="W148" s="51"/>
      <c r="X148" s="51"/>
      <c r="Y148" s="51"/>
      <c r="Z148" s="50"/>
      <c r="AA148" s="72">
        <v>148</v>
      </c>
      <c r="AB148" s="72"/>
      <c r="AC148" s="73"/>
      <c r="AD148" s="79">
        <v>1009</v>
      </c>
      <c r="AE148" s="79">
        <v>2589</v>
      </c>
      <c r="AF148" s="79">
        <v>1539</v>
      </c>
      <c r="AG148" s="79">
        <v>351</v>
      </c>
      <c r="AH148" s="79">
        <v>-18000</v>
      </c>
      <c r="AI148" s="79" t="s">
        <v>4272</v>
      </c>
      <c r="AJ148" s="79"/>
      <c r="AK148" s="85" t="s">
        <v>4959</v>
      </c>
      <c r="AL148" s="79" t="s">
        <v>5207</v>
      </c>
      <c r="AM148" s="81">
        <v>40756.141574074078</v>
      </c>
      <c r="AN148" s="79" t="s">
        <v>5782</v>
      </c>
      <c r="AO148" s="85" t="s">
        <v>5928</v>
      </c>
      <c r="AP148" s="79" t="s">
        <v>65</v>
      </c>
      <c r="AQ148" s="2"/>
      <c r="AR148" s="3"/>
      <c r="AS148" s="3"/>
      <c r="AT148" s="3"/>
      <c r="AU148" s="3"/>
    </row>
    <row r="149" spans="1:47" x14ac:dyDescent="0.25">
      <c r="A149" s="65" t="s">
        <v>648</v>
      </c>
      <c r="B149" s="66"/>
      <c r="C149" s="66"/>
      <c r="D149" s="67"/>
      <c r="E149" s="69"/>
      <c r="F149" s="103" t="s">
        <v>5367</v>
      </c>
      <c r="G149" s="66"/>
      <c r="H149" s="70"/>
      <c r="I149" s="71"/>
      <c r="J149" s="71"/>
      <c r="K149" s="70" t="s">
        <v>6494</v>
      </c>
      <c r="L149" s="74"/>
      <c r="M149" s="75">
        <v>2920.5302734375</v>
      </c>
      <c r="N149" s="75">
        <v>1887.9813232421875</v>
      </c>
      <c r="O149" s="76"/>
      <c r="P149" s="77"/>
      <c r="Q149" s="77"/>
      <c r="R149" s="87"/>
      <c r="S149" s="49">
        <v>3</v>
      </c>
      <c r="T149" s="49">
        <v>0</v>
      </c>
      <c r="U149" s="87"/>
      <c r="V149" s="51"/>
      <c r="W149" s="51"/>
      <c r="X149" s="51"/>
      <c r="Y149" s="51"/>
      <c r="Z149" s="50"/>
      <c r="AA149" s="72">
        <v>149</v>
      </c>
      <c r="AB149" s="72"/>
      <c r="AC149" s="73"/>
      <c r="AD149" s="79">
        <v>281</v>
      </c>
      <c r="AE149" s="79">
        <v>1242</v>
      </c>
      <c r="AF149" s="79">
        <v>1715</v>
      </c>
      <c r="AG149" s="79">
        <v>78</v>
      </c>
      <c r="AH149" s="79">
        <v>-18000</v>
      </c>
      <c r="AI149" s="79" t="s">
        <v>4273</v>
      </c>
      <c r="AJ149" s="79" t="s">
        <v>4707</v>
      </c>
      <c r="AK149" s="85" t="s">
        <v>4960</v>
      </c>
      <c r="AL149" s="79" t="s">
        <v>5207</v>
      </c>
      <c r="AM149" s="81">
        <v>40002.475601851853</v>
      </c>
      <c r="AN149" s="79" t="s">
        <v>5782</v>
      </c>
      <c r="AO149" s="85" t="s">
        <v>5929</v>
      </c>
      <c r="AP149" s="79" t="s">
        <v>65</v>
      </c>
      <c r="AQ149" s="2"/>
      <c r="AR149" s="3"/>
      <c r="AS149" s="3"/>
      <c r="AT149" s="3"/>
      <c r="AU149" s="3"/>
    </row>
    <row r="150" spans="1:47" x14ac:dyDescent="0.25">
      <c r="A150" s="65" t="s">
        <v>291</v>
      </c>
      <c r="B150" s="66"/>
      <c r="C150" s="66"/>
      <c r="D150" s="67"/>
      <c r="E150" s="69"/>
      <c r="F150" s="103" t="s">
        <v>5368</v>
      </c>
      <c r="G150" s="66"/>
      <c r="H150" s="70"/>
      <c r="I150" s="71"/>
      <c r="J150" s="71"/>
      <c r="K150" s="70" t="s">
        <v>6495</v>
      </c>
      <c r="L150" s="74"/>
      <c r="M150" s="75">
        <v>5337.81201171875</v>
      </c>
      <c r="N150" s="75">
        <v>2066.68212890625</v>
      </c>
      <c r="O150" s="76"/>
      <c r="P150" s="77"/>
      <c r="Q150" s="77"/>
      <c r="R150" s="87"/>
      <c r="S150" s="49">
        <v>0</v>
      </c>
      <c r="T150" s="49">
        <v>3</v>
      </c>
      <c r="U150" s="87"/>
      <c r="V150" s="51"/>
      <c r="W150" s="51"/>
      <c r="X150" s="51"/>
      <c r="Y150" s="51"/>
      <c r="Z150" s="50"/>
      <c r="AA150" s="72">
        <v>150</v>
      </c>
      <c r="AB150" s="72"/>
      <c r="AC150" s="73"/>
      <c r="AD150" s="79">
        <v>483</v>
      </c>
      <c r="AE150" s="79">
        <v>503</v>
      </c>
      <c r="AF150" s="79">
        <v>4026</v>
      </c>
      <c r="AG150" s="79">
        <v>9880</v>
      </c>
      <c r="AH150" s="79"/>
      <c r="AI150" s="79" t="s">
        <v>4274</v>
      </c>
      <c r="AJ150" s="79" t="s">
        <v>4708</v>
      </c>
      <c r="AK150" s="79"/>
      <c r="AL150" s="79"/>
      <c r="AM150" s="81">
        <v>42311.117349537039</v>
      </c>
      <c r="AN150" s="79" t="s">
        <v>5782</v>
      </c>
      <c r="AO150" s="85" t="s">
        <v>5930</v>
      </c>
      <c r="AP150" s="79" t="s">
        <v>66</v>
      </c>
      <c r="AQ150" s="2"/>
      <c r="AR150" s="3"/>
      <c r="AS150" s="3"/>
      <c r="AT150" s="3"/>
      <c r="AU150" s="3"/>
    </row>
    <row r="151" spans="1:47" x14ac:dyDescent="0.25">
      <c r="A151" s="65" t="s">
        <v>292</v>
      </c>
      <c r="B151" s="66"/>
      <c r="C151" s="66"/>
      <c r="D151" s="67"/>
      <c r="E151" s="69"/>
      <c r="F151" s="103" t="s">
        <v>5369</v>
      </c>
      <c r="G151" s="66"/>
      <c r="H151" s="70"/>
      <c r="I151" s="71"/>
      <c r="J151" s="71"/>
      <c r="K151" s="70" t="s">
        <v>6496</v>
      </c>
      <c r="L151" s="74"/>
      <c r="M151" s="75">
        <v>5006.59521484375</v>
      </c>
      <c r="N151" s="75">
        <v>1167.721923828125</v>
      </c>
      <c r="O151" s="76"/>
      <c r="P151" s="77"/>
      <c r="Q151" s="77"/>
      <c r="R151" s="87"/>
      <c r="S151" s="49">
        <v>0</v>
      </c>
      <c r="T151" s="49">
        <v>3</v>
      </c>
      <c r="U151" s="87"/>
      <c r="V151" s="51"/>
      <c r="W151" s="51"/>
      <c r="X151" s="51"/>
      <c r="Y151" s="51"/>
      <c r="Z151" s="50"/>
      <c r="AA151" s="72">
        <v>151</v>
      </c>
      <c r="AB151" s="72"/>
      <c r="AC151" s="73"/>
      <c r="AD151" s="79">
        <v>129</v>
      </c>
      <c r="AE151" s="79">
        <v>195</v>
      </c>
      <c r="AF151" s="79">
        <v>621</v>
      </c>
      <c r="AG151" s="79">
        <v>283</v>
      </c>
      <c r="AH151" s="79"/>
      <c r="AI151" s="79" t="s">
        <v>4275</v>
      </c>
      <c r="AJ151" s="79" t="s">
        <v>4645</v>
      </c>
      <c r="AK151" s="79"/>
      <c r="AL151" s="79"/>
      <c r="AM151" s="81">
        <v>41852.607523148145</v>
      </c>
      <c r="AN151" s="79" t="s">
        <v>5782</v>
      </c>
      <c r="AO151" s="85" t="s">
        <v>5931</v>
      </c>
      <c r="AP151" s="79" t="s">
        <v>66</v>
      </c>
      <c r="AQ151" s="2"/>
      <c r="AR151" s="3"/>
      <c r="AS151" s="3"/>
      <c r="AT151" s="3"/>
      <c r="AU151" s="3"/>
    </row>
    <row r="152" spans="1:47" x14ac:dyDescent="0.25">
      <c r="A152" s="65" t="s">
        <v>649</v>
      </c>
      <c r="B152" s="66"/>
      <c r="C152" s="66"/>
      <c r="D152" s="67"/>
      <c r="E152" s="69"/>
      <c r="F152" s="103" t="s">
        <v>5370</v>
      </c>
      <c r="G152" s="66"/>
      <c r="H152" s="70"/>
      <c r="I152" s="71"/>
      <c r="J152" s="71"/>
      <c r="K152" s="70" t="s">
        <v>6497</v>
      </c>
      <c r="L152" s="74"/>
      <c r="M152" s="75">
        <v>4568.654296875</v>
      </c>
      <c r="N152" s="75">
        <v>771.7921142578125</v>
      </c>
      <c r="O152" s="76"/>
      <c r="P152" s="77"/>
      <c r="Q152" s="77"/>
      <c r="R152" s="87"/>
      <c r="S152" s="49">
        <v>2</v>
      </c>
      <c r="T152" s="49">
        <v>0</v>
      </c>
      <c r="U152" s="87"/>
      <c r="V152" s="51"/>
      <c r="W152" s="51"/>
      <c r="X152" s="51"/>
      <c r="Y152" s="51"/>
      <c r="Z152" s="50"/>
      <c r="AA152" s="72">
        <v>152</v>
      </c>
      <c r="AB152" s="72"/>
      <c r="AC152" s="73"/>
      <c r="AD152" s="79">
        <v>291</v>
      </c>
      <c r="AE152" s="79">
        <v>242</v>
      </c>
      <c r="AF152" s="79">
        <v>328</v>
      </c>
      <c r="AG152" s="79">
        <v>160</v>
      </c>
      <c r="AH152" s="79"/>
      <c r="AI152" s="79" t="s">
        <v>4276</v>
      </c>
      <c r="AJ152" s="79" t="s">
        <v>4644</v>
      </c>
      <c r="AK152" s="79"/>
      <c r="AL152" s="79"/>
      <c r="AM152" s="81">
        <v>41710.939849537041</v>
      </c>
      <c r="AN152" s="79" t="s">
        <v>5782</v>
      </c>
      <c r="AO152" s="85" t="s">
        <v>5932</v>
      </c>
      <c r="AP152" s="79" t="s">
        <v>65</v>
      </c>
      <c r="AQ152" s="2"/>
      <c r="AR152" s="3"/>
      <c r="AS152" s="3"/>
      <c r="AT152" s="3"/>
      <c r="AU152" s="3"/>
    </row>
    <row r="153" spans="1:47" x14ac:dyDescent="0.25">
      <c r="A153" s="65" t="s">
        <v>535</v>
      </c>
      <c r="B153" s="66"/>
      <c r="C153" s="66"/>
      <c r="D153" s="67"/>
      <c r="E153" s="69"/>
      <c r="F153" s="103" t="s">
        <v>5371</v>
      </c>
      <c r="G153" s="66"/>
      <c r="H153" s="70"/>
      <c r="I153" s="71"/>
      <c r="J153" s="71"/>
      <c r="K153" s="70" t="s">
        <v>6498</v>
      </c>
      <c r="L153" s="74"/>
      <c r="M153" s="75">
        <v>4647.923828125</v>
      </c>
      <c r="N153" s="75">
        <v>1100.133056640625</v>
      </c>
      <c r="O153" s="76"/>
      <c r="P153" s="77"/>
      <c r="Q153" s="77"/>
      <c r="R153" s="87"/>
      <c r="S153" s="49">
        <v>5</v>
      </c>
      <c r="T153" s="49">
        <v>4</v>
      </c>
      <c r="U153" s="87"/>
      <c r="V153" s="51"/>
      <c r="W153" s="51"/>
      <c r="X153" s="51"/>
      <c r="Y153" s="51"/>
      <c r="Z153" s="50"/>
      <c r="AA153" s="72">
        <v>153</v>
      </c>
      <c r="AB153" s="72"/>
      <c r="AC153" s="73"/>
      <c r="AD153" s="79">
        <v>1811</v>
      </c>
      <c r="AE153" s="79">
        <v>1421</v>
      </c>
      <c r="AF153" s="79">
        <v>3248</v>
      </c>
      <c r="AG153" s="79">
        <v>2884</v>
      </c>
      <c r="AH153" s="79"/>
      <c r="AI153" s="79" t="s">
        <v>4277</v>
      </c>
      <c r="AJ153" s="79" t="s">
        <v>4644</v>
      </c>
      <c r="AK153" s="79"/>
      <c r="AL153" s="79"/>
      <c r="AM153" s="81">
        <v>40670.60328703704</v>
      </c>
      <c r="AN153" s="79" t="s">
        <v>5782</v>
      </c>
      <c r="AO153" s="85" t="s">
        <v>5933</v>
      </c>
      <c r="AP153" s="79" t="s">
        <v>66</v>
      </c>
      <c r="AQ153" s="2"/>
      <c r="AR153" s="3"/>
      <c r="AS153" s="3"/>
      <c r="AT153" s="3"/>
      <c r="AU153" s="3"/>
    </row>
    <row r="154" spans="1:47" x14ac:dyDescent="0.25">
      <c r="A154" s="65" t="s">
        <v>293</v>
      </c>
      <c r="B154" s="66"/>
      <c r="C154" s="66"/>
      <c r="D154" s="67"/>
      <c r="E154" s="69"/>
      <c r="F154" s="103" t="s">
        <v>5372</v>
      </c>
      <c r="G154" s="66"/>
      <c r="H154" s="70"/>
      <c r="I154" s="71"/>
      <c r="J154" s="71"/>
      <c r="K154" s="70" t="s">
        <v>6499</v>
      </c>
      <c r="L154" s="74"/>
      <c r="M154" s="75">
        <v>5300.6025390625</v>
      </c>
      <c r="N154" s="75">
        <v>1741.368896484375</v>
      </c>
      <c r="O154" s="76"/>
      <c r="P154" s="77"/>
      <c r="Q154" s="77"/>
      <c r="R154" s="87"/>
      <c r="S154" s="49">
        <v>0</v>
      </c>
      <c r="T154" s="49">
        <v>3</v>
      </c>
      <c r="U154" s="87"/>
      <c r="V154" s="51"/>
      <c r="W154" s="51"/>
      <c r="X154" s="51"/>
      <c r="Y154" s="51"/>
      <c r="Z154" s="50"/>
      <c r="AA154" s="72">
        <v>154</v>
      </c>
      <c r="AB154" s="72"/>
      <c r="AC154" s="73"/>
      <c r="AD154" s="79">
        <v>2324</v>
      </c>
      <c r="AE154" s="79">
        <v>705</v>
      </c>
      <c r="AF154" s="79">
        <v>2141</v>
      </c>
      <c r="AG154" s="79">
        <v>921</v>
      </c>
      <c r="AH154" s="79"/>
      <c r="AI154" s="79" t="s">
        <v>4278</v>
      </c>
      <c r="AJ154" s="79" t="s">
        <v>4709</v>
      </c>
      <c r="AK154" s="79"/>
      <c r="AL154" s="79"/>
      <c r="AM154" s="81">
        <v>41524.888680555552</v>
      </c>
      <c r="AN154" s="79" t="s">
        <v>5782</v>
      </c>
      <c r="AO154" s="85" t="s">
        <v>5934</v>
      </c>
      <c r="AP154" s="79" t="s">
        <v>66</v>
      </c>
      <c r="AQ154" s="2"/>
      <c r="AR154" s="3"/>
      <c r="AS154" s="3"/>
      <c r="AT154" s="3"/>
      <c r="AU154" s="3"/>
    </row>
    <row r="155" spans="1:47" x14ac:dyDescent="0.25">
      <c r="A155" s="65" t="s">
        <v>294</v>
      </c>
      <c r="B155" s="66"/>
      <c r="C155" s="66"/>
      <c r="D155" s="67"/>
      <c r="E155" s="69"/>
      <c r="F155" s="103" t="s">
        <v>5373</v>
      </c>
      <c r="G155" s="66"/>
      <c r="H155" s="70"/>
      <c r="I155" s="71"/>
      <c r="J155" s="71"/>
      <c r="K155" s="70" t="s">
        <v>6500</v>
      </c>
      <c r="L155" s="74"/>
      <c r="M155" s="75">
        <v>5737.41015625</v>
      </c>
      <c r="N155" s="75">
        <v>7419.578125</v>
      </c>
      <c r="O155" s="76"/>
      <c r="P155" s="77"/>
      <c r="Q155" s="77"/>
      <c r="R155" s="87"/>
      <c r="S155" s="49">
        <v>0</v>
      </c>
      <c r="T155" s="49">
        <v>1</v>
      </c>
      <c r="U155" s="87"/>
      <c r="V155" s="51"/>
      <c r="W155" s="51"/>
      <c r="X155" s="51"/>
      <c r="Y155" s="51"/>
      <c r="Z155" s="50"/>
      <c r="AA155" s="72">
        <v>155</v>
      </c>
      <c r="AB155" s="72"/>
      <c r="AC155" s="73"/>
      <c r="AD155" s="79">
        <v>81</v>
      </c>
      <c r="AE155" s="79">
        <v>22</v>
      </c>
      <c r="AF155" s="79">
        <v>28</v>
      </c>
      <c r="AG155" s="79">
        <v>69</v>
      </c>
      <c r="AH155" s="79"/>
      <c r="AI155" s="79"/>
      <c r="AJ155" s="79" t="s">
        <v>4654</v>
      </c>
      <c r="AK155" s="85" t="s">
        <v>4961</v>
      </c>
      <c r="AL155" s="79"/>
      <c r="AM155" s="81">
        <v>42155.884189814817</v>
      </c>
      <c r="AN155" s="79" t="s">
        <v>5782</v>
      </c>
      <c r="AO155" s="85" t="s">
        <v>5935</v>
      </c>
      <c r="AP155" s="79" t="s">
        <v>66</v>
      </c>
      <c r="AQ155" s="2"/>
      <c r="AR155" s="3"/>
      <c r="AS155" s="3"/>
      <c r="AT155" s="3"/>
      <c r="AU155" s="3"/>
    </row>
    <row r="156" spans="1:47" x14ac:dyDescent="0.25">
      <c r="A156" s="65" t="s">
        <v>295</v>
      </c>
      <c r="B156" s="66"/>
      <c r="C156" s="66"/>
      <c r="D156" s="67"/>
      <c r="E156" s="69"/>
      <c r="F156" s="103" t="s">
        <v>5374</v>
      </c>
      <c r="G156" s="66"/>
      <c r="H156" s="70"/>
      <c r="I156" s="71"/>
      <c r="J156" s="71"/>
      <c r="K156" s="70" t="s">
        <v>6501</v>
      </c>
      <c r="L156" s="74"/>
      <c r="M156" s="75">
        <v>4104.8525390625</v>
      </c>
      <c r="N156" s="75">
        <v>2215.79931640625</v>
      </c>
      <c r="O156" s="76"/>
      <c r="P156" s="77"/>
      <c r="Q156" s="77"/>
      <c r="R156" s="87"/>
      <c r="S156" s="49">
        <v>0</v>
      </c>
      <c r="T156" s="49">
        <v>3</v>
      </c>
      <c r="U156" s="87"/>
      <c r="V156" s="51"/>
      <c r="W156" s="51"/>
      <c r="X156" s="51"/>
      <c r="Y156" s="51"/>
      <c r="Z156" s="50"/>
      <c r="AA156" s="72">
        <v>156</v>
      </c>
      <c r="AB156" s="72"/>
      <c r="AC156" s="73"/>
      <c r="AD156" s="79">
        <v>274</v>
      </c>
      <c r="AE156" s="79">
        <v>47</v>
      </c>
      <c r="AF156" s="79">
        <v>487</v>
      </c>
      <c r="AG156" s="79">
        <v>11560</v>
      </c>
      <c r="AH156" s="79"/>
      <c r="AI156" s="79" t="s">
        <v>4279</v>
      </c>
      <c r="AJ156" s="79"/>
      <c r="AK156" s="79"/>
      <c r="AL156" s="79"/>
      <c r="AM156" s="81">
        <v>41620.687662037039</v>
      </c>
      <c r="AN156" s="79" t="s">
        <v>5782</v>
      </c>
      <c r="AO156" s="85" t="s">
        <v>5936</v>
      </c>
      <c r="AP156" s="79" t="s">
        <v>66</v>
      </c>
      <c r="AQ156" s="2"/>
      <c r="AR156" s="3"/>
      <c r="AS156" s="3"/>
      <c r="AT156" s="3"/>
      <c r="AU156" s="3"/>
    </row>
    <row r="157" spans="1:47" x14ac:dyDescent="0.25">
      <c r="A157" s="65" t="s">
        <v>296</v>
      </c>
      <c r="B157" s="66"/>
      <c r="C157" s="66"/>
      <c r="D157" s="67"/>
      <c r="E157" s="69"/>
      <c r="F157" s="103" t="s">
        <v>5375</v>
      </c>
      <c r="G157" s="66"/>
      <c r="H157" s="70"/>
      <c r="I157" s="71"/>
      <c r="J157" s="71"/>
      <c r="K157" s="70" t="s">
        <v>6502</v>
      </c>
      <c r="L157" s="74"/>
      <c r="M157" s="75">
        <v>4106.51123046875</v>
      </c>
      <c r="N157" s="75">
        <v>1868.6375732421875</v>
      </c>
      <c r="O157" s="76"/>
      <c r="P157" s="77"/>
      <c r="Q157" s="77"/>
      <c r="R157" s="87"/>
      <c r="S157" s="49">
        <v>0</v>
      </c>
      <c r="T157" s="49">
        <v>3</v>
      </c>
      <c r="U157" s="87"/>
      <c r="V157" s="51"/>
      <c r="W157" s="51"/>
      <c r="X157" s="51"/>
      <c r="Y157" s="51"/>
      <c r="Z157" s="50"/>
      <c r="AA157" s="72">
        <v>157</v>
      </c>
      <c r="AB157" s="72"/>
      <c r="AC157" s="73"/>
      <c r="AD157" s="79">
        <v>900</v>
      </c>
      <c r="AE157" s="79">
        <v>1337</v>
      </c>
      <c r="AF157" s="79">
        <v>8879</v>
      </c>
      <c r="AG157" s="79">
        <v>11062</v>
      </c>
      <c r="AH157" s="79">
        <v>39600</v>
      </c>
      <c r="AI157" s="79" t="s">
        <v>4280</v>
      </c>
      <c r="AJ157" s="79" t="s">
        <v>4710</v>
      </c>
      <c r="AK157" s="79"/>
      <c r="AL157" s="79" t="s">
        <v>5214</v>
      </c>
      <c r="AM157" s="81">
        <v>40870.025821759256</v>
      </c>
      <c r="AN157" s="79" t="s">
        <v>5782</v>
      </c>
      <c r="AO157" s="85" t="s">
        <v>5937</v>
      </c>
      <c r="AP157" s="79" t="s">
        <v>66</v>
      </c>
      <c r="AQ157" s="2"/>
      <c r="AR157" s="3"/>
      <c r="AS157" s="3"/>
      <c r="AT157" s="3"/>
      <c r="AU157" s="3"/>
    </row>
    <row r="158" spans="1:47" x14ac:dyDescent="0.25">
      <c r="A158" s="65" t="s">
        <v>297</v>
      </c>
      <c r="B158" s="66"/>
      <c r="C158" s="66"/>
      <c r="D158" s="67"/>
      <c r="E158" s="69"/>
      <c r="F158" s="103" t="s">
        <v>5376</v>
      </c>
      <c r="G158" s="66"/>
      <c r="H158" s="70"/>
      <c r="I158" s="71"/>
      <c r="J158" s="71"/>
      <c r="K158" s="70" t="s">
        <v>6503</v>
      </c>
      <c r="L158" s="74"/>
      <c r="M158" s="75">
        <v>6736.16845703125</v>
      </c>
      <c r="N158" s="75">
        <v>879.30902099609375</v>
      </c>
      <c r="O158" s="76"/>
      <c r="P158" s="77"/>
      <c r="Q158" s="77"/>
      <c r="R158" s="87"/>
      <c r="S158" s="49">
        <v>0</v>
      </c>
      <c r="T158" s="49">
        <v>6</v>
      </c>
      <c r="U158" s="87"/>
      <c r="V158" s="51"/>
      <c r="W158" s="51"/>
      <c r="X158" s="51"/>
      <c r="Y158" s="51"/>
      <c r="Z158" s="50"/>
      <c r="AA158" s="72">
        <v>158</v>
      </c>
      <c r="AB158" s="72"/>
      <c r="AC158" s="73"/>
      <c r="AD158" s="79">
        <v>2034</v>
      </c>
      <c r="AE158" s="79">
        <v>1408</v>
      </c>
      <c r="AF158" s="79">
        <v>5618</v>
      </c>
      <c r="AG158" s="79">
        <v>1545</v>
      </c>
      <c r="AH158" s="79">
        <v>-14400</v>
      </c>
      <c r="AI158" s="79" t="s">
        <v>4281</v>
      </c>
      <c r="AJ158" s="79" t="s">
        <v>4711</v>
      </c>
      <c r="AK158" s="85" t="s">
        <v>4962</v>
      </c>
      <c r="AL158" s="79" t="s">
        <v>5203</v>
      </c>
      <c r="AM158" s="81">
        <v>39643.664155092592</v>
      </c>
      <c r="AN158" s="79" t="s">
        <v>5782</v>
      </c>
      <c r="AO158" s="85" t="s">
        <v>5938</v>
      </c>
      <c r="AP158" s="79" t="s">
        <v>66</v>
      </c>
      <c r="AQ158" s="2"/>
      <c r="AR158" s="3"/>
      <c r="AS158" s="3"/>
      <c r="AT158" s="3"/>
      <c r="AU158" s="3"/>
    </row>
    <row r="159" spans="1:47" x14ac:dyDescent="0.25">
      <c r="A159" s="65" t="s">
        <v>650</v>
      </c>
      <c r="B159" s="66"/>
      <c r="C159" s="66"/>
      <c r="D159" s="67"/>
      <c r="E159" s="69"/>
      <c r="F159" s="103" t="s">
        <v>5377</v>
      </c>
      <c r="G159" s="66"/>
      <c r="H159" s="70"/>
      <c r="I159" s="71"/>
      <c r="J159" s="71"/>
      <c r="K159" s="70" t="s">
        <v>6504</v>
      </c>
      <c r="L159" s="74"/>
      <c r="M159" s="75">
        <v>6925.77880859375</v>
      </c>
      <c r="N159" s="75">
        <v>1384.57666015625</v>
      </c>
      <c r="O159" s="76"/>
      <c r="P159" s="77"/>
      <c r="Q159" s="77"/>
      <c r="R159" s="87"/>
      <c r="S159" s="49">
        <v>1</v>
      </c>
      <c r="T159" s="49">
        <v>0</v>
      </c>
      <c r="U159" s="87"/>
      <c r="V159" s="51"/>
      <c r="W159" s="51"/>
      <c r="X159" s="51"/>
      <c r="Y159" s="51"/>
      <c r="Z159" s="50"/>
      <c r="AA159" s="72">
        <v>159</v>
      </c>
      <c r="AB159" s="72"/>
      <c r="AC159" s="73"/>
      <c r="AD159" s="79">
        <v>215</v>
      </c>
      <c r="AE159" s="79">
        <v>4275</v>
      </c>
      <c r="AF159" s="79">
        <v>25060</v>
      </c>
      <c r="AG159" s="79">
        <v>1540</v>
      </c>
      <c r="AH159" s="79">
        <v>-18000</v>
      </c>
      <c r="AI159" s="79" t="s">
        <v>4282</v>
      </c>
      <c r="AJ159" s="79" t="s">
        <v>4712</v>
      </c>
      <c r="AK159" s="85" t="s">
        <v>4963</v>
      </c>
      <c r="AL159" s="79" t="s">
        <v>5207</v>
      </c>
      <c r="AM159" s="81">
        <v>39562.62809027778</v>
      </c>
      <c r="AN159" s="79" t="s">
        <v>5782</v>
      </c>
      <c r="AO159" s="85" t="s">
        <v>5939</v>
      </c>
      <c r="AP159" s="79" t="s">
        <v>65</v>
      </c>
      <c r="AQ159" s="2"/>
      <c r="AR159" s="3"/>
      <c r="AS159" s="3"/>
      <c r="AT159" s="3"/>
      <c r="AU159" s="3"/>
    </row>
    <row r="160" spans="1:47" x14ac:dyDescent="0.25">
      <c r="A160" s="65" t="s">
        <v>651</v>
      </c>
      <c r="B160" s="66"/>
      <c r="C160" s="66"/>
      <c r="D160" s="67"/>
      <c r="E160" s="69"/>
      <c r="F160" s="103" t="s">
        <v>5378</v>
      </c>
      <c r="G160" s="66"/>
      <c r="H160" s="70"/>
      <c r="I160" s="71"/>
      <c r="J160" s="71"/>
      <c r="K160" s="70" t="s">
        <v>6505</v>
      </c>
      <c r="L160" s="74"/>
      <c r="M160" s="75">
        <v>6546.55810546875</v>
      </c>
      <c r="N160" s="75">
        <v>374.04061889648437</v>
      </c>
      <c r="O160" s="76"/>
      <c r="P160" s="77"/>
      <c r="Q160" s="77"/>
      <c r="R160" s="87"/>
      <c r="S160" s="49">
        <v>1</v>
      </c>
      <c r="T160" s="49">
        <v>0</v>
      </c>
      <c r="U160" s="87"/>
      <c r="V160" s="51"/>
      <c r="W160" s="51"/>
      <c r="X160" s="51"/>
      <c r="Y160" s="51"/>
      <c r="Z160" s="50"/>
      <c r="AA160" s="72">
        <v>160</v>
      </c>
      <c r="AB160" s="72"/>
      <c r="AC160" s="73"/>
      <c r="AD160" s="79">
        <v>2132</v>
      </c>
      <c r="AE160" s="79">
        <v>2352</v>
      </c>
      <c r="AF160" s="79">
        <v>7755</v>
      </c>
      <c r="AG160" s="79">
        <v>1</v>
      </c>
      <c r="AH160" s="79">
        <v>0</v>
      </c>
      <c r="AI160" s="79" t="s">
        <v>4283</v>
      </c>
      <c r="AJ160" s="79" t="s">
        <v>4713</v>
      </c>
      <c r="AK160" s="85" t="s">
        <v>4964</v>
      </c>
      <c r="AL160" s="79" t="s">
        <v>5215</v>
      </c>
      <c r="AM160" s="81">
        <v>39914.831504629627</v>
      </c>
      <c r="AN160" s="79" t="s">
        <v>5782</v>
      </c>
      <c r="AO160" s="85" t="s">
        <v>5940</v>
      </c>
      <c r="AP160" s="79" t="s">
        <v>65</v>
      </c>
      <c r="AQ160" s="2"/>
      <c r="AR160" s="3"/>
      <c r="AS160" s="3"/>
      <c r="AT160" s="3"/>
      <c r="AU160" s="3"/>
    </row>
    <row r="161" spans="1:47" x14ac:dyDescent="0.25">
      <c r="A161" s="65" t="s">
        <v>652</v>
      </c>
      <c r="B161" s="66"/>
      <c r="C161" s="66"/>
      <c r="D161" s="67"/>
      <c r="E161" s="69"/>
      <c r="F161" s="103" t="s">
        <v>5379</v>
      </c>
      <c r="G161" s="66"/>
      <c r="H161" s="70"/>
      <c r="I161" s="71"/>
      <c r="J161" s="71"/>
      <c r="K161" s="70" t="s">
        <v>6506</v>
      </c>
      <c r="L161" s="74"/>
      <c r="M161" s="75">
        <v>6610.02099609375</v>
      </c>
      <c r="N161" s="75">
        <v>1457.1407470703125</v>
      </c>
      <c r="O161" s="76"/>
      <c r="P161" s="77"/>
      <c r="Q161" s="77"/>
      <c r="R161" s="87"/>
      <c r="S161" s="49">
        <v>1</v>
      </c>
      <c r="T161" s="49">
        <v>0</v>
      </c>
      <c r="U161" s="87"/>
      <c r="V161" s="51"/>
      <c r="W161" s="51"/>
      <c r="X161" s="51"/>
      <c r="Y161" s="51"/>
      <c r="Z161" s="50"/>
      <c r="AA161" s="72">
        <v>161</v>
      </c>
      <c r="AB161" s="72"/>
      <c r="AC161" s="73"/>
      <c r="AD161" s="79">
        <v>1575</v>
      </c>
      <c r="AE161" s="79">
        <v>2178</v>
      </c>
      <c r="AF161" s="79">
        <v>10862</v>
      </c>
      <c r="AG161" s="79">
        <v>232</v>
      </c>
      <c r="AH161" s="79">
        <v>-21600</v>
      </c>
      <c r="AI161" s="79" t="s">
        <v>4284</v>
      </c>
      <c r="AJ161" s="79" t="s">
        <v>4714</v>
      </c>
      <c r="AK161" s="85" t="s">
        <v>4965</v>
      </c>
      <c r="AL161" s="79" t="s">
        <v>5206</v>
      </c>
      <c r="AM161" s="81">
        <v>40014.974270833336</v>
      </c>
      <c r="AN161" s="79" t="s">
        <v>5782</v>
      </c>
      <c r="AO161" s="85" t="s">
        <v>5941</v>
      </c>
      <c r="AP161" s="79" t="s">
        <v>65</v>
      </c>
      <c r="AQ161" s="2"/>
      <c r="AR161" s="3"/>
      <c r="AS161" s="3"/>
      <c r="AT161" s="3"/>
      <c r="AU161" s="3"/>
    </row>
    <row r="162" spans="1:47" x14ac:dyDescent="0.25">
      <c r="A162" s="65" t="s">
        <v>653</v>
      </c>
      <c r="B162" s="66"/>
      <c r="C162" s="66"/>
      <c r="D162" s="67"/>
      <c r="E162" s="69"/>
      <c r="F162" s="103" t="s">
        <v>5380</v>
      </c>
      <c r="G162" s="66"/>
      <c r="H162" s="70"/>
      <c r="I162" s="71"/>
      <c r="J162" s="71"/>
      <c r="K162" s="70" t="s">
        <v>6507</v>
      </c>
      <c r="L162" s="74"/>
      <c r="M162" s="75">
        <v>7051.92626953125</v>
      </c>
      <c r="N162" s="75">
        <v>806.74505615234375</v>
      </c>
      <c r="O162" s="76"/>
      <c r="P162" s="77"/>
      <c r="Q162" s="77"/>
      <c r="R162" s="87"/>
      <c r="S162" s="49">
        <v>1</v>
      </c>
      <c r="T162" s="49">
        <v>0</v>
      </c>
      <c r="U162" s="87"/>
      <c r="V162" s="51"/>
      <c r="W162" s="51"/>
      <c r="X162" s="51"/>
      <c r="Y162" s="51"/>
      <c r="Z162" s="50"/>
      <c r="AA162" s="72">
        <v>162</v>
      </c>
      <c r="AB162" s="72"/>
      <c r="AC162" s="73"/>
      <c r="AD162" s="79">
        <v>5000</v>
      </c>
      <c r="AE162" s="79">
        <v>2589</v>
      </c>
      <c r="AF162" s="79">
        <v>25103</v>
      </c>
      <c r="AG162" s="79">
        <v>22187</v>
      </c>
      <c r="AH162" s="79">
        <v>-14400</v>
      </c>
      <c r="AI162" s="79" t="s">
        <v>4285</v>
      </c>
      <c r="AJ162" s="79" t="s">
        <v>4715</v>
      </c>
      <c r="AK162" s="85" t="s">
        <v>4966</v>
      </c>
      <c r="AL162" s="79" t="s">
        <v>5203</v>
      </c>
      <c r="AM162" s="81">
        <v>40468.028229166666</v>
      </c>
      <c r="AN162" s="79" t="s">
        <v>5782</v>
      </c>
      <c r="AO162" s="85" t="s">
        <v>5942</v>
      </c>
      <c r="AP162" s="79" t="s">
        <v>65</v>
      </c>
      <c r="AQ162" s="2"/>
      <c r="AR162" s="3"/>
      <c r="AS162" s="3"/>
      <c r="AT162" s="3"/>
      <c r="AU162" s="3"/>
    </row>
    <row r="163" spans="1:47" x14ac:dyDescent="0.25">
      <c r="A163" s="65" t="s">
        <v>654</v>
      </c>
      <c r="B163" s="66"/>
      <c r="C163" s="66"/>
      <c r="D163" s="67"/>
      <c r="E163" s="69"/>
      <c r="F163" s="103" t="s">
        <v>5381</v>
      </c>
      <c r="G163" s="66"/>
      <c r="H163" s="70"/>
      <c r="I163" s="71"/>
      <c r="J163" s="71"/>
      <c r="K163" s="70" t="s">
        <v>6508</v>
      </c>
      <c r="L163" s="74"/>
      <c r="M163" s="75">
        <v>6862.31591796875</v>
      </c>
      <c r="N163" s="75">
        <v>301.47738647460937</v>
      </c>
      <c r="O163" s="76"/>
      <c r="P163" s="77"/>
      <c r="Q163" s="77"/>
      <c r="R163" s="87"/>
      <c r="S163" s="49">
        <v>1</v>
      </c>
      <c r="T163" s="49">
        <v>0</v>
      </c>
      <c r="U163" s="87"/>
      <c r="V163" s="51"/>
      <c r="W163" s="51"/>
      <c r="X163" s="51"/>
      <c r="Y163" s="51"/>
      <c r="Z163" s="50"/>
      <c r="AA163" s="72">
        <v>163</v>
      </c>
      <c r="AB163" s="72"/>
      <c r="AC163" s="73"/>
      <c r="AD163" s="79">
        <v>1664</v>
      </c>
      <c r="AE163" s="79">
        <v>3652</v>
      </c>
      <c r="AF163" s="79">
        <v>20425</v>
      </c>
      <c r="AG163" s="79">
        <v>1211</v>
      </c>
      <c r="AH163" s="79">
        <v>-14400</v>
      </c>
      <c r="AI163" s="79" t="s">
        <v>4286</v>
      </c>
      <c r="AJ163" s="79" t="s">
        <v>4693</v>
      </c>
      <c r="AK163" s="85" t="s">
        <v>4967</v>
      </c>
      <c r="AL163" s="79" t="s">
        <v>5203</v>
      </c>
      <c r="AM163" s="81">
        <v>39748.990474537037</v>
      </c>
      <c r="AN163" s="79" t="s">
        <v>5782</v>
      </c>
      <c r="AO163" s="85" t="s">
        <v>5943</v>
      </c>
      <c r="AP163" s="79" t="s">
        <v>65</v>
      </c>
      <c r="AQ163" s="2"/>
      <c r="AR163" s="3"/>
      <c r="AS163" s="3"/>
      <c r="AT163" s="3"/>
      <c r="AU163" s="3"/>
    </row>
    <row r="164" spans="1:47" x14ac:dyDescent="0.25">
      <c r="A164" s="65" t="s">
        <v>655</v>
      </c>
      <c r="B164" s="66"/>
      <c r="C164" s="66"/>
      <c r="D164" s="67"/>
      <c r="E164" s="69"/>
      <c r="F164" s="103" t="s">
        <v>5382</v>
      </c>
      <c r="G164" s="66"/>
      <c r="H164" s="70"/>
      <c r="I164" s="71"/>
      <c r="J164" s="71"/>
      <c r="K164" s="70" t="s">
        <v>6509</v>
      </c>
      <c r="L164" s="74"/>
      <c r="M164" s="75">
        <v>6420.41064453125</v>
      </c>
      <c r="N164" s="75">
        <v>951.87225341796875</v>
      </c>
      <c r="O164" s="76"/>
      <c r="P164" s="77"/>
      <c r="Q164" s="77"/>
      <c r="R164" s="87"/>
      <c r="S164" s="49">
        <v>1</v>
      </c>
      <c r="T164" s="49">
        <v>0</v>
      </c>
      <c r="U164" s="87"/>
      <c r="V164" s="51"/>
      <c r="W164" s="51"/>
      <c r="X164" s="51"/>
      <c r="Y164" s="51"/>
      <c r="Z164" s="50"/>
      <c r="AA164" s="72">
        <v>164</v>
      </c>
      <c r="AB164" s="72"/>
      <c r="AC164" s="73"/>
      <c r="AD164" s="79">
        <v>1198</v>
      </c>
      <c r="AE164" s="79">
        <v>2874</v>
      </c>
      <c r="AF164" s="79">
        <v>7432</v>
      </c>
      <c r="AG164" s="79">
        <v>9850</v>
      </c>
      <c r="AH164" s="79">
        <v>-25200</v>
      </c>
      <c r="AI164" s="79" t="s">
        <v>4287</v>
      </c>
      <c r="AJ164" s="79" t="s">
        <v>4716</v>
      </c>
      <c r="AK164" s="85" t="s">
        <v>4968</v>
      </c>
      <c r="AL164" s="79" t="s">
        <v>5204</v>
      </c>
      <c r="AM164" s="81">
        <v>39530.215277777781</v>
      </c>
      <c r="AN164" s="79" t="s">
        <v>5782</v>
      </c>
      <c r="AO164" s="85" t="s">
        <v>5944</v>
      </c>
      <c r="AP164" s="79" t="s">
        <v>65</v>
      </c>
      <c r="AQ164" s="2"/>
      <c r="AR164" s="3"/>
      <c r="AS164" s="3"/>
      <c r="AT164" s="3"/>
      <c r="AU164" s="3"/>
    </row>
    <row r="165" spans="1:47" x14ac:dyDescent="0.25">
      <c r="A165" s="65" t="s">
        <v>298</v>
      </c>
      <c r="B165" s="66"/>
      <c r="C165" s="66"/>
      <c r="D165" s="67"/>
      <c r="E165" s="69"/>
      <c r="F165" s="103" t="s">
        <v>5383</v>
      </c>
      <c r="G165" s="66"/>
      <c r="H165" s="70"/>
      <c r="I165" s="71"/>
      <c r="J165" s="71"/>
      <c r="K165" s="70" t="s">
        <v>6510</v>
      </c>
      <c r="L165" s="74"/>
      <c r="M165" s="75">
        <v>2826.971435546875</v>
      </c>
      <c r="N165" s="75">
        <v>3183.076904296875</v>
      </c>
      <c r="O165" s="76"/>
      <c r="P165" s="77"/>
      <c r="Q165" s="77"/>
      <c r="R165" s="87"/>
      <c r="S165" s="49">
        <v>0</v>
      </c>
      <c r="T165" s="49">
        <v>3</v>
      </c>
      <c r="U165" s="87"/>
      <c r="V165" s="51"/>
      <c r="W165" s="51"/>
      <c r="X165" s="51"/>
      <c r="Y165" s="51"/>
      <c r="Z165" s="50"/>
      <c r="AA165" s="72">
        <v>165</v>
      </c>
      <c r="AB165" s="72"/>
      <c r="AC165" s="73"/>
      <c r="AD165" s="79">
        <v>168</v>
      </c>
      <c r="AE165" s="79">
        <v>11456</v>
      </c>
      <c r="AF165" s="79">
        <v>341227</v>
      </c>
      <c r="AG165" s="79">
        <v>305</v>
      </c>
      <c r="AH165" s="79"/>
      <c r="AI165" s="79" t="s">
        <v>4288</v>
      </c>
      <c r="AJ165" s="79" t="s">
        <v>4717</v>
      </c>
      <c r="AK165" s="85" t="s">
        <v>4969</v>
      </c>
      <c r="AL165" s="79"/>
      <c r="AM165" s="81">
        <v>42456.737916666665</v>
      </c>
      <c r="AN165" s="79" t="s">
        <v>5782</v>
      </c>
      <c r="AO165" s="85" t="s">
        <v>5945</v>
      </c>
      <c r="AP165" s="79" t="s">
        <v>66</v>
      </c>
      <c r="AQ165" s="2"/>
      <c r="AR165" s="3"/>
      <c r="AS165" s="3"/>
      <c r="AT165" s="3"/>
      <c r="AU165" s="3"/>
    </row>
    <row r="166" spans="1:47" x14ac:dyDescent="0.25">
      <c r="A166" s="65" t="s">
        <v>597</v>
      </c>
      <c r="B166" s="66"/>
      <c r="C166" s="66"/>
      <c r="D166" s="67"/>
      <c r="E166" s="69"/>
      <c r="F166" s="103" t="s">
        <v>5384</v>
      </c>
      <c r="G166" s="66"/>
      <c r="H166" s="70"/>
      <c r="I166" s="71"/>
      <c r="J166" s="71"/>
      <c r="K166" s="70" t="s">
        <v>6511</v>
      </c>
      <c r="L166" s="74"/>
      <c r="M166" s="75">
        <v>5871.07763671875</v>
      </c>
      <c r="N166" s="75">
        <v>8690.4755859375</v>
      </c>
      <c r="O166" s="76"/>
      <c r="P166" s="77"/>
      <c r="Q166" s="77"/>
      <c r="R166" s="87"/>
      <c r="S166" s="49">
        <v>15</v>
      </c>
      <c r="T166" s="49">
        <v>6</v>
      </c>
      <c r="U166" s="87"/>
      <c r="V166" s="51"/>
      <c r="W166" s="51"/>
      <c r="X166" s="51"/>
      <c r="Y166" s="51"/>
      <c r="Z166" s="50"/>
      <c r="AA166" s="72">
        <v>166</v>
      </c>
      <c r="AB166" s="72"/>
      <c r="AC166" s="73"/>
      <c r="AD166" s="79">
        <v>2014</v>
      </c>
      <c r="AE166" s="79">
        <v>21856</v>
      </c>
      <c r="AF166" s="79">
        <v>35912</v>
      </c>
      <c r="AG166" s="79">
        <v>8928</v>
      </c>
      <c r="AH166" s="79">
        <v>-18000</v>
      </c>
      <c r="AI166" s="79" t="s">
        <v>4289</v>
      </c>
      <c r="AJ166" s="79"/>
      <c r="AK166" s="85" t="s">
        <v>4970</v>
      </c>
      <c r="AL166" s="79" t="s">
        <v>5207</v>
      </c>
      <c r="AM166" s="81">
        <v>40242.772118055553</v>
      </c>
      <c r="AN166" s="79" t="s">
        <v>5782</v>
      </c>
      <c r="AO166" s="85" t="s">
        <v>5946</v>
      </c>
      <c r="AP166" s="79" t="s">
        <v>66</v>
      </c>
      <c r="AQ166" s="2"/>
      <c r="AR166" s="3"/>
      <c r="AS166" s="3"/>
      <c r="AT166" s="3"/>
      <c r="AU166" s="3"/>
    </row>
    <row r="167" spans="1:47" x14ac:dyDescent="0.25">
      <c r="A167" s="65" t="s">
        <v>299</v>
      </c>
      <c r="B167" s="66"/>
      <c r="C167" s="66"/>
      <c r="D167" s="67"/>
      <c r="E167" s="69"/>
      <c r="F167" s="103" t="s">
        <v>5385</v>
      </c>
      <c r="G167" s="66"/>
      <c r="H167" s="70"/>
      <c r="I167" s="71"/>
      <c r="J167" s="71"/>
      <c r="K167" s="70" t="s">
        <v>6512</v>
      </c>
      <c r="L167" s="74"/>
      <c r="M167" s="75">
        <v>2349.56689453125</v>
      </c>
      <c r="N167" s="75">
        <v>5929.05517578125</v>
      </c>
      <c r="O167" s="76"/>
      <c r="P167" s="77"/>
      <c r="Q167" s="77"/>
      <c r="R167" s="87"/>
      <c r="S167" s="49">
        <v>0</v>
      </c>
      <c r="T167" s="49">
        <v>1</v>
      </c>
      <c r="U167" s="87"/>
      <c r="V167" s="51"/>
      <c r="W167" s="51"/>
      <c r="X167" s="51"/>
      <c r="Y167" s="51"/>
      <c r="Z167" s="50"/>
      <c r="AA167" s="72">
        <v>167</v>
      </c>
      <c r="AB167" s="72"/>
      <c r="AC167" s="73"/>
      <c r="AD167" s="79">
        <v>736</v>
      </c>
      <c r="AE167" s="79">
        <v>397</v>
      </c>
      <c r="AF167" s="79">
        <v>1511</v>
      </c>
      <c r="AG167" s="79">
        <v>3369</v>
      </c>
      <c r="AH167" s="79"/>
      <c r="AI167" s="79" t="s">
        <v>4290</v>
      </c>
      <c r="AJ167" s="79"/>
      <c r="AK167" s="79"/>
      <c r="AL167" s="79"/>
      <c r="AM167" s="81">
        <v>42203.803287037037</v>
      </c>
      <c r="AN167" s="79" t="s">
        <v>5782</v>
      </c>
      <c r="AO167" s="85" t="s">
        <v>5947</v>
      </c>
      <c r="AP167" s="79" t="s">
        <v>66</v>
      </c>
      <c r="AQ167" s="2"/>
      <c r="AR167" s="3"/>
      <c r="AS167" s="3"/>
      <c r="AT167" s="3"/>
      <c r="AU167" s="3"/>
    </row>
    <row r="168" spans="1:47" x14ac:dyDescent="0.25">
      <c r="A168" s="65" t="s">
        <v>300</v>
      </c>
      <c r="B168" s="66"/>
      <c r="C168" s="66"/>
      <c r="D168" s="67"/>
      <c r="E168" s="69"/>
      <c r="F168" s="103" t="s">
        <v>5386</v>
      </c>
      <c r="G168" s="66"/>
      <c r="H168" s="70"/>
      <c r="I168" s="71"/>
      <c r="J168" s="71"/>
      <c r="K168" s="70" t="s">
        <v>6513</v>
      </c>
      <c r="L168" s="74"/>
      <c r="M168" s="75">
        <v>5535.0673828125</v>
      </c>
      <c r="N168" s="75">
        <v>8737.2177734375</v>
      </c>
      <c r="O168" s="76"/>
      <c r="P168" s="77"/>
      <c r="Q168" s="77"/>
      <c r="R168" s="87"/>
      <c r="S168" s="49">
        <v>0</v>
      </c>
      <c r="T168" s="49">
        <v>1</v>
      </c>
      <c r="U168" s="87"/>
      <c r="V168" s="51"/>
      <c r="W168" s="51"/>
      <c r="X168" s="51"/>
      <c r="Y168" s="51"/>
      <c r="Z168" s="50"/>
      <c r="AA168" s="72">
        <v>168</v>
      </c>
      <c r="AB168" s="72"/>
      <c r="AC168" s="73"/>
      <c r="AD168" s="79">
        <v>914</v>
      </c>
      <c r="AE168" s="79">
        <v>560</v>
      </c>
      <c r="AF168" s="79">
        <v>7757</v>
      </c>
      <c r="AG168" s="79">
        <v>10751</v>
      </c>
      <c r="AH168" s="79">
        <v>-14400</v>
      </c>
      <c r="AI168" s="79" t="s">
        <v>4291</v>
      </c>
      <c r="AJ168" s="79" t="s">
        <v>4718</v>
      </c>
      <c r="AK168" s="85" t="s">
        <v>4971</v>
      </c>
      <c r="AL168" s="79" t="s">
        <v>5203</v>
      </c>
      <c r="AM168" s="81">
        <v>41607.012152777781</v>
      </c>
      <c r="AN168" s="79" t="s">
        <v>5782</v>
      </c>
      <c r="AO168" s="85" t="s">
        <v>5948</v>
      </c>
      <c r="AP168" s="79" t="s">
        <v>66</v>
      </c>
      <c r="AQ168" s="2"/>
      <c r="AR168" s="3"/>
      <c r="AS168" s="3"/>
      <c r="AT168" s="3"/>
      <c r="AU168" s="3"/>
    </row>
    <row r="169" spans="1:47" x14ac:dyDescent="0.25">
      <c r="A169" s="65" t="s">
        <v>301</v>
      </c>
      <c r="B169" s="66"/>
      <c r="C169" s="66"/>
      <c r="D169" s="67"/>
      <c r="E169" s="69"/>
      <c r="F169" s="103" t="s">
        <v>5387</v>
      </c>
      <c r="G169" s="66"/>
      <c r="H169" s="70"/>
      <c r="I169" s="71"/>
      <c r="J169" s="71"/>
      <c r="K169" s="70" t="s">
        <v>6514</v>
      </c>
      <c r="L169" s="74"/>
      <c r="M169" s="75">
        <v>6060.58740234375</v>
      </c>
      <c r="N169" s="75">
        <v>7942.14453125</v>
      </c>
      <c r="O169" s="76"/>
      <c r="P169" s="77"/>
      <c r="Q169" s="77"/>
      <c r="R169" s="87"/>
      <c r="S169" s="49">
        <v>0</v>
      </c>
      <c r="T169" s="49">
        <v>1</v>
      </c>
      <c r="U169" s="87"/>
      <c r="V169" s="51"/>
      <c r="W169" s="51"/>
      <c r="X169" s="51"/>
      <c r="Y169" s="51"/>
      <c r="Z169" s="50"/>
      <c r="AA169" s="72">
        <v>169</v>
      </c>
      <c r="AB169" s="72"/>
      <c r="AC169" s="73"/>
      <c r="AD169" s="79">
        <v>95</v>
      </c>
      <c r="AE169" s="79">
        <v>101</v>
      </c>
      <c r="AF169" s="79">
        <v>1028</v>
      </c>
      <c r="AG169" s="79">
        <v>1125</v>
      </c>
      <c r="AH169" s="79">
        <v>-14400</v>
      </c>
      <c r="AI169" s="79" t="s">
        <v>4292</v>
      </c>
      <c r="AJ169" s="79" t="s">
        <v>4719</v>
      </c>
      <c r="AK169" s="79"/>
      <c r="AL169" s="79" t="s">
        <v>5203</v>
      </c>
      <c r="AM169" s="81">
        <v>39884.066678240742</v>
      </c>
      <c r="AN169" s="79" t="s">
        <v>5782</v>
      </c>
      <c r="AO169" s="85" t="s">
        <v>5949</v>
      </c>
      <c r="AP169" s="79" t="s">
        <v>66</v>
      </c>
      <c r="AQ169" s="2"/>
      <c r="AR169" s="3"/>
      <c r="AS169" s="3"/>
      <c r="AT169" s="3"/>
      <c r="AU169" s="3"/>
    </row>
    <row r="170" spans="1:47" x14ac:dyDescent="0.25">
      <c r="A170" s="65" t="s">
        <v>302</v>
      </c>
      <c r="B170" s="66"/>
      <c r="C170" s="66"/>
      <c r="D170" s="67"/>
      <c r="E170" s="69"/>
      <c r="F170" s="103" t="s">
        <v>5388</v>
      </c>
      <c r="G170" s="66"/>
      <c r="H170" s="70"/>
      <c r="I170" s="71"/>
      <c r="J170" s="71"/>
      <c r="K170" s="70" t="s">
        <v>6515</v>
      </c>
      <c r="L170" s="74"/>
      <c r="M170" s="75">
        <v>5792.82080078125</v>
      </c>
      <c r="N170" s="75">
        <v>9553.4189453125</v>
      </c>
      <c r="O170" s="76"/>
      <c r="P170" s="77"/>
      <c r="Q170" s="77"/>
      <c r="R170" s="87"/>
      <c r="S170" s="49">
        <v>0</v>
      </c>
      <c r="T170" s="49">
        <v>1</v>
      </c>
      <c r="U170" s="87"/>
      <c r="V170" s="51"/>
      <c r="W170" s="51"/>
      <c r="X170" s="51"/>
      <c r="Y170" s="51"/>
      <c r="Z170" s="50"/>
      <c r="AA170" s="72">
        <v>170</v>
      </c>
      <c r="AB170" s="72"/>
      <c r="AC170" s="73"/>
      <c r="AD170" s="79">
        <v>302</v>
      </c>
      <c r="AE170" s="79">
        <v>139</v>
      </c>
      <c r="AF170" s="79">
        <v>278</v>
      </c>
      <c r="AG170" s="79">
        <v>176</v>
      </c>
      <c r="AH170" s="79">
        <v>-18000</v>
      </c>
      <c r="AI170" s="79" t="s">
        <v>4293</v>
      </c>
      <c r="AJ170" s="79" t="s">
        <v>4720</v>
      </c>
      <c r="AK170" s="79"/>
      <c r="AL170" s="79" t="s">
        <v>5208</v>
      </c>
      <c r="AM170" s="81">
        <v>40707.778900462959</v>
      </c>
      <c r="AN170" s="79" t="s">
        <v>5782</v>
      </c>
      <c r="AO170" s="85" t="s">
        <v>5950</v>
      </c>
      <c r="AP170" s="79" t="s">
        <v>66</v>
      </c>
      <c r="AQ170" s="2"/>
      <c r="AR170" s="3"/>
      <c r="AS170" s="3"/>
      <c r="AT170" s="3"/>
      <c r="AU170" s="3"/>
    </row>
    <row r="171" spans="1:47" x14ac:dyDescent="0.25">
      <c r="A171" s="65" t="s">
        <v>303</v>
      </c>
      <c r="B171" s="66"/>
      <c r="C171" s="66"/>
      <c r="D171" s="67"/>
      <c r="E171" s="69"/>
      <c r="F171" s="103" t="s">
        <v>5389</v>
      </c>
      <c r="G171" s="66"/>
      <c r="H171" s="70"/>
      <c r="I171" s="71"/>
      <c r="J171" s="71"/>
      <c r="K171" s="70" t="s">
        <v>6516</v>
      </c>
      <c r="L171" s="74"/>
      <c r="M171" s="75">
        <v>3132.78955078125</v>
      </c>
      <c r="N171" s="75">
        <v>1301.5006103515625</v>
      </c>
      <c r="O171" s="76"/>
      <c r="P171" s="77"/>
      <c r="Q171" s="77"/>
      <c r="R171" s="87"/>
      <c r="S171" s="49">
        <v>0</v>
      </c>
      <c r="T171" s="49">
        <v>1</v>
      </c>
      <c r="U171" s="87"/>
      <c r="V171" s="51"/>
      <c r="W171" s="51"/>
      <c r="X171" s="51"/>
      <c r="Y171" s="51"/>
      <c r="Z171" s="50"/>
      <c r="AA171" s="72">
        <v>171</v>
      </c>
      <c r="AB171" s="72"/>
      <c r="AC171" s="73"/>
      <c r="AD171" s="79">
        <v>215</v>
      </c>
      <c r="AE171" s="79">
        <v>110</v>
      </c>
      <c r="AF171" s="79">
        <v>713</v>
      </c>
      <c r="AG171" s="79">
        <v>1509</v>
      </c>
      <c r="AH171" s="79"/>
      <c r="AI171" s="79"/>
      <c r="AJ171" s="79" t="s">
        <v>4721</v>
      </c>
      <c r="AK171" s="79"/>
      <c r="AL171" s="79"/>
      <c r="AM171" s="81">
        <v>42170.079675925925</v>
      </c>
      <c r="AN171" s="79" t="s">
        <v>5782</v>
      </c>
      <c r="AO171" s="85" t="s">
        <v>5951</v>
      </c>
      <c r="AP171" s="79" t="s">
        <v>66</v>
      </c>
      <c r="AQ171" s="2"/>
      <c r="AR171" s="3"/>
      <c r="AS171" s="3"/>
      <c r="AT171" s="3"/>
      <c r="AU171" s="3"/>
    </row>
    <row r="172" spans="1:47" x14ac:dyDescent="0.25">
      <c r="A172" s="65" t="s">
        <v>304</v>
      </c>
      <c r="B172" s="66"/>
      <c r="C172" s="66"/>
      <c r="D172" s="67"/>
      <c r="E172" s="69"/>
      <c r="F172" s="103" t="s">
        <v>5390</v>
      </c>
      <c r="G172" s="66"/>
      <c r="H172" s="70"/>
      <c r="I172" s="71"/>
      <c r="J172" s="71"/>
      <c r="K172" s="70" t="s">
        <v>6517</v>
      </c>
      <c r="L172" s="74"/>
      <c r="M172" s="75">
        <v>4438.8359375</v>
      </c>
      <c r="N172" s="75">
        <v>9231.298828125</v>
      </c>
      <c r="O172" s="76"/>
      <c r="P172" s="77"/>
      <c r="Q172" s="77"/>
      <c r="R172" s="87"/>
      <c r="S172" s="49">
        <v>0</v>
      </c>
      <c r="T172" s="49">
        <v>1</v>
      </c>
      <c r="U172" s="87"/>
      <c r="V172" s="51"/>
      <c r="W172" s="51"/>
      <c r="X172" s="51"/>
      <c r="Y172" s="51"/>
      <c r="Z172" s="50"/>
      <c r="AA172" s="72">
        <v>172</v>
      </c>
      <c r="AB172" s="72"/>
      <c r="AC172" s="73"/>
      <c r="AD172" s="79">
        <v>560</v>
      </c>
      <c r="AE172" s="79">
        <v>3516</v>
      </c>
      <c r="AF172" s="79">
        <v>3742</v>
      </c>
      <c r="AG172" s="79">
        <v>155</v>
      </c>
      <c r="AH172" s="79">
        <v>-14400</v>
      </c>
      <c r="AI172" s="79" t="s">
        <v>4294</v>
      </c>
      <c r="AJ172" s="79" t="s">
        <v>4644</v>
      </c>
      <c r="AK172" s="85" t="s">
        <v>4972</v>
      </c>
      <c r="AL172" s="79" t="s">
        <v>5203</v>
      </c>
      <c r="AM172" s="81">
        <v>39912.490798611114</v>
      </c>
      <c r="AN172" s="79" t="s">
        <v>5782</v>
      </c>
      <c r="AO172" s="85" t="s">
        <v>5952</v>
      </c>
      <c r="AP172" s="79" t="s">
        <v>66</v>
      </c>
      <c r="AQ172" s="2"/>
      <c r="AR172" s="3"/>
      <c r="AS172" s="3"/>
      <c r="AT172" s="3"/>
      <c r="AU172" s="3"/>
    </row>
    <row r="173" spans="1:47" x14ac:dyDescent="0.25">
      <c r="A173" s="65" t="s">
        <v>305</v>
      </c>
      <c r="B173" s="66"/>
      <c r="C173" s="66"/>
      <c r="D173" s="67"/>
      <c r="E173" s="69"/>
      <c r="F173" s="103" t="s">
        <v>5391</v>
      </c>
      <c r="G173" s="66"/>
      <c r="H173" s="70"/>
      <c r="I173" s="71"/>
      <c r="J173" s="71"/>
      <c r="K173" s="70" t="s">
        <v>6518</v>
      </c>
      <c r="L173" s="74"/>
      <c r="M173" s="75">
        <v>5111.1640625</v>
      </c>
      <c r="N173" s="75">
        <v>2563.824462890625</v>
      </c>
      <c r="O173" s="76"/>
      <c r="P173" s="77"/>
      <c r="Q173" s="77"/>
      <c r="R173" s="87"/>
      <c r="S173" s="49">
        <v>0</v>
      </c>
      <c r="T173" s="49">
        <v>3</v>
      </c>
      <c r="U173" s="87"/>
      <c r="V173" s="51"/>
      <c r="W173" s="51"/>
      <c r="X173" s="51"/>
      <c r="Y173" s="51"/>
      <c r="Z173" s="50"/>
      <c r="AA173" s="72">
        <v>173</v>
      </c>
      <c r="AB173" s="72"/>
      <c r="AC173" s="73"/>
      <c r="AD173" s="79">
        <v>290</v>
      </c>
      <c r="AE173" s="79">
        <v>2595</v>
      </c>
      <c r="AF173" s="79">
        <v>7649</v>
      </c>
      <c r="AG173" s="79">
        <v>2883</v>
      </c>
      <c r="AH173" s="79">
        <v>-25200</v>
      </c>
      <c r="AI173" s="79" t="s">
        <v>4295</v>
      </c>
      <c r="AJ173" s="79"/>
      <c r="AK173" s="79"/>
      <c r="AL173" s="79" t="s">
        <v>5204</v>
      </c>
      <c r="AM173" s="81">
        <v>41532.754016203704</v>
      </c>
      <c r="AN173" s="79" t="s">
        <v>5782</v>
      </c>
      <c r="AO173" s="85" t="s">
        <v>5953</v>
      </c>
      <c r="AP173" s="79" t="s">
        <v>66</v>
      </c>
      <c r="AQ173" s="2"/>
      <c r="AR173" s="3"/>
      <c r="AS173" s="3"/>
      <c r="AT173" s="3"/>
      <c r="AU173" s="3"/>
    </row>
    <row r="174" spans="1:47" x14ac:dyDescent="0.25">
      <c r="A174" s="65" t="s">
        <v>306</v>
      </c>
      <c r="B174" s="66"/>
      <c r="C174" s="66"/>
      <c r="D174" s="67"/>
      <c r="E174" s="69"/>
      <c r="F174" s="103" t="s">
        <v>5392</v>
      </c>
      <c r="G174" s="66"/>
      <c r="H174" s="70"/>
      <c r="I174" s="71"/>
      <c r="J174" s="71"/>
      <c r="K174" s="70" t="s">
        <v>6519</v>
      </c>
      <c r="L174" s="74"/>
      <c r="M174" s="75">
        <v>4901.23876953125</v>
      </c>
      <c r="N174" s="75">
        <v>2719.134765625</v>
      </c>
      <c r="O174" s="76"/>
      <c r="P174" s="77"/>
      <c r="Q174" s="77"/>
      <c r="R174" s="87"/>
      <c r="S174" s="49">
        <v>0</v>
      </c>
      <c r="T174" s="49">
        <v>3</v>
      </c>
      <c r="U174" s="87"/>
      <c r="V174" s="51"/>
      <c r="W174" s="51"/>
      <c r="X174" s="51"/>
      <c r="Y174" s="51"/>
      <c r="Z174" s="50"/>
      <c r="AA174" s="72">
        <v>174</v>
      </c>
      <c r="AB174" s="72"/>
      <c r="AC174" s="73"/>
      <c r="AD174" s="79">
        <v>1342</v>
      </c>
      <c r="AE174" s="79">
        <v>1805</v>
      </c>
      <c r="AF174" s="79">
        <v>3184</v>
      </c>
      <c r="AG174" s="79">
        <v>1700</v>
      </c>
      <c r="AH174" s="79">
        <v>-14400</v>
      </c>
      <c r="AI174" s="79" t="s">
        <v>4296</v>
      </c>
      <c r="AJ174" s="79" t="s">
        <v>4722</v>
      </c>
      <c r="AK174" s="85" t="s">
        <v>4973</v>
      </c>
      <c r="AL174" s="79" t="s">
        <v>5203</v>
      </c>
      <c r="AM174" s="81">
        <v>39925.745370370372</v>
      </c>
      <c r="AN174" s="79" t="s">
        <v>5782</v>
      </c>
      <c r="AO174" s="85" t="s">
        <v>5954</v>
      </c>
      <c r="AP174" s="79" t="s">
        <v>66</v>
      </c>
      <c r="AQ174" s="2"/>
      <c r="AR174" s="3"/>
      <c r="AS174" s="3"/>
      <c r="AT174" s="3"/>
      <c r="AU174" s="3"/>
    </row>
    <row r="175" spans="1:47" x14ac:dyDescent="0.25">
      <c r="A175" s="65" t="s">
        <v>307</v>
      </c>
      <c r="B175" s="66"/>
      <c r="C175" s="66"/>
      <c r="D175" s="67"/>
      <c r="E175" s="69"/>
      <c r="F175" s="103" t="s">
        <v>5393</v>
      </c>
      <c r="G175" s="66"/>
      <c r="H175" s="70"/>
      <c r="I175" s="71"/>
      <c r="J175" s="71"/>
      <c r="K175" s="70" t="s">
        <v>6520</v>
      </c>
      <c r="L175" s="74"/>
      <c r="M175" s="75">
        <v>3861.418701171875</v>
      </c>
      <c r="N175" s="75">
        <v>301.47738647460937</v>
      </c>
      <c r="O175" s="76"/>
      <c r="P175" s="77"/>
      <c r="Q175" s="77"/>
      <c r="R175" s="87"/>
      <c r="S175" s="49">
        <v>0</v>
      </c>
      <c r="T175" s="49">
        <v>1</v>
      </c>
      <c r="U175" s="87"/>
      <c r="V175" s="51"/>
      <c r="W175" s="51"/>
      <c r="X175" s="51"/>
      <c r="Y175" s="51"/>
      <c r="Z175" s="50"/>
      <c r="AA175" s="72">
        <v>175</v>
      </c>
      <c r="AB175" s="72"/>
      <c r="AC175" s="73"/>
      <c r="AD175" s="79">
        <v>140</v>
      </c>
      <c r="AE175" s="79">
        <v>128</v>
      </c>
      <c r="AF175" s="79">
        <v>499</v>
      </c>
      <c r="AG175" s="79">
        <v>154</v>
      </c>
      <c r="AH175" s="79">
        <v>-25200</v>
      </c>
      <c r="AI175" s="79" t="s">
        <v>4297</v>
      </c>
      <c r="AJ175" s="79" t="s">
        <v>4682</v>
      </c>
      <c r="AK175" s="85" t="s">
        <v>4974</v>
      </c>
      <c r="AL175" s="79" t="s">
        <v>5204</v>
      </c>
      <c r="AM175" s="81">
        <v>42797.832453703704</v>
      </c>
      <c r="AN175" s="79" t="s">
        <v>5782</v>
      </c>
      <c r="AO175" s="85" t="s">
        <v>5955</v>
      </c>
      <c r="AP175" s="79" t="s">
        <v>66</v>
      </c>
      <c r="AQ175" s="2"/>
      <c r="AR175" s="3"/>
      <c r="AS175" s="3"/>
      <c r="AT175" s="3"/>
      <c r="AU175" s="3"/>
    </row>
    <row r="176" spans="1:47" x14ac:dyDescent="0.25">
      <c r="A176" s="65" t="s">
        <v>308</v>
      </c>
      <c r="B176" s="66"/>
      <c r="C176" s="66"/>
      <c r="D176" s="67"/>
      <c r="E176" s="69"/>
      <c r="F176" s="103" t="s">
        <v>5394</v>
      </c>
      <c r="G176" s="66"/>
      <c r="H176" s="70"/>
      <c r="I176" s="71"/>
      <c r="J176" s="71"/>
      <c r="K176" s="70" t="s">
        <v>6521</v>
      </c>
      <c r="L176" s="74"/>
      <c r="M176" s="75">
        <v>4615.1474609375</v>
      </c>
      <c r="N176" s="75">
        <v>5955.8115234375</v>
      </c>
      <c r="O176" s="76"/>
      <c r="P176" s="77"/>
      <c r="Q176" s="77"/>
      <c r="R176" s="87"/>
      <c r="S176" s="49">
        <v>1</v>
      </c>
      <c r="T176" s="49">
        <v>2</v>
      </c>
      <c r="U176" s="87"/>
      <c r="V176" s="51"/>
      <c r="W176" s="51"/>
      <c r="X176" s="51"/>
      <c r="Y176" s="51"/>
      <c r="Z176" s="50"/>
      <c r="AA176" s="72">
        <v>176</v>
      </c>
      <c r="AB176" s="72"/>
      <c r="AC176" s="73"/>
      <c r="AD176" s="79">
        <v>2312</v>
      </c>
      <c r="AE176" s="79">
        <v>2268</v>
      </c>
      <c r="AF176" s="79">
        <v>15381</v>
      </c>
      <c r="AG176" s="79">
        <v>31725</v>
      </c>
      <c r="AH176" s="79">
        <v>-14400</v>
      </c>
      <c r="AI176" s="79" t="s">
        <v>4298</v>
      </c>
      <c r="AJ176" s="79" t="s">
        <v>4723</v>
      </c>
      <c r="AK176" s="85" t="s">
        <v>4975</v>
      </c>
      <c r="AL176" s="79" t="s">
        <v>5203</v>
      </c>
      <c r="AM176" s="81">
        <v>40053.781180555554</v>
      </c>
      <c r="AN176" s="79" t="s">
        <v>5782</v>
      </c>
      <c r="AO176" s="85" t="s">
        <v>5956</v>
      </c>
      <c r="AP176" s="79" t="s">
        <v>66</v>
      </c>
      <c r="AQ176" s="2"/>
      <c r="AR176" s="3"/>
      <c r="AS176" s="3"/>
      <c r="AT176" s="3"/>
      <c r="AU176" s="3"/>
    </row>
    <row r="177" spans="1:47" x14ac:dyDescent="0.25">
      <c r="A177" s="65" t="s">
        <v>531</v>
      </c>
      <c r="B177" s="66"/>
      <c r="C177" s="66"/>
      <c r="D177" s="67"/>
      <c r="E177" s="69"/>
      <c r="F177" s="103" t="s">
        <v>5395</v>
      </c>
      <c r="G177" s="66"/>
      <c r="H177" s="70"/>
      <c r="I177" s="71"/>
      <c r="J177" s="71"/>
      <c r="K177" s="70" t="s">
        <v>6522</v>
      </c>
      <c r="L177" s="74"/>
      <c r="M177" s="75">
        <v>4484.55078125</v>
      </c>
      <c r="N177" s="75">
        <v>5439.68359375</v>
      </c>
      <c r="O177" s="76"/>
      <c r="P177" s="77"/>
      <c r="Q177" s="77"/>
      <c r="R177" s="87"/>
      <c r="S177" s="49">
        <v>10</v>
      </c>
      <c r="T177" s="49">
        <v>1</v>
      </c>
      <c r="U177" s="87"/>
      <c r="V177" s="51"/>
      <c r="W177" s="51"/>
      <c r="X177" s="51"/>
      <c r="Y177" s="51"/>
      <c r="Z177" s="50"/>
      <c r="AA177" s="72">
        <v>177</v>
      </c>
      <c r="AB177" s="72"/>
      <c r="AC177" s="73"/>
      <c r="AD177" s="79">
        <v>723</v>
      </c>
      <c r="AE177" s="79">
        <v>4420</v>
      </c>
      <c r="AF177" s="79">
        <v>8005</v>
      </c>
      <c r="AG177" s="79">
        <v>355</v>
      </c>
      <c r="AH177" s="79">
        <v>-18000</v>
      </c>
      <c r="AI177" s="79" t="s">
        <v>4299</v>
      </c>
      <c r="AJ177" s="79" t="s">
        <v>4724</v>
      </c>
      <c r="AK177" s="85" t="s">
        <v>4976</v>
      </c>
      <c r="AL177" s="79" t="s">
        <v>5208</v>
      </c>
      <c r="AM177" s="81">
        <v>40204.778113425928</v>
      </c>
      <c r="AN177" s="79" t="s">
        <v>5782</v>
      </c>
      <c r="AO177" s="85" t="s">
        <v>5957</v>
      </c>
      <c r="AP177" s="79" t="s">
        <v>66</v>
      </c>
      <c r="AQ177" s="2"/>
      <c r="AR177" s="3"/>
      <c r="AS177" s="3"/>
      <c r="AT177" s="3"/>
      <c r="AU177" s="3"/>
    </row>
    <row r="178" spans="1:47" x14ac:dyDescent="0.25">
      <c r="A178" s="65" t="s">
        <v>309</v>
      </c>
      <c r="B178" s="66"/>
      <c r="C178" s="66"/>
      <c r="D178" s="67"/>
      <c r="E178" s="69"/>
      <c r="F178" s="103" t="s">
        <v>5396</v>
      </c>
      <c r="G178" s="66"/>
      <c r="H178" s="70"/>
      <c r="I178" s="71"/>
      <c r="J178" s="71"/>
      <c r="K178" s="70" t="s">
        <v>6523</v>
      </c>
      <c r="L178" s="74"/>
      <c r="M178" s="75">
        <v>475.73492431640625</v>
      </c>
      <c r="N178" s="75">
        <v>7928.32470703125</v>
      </c>
      <c r="O178" s="76"/>
      <c r="P178" s="77"/>
      <c r="Q178" s="77"/>
      <c r="R178" s="87"/>
      <c r="S178" s="49">
        <v>0</v>
      </c>
      <c r="T178" s="49">
        <v>1</v>
      </c>
      <c r="U178" s="87"/>
      <c r="V178" s="51"/>
      <c r="W178" s="51"/>
      <c r="X178" s="51"/>
      <c r="Y178" s="51"/>
      <c r="Z178" s="50"/>
      <c r="AA178" s="72">
        <v>178</v>
      </c>
      <c r="AB178" s="72"/>
      <c r="AC178" s="73"/>
      <c r="AD178" s="79">
        <v>72</v>
      </c>
      <c r="AE178" s="79">
        <v>56</v>
      </c>
      <c r="AF178" s="79">
        <v>233</v>
      </c>
      <c r="AG178" s="79">
        <v>3656</v>
      </c>
      <c r="AH178" s="79"/>
      <c r="AI178" s="79" t="s">
        <v>4300</v>
      </c>
      <c r="AJ178" s="79"/>
      <c r="AK178" s="79"/>
      <c r="AL178" s="79"/>
      <c r="AM178" s="81">
        <v>41466.930150462962</v>
      </c>
      <c r="AN178" s="79" t="s">
        <v>5782</v>
      </c>
      <c r="AO178" s="85" t="s">
        <v>5958</v>
      </c>
      <c r="AP178" s="79" t="s">
        <v>66</v>
      </c>
      <c r="AQ178" s="2"/>
      <c r="AR178" s="3"/>
      <c r="AS178" s="3"/>
      <c r="AT178" s="3"/>
      <c r="AU178" s="3"/>
    </row>
    <row r="179" spans="1:47" x14ac:dyDescent="0.25">
      <c r="A179" s="65" t="s">
        <v>310</v>
      </c>
      <c r="B179" s="66"/>
      <c r="C179" s="66"/>
      <c r="D179" s="67"/>
      <c r="E179" s="69"/>
      <c r="F179" s="103" t="s">
        <v>5397</v>
      </c>
      <c r="G179" s="66"/>
      <c r="H179" s="70"/>
      <c r="I179" s="71"/>
      <c r="J179" s="71"/>
      <c r="K179" s="70" t="s">
        <v>6524</v>
      </c>
      <c r="L179" s="74"/>
      <c r="M179" s="75">
        <v>4242.22021484375</v>
      </c>
      <c r="N179" s="75">
        <v>2463.082763671875</v>
      </c>
      <c r="O179" s="76"/>
      <c r="P179" s="77"/>
      <c r="Q179" s="77"/>
      <c r="R179" s="87"/>
      <c r="S179" s="49">
        <v>0</v>
      </c>
      <c r="T179" s="49">
        <v>3</v>
      </c>
      <c r="U179" s="87"/>
      <c r="V179" s="51"/>
      <c r="W179" s="51"/>
      <c r="X179" s="51"/>
      <c r="Y179" s="51"/>
      <c r="Z179" s="50"/>
      <c r="AA179" s="72">
        <v>179</v>
      </c>
      <c r="AB179" s="72"/>
      <c r="AC179" s="73"/>
      <c r="AD179" s="79">
        <v>190</v>
      </c>
      <c r="AE179" s="79">
        <v>49</v>
      </c>
      <c r="AF179" s="79">
        <v>639</v>
      </c>
      <c r="AG179" s="79">
        <v>1343</v>
      </c>
      <c r="AH179" s="79"/>
      <c r="AI179" s="79" t="s">
        <v>4301</v>
      </c>
      <c r="AJ179" s="79"/>
      <c r="AK179" s="79"/>
      <c r="AL179" s="79"/>
      <c r="AM179" s="81">
        <v>41658.055150462962</v>
      </c>
      <c r="AN179" s="79" t="s">
        <v>5782</v>
      </c>
      <c r="AO179" s="85" t="s">
        <v>5959</v>
      </c>
      <c r="AP179" s="79" t="s">
        <v>66</v>
      </c>
      <c r="AQ179" s="2"/>
      <c r="AR179" s="3"/>
      <c r="AS179" s="3"/>
      <c r="AT179" s="3"/>
      <c r="AU179" s="3"/>
    </row>
    <row r="180" spans="1:47" x14ac:dyDescent="0.25">
      <c r="A180" s="65" t="s">
        <v>311</v>
      </c>
      <c r="B180" s="66"/>
      <c r="C180" s="66"/>
      <c r="D180" s="67"/>
      <c r="E180" s="69"/>
      <c r="F180" s="103" t="s">
        <v>5398</v>
      </c>
      <c r="G180" s="66"/>
      <c r="H180" s="70"/>
      <c r="I180" s="71"/>
      <c r="J180" s="71"/>
      <c r="K180" s="70" t="s">
        <v>6525</v>
      </c>
      <c r="L180" s="74"/>
      <c r="M180" s="75">
        <v>4353.3994140625</v>
      </c>
      <c r="N180" s="75">
        <v>9214.705078125</v>
      </c>
      <c r="O180" s="76"/>
      <c r="P180" s="77"/>
      <c r="Q180" s="77"/>
      <c r="R180" s="87"/>
      <c r="S180" s="49">
        <v>0</v>
      </c>
      <c r="T180" s="49">
        <v>1</v>
      </c>
      <c r="U180" s="87"/>
      <c r="V180" s="51"/>
      <c r="W180" s="51"/>
      <c r="X180" s="51"/>
      <c r="Y180" s="51"/>
      <c r="Z180" s="50"/>
      <c r="AA180" s="72">
        <v>180</v>
      </c>
      <c r="AB180" s="72"/>
      <c r="AC180" s="73"/>
      <c r="AD180" s="79">
        <v>990</v>
      </c>
      <c r="AE180" s="79">
        <v>6412</v>
      </c>
      <c r="AF180" s="79">
        <v>21241</v>
      </c>
      <c r="AG180" s="79">
        <v>9169</v>
      </c>
      <c r="AH180" s="79">
        <v>-14400</v>
      </c>
      <c r="AI180" s="79" t="s">
        <v>4302</v>
      </c>
      <c r="AJ180" s="79" t="s">
        <v>4694</v>
      </c>
      <c r="AK180" s="85" t="s">
        <v>4977</v>
      </c>
      <c r="AL180" s="79" t="s">
        <v>5203</v>
      </c>
      <c r="AM180" s="81">
        <v>39760.825057870374</v>
      </c>
      <c r="AN180" s="79" t="s">
        <v>5782</v>
      </c>
      <c r="AO180" s="85" t="s">
        <v>5960</v>
      </c>
      <c r="AP180" s="79" t="s">
        <v>66</v>
      </c>
      <c r="AQ180" s="2"/>
      <c r="AR180" s="3"/>
      <c r="AS180" s="3"/>
      <c r="AT180" s="3"/>
      <c r="AU180" s="3"/>
    </row>
    <row r="181" spans="1:47" x14ac:dyDescent="0.25">
      <c r="A181" s="65" t="s">
        <v>312</v>
      </c>
      <c r="B181" s="66"/>
      <c r="C181" s="66"/>
      <c r="D181" s="67"/>
      <c r="E181" s="69"/>
      <c r="F181" s="103" t="s">
        <v>5399</v>
      </c>
      <c r="G181" s="66"/>
      <c r="H181" s="70"/>
      <c r="I181" s="71"/>
      <c r="J181" s="71"/>
      <c r="K181" s="70" t="s">
        <v>6526</v>
      </c>
      <c r="L181" s="74"/>
      <c r="M181" s="75">
        <v>4305.53466796875</v>
      </c>
      <c r="N181" s="75">
        <v>7422.0068359375</v>
      </c>
      <c r="O181" s="76"/>
      <c r="P181" s="77"/>
      <c r="Q181" s="77"/>
      <c r="R181" s="87"/>
      <c r="S181" s="49">
        <v>0</v>
      </c>
      <c r="T181" s="49">
        <v>6</v>
      </c>
      <c r="U181" s="87"/>
      <c r="V181" s="51"/>
      <c r="W181" s="51"/>
      <c r="X181" s="51"/>
      <c r="Y181" s="51"/>
      <c r="Z181" s="50"/>
      <c r="AA181" s="72">
        <v>181</v>
      </c>
      <c r="AB181" s="72"/>
      <c r="AC181" s="73"/>
      <c r="AD181" s="79">
        <v>126</v>
      </c>
      <c r="AE181" s="79">
        <v>41</v>
      </c>
      <c r="AF181" s="79">
        <v>517</v>
      </c>
      <c r="AG181" s="79">
        <v>312</v>
      </c>
      <c r="AH181" s="79"/>
      <c r="AI181" s="79"/>
      <c r="AJ181" s="79" t="s">
        <v>4725</v>
      </c>
      <c r="AK181" s="79"/>
      <c r="AL181" s="79"/>
      <c r="AM181" s="81">
        <v>40586.089629629627</v>
      </c>
      <c r="AN181" s="79" t="s">
        <v>5782</v>
      </c>
      <c r="AO181" s="85" t="s">
        <v>5961</v>
      </c>
      <c r="AP181" s="79" t="s">
        <v>66</v>
      </c>
      <c r="AQ181" s="2"/>
      <c r="AR181" s="3"/>
      <c r="AS181" s="3"/>
      <c r="AT181" s="3"/>
      <c r="AU181" s="3"/>
    </row>
    <row r="182" spans="1:47" x14ac:dyDescent="0.25">
      <c r="A182" s="65" t="s">
        <v>656</v>
      </c>
      <c r="B182" s="66"/>
      <c r="C182" s="66"/>
      <c r="D182" s="67"/>
      <c r="E182" s="69"/>
      <c r="F182" s="103" t="s">
        <v>5400</v>
      </c>
      <c r="G182" s="66"/>
      <c r="H182" s="70"/>
      <c r="I182" s="71"/>
      <c r="J182" s="71"/>
      <c r="K182" s="70" t="s">
        <v>6527</v>
      </c>
      <c r="L182" s="74"/>
      <c r="M182" s="75">
        <v>4104.8525390625</v>
      </c>
      <c r="N182" s="75">
        <v>7166.0986328125</v>
      </c>
      <c r="O182" s="76"/>
      <c r="P182" s="77"/>
      <c r="Q182" s="77"/>
      <c r="R182" s="87"/>
      <c r="S182" s="49">
        <v>1</v>
      </c>
      <c r="T182" s="49">
        <v>0</v>
      </c>
      <c r="U182" s="87"/>
      <c r="V182" s="51"/>
      <c r="W182" s="51"/>
      <c r="X182" s="51"/>
      <c r="Y182" s="51"/>
      <c r="Z182" s="50"/>
      <c r="AA182" s="72">
        <v>182</v>
      </c>
      <c r="AB182" s="72"/>
      <c r="AC182" s="73"/>
      <c r="AD182" s="79">
        <v>140</v>
      </c>
      <c r="AE182" s="79">
        <v>558</v>
      </c>
      <c r="AF182" s="79">
        <v>475</v>
      </c>
      <c r="AG182" s="79">
        <v>23</v>
      </c>
      <c r="AH182" s="79"/>
      <c r="AI182" s="79" t="s">
        <v>4303</v>
      </c>
      <c r="AJ182" s="79" t="s">
        <v>4726</v>
      </c>
      <c r="AK182" s="85" t="s">
        <v>4978</v>
      </c>
      <c r="AL182" s="79"/>
      <c r="AM182" s="81">
        <v>41644.938171296293</v>
      </c>
      <c r="AN182" s="79" t="s">
        <v>5782</v>
      </c>
      <c r="AO182" s="85" t="s">
        <v>5962</v>
      </c>
      <c r="AP182" s="79" t="s">
        <v>65</v>
      </c>
      <c r="AQ182" s="2"/>
      <c r="AR182" s="3"/>
      <c r="AS182" s="3"/>
      <c r="AT182" s="3"/>
      <c r="AU182" s="3"/>
    </row>
    <row r="183" spans="1:47" x14ac:dyDescent="0.25">
      <c r="A183" s="65" t="s">
        <v>313</v>
      </c>
      <c r="B183" s="66"/>
      <c r="C183" s="66"/>
      <c r="D183" s="67"/>
      <c r="E183" s="69"/>
      <c r="F183" s="103" t="s">
        <v>5401</v>
      </c>
      <c r="G183" s="66"/>
      <c r="H183" s="70"/>
      <c r="I183" s="71"/>
      <c r="J183" s="71"/>
      <c r="K183" s="70" t="s">
        <v>6528</v>
      </c>
      <c r="L183" s="74"/>
      <c r="M183" s="75">
        <v>4376.68408203125</v>
      </c>
      <c r="N183" s="75">
        <v>7319.83544921875</v>
      </c>
      <c r="O183" s="76"/>
      <c r="P183" s="77"/>
      <c r="Q183" s="77"/>
      <c r="R183" s="87"/>
      <c r="S183" s="49">
        <v>2</v>
      </c>
      <c r="T183" s="49">
        <v>6</v>
      </c>
      <c r="U183" s="87"/>
      <c r="V183" s="51"/>
      <c r="W183" s="51"/>
      <c r="X183" s="51"/>
      <c r="Y183" s="51"/>
      <c r="Z183" s="50"/>
      <c r="AA183" s="72">
        <v>183</v>
      </c>
      <c r="AB183" s="72"/>
      <c r="AC183" s="73"/>
      <c r="AD183" s="79">
        <v>2400</v>
      </c>
      <c r="AE183" s="79">
        <v>1455</v>
      </c>
      <c r="AF183" s="79">
        <v>5805</v>
      </c>
      <c r="AG183" s="79">
        <v>548</v>
      </c>
      <c r="AH183" s="79"/>
      <c r="AI183" s="79" t="s">
        <v>4304</v>
      </c>
      <c r="AJ183" s="79"/>
      <c r="AK183" s="79"/>
      <c r="AL183" s="79"/>
      <c r="AM183" s="81">
        <v>42134.531145833331</v>
      </c>
      <c r="AN183" s="79" t="s">
        <v>5782</v>
      </c>
      <c r="AO183" s="85" t="s">
        <v>5963</v>
      </c>
      <c r="AP183" s="79" t="s">
        <v>66</v>
      </c>
      <c r="AQ183" s="2"/>
      <c r="AR183" s="3"/>
      <c r="AS183" s="3"/>
      <c r="AT183" s="3"/>
      <c r="AU183" s="3"/>
    </row>
    <row r="184" spans="1:47" x14ac:dyDescent="0.25">
      <c r="A184" s="65" t="s">
        <v>657</v>
      </c>
      <c r="B184" s="66"/>
      <c r="C184" s="66"/>
      <c r="D184" s="67"/>
      <c r="E184" s="69"/>
      <c r="F184" s="103" t="s">
        <v>5402</v>
      </c>
      <c r="G184" s="66"/>
      <c r="H184" s="70"/>
      <c r="I184" s="71"/>
      <c r="J184" s="71"/>
      <c r="K184" s="70" t="s">
        <v>6529</v>
      </c>
      <c r="L184" s="74"/>
      <c r="M184" s="75">
        <v>4376.3408203125</v>
      </c>
      <c r="N184" s="75">
        <v>6532.01025390625</v>
      </c>
      <c r="O184" s="76"/>
      <c r="P184" s="77"/>
      <c r="Q184" s="77"/>
      <c r="R184" s="87"/>
      <c r="S184" s="49">
        <v>2</v>
      </c>
      <c r="T184" s="49">
        <v>0</v>
      </c>
      <c r="U184" s="87"/>
      <c r="V184" s="51"/>
      <c r="W184" s="51"/>
      <c r="X184" s="51"/>
      <c r="Y184" s="51"/>
      <c r="Z184" s="50"/>
      <c r="AA184" s="72">
        <v>184</v>
      </c>
      <c r="AB184" s="72"/>
      <c r="AC184" s="73"/>
      <c r="AD184" s="79">
        <v>763</v>
      </c>
      <c r="AE184" s="79">
        <v>2275</v>
      </c>
      <c r="AF184" s="79">
        <v>8932</v>
      </c>
      <c r="AG184" s="79">
        <v>158</v>
      </c>
      <c r="AH184" s="79">
        <v>-14400</v>
      </c>
      <c r="AI184" s="79" t="s">
        <v>4305</v>
      </c>
      <c r="AJ184" s="79" t="s">
        <v>4645</v>
      </c>
      <c r="AK184" s="85" t="s">
        <v>4979</v>
      </c>
      <c r="AL184" s="79" t="s">
        <v>5203</v>
      </c>
      <c r="AM184" s="81">
        <v>40949.68173611111</v>
      </c>
      <c r="AN184" s="79" t="s">
        <v>5782</v>
      </c>
      <c r="AO184" s="85" t="s">
        <v>5964</v>
      </c>
      <c r="AP184" s="79" t="s">
        <v>65</v>
      </c>
      <c r="AQ184" s="2"/>
      <c r="AR184" s="3"/>
      <c r="AS184" s="3"/>
      <c r="AT184" s="3"/>
      <c r="AU184" s="3"/>
    </row>
    <row r="185" spans="1:47" x14ac:dyDescent="0.25">
      <c r="A185" s="65" t="s">
        <v>658</v>
      </c>
      <c r="B185" s="66"/>
      <c r="C185" s="66"/>
      <c r="D185" s="67"/>
      <c r="E185" s="69"/>
      <c r="F185" s="103" t="s">
        <v>5403</v>
      </c>
      <c r="G185" s="66"/>
      <c r="H185" s="70"/>
      <c r="I185" s="71"/>
      <c r="J185" s="71"/>
      <c r="K185" s="70" t="s">
        <v>6530</v>
      </c>
      <c r="L185" s="74"/>
      <c r="M185" s="75">
        <v>4242.1162109375</v>
      </c>
      <c r="N185" s="75">
        <v>6712.56103515625</v>
      </c>
      <c r="O185" s="76"/>
      <c r="P185" s="77"/>
      <c r="Q185" s="77"/>
      <c r="R185" s="87"/>
      <c r="S185" s="49">
        <v>2</v>
      </c>
      <c r="T185" s="49">
        <v>0</v>
      </c>
      <c r="U185" s="87"/>
      <c r="V185" s="51"/>
      <c r="W185" s="51"/>
      <c r="X185" s="51"/>
      <c r="Y185" s="51"/>
      <c r="Z185" s="50"/>
      <c r="AA185" s="72">
        <v>185</v>
      </c>
      <c r="AB185" s="72"/>
      <c r="AC185" s="73"/>
      <c r="AD185" s="79">
        <v>231</v>
      </c>
      <c r="AE185" s="79">
        <v>8458</v>
      </c>
      <c r="AF185" s="79">
        <v>1915</v>
      </c>
      <c r="AG185" s="79">
        <v>134</v>
      </c>
      <c r="AH185" s="79">
        <v>-14400</v>
      </c>
      <c r="AI185" s="79" t="s">
        <v>4306</v>
      </c>
      <c r="AJ185" s="79" t="s">
        <v>4645</v>
      </c>
      <c r="AK185" s="85" t="s">
        <v>4980</v>
      </c>
      <c r="AL185" s="79" t="s">
        <v>5203</v>
      </c>
      <c r="AM185" s="81">
        <v>40647.828125</v>
      </c>
      <c r="AN185" s="79" t="s">
        <v>5782</v>
      </c>
      <c r="AO185" s="85" t="s">
        <v>5965</v>
      </c>
      <c r="AP185" s="79" t="s">
        <v>65</v>
      </c>
      <c r="AQ185" s="2"/>
      <c r="AR185" s="3"/>
      <c r="AS185" s="3"/>
      <c r="AT185" s="3"/>
      <c r="AU185" s="3"/>
    </row>
    <row r="186" spans="1:47" x14ac:dyDescent="0.25">
      <c r="A186" s="65" t="s">
        <v>659</v>
      </c>
      <c r="B186" s="66"/>
      <c r="C186" s="66"/>
      <c r="D186" s="67"/>
      <c r="E186" s="69"/>
      <c r="F186" s="103" t="s">
        <v>5404</v>
      </c>
      <c r="G186" s="66"/>
      <c r="H186" s="70"/>
      <c r="I186" s="71"/>
      <c r="J186" s="71"/>
      <c r="K186" s="70" t="s">
        <v>6531</v>
      </c>
      <c r="L186" s="74"/>
      <c r="M186" s="75">
        <v>1618.8895263671875</v>
      </c>
      <c r="N186" s="75">
        <v>2338.180908203125</v>
      </c>
      <c r="O186" s="76"/>
      <c r="P186" s="77"/>
      <c r="Q186" s="77"/>
      <c r="R186" s="87"/>
      <c r="S186" s="49">
        <v>3</v>
      </c>
      <c r="T186" s="49">
        <v>0</v>
      </c>
      <c r="U186" s="87"/>
      <c r="V186" s="51"/>
      <c r="W186" s="51"/>
      <c r="X186" s="51"/>
      <c r="Y186" s="51"/>
      <c r="Z186" s="50"/>
      <c r="AA186" s="72">
        <v>186</v>
      </c>
      <c r="AB186" s="72"/>
      <c r="AC186" s="73"/>
      <c r="AD186" s="79">
        <v>997</v>
      </c>
      <c r="AE186" s="79">
        <v>67317766</v>
      </c>
      <c r="AF186" s="79">
        <v>19219</v>
      </c>
      <c r="AG186" s="79">
        <v>1590</v>
      </c>
      <c r="AH186" s="79">
        <v>-25200</v>
      </c>
      <c r="AI186" s="79" t="s">
        <v>4307</v>
      </c>
      <c r="AJ186" s="79" t="s">
        <v>4727</v>
      </c>
      <c r="AK186" s="85" t="s">
        <v>4981</v>
      </c>
      <c r="AL186" s="79" t="s">
        <v>5204</v>
      </c>
      <c r="AM186" s="81">
        <v>39399.905393518522</v>
      </c>
      <c r="AN186" s="79" t="s">
        <v>5782</v>
      </c>
      <c r="AO186" s="85" t="s">
        <v>5966</v>
      </c>
      <c r="AP186" s="79" t="s">
        <v>65</v>
      </c>
      <c r="AQ186" s="2"/>
      <c r="AR186" s="3"/>
      <c r="AS186" s="3"/>
      <c r="AT186" s="3"/>
      <c r="AU186" s="3"/>
    </row>
    <row r="187" spans="1:47" x14ac:dyDescent="0.25">
      <c r="A187" s="65" t="s">
        <v>621</v>
      </c>
      <c r="B187" s="66"/>
      <c r="C187" s="66"/>
      <c r="D187" s="67"/>
      <c r="E187" s="69"/>
      <c r="F187" s="103" t="s">
        <v>5405</v>
      </c>
      <c r="G187" s="66"/>
      <c r="H187" s="70"/>
      <c r="I187" s="71"/>
      <c r="J187" s="71"/>
      <c r="K187" s="70" t="s">
        <v>6532</v>
      </c>
      <c r="L187" s="74"/>
      <c r="M187" s="75">
        <v>1493.9188232421875</v>
      </c>
      <c r="N187" s="75">
        <v>8172.4892578125</v>
      </c>
      <c r="O187" s="76"/>
      <c r="P187" s="77"/>
      <c r="Q187" s="77"/>
      <c r="R187" s="87"/>
      <c r="S187" s="49">
        <v>24</v>
      </c>
      <c r="T187" s="49">
        <v>1</v>
      </c>
      <c r="U187" s="87"/>
      <c r="V187" s="51"/>
      <c r="W187" s="51"/>
      <c r="X187" s="51"/>
      <c r="Y187" s="51"/>
      <c r="Z187" s="50"/>
      <c r="AA187" s="72">
        <v>187</v>
      </c>
      <c r="AB187" s="72"/>
      <c r="AC187" s="73"/>
      <c r="AD187" s="79">
        <v>261</v>
      </c>
      <c r="AE187" s="79">
        <v>9862</v>
      </c>
      <c r="AF187" s="79">
        <v>1894</v>
      </c>
      <c r="AG187" s="79">
        <v>64</v>
      </c>
      <c r="AH187" s="79">
        <v>-14400</v>
      </c>
      <c r="AI187" s="79" t="s">
        <v>4308</v>
      </c>
      <c r="AJ187" s="79" t="s">
        <v>4728</v>
      </c>
      <c r="AK187" s="85" t="s">
        <v>4982</v>
      </c>
      <c r="AL187" s="79" t="s">
        <v>5203</v>
      </c>
      <c r="AM187" s="81">
        <v>39969.000300925924</v>
      </c>
      <c r="AN187" s="79" t="s">
        <v>5782</v>
      </c>
      <c r="AO187" s="85" t="s">
        <v>5967</v>
      </c>
      <c r="AP187" s="79" t="s">
        <v>66</v>
      </c>
      <c r="AQ187" s="2"/>
      <c r="AR187" s="3"/>
      <c r="AS187" s="3"/>
      <c r="AT187" s="3"/>
      <c r="AU187" s="3"/>
    </row>
    <row r="188" spans="1:47" x14ac:dyDescent="0.25">
      <c r="A188" s="65" t="s">
        <v>314</v>
      </c>
      <c r="B188" s="66"/>
      <c r="C188" s="66"/>
      <c r="D188" s="67"/>
      <c r="E188" s="69"/>
      <c r="F188" s="103" t="s">
        <v>5406</v>
      </c>
      <c r="G188" s="66"/>
      <c r="H188" s="70"/>
      <c r="I188" s="71"/>
      <c r="J188" s="71"/>
      <c r="K188" s="70" t="s">
        <v>6533</v>
      </c>
      <c r="L188" s="74"/>
      <c r="M188" s="75">
        <v>4461.271484375</v>
      </c>
      <c r="N188" s="75">
        <v>6230.53271484375</v>
      </c>
      <c r="O188" s="76"/>
      <c r="P188" s="77"/>
      <c r="Q188" s="77"/>
      <c r="R188" s="87"/>
      <c r="S188" s="49">
        <v>0</v>
      </c>
      <c r="T188" s="49">
        <v>2</v>
      </c>
      <c r="U188" s="87"/>
      <c r="V188" s="51"/>
      <c r="W188" s="51"/>
      <c r="X188" s="51"/>
      <c r="Y188" s="51"/>
      <c r="Z188" s="50"/>
      <c r="AA188" s="72">
        <v>188</v>
      </c>
      <c r="AB188" s="72"/>
      <c r="AC188" s="73"/>
      <c r="AD188" s="79">
        <v>886</v>
      </c>
      <c r="AE188" s="79">
        <v>124</v>
      </c>
      <c r="AF188" s="79">
        <v>883</v>
      </c>
      <c r="AG188" s="79">
        <v>45</v>
      </c>
      <c r="AH188" s="79"/>
      <c r="AI188" s="79" t="s">
        <v>4309</v>
      </c>
      <c r="AJ188" s="79" t="s">
        <v>4654</v>
      </c>
      <c r="AK188" s="85" t="s">
        <v>4983</v>
      </c>
      <c r="AL188" s="79"/>
      <c r="AM188" s="81">
        <v>42781.842187499999</v>
      </c>
      <c r="AN188" s="79" t="s">
        <v>5782</v>
      </c>
      <c r="AO188" s="85" t="s">
        <v>5968</v>
      </c>
      <c r="AP188" s="79" t="s">
        <v>66</v>
      </c>
      <c r="AQ188" s="2"/>
      <c r="AR188" s="3"/>
      <c r="AS188" s="3"/>
      <c r="AT188" s="3"/>
      <c r="AU188" s="3"/>
    </row>
    <row r="189" spans="1:47" x14ac:dyDescent="0.25">
      <c r="A189" s="65" t="s">
        <v>315</v>
      </c>
      <c r="B189" s="66"/>
      <c r="C189" s="66"/>
      <c r="D189" s="67"/>
      <c r="E189" s="69"/>
      <c r="F189" s="103" t="s">
        <v>5407</v>
      </c>
      <c r="G189" s="66"/>
      <c r="H189" s="70"/>
      <c r="I189" s="71"/>
      <c r="J189" s="71"/>
      <c r="K189" s="70" t="s">
        <v>6534</v>
      </c>
      <c r="L189" s="74"/>
      <c r="M189" s="75">
        <v>2225.34130859375</v>
      </c>
      <c r="N189" s="75">
        <v>809.6170654296875</v>
      </c>
      <c r="O189" s="76"/>
      <c r="P189" s="77"/>
      <c r="Q189" s="77"/>
      <c r="R189" s="87"/>
      <c r="S189" s="49">
        <v>0</v>
      </c>
      <c r="T189" s="49">
        <v>1</v>
      </c>
      <c r="U189" s="87"/>
      <c r="V189" s="51"/>
      <c r="W189" s="51"/>
      <c r="X189" s="51"/>
      <c r="Y189" s="51"/>
      <c r="Z189" s="50"/>
      <c r="AA189" s="72">
        <v>189</v>
      </c>
      <c r="AB189" s="72"/>
      <c r="AC189" s="73"/>
      <c r="AD189" s="79">
        <v>1074</v>
      </c>
      <c r="AE189" s="79">
        <v>455</v>
      </c>
      <c r="AF189" s="79">
        <v>649</v>
      </c>
      <c r="AG189" s="79">
        <v>351</v>
      </c>
      <c r="AH189" s="79"/>
      <c r="AI189" s="79" t="s">
        <v>4310</v>
      </c>
      <c r="AJ189" s="79" t="s">
        <v>4645</v>
      </c>
      <c r="AK189" s="85" t="s">
        <v>4984</v>
      </c>
      <c r="AL189" s="79"/>
      <c r="AM189" s="81">
        <v>40396.597962962966</v>
      </c>
      <c r="AN189" s="79" t="s">
        <v>5782</v>
      </c>
      <c r="AO189" s="85" t="s">
        <v>5969</v>
      </c>
      <c r="AP189" s="79" t="s">
        <v>66</v>
      </c>
      <c r="AQ189" s="2"/>
      <c r="AR189" s="3"/>
      <c r="AS189" s="3"/>
      <c r="AT189" s="3"/>
      <c r="AU189" s="3"/>
    </row>
    <row r="190" spans="1:47" x14ac:dyDescent="0.25">
      <c r="A190" s="65" t="s">
        <v>316</v>
      </c>
      <c r="B190" s="66"/>
      <c r="C190" s="66"/>
      <c r="D190" s="67"/>
      <c r="E190" s="69"/>
      <c r="F190" s="103" t="s">
        <v>5408</v>
      </c>
      <c r="G190" s="66"/>
      <c r="H190" s="70"/>
      <c r="I190" s="71"/>
      <c r="J190" s="71"/>
      <c r="K190" s="70" t="s">
        <v>6535</v>
      </c>
      <c r="L190" s="74"/>
      <c r="M190" s="75">
        <v>9532.880859375</v>
      </c>
      <c r="N190" s="75">
        <v>816.50128173828125</v>
      </c>
      <c r="O190" s="76"/>
      <c r="P190" s="77"/>
      <c r="Q190" s="77"/>
      <c r="R190" s="87"/>
      <c r="S190" s="49">
        <v>1</v>
      </c>
      <c r="T190" s="49">
        <v>1</v>
      </c>
      <c r="U190" s="87"/>
      <c r="V190" s="51"/>
      <c r="W190" s="51"/>
      <c r="X190" s="51"/>
      <c r="Y190" s="51"/>
      <c r="Z190" s="50"/>
      <c r="AA190" s="72">
        <v>190</v>
      </c>
      <c r="AB190" s="72"/>
      <c r="AC190" s="73"/>
      <c r="AD190" s="79">
        <v>719</v>
      </c>
      <c r="AE190" s="79">
        <v>127367</v>
      </c>
      <c r="AF190" s="79">
        <v>20968</v>
      </c>
      <c r="AG190" s="79">
        <v>1812</v>
      </c>
      <c r="AH190" s="79">
        <v>-14400</v>
      </c>
      <c r="AI190" s="79" t="s">
        <v>4311</v>
      </c>
      <c r="AJ190" s="79" t="s">
        <v>4729</v>
      </c>
      <c r="AK190" s="85" t="s">
        <v>4985</v>
      </c>
      <c r="AL190" s="79" t="s">
        <v>5203</v>
      </c>
      <c r="AM190" s="81">
        <v>39940.822847222225</v>
      </c>
      <c r="AN190" s="79" t="s">
        <v>5782</v>
      </c>
      <c r="AO190" s="85" t="s">
        <v>5970</v>
      </c>
      <c r="AP190" s="79" t="s">
        <v>66</v>
      </c>
      <c r="AQ190" s="2"/>
      <c r="AR190" s="3"/>
      <c r="AS190" s="3"/>
      <c r="AT190" s="3"/>
      <c r="AU190" s="3"/>
    </row>
    <row r="191" spans="1:47" x14ac:dyDescent="0.25">
      <c r="A191" s="65" t="s">
        <v>317</v>
      </c>
      <c r="B191" s="66"/>
      <c r="C191" s="66"/>
      <c r="D191" s="67"/>
      <c r="E191" s="69"/>
      <c r="F191" s="103" t="s">
        <v>5409</v>
      </c>
      <c r="G191" s="66"/>
      <c r="H191" s="70"/>
      <c r="I191" s="71"/>
      <c r="J191" s="71"/>
      <c r="K191" s="70" t="s">
        <v>6536</v>
      </c>
      <c r="L191" s="74"/>
      <c r="M191" s="75">
        <v>2613.08544921875</v>
      </c>
      <c r="N191" s="75">
        <v>7245.87060546875</v>
      </c>
      <c r="O191" s="76"/>
      <c r="P191" s="77"/>
      <c r="Q191" s="77"/>
      <c r="R191" s="87"/>
      <c r="S191" s="49">
        <v>0</v>
      </c>
      <c r="T191" s="49">
        <v>1</v>
      </c>
      <c r="U191" s="87"/>
      <c r="V191" s="51"/>
      <c r="W191" s="51"/>
      <c r="X191" s="51"/>
      <c r="Y191" s="51"/>
      <c r="Z191" s="50"/>
      <c r="AA191" s="72">
        <v>191</v>
      </c>
      <c r="AB191" s="72"/>
      <c r="AC191" s="73"/>
      <c r="AD191" s="79">
        <v>168</v>
      </c>
      <c r="AE191" s="79">
        <v>94</v>
      </c>
      <c r="AF191" s="79">
        <v>478</v>
      </c>
      <c r="AG191" s="79">
        <v>192</v>
      </c>
      <c r="AH191" s="79">
        <v>-14400</v>
      </c>
      <c r="AI191" s="79" t="s">
        <v>4312</v>
      </c>
      <c r="AJ191" s="79" t="s">
        <v>4654</v>
      </c>
      <c r="AK191" s="85" t="s">
        <v>4986</v>
      </c>
      <c r="AL191" s="79" t="s">
        <v>5203</v>
      </c>
      <c r="AM191" s="81">
        <v>42485.597881944443</v>
      </c>
      <c r="AN191" s="79" t="s">
        <v>5782</v>
      </c>
      <c r="AO191" s="85" t="s">
        <v>5971</v>
      </c>
      <c r="AP191" s="79" t="s">
        <v>66</v>
      </c>
      <c r="AQ191" s="2"/>
      <c r="AR191" s="3"/>
      <c r="AS191" s="3"/>
      <c r="AT191" s="3"/>
      <c r="AU191" s="3"/>
    </row>
    <row r="192" spans="1:47" x14ac:dyDescent="0.25">
      <c r="A192" s="65" t="s">
        <v>318</v>
      </c>
      <c r="B192" s="66"/>
      <c r="C192" s="66"/>
      <c r="D192" s="67"/>
      <c r="E192" s="69"/>
      <c r="F192" s="103" t="s">
        <v>5410</v>
      </c>
      <c r="G192" s="66"/>
      <c r="H192" s="70"/>
      <c r="I192" s="71"/>
      <c r="J192" s="71"/>
      <c r="K192" s="70" t="s">
        <v>6537</v>
      </c>
      <c r="L192" s="74"/>
      <c r="M192" s="75">
        <v>4558.36376953125</v>
      </c>
      <c r="N192" s="75">
        <v>6208.06982421875</v>
      </c>
      <c r="O192" s="76"/>
      <c r="P192" s="77"/>
      <c r="Q192" s="77"/>
      <c r="R192" s="87"/>
      <c r="S192" s="49">
        <v>0</v>
      </c>
      <c r="T192" s="49">
        <v>1</v>
      </c>
      <c r="U192" s="87"/>
      <c r="V192" s="51"/>
      <c r="W192" s="51"/>
      <c r="X192" s="51"/>
      <c r="Y192" s="51"/>
      <c r="Z192" s="50"/>
      <c r="AA192" s="72">
        <v>192</v>
      </c>
      <c r="AB192" s="72"/>
      <c r="AC192" s="73"/>
      <c r="AD192" s="79">
        <v>1247</v>
      </c>
      <c r="AE192" s="79">
        <v>834</v>
      </c>
      <c r="AF192" s="79">
        <v>6725</v>
      </c>
      <c r="AG192" s="79">
        <v>8224</v>
      </c>
      <c r="AH192" s="79">
        <v>-14400</v>
      </c>
      <c r="AI192" s="79" t="s">
        <v>4313</v>
      </c>
      <c r="AJ192" s="79" t="s">
        <v>4730</v>
      </c>
      <c r="AK192" s="79"/>
      <c r="AL192" s="79" t="s">
        <v>5203</v>
      </c>
      <c r="AM192" s="81">
        <v>40007.54488425926</v>
      </c>
      <c r="AN192" s="79" t="s">
        <v>5782</v>
      </c>
      <c r="AO192" s="85" t="s">
        <v>5972</v>
      </c>
      <c r="AP192" s="79" t="s">
        <v>66</v>
      </c>
      <c r="AQ192" s="2"/>
      <c r="AR192" s="3"/>
      <c r="AS192" s="3"/>
      <c r="AT192" s="3"/>
      <c r="AU192" s="3"/>
    </row>
    <row r="193" spans="1:47" x14ac:dyDescent="0.25">
      <c r="A193" s="65" t="s">
        <v>319</v>
      </c>
      <c r="B193" s="66"/>
      <c r="C193" s="66"/>
      <c r="D193" s="67"/>
      <c r="E193" s="69"/>
      <c r="F193" s="103" t="s">
        <v>5411</v>
      </c>
      <c r="G193" s="66"/>
      <c r="H193" s="70"/>
      <c r="I193" s="71"/>
      <c r="J193" s="71"/>
      <c r="K193" s="70" t="s">
        <v>6538</v>
      </c>
      <c r="L193" s="74"/>
      <c r="M193" s="75">
        <v>5086.9228515625</v>
      </c>
      <c r="N193" s="75">
        <v>1853.8150634765625</v>
      </c>
      <c r="O193" s="76"/>
      <c r="P193" s="77"/>
      <c r="Q193" s="77"/>
      <c r="R193" s="87"/>
      <c r="S193" s="49">
        <v>0</v>
      </c>
      <c r="T193" s="49">
        <v>4</v>
      </c>
      <c r="U193" s="87"/>
      <c r="V193" s="51"/>
      <c r="W193" s="51"/>
      <c r="X193" s="51"/>
      <c r="Y193" s="51"/>
      <c r="Z193" s="50"/>
      <c r="AA193" s="72">
        <v>193</v>
      </c>
      <c r="AB193" s="72"/>
      <c r="AC193" s="73"/>
      <c r="AD193" s="79">
        <v>198</v>
      </c>
      <c r="AE193" s="79">
        <v>68</v>
      </c>
      <c r="AF193" s="79">
        <v>799</v>
      </c>
      <c r="AG193" s="79">
        <v>1126</v>
      </c>
      <c r="AH193" s="79"/>
      <c r="AI193" s="79" t="s">
        <v>4314</v>
      </c>
      <c r="AJ193" s="79" t="s">
        <v>4731</v>
      </c>
      <c r="AK193" s="85" t="s">
        <v>4987</v>
      </c>
      <c r="AL193" s="79"/>
      <c r="AM193" s="81">
        <v>41542.847268518519</v>
      </c>
      <c r="AN193" s="79" t="s">
        <v>5782</v>
      </c>
      <c r="AO193" s="85" t="s">
        <v>5973</v>
      </c>
      <c r="AP193" s="79" t="s">
        <v>66</v>
      </c>
      <c r="AQ193" s="2"/>
      <c r="AR193" s="3"/>
      <c r="AS193" s="3"/>
      <c r="AT193" s="3"/>
      <c r="AU193" s="3"/>
    </row>
    <row r="194" spans="1:47" x14ac:dyDescent="0.25">
      <c r="A194" s="65" t="s">
        <v>320</v>
      </c>
      <c r="B194" s="66"/>
      <c r="C194" s="66"/>
      <c r="D194" s="67"/>
      <c r="E194" s="69"/>
      <c r="F194" s="103" t="s">
        <v>5412</v>
      </c>
      <c r="G194" s="66"/>
      <c r="H194" s="70"/>
      <c r="I194" s="71"/>
      <c r="J194" s="71"/>
      <c r="K194" s="70" t="s">
        <v>6539</v>
      </c>
      <c r="L194" s="74"/>
      <c r="M194" s="75">
        <v>2902.45068359375</v>
      </c>
      <c r="N194" s="75">
        <v>7471.95849609375</v>
      </c>
      <c r="O194" s="76"/>
      <c r="P194" s="77"/>
      <c r="Q194" s="77"/>
      <c r="R194" s="87"/>
      <c r="S194" s="49">
        <v>0</v>
      </c>
      <c r="T194" s="49">
        <v>1</v>
      </c>
      <c r="U194" s="87"/>
      <c r="V194" s="51"/>
      <c r="W194" s="51"/>
      <c r="X194" s="51"/>
      <c r="Y194" s="51"/>
      <c r="Z194" s="50"/>
      <c r="AA194" s="72">
        <v>194</v>
      </c>
      <c r="AB194" s="72"/>
      <c r="AC194" s="73"/>
      <c r="AD194" s="79">
        <v>1017</v>
      </c>
      <c r="AE194" s="79">
        <v>1207</v>
      </c>
      <c r="AF194" s="79">
        <v>6192</v>
      </c>
      <c r="AG194" s="79">
        <v>5530</v>
      </c>
      <c r="AH194" s="79">
        <v>-14400</v>
      </c>
      <c r="AI194" s="79" t="s">
        <v>4315</v>
      </c>
      <c r="AJ194" s="79" t="s">
        <v>4705</v>
      </c>
      <c r="AK194" s="79"/>
      <c r="AL194" s="79" t="s">
        <v>5203</v>
      </c>
      <c r="AM194" s="81">
        <v>40839.944803240738</v>
      </c>
      <c r="AN194" s="79" t="s">
        <v>5782</v>
      </c>
      <c r="AO194" s="85" t="s">
        <v>5974</v>
      </c>
      <c r="AP194" s="79" t="s">
        <v>66</v>
      </c>
      <c r="AQ194" s="2"/>
      <c r="AR194" s="3"/>
      <c r="AS194" s="3"/>
      <c r="AT194" s="3"/>
      <c r="AU194" s="3"/>
    </row>
    <row r="195" spans="1:47" x14ac:dyDescent="0.25">
      <c r="A195" s="65" t="s">
        <v>660</v>
      </c>
      <c r="B195" s="66"/>
      <c r="C195" s="66"/>
      <c r="D195" s="67"/>
      <c r="E195" s="69"/>
      <c r="F195" s="103" t="s">
        <v>5413</v>
      </c>
      <c r="G195" s="66"/>
      <c r="H195" s="70"/>
      <c r="I195" s="71"/>
      <c r="J195" s="71"/>
      <c r="K195" s="70" t="s">
        <v>6540</v>
      </c>
      <c r="L195" s="74"/>
      <c r="M195" s="75">
        <v>5635.22021484375</v>
      </c>
      <c r="N195" s="75">
        <v>407.43869018554687</v>
      </c>
      <c r="O195" s="76"/>
      <c r="P195" s="77"/>
      <c r="Q195" s="77"/>
      <c r="R195" s="87"/>
      <c r="S195" s="49">
        <v>1</v>
      </c>
      <c r="T195" s="49">
        <v>0</v>
      </c>
      <c r="U195" s="87"/>
      <c r="V195" s="51"/>
      <c r="W195" s="51"/>
      <c r="X195" s="51"/>
      <c r="Y195" s="51"/>
      <c r="Z195" s="50"/>
      <c r="AA195" s="72">
        <v>195</v>
      </c>
      <c r="AB195" s="72"/>
      <c r="AC195" s="73"/>
      <c r="AD195" s="79">
        <v>4053</v>
      </c>
      <c r="AE195" s="79">
        <v>91428</v>
      </c>
      <c r="AF195" s="79">
        <v>178073</v>
      </c>
      <c r="AG195" s="79">
        <v>4878</v>
      </c>
      <c r="AH195" s="79">
        <v>-25200</v>
      </c>
      <c r="AI195" s="79" t="s">
        <v>4316</v>
      </c>
      <c r="AJ195" s="79" t="s">
        <v>4732</v>
      </c>
      <c r="AK195" s="85" t="s">
        <v>4988</v>
      </c>
      <c r="AL195" s="79" t="s">
        <v>5204</v>
      </c>
      <c r="AM195" s="81">
        <v>40461.072025462963</v>
      </c>
      <c r="AN195" s="79" t="s">
        <v>5782</v>
      </c>
      <c r="AO195" s="85" t="s">
        <v>5975</v>
      </c>
      <c r="AP195" s="79" t="s">
        <v>65</v>
      </c>
      <c r="AQ195" s="2"/>
      <c r="AR195" s="3"/>
      <c r="AS195" s="3"/>
      <c r="AT195" s="3"/>
      <c r="AU195" s="3"/>
    </row>
    <row r="196" spans="1:47" x14ac:dyDescent="0.25">
      <c r="A196" s="65" t="s">
        <v>661</v>
      </c>
      <c r="B196" s="66"/>
      <c r="C196" s="66"/>
      <c r="D196" s="67"/>
      <c r="E196" s="69"/>
      <c r="F196" s="103" t="s">
        <v>5414</v>
      </c>
      <c r="G196" s="66"/>
      <c r="H196" s="70"/>
      <c r="I196" s="71"/>
      <c r="J196" s="71"/>
      <c r="K196" s="70" t="s">
        <v>6541</v>
      </c>
      <c r="L196" s="74"/>
      <c r="M196" s="75">
        <v>6239.9775390625</v>
      </c>
      <c r="N196" s="75">
        <v>723.0233154296875</v>
      </c>
      <c r="O196" s="76"/>
      <c r="P196" s="77"/>
      <c r="Q196" s="77"/>
      <c r="R196" s="87"/>
      <c r="S196" s="49">
        <v>1</v>
      </c>
      <c r="T196" s="49">
        <v>0</v>
      </c>
      <c r="U196" s="87"/>
      <c r="V196" s="51"/>
      <c r="W196" s="51"/>
      <c r="X196" s="51"/>
      <c r="Y196" s="51"/>
      <c r="Z196" s="50"/>
      <c r="AA196" s="72">
        <v>196</v>
      </c>
      <c r="AB196" s="72"/>
      <c r="AC196" s="73"/>
      <c r="AD196" s="79">
        <v>162</v>
      </c>
      <c r="AE196" s="79">
        <v>60445048</v>
      </c>
      <c r="AF196" s="79">
        <v>4415</v>
      </c>
      <c r="AG196" s="79">
        <v>4128</v>
      </c>
      <c r="AH196" s="79">
        <v>-25200</v>
      </c>
      <c r="AI196" s="79" t="s">
        <v>4317</v>
      </c>
      <c r="AJ196" s="79" t="s">
        <v>4733</v>
      </c>
      <c r="AK196" s="85" t="s">
        <v>4989</v>
      </c>
      <c r="AL196" s="79" t="s">
        <v>5204</v>
      </c>
      <c r="AM196" s="81">
        <v>39133.608263888891</v>
      </c>
      <c r="AN196" s="79" t="s">
        <v>5782</v>
      </c>
      <c r="AO196" s="85" t="s">
        <v>5976</v>
      </c>
      <c r="AP196" s="79" t="s">
        <v>65</v>
      </c>
      <c r="AQ196" s="2"/>
      <c r="AR196" s="3"/>
      <c r="AS196" s="3"/>
      <c r="AT196" s="3"/>
      <c r="AU196" s="3"/>
    </row>
    <row r="197" spans="1:47" x14ac:dyDescent="0.25">
      <c r="A197" s="65" t="s">
        <v>662</v>
      </c>
      <c r="B197" s="66"/>
      <c r="C197" s="66"/>
      <c r="D197" s="67"/>
      <c r="E197" s="69"/>
      <c r="F197" s="103" t="s">
        <v>5415</v>
      </c>
      <c r="G197" s="66"/>
      <c r="H197" s="70"/>
      <c r="I197" s="71"/>
      <c r="J197" s="71"/>
      <c r="K197" s="70" t="s">
        <v>6542</v>
      </c>
      <c r="L197" s="74"/>
      <c r="M197" s="75">
        <v>5518.2451171875</v>
      </c>
      <c r="N197" s="75">
        <v>933.1710205078125</v>
      </c>
      <c r="O197" s="76"/>
      <c r="P197" s="77"/>
      <c r="Q197" s="77"/>
      <c r="R197" s="87"/>
      <c r="S197" s="49">
        <v>1</v>
      </c>
      <c r="T197" s="49">
        <v>0</v>
      </c>
      <c r="U197" s="87"/>
      <c r="V197" s="51"/>
      <c r="W197" s="51"/>
      <c r="X197" s="51"/>
      <c r="Y197" s="51"/>
      <c r="Z197" s="50"/>
      <c r="AA197" s="72">
        <v>197</v>
      </c>
      <c r="AB197" s="72"/>
      <c r="AC197" s="73"/>
      <c r="AD197" s="79">
        <v>46</v>
      </c>
      <c r="AE197" s="79">
        <v>21</v>
      </c>
      <c r="AF197" s="79">
        <v>2</v>
      </c>
      <c r="AG197" s="79">
        <v>2</v>
      </c>
      <c r="AH197" s="79"/>
      <c r="AI197" s="79"/>
      <c r="AJ197" s="79" t="s">
        <v>4654</v>
      </c>
      <c r="AK197" s="79"/>
      <c r="AL197" s="79"/>
      <c r="AM197" s="81">
        <v>42813.725856481484</v>
      </c>
      <c r="AN197" s="79" t="s">
        <v>5782</v>
      </c>
      <c r="AO197" s="85" t="s">
        <v>5977</v>
      </c>
      <c r="AP197" s="79" t="s">
        <v>65</v>
      </c>
      <c r="AQ197" s="2"/>
      <c r="AR197" s="3"/>
      <c r="AS197" s="3"/>
      <c r="AT197" s="3"/>
      <c r="AU197" s="3"/>
    </row>
    <row r="198" spans="1:47" x14ac:dyDescent="0.25">
      <c r="A198" s="65" t="s">
        <v>663</v>
      </c>
      <c r="B198" s="66"/>
      <c r="C198" s="66"/>
      <c r="D198" s="67"/>
      <c r="E198" s="69"/>
      <c r="F198" s="103" t="s">
        <v>5416</v>
      </c>
      <c r="G198" s="66"/>
      <c r="H198" s="70"/>
      <c r="I198" s="71"/>
      <c r="J198" s="71"/>
      <c r="K198" s="70" t="s">
        <v>6543</v>
      </c>
      <c r="L198" s="74"/>
      <c r="M198" s="75">
        <v>5998.98876953125</v>
      </c>
      <c r="N198" s="75">
        <v>301.47738647460937</v>
      </c>
      <c r="O198" s="76"/>
      <c r="P198" s="77"/>
      <c r="Q198" s="77"/>
      <c r="R198" s="87"/>
      <c r="S198" s="49">
        <v>1</v>
      </c>
      <c r="T198" s="49">
        <v>0</v>
      </c>
      <c r="U198" s="87"/>
      <c r="V198" s="51"/>
      <c r="W198" s="51"/>
      <c r="X198" s="51"/>
      <c r="Y198" s="51"/>
      <c r="Z198" s="50"/>
      <c r="AA198" s="72">
        <v>198</v>
      </c>
      <c r="AB198" s="72"/>
      <c r="AC198" s="73"/>
      <c r="AD198" s="79">
        <v>173</v>
      </c>
      <c r="AE198" s="79">
        <v>140</v>
      </c>
      <c r="AF198" s="79">
        <v>227</v>
      </c>
      <c r="AG198" s="79">
        <v>562</v>
      </c>
      <c r="AH198" s="79">
        <v>-14400</v>
      </c>
      <c r="AI198" s="79"/>
      <c r="AJ198" s="79" t="s">
        <v>4734</v>
      </c>
      <c r="AK198" s="85" t="s">
        <v>4990</v>
      </c>
      <c r="AL198" s="79" t="s">
        <v>5203</v>
      </c>
      <c r="AM198" s="81">
        <v>42605.634143518517</v>
      </c>
      <c r="AN198" s="79" t="s">
        <v>5782</v>
      </c>
      <c r="AO198" s="85" t="s">
        <v>5978</v>
      </c>
      <c r="AP198" s="79" t="s">
        <v>65</v>
      </c>
      <c r="AQ198" s="2"/>
      <c r="AR198" s="3"/>
      <c r="AS198" s="3"/>
      <c r="AT198" s="3"/>
      <c r="AU198" s="3"/>
    </row>
    <row r="199" spans="1:47" x14ac:dyDescent="0.25">
      <c r="A199" s="65" t="s">
        <v>322</v>
      </c>
      <c r="B199" s="66"/>
      <c r="C199" s="66"/>
      <c r="D199" s="67"/>
      <c r="E199" s="69"/>
      <c r="F199" s="103" t="s">
        <v>5417</v>
      </c>
      <c r="G199" s="66"/>
      <c r="H199" s="70"/>
      <c r="I199" s="71"/>
      <c r="J199" s="71"/>
      <c r="K199" s="70" t="s">
        <v>6544</v>
      </c>
      <c r="L199" s="74"/>
      <c r="M199" s="75">
        <v>7666.865234375</v>
      </c>
      <c r="N199" s="75">
        <v>6587.40087890625</v>
      </c>
      <c r="O199" s="76"/>
      <c r="P199" s="77"/>
      <c r="Q199" s="77"/>
      <c r="R199" s="87"/>
      <c r="S199" s="49">
        <v>0</v>
      </c>
      <c r="T199" s="49">
        <v>1</v>
      </c>
      <c r="U199" s="87"/>
      <c r="V199" s="51"/>
      <c r="W199" s="51"/>
      <c r="X199" s="51"/>
      <c r="Y199" s="51"/>
      <c r="Z199" s="50"/>
      <c r="AA199" s="72">
        <v>199</v>
      </c>
      <c r="AB199" s="72"/>
      <c r="AC199" s="73"/>
      <c r="AD199" s="79">
        <v>2193</v>
      </c>
      <c r="AE199" s="79">
        <v>1476</v>
      </c>
      <c r="AF199" s="79">
        <v>8345</v>
      </c>
      <c r="AG199" s="79">
        <v>12701</v>
      </c>
      <c r="AH199" s="79"/>
      <c r="AI199" s="79" t="s">
        <v>4318</v>
      </c>
      <c r="AJ199" s="79" t="s">
        <v>4735</v>
      </c>
      <c r="AK199" s="85" t="s">
        <v>4991</v>
      </c>
      <c r="AL199" s="79"/>
      <c r="AM199" s="81">
        <v>41014.145891203705</v>
      </c>
      <c r="AN199" s="79" t="s">
        <v>5782</v>
      </c>
      <c r="AO199" s="85" t="s">
        <v>5979</v>
      </c>
      <c r="AP199" s="79" t="s">
        <v>66</v>
      </c>
      <c r="AQ199" s="2"/>
      <c r="AR199" s="3"/>
      <c r="AS199" s="3"/>
      <c r="AT199" s="3"/>
      <c r="AU199" s="3"/>
    </row>
    <row r="200" spans="1:47" x14ac:dyDescent="0.25">
      <c r="A200" s="65" t="s">
        <v>323</v>
      </c>
      <c r="B200" s="66"/>
      <c r="C200" s="66"/>
      <c r="D200" s="67"/>
      <c r="E200" s="69"/>
      <c r="F200" s="103" t="s">
        <v>5418</v>
      </c>
      <c r="G200" s="66"/>
      <c r="H200" s="70"/>
      <c r="I200" s="71"/>
      <c r="J200" s="71"/>
      <c r="K200" s="70" t="s">
        <v>6545</v>
      </c>
      <c r="L200" s="74"/>
      <c r="M200" s="75">
        <v>7969.1279296875</v>
      </c>
      <c r="N200" s="75">
        <v>1702.091064453125</v>
      </c>
      <c r="O200" s="76"/>
      <c r="P200" s="77"/>
      <c r="Q200" s="77"/>
      <c r="R200" s="87"/>
      <c r="S200" s="49">
        <v>0</v>
      </c>
      <c r="T200" s="49">
        <v>1</v>
      </c>
      <c r="U200" s="87"/>
      <c r="V200" s="51"/>
      <c r="W200" s="51"/>
      <c r="X200" s="51"/>
      <c r="Y200" s="51"/>
      <c r="Z200" s="50"/>
      <c r="AA200" s="72">
        <v>200</v>
      </c>
      <c r="AB200" s="72"/>
      <c r="AC200" s="73"/>
      <c r="AD200" s="79">
        <v>318</v>
      </c>
      <c r="AE200" s="79">
        <v>3342</v>
      </c>
      <c r="AF200" s="79">
        <v>6530</v>
      </c>
      <c r="AG200" s="79">
        <v>173</v>
      </c>
      <c r="AH200" s="79">
        <v>-14400</v>
      </c>
      <c r="AI200" s="79" t="s">
        <v>4319</v>
      </c>
      <c r="AJ200" s="79" t="s">
        <v>4694</v>
      </c>
      <c r="AK200" s="85" t="s">
        <v>4992</v>
      </c>
      <c r="AL200" s="79" t="s">
        <v>5203</v>
      </c>
      <c r="AM200" s="81">
        <v>40578.888078703705</v>
      </c>
      <c r="AN200" s="79" t="s">
        <v>5782</v>
      </c>
      <c r="AO200" s="85" t="s">
        <v>5980</v>
      </c>
      <c r="AP200" s="79" t="s">
        <v>66</v>
      </c>
      <c r="AQ200" s="2"/>
      <c r="AR200" s="3"/>
      <c r="AS200" s="3"/>
      <c r="AT200" s="3"/>
      <c r="AU200" s="3"/>
    </row>
    <row r="201" spans="1:47" x14ac:dyDescent="0.25">
      <c r="A201" s="65" t="s">
        <v>664</v>
      </c>
      <c r="B201" s="66"/>
      <c r="C201" s="66"/>
      <c r="D201" s="67"/>
      <c r="E201" s="69"/>
      <c r="F201" s="103" t="s">
        <v>5419</v>
      </c>
      <c r="G201" s="66"/>
      <c r="H201" s="70"/>
      <c r="I201" s="71"/>
      <c r="J201" s="71"/>
      <c r="K201" s="70" t="s">
        <v>6546</v>
      </c>
      <c r="L201" s="74"/>
      <c r="M201" s="75">
        <v>7969.1279296875</v>
      </c>
      <c r="N201" s="75">
        <v>1388.0521240234375</v>
      </c>
      <c r="O201" s="76"/>
      <c r="P201" s="77"/>
      <c r="Q201" s="77"/>
      <c r="R201" s="87"/>
      <c r="S201" s="49">
        <v>1</v>
      </c>
      <c r="T201" s="49">
        <v>0</v>
      </c>
      <c r="U201" s="87"/>
      <c r="V201" s="51"/>
      <c r="W201" s="51"/>
      <c r="X201" s="51"/>
      <c r="Y201" s="51"/>
      <c r="Z201" s="50"/>
      <c r="AA201" s="72">
        <v>201</v>
      </c>
      <c r="AB201" s="72"/>
      <c r="AC201" s="73"/>
      <c r="AD201" s="79">
        <v>2125</v>
      </c>
      <c r="AE201" s="79">
        <v>9048</v>
      </c>
      <c r="AF201" s="79">
        <v>4952</v>
      </c>
      <c r="AG201" s="79">
        <v>758</v>
      </c>
      <c r="AH201" s="79">
        <v>-14400</v>
      </c>
      <c r="AI201" s="79" t="s">
        <v>4320</v>
      </c>
      <c r="AJ201" s="79" t="s">
        <v>4736</v>
      </c>
      <c r="AK201" s="85" t="s">
        <v>4993</v>
      </c>
      <c r="AL201" s="79" t="s">
        <v>5203</v>
      </c>
      <c r="AM201" s="81">
        <v>39952.706666666665</v>
      </c>
      <c r="AN201" s="79" t="s">
        <v>5782</v>
      </c>
      <c r="AO201" s="85" t="s">
        <v>5981</v>
      </c>
      <c r="AP201" s="79" t="s">
        <v>65</v>
      </c>
      <c r="AQ201" s="2"/>
      <c r="AR201" s="3"/>
      <c r="AS201" s="3"/>
      <c r="AT201" s="3"/>
      <c r="AU201" s="3"/>
    </row>
    <row r="202" spans="1:47" x14ac:dyDescent="0.25">
      <c r="A202" s="65" t="s">
        <v>324</v>
      </c>
      <c r="B202" s="66"/>
      <c r="C202" s="66"/>
      <c r="D202" s="67"/>
      <c r="E202" s="69"/>
      <c r="F202" s="103" t="s">
        <v>5420</v>
      </c>
      <c r="G202" s="66"/>
      <c r="H202" s="70"/>
      <c r="I202" s="71"/>
      <c r="J202" s="71"/>
      <c r="K202" s="70" t="s">
        <v>6547</v>
      </c>
      <c r="L202" s="74"/>
      <c r="M202" s="75">
        <v>1450.592529296875</v>
      </c>
      <c r="N202" s="75">
        <v>7110.8876953125</v>
      </c>
      <c r="O202" s="76"/>
      <c r="P202" s="77"/>
      <c r="Q202" s="77"/>
      <c r="R202" s="87"/>
      <c r="S202" s="49">
        <v>0</v>
      </c>
      <c r="T202" s="49">
        <v>4</v>
      </c>
      <c r="U202" s="87"/>
      <c r="V202" s="51"/>
      <c r="W202" s="51"/>
      <c r="X202" s="51"/>
      <c r="Y202" s="51"/>
      <c r="Z202" s="50"/>
      <c r="AA202" s="72">
        <v>202</v>
      </c>
      <c r="AB202" s="72"/>
      <c r="AC202" s="73"/>
      <c r="AD202" s="79">
        <v>320</v>
      </c>
      <c r="AE202" s="79">
        <v>75</v>
      </c>
      <c r="AF202" s="79">
        <v>1692</v>
      </c>
      <c r="AG202" s="79">
        <v>2404</v>
      </c>
      <c r="AH202" s="79"/>
      <c r="AI202" s="79" t="s">
        <v>4321</v>
      </c>
      <c r="AJ202" s="79"/>
      <c r="AK202" s="79"/>
      <c r="AL202" s="79"/>
      <c r="AM202" s="81">
        <v>42652.565983796296</v>
      </c>
      <c r="AN202" s="79" t="s">
        <v>5782</v>
      </c>
      <c r="AO202" s="85" t="s">
        <v>5982</v>
      </c>
      <c r="AP202" s="79" t="s">
        <v>66</v>
      </c>
      <c r="AQ202" s="2"/>
      <c r="AR202" s="3"/>
      <c r="AS202" s="3"/>
      <c r="AT202" s="3"/>
      <c r="AU202" s="3"/>
    </row>
    <row r="203" spans="1:47" x14ac:dyDescent="0.25">
      <c r="A203" s="65" t="s">
        <v>598</v>
      </c>
      <c r="B203" s="66"/>
      <c r="C203" s="66"/>
      <c r="D203" s="67"/>
      <c r="E203" s="69"/>
      <c r="F203" s="103" t="s">
        <v>5421</v>
      </c>
      <c r="G203" s="66"/>
      <c r="H203" s="70"/>
      <c r="I203" s="71"/>
      <c r="J203" s="71"/>
      <c r="K203" s="70" t="s">
        <v>6548</v>
      </c>
      <c r="L203" s="74"/>
      <c r="M203" s="75">
        <v>1071.4315185546875</v>
      </c>
      <c r="N203" s="75">
        <v>5861.4423828125</v>
      </c>
      <c r="O203" s="76"/>
      <c r="P203" s="77"/>
      <c r="Q203" s="77"/>
      <c r="R203" s="87"/>
      <c r="S203" s="49">
        <v>39</v>
      </c>
      <c r="T203" s="49">
        <v>5</v>
      </c>
      <c r="U203" s="87"/>
      <c r="V203" s="51"/>
      <c r="W203" s="51"/>
      <c r="X203" s="51"/>
      <c r="Y203" s="51"/>
      <c r="Z203" s="50"/>
      <c r="AA203" s="72">
        <v>203</v>
      </c>
      <c r="AB203" s="72"/>
      <c r="AC203" s="73"/>
      <c r="AD203" s="79">
        <v>89</v>
      </c>
      <c r="AE203" s="79">
        <v>15332</v>
      </c>
      <c r="AF203" s="79">
        <v>13232</v>
      </c>
      <c r="AG203" s="79">
        <v>94</v>
      </c>
      <c r="AH203" s="79">
        <v>-18000</v>
      </c>
      <c r="AI203" s="79" t="s">
        <v>4322</v>
      </c>
      <c r="AJ203" s="79" t="s">
        <v>4652</v>
      </c>
      <c r="AK203" s="85" t="s">
        <v>4994</v>
      </c>
      <c r="AL203" s="79" t="s">
        <v>5207</v>
      </c>
      <c r="AM203" s="81">
        <v>39686.716319444444</v>
      </c>
      <c r="AN203" s="79" t="s">
        <v>5782</v>
      </c>
      <c r="AO203" s="85" t="s">
        <v>5983</v>
      </c>
      <c r="AP203" s="79" t="s">
        <v>66</v>
      </c>
      <c r="AQ203" s="2"/>
      <c r="AR203" s="3"/>
      <c r="AS203" s="3"/>
      <c r="AT203" s="3"/>
      <c r="AU203" s="3"/>
    </row>
    <row r="204" spans="1:47" x14ac:dyDescent="0.25">
      <c r="A204" s="65" t="s">
        <v>665</v>
      </c>
      <c r="B204" s="66"/>
      <c r="C204" s="66"/>
      <c r="D204" s="67"/>
      <c r="E204" s="69"/>
      <c r="F204" s="103" t="s">
        <v>5422</v>
      </c>
      <c r="G204" s="66"/>
      <c r="H204" s="70"/>
      <c r="I204" s="71"/>
      <c r="J204" s="71"/>
      <c r="K204" s="70" t="s">
        <v>6549</v>
      </c>
      <c r="L204" s="74"/>
      <c r="M204" s="75">
        <v>1251.1546630859375</v>
      </c>
      <c r="N204" s="75">
        <v>7904.61328125</v>
      </c>
      <c r="O204" s="76"/>
      <c r="P204" s="77"/>
      <c r="Q204" s="77"/>
      <c r="R204" s="87"/>
      <c r="S204" s="49">
        <v>3</v>
      </c>
      <c r="T204" s="49">
        <v>0</v>
      </c>
      <c r="U204" s="87"/>
      <c r="V204" s="51"/>
      <c r="W204" s="51"/>
      <c r="X204" s="51"/>
      <c r="Y204" s="51"/>
      <c r="Z204" s="50"/>
      <c r="AA204" s="72">
        <v>204</v>
      </c>
      <c r="AB204" s="72"/>
      <c r="AC204" s="73"/>
      <c r="AD204" s="79">
        <v>457</v>
      </c>
      <c r="AE204" s="79">
        <v>163237</v>
      </c>
      <c r="AF204" s="79">
        <v>93356</v>
      </c>
      <c r="AG204" s="79">
        <v>652</v>
      </c>
      <c r="AH204" s="79">
        <v>-14400</v>
      </c>
      <c r="AI204" s="79" t="s">
        <v>4323</v>
      </c>
      <c r="AJ204" s="79" t="s">
        <v>4737</v>
      </c>
      <c r="AK204" s="85" t="s">
        <v>4943</v>
      </c>
      <c r="AL204" s="79" t="s">
        <v>5203</v>
      </c>
      <c r="AM204" s="81">
        <v>39343.055694444447</v>
      </c>
      <c r="AN204" s="79" t="s">
        <v>5782</v>
      </c>
      <c r="AO204" s="85" t="s">
        <v>5984</v>
      </c>
      <c r="AP204" s="79" t="s">
        <v>65</v>
      </c>
      <c r="AQ204" s="2"/>
      <c r="AR204" s="3"/>
      <c r="AS204" s="3"/>
      <c r="AT204" s="3"/>
      <c r="AU204" s="3"/>
    </row>
    <row r="205" spans="1:47" x14ac:dyDescent="0.25">
      <c r="A205" s="65" t="s">
        <v>596</v>
      </c>
      <c r="B205" s="66"/>
      <c r="C205" s="66"/>
      <c r="D205" s="67"/>
      <c r="E205" s="69"/>
      <c r="F205" s="103" t="s">
        <v>5423</v>
      </c>
      <c r="G205" s="66"/>
      <c r="H205" s="70"/>
      <c r="I205" s="71"/>
      <c r="J205" s="71"/>
      <c r="K205" s="70" t="s">
        <v>6550</v>
      </c>
      <c r="L205" s="74"/>
      <c r="M205" s="75">
        <v>1134.8712158203125</v>
      </c>
      <c r="N205" s="75">
        <v>7137.681640625</v>
      </c>
      <c r="O205" s="76"/>
      <c r="P205" s="77"/>
      <c r="Q205" s="77"/>
      <c r="R205" s="87"/>
      <c r="S205" s="49">
        <v>18</v>
      </c>
      <c r="T205" s="49">
        <v>11</v>
      </c>
      <c r="U205" s="87"/>
      <c r="V205" s="51"/>
      <c r="W205" s="51"/>
      <c r="X205" s="51"/>
      <c r="Y205" s="51"/>
      <c r="Z205" s="50"/>
      <c r="AA205" s="72">
        <v>205</v>
      </c>
      <c r="AB205" s="72"/>
      <c r="AC205" s="73"/>
      <c r="AD205" s="79">
        <v>862</v>
      </c>
      <c r="AE205" s="79">
        <v>928</v>
      </c>
      <c r="AF205" s="79">
        <v>1960</v>
      </c>
      <c r="AG205" s="79">
        <v>166</v>
      </c>
      <c r="AH205" s="79">
        <v>-10800</v>
      </c>
      <c r="AI205" s="79" t="s">
        <v>4324</v>
      </c>
      <c r="AJ205" s="79" t="s">
        <v>4738</v>
      </c>
      <c r="AK205" s="85" t="s">
        <v>4995</v>
      </c>
      <c r="AL205" s="79" t="s">
        <v>5211</v>
      </c>
      <c r="AM205" s="81">
        <v>41373.623402777775</v>
      </c>
      <c r="AN205" s="79" t="s">
        <v>5782</v>
      </c>
      <c r="AO205" s="85" t="s">
        <v>5985</v>
      </c>
      <c r="AP205" s="79" t="s">
        <v>66</v>
      </c>
      <c r="AQ205" s="2"/>
      <c r="AR205" s="3"/>
      <c r="AS205" s="3"/>
      <c r="AT205" s="3"/>
      <c r="AU205" s="3"/>
    </row>
    <row r="206" spans="1:47" x14ac:dyDescent="0.25">
      <c r="A206" s="65" t="s">
        <v>325</v>
      </c>
      <c r="B206" s="66"/>
      <c r="C206" s="66"/>
      <c r="D206" s="67"/>
      <c r="E206" s="69"/>
      <c r="F206" s="103" t="s">
        <v>5424</v>
      </c>
      <c r="G206" s="66"/>
      <c r="H206" s="70"/>
      <c r="I206" s="71"/>
      <c r="J206" s="71"/>
      <c r="K206" s="70" t="s">
        <v>6551</v>
      </c>
      <c r="L206" s="74"/>
      <c r="M206" s="75">
        <v>781.1549072265625</v>
      </c>
      <c r="N206" s="75">
        <v>4571.17626953125</v>
      </c>
      <c r="O206" s="76"/>
      <c r="P206" s="77"/>
      <c r="Q206" s="77"/>
      <c r="R206" s="87"/>
      <c r="S206" s="49">
        <v>0</v>
      </c>
      <c r="T206" s="49">
        <v>1</v>
      </c>
      <c r="U206" s="87"/>
      <c r="V206" s="51"/>
      <c r="W206" s="51"/>
      <c r="X206" s="51"/>
      <c r="Y206" s="51"/>
      <c r="Z206" s="50"/>
      <c r="AA206" s="72">
        <v>206</v>
      </c>
      <c r="AB206" s="72"/>
      <c r="AC206" s="73"/>
      <c r="AD206" s="79">
        <v>1871</v>
      </c>
      <c r="AE206" s="79">
        <v>1297</v>
      </c>
      <c r="AF206" s="79">
        <v>36313</v>
      </c>
      <c r="AG206" s="79">
        <v>17526</v>
      </c>
      <c r="AH206" s="79">
        <v>-10800</v>
      </c>
      <c r="AI206" s="79" t="s">
        <v>4325</v>
      </c>
      <c r="AJ206" s="79"/>
      <c r="AK206" s="85" t="s">
        <v>4996</v>
      </c>
      <c r="AL206" s="79" t="s">
        <v>5211</v>
      </c>
      <c r="AM206" s="81">
        <v>41385.68136574074</v>
      </c>
      <c r="AN206" s="79" t="s">
        <v>5782</v>
      </c>
      <c r="AO206" s="85" t="s">
        <v>5986</v>
      </c>
      <c r="AP206" s="79" t="s">
        <v>66</v>
      </c>
      <c r="AQ206" s="2"/>
      <c r="AR206" s="3"/>
      <c r="AS206" s="3"/>
      <c r="AT206" s="3"/>
      <c r="AU206" s="3"/>
    </row>
    <row r="207" spans="1:47" x14ac:dyDescent="0.25">
      <c r="A207" s="65" t="s">
        <v>326</v>
      </c>
      <c r="B207" s="66"/>
      <c r="C207" s="66"/>
      <c r="D207" s="67"/>
      <c r="E207" s="69"/>
      <c r="F207" s="103" t="s">
        <v>5425</v>
      </c>
      <c r="G207" s="66"/>
      <c r="H207" s="70"/>
      <c r="I207" s="71"/>
      <c r="J207" s="71"/>
      <c r="K207" s="70" t="s">
        <v>6552</v>
      </c>
      <c r="L207" s="74"/>
      <c r="M207" s="75">
        <v>1381.119873046875</v>
      </c>
      <c r="N207" s="75">
        <v>5126.826171875</v>
      </c>
      <c r="O207" s="76"/>
      <c r="P207" s="77"/>
      <c r="Q207" s="77"/>
      <c r="R207" s="87"/>
      <c r="S207" s="49">
        <v>0</v>
      </c>
      <c r="T207" s="49">
        <v>1</v>
      </c>
      <c r="U207" s="87"/>
      <c r="V207" s="51"/>
      <c r="W207" s="51"/>
      <c r="X207" s="51"/>
      <c r="Y207" s="51"/>
      <c r="Z207" s="50"/>
      <c r="AA207" s="72">
        <v>207</v>
      </c>
      <c r="AB207" s="72"/>
      <c r="AC207" s="73"/>
      <c r="AD207" s="79">
        <v>1711</v>
      </c>
      <c r="AE207" s="79">
        <v>641</v>
      </c>
      <c r="AF207" s="79">
        <v>16168</v>
      </c>
      <c r="AG207" s="79">
        <v>5236</v>
      </c>
      <c r="AH207" s="79"/>
      <c r="AI207" s="79" t="s">
        <v>4326</v>
      </c>
      <c r="AJ207" s="79"/>
      <c r="AK207" s="79"/>
      <c r="AL207" s="79"/>
      <c r="AM207" s="81">
        <v>41326.805243055554</v>
      </c>
      <c r="AN207" s="79" t="s">
        <v>5782</v>
      </c>
      <c r="AO207" s="85" t="s">
        <v>5987</v>
      </c>
      <c r="AP207" s="79" t="s">
        <v>66</v>
      </c>
      <c r="AQ207" s="2"/>
      <c r="AR207" s="3"/>
      <c r="AS207" s="3"/>
      <c r="AT207" s="3"/>
      <c r="AU207" s="3"/>
    </row>
    <row r="208" spans="1:47" x14ac:dyDescent="0.25">
      <c r="A208" s="65" t="s">
        <v>327</v>
      </c>
      <c r="B208" s="66"/>
      <c r="C208" s="66"/>
      <c r="D208" s="67"/>
      <c r="E208" s="69"/>
      <c r="F208" s="103" t="s">
        <v>5426</v>
      </c>
      <c r="G208" s="66"/>
      <c r="H208" s="70"/>
      <c r="I208" s="71"/>
      <c r="J208" s="71"/>
      <c r="K208" s="70" t="s">
        <v>6553</v>
      </c>
      <c r="L208" s="74"/>
      <c r="M208" s="75">
        <v>990.28607177734375</v>
      </c>
      <c r="N208" s="75">
        <v>4342.1943359375</v>
      </c>
      <c r="O208" s="76"/>
      <c r="P208" s="77"/>
      <c r="Q208" s="77"/>
      <c r="R208" s="87"/>
      <c r="S208" s="49">
        <v>0</v>
      </c>
      <c r="T208" s="49">
        <v>1</v>
      </c>
      <c r="U208" s="87"/>
      <c r="V208" s="51"/>
      <c r="W208" s="51"/>
      <c r="X208" s="51"/>
      <c r="Y208" s="51"/>
      <c r="Z208" s="50"/>
      <c r="AA208" s="72">
        <v>208</v>
      </c>
      <c r="AB208" s="72"/>
      <c r="AC208" s="73"/>
      <c r="AD208" s="79">
        <v>1227</v>
      </c>
      <c r="AE208" s="79">
        <v>963</v>
      </c>
      <c r="AF208" s="79">
        <v>18799</v>
      </c>
      <c r="AG208" s="79">
        <v>25267</v>
      </c>
      <c r="AH208" s="79"/>
      <c r="AI208" s="79" t="s">
        <v>4327</v>
      </c>
      <c r="AJ208" s="79" t="s">
        <v>4739</v>
      </c>
      <c r="AK208" s="79"/>
      <c r="AL208" s="79"/>
      <c r="AM208" s="81">
        <v>42435.793310185189</v>
      </c>
      <c r="AN208" s="79" t="s">
        <v>5782</v>
      </c>
      <c r="AO208" s="85" t="s">
        <v>5988</v>
      </c>
      <c r="AP208" s="79" t="s">
        <v>66</v>
      </c>
      <c r="AQ208" s="2"/>
      <c r="AR208" s="3"/>
      <c r="AS208" s="3"/>
      <c r="AT208" s="3"/>
      <c r="AU208" s="3"/>
    </row>
    <row r="209" spans="1:47" x14ac:dyDescent="0.25">
      <c r="A209" s="65" t="s">
        <v>328</v>
      </c>
      <c r="B209" s="66"/>
      <c r="C209" s="66"/>
      <c r="D209" s="67"/>
      <c r="E209" s="69"/>
      <c r="F209" s="103" t="s">
        <v>5427</v>
      </c>
      <c r="G209" s="66"/>
      <c r="H209" s="70"/>
      <c r="I209" s="71"/>
      <c r="J209" s="71"/>
      <c r="K209" s="70" t="s">
        <v>6554</v>
      </c>
      <c r="L209" s="74"/>
      <c r="M209" s="75">
        <v>8585.607421875</v>
      </c>
      <c r="N209" s="75">
        <v>8729.5693359375</v>
      </c>
      <c r="O209" s="76"/>
      <c r="P209" s="77"/>
      <c r="Q209" s="77"/>
      <c r="R209" s="87"/>
      <c r="S209" s="49">
        <v>0</v>
      </c>
      <c r="T209" s="49">
        <v>1</v>
      </c>
      <c r="U209" s="87"/>
      <c r="V209" s="51"/>
      <c r="W209" s="51"/>
      <c r="X209" s="51"/>
      <c r="Y209" s="51"/>
      <c r="Z209" s="50"/>
      <c r="AA209" s="72">
        <v>209</v>
      </c>
      <c r="AB209" s="72"/>
      <c r="AC209" s="73"/>
      <c r="AD209" s="79">
        <v>154</v>
      </c>
      <c r="AE209" s="79">
        <v>95</v>
      </c>
      <c r="AF209" s="79">
        <v>638</v>
      </c>
      <c r="AG209" s="79">
        <v>14</v>
      </c>
      <c r="AH209" s="79">
        <v>-14400</v>
      </c>
      <c r="AI209" s="79" t="s">
        <v>4328</v>
      </c>
      <c r="AJ209" s="79" t="s">
        <v>4740</v>
      </c>
      <c r="AK209" s="85" t="s">
        <v>4997</v>
      </c>
      <c r="AL209" s="79" t="s">
        <v>5203</v>
      </c>
      <c r="AM209" s="81">
        <v>41232.533495370371</v>
      </c>
      <c r="AN209" s="79" t="s">
        <v>5782</v>
      </c>
      <c r="AO209" s="85" t="s">
        <v>5989</v>
      </c>
      <c r="AP209" s="79" t="s">
        <v>66</v>
      </c>
      <c r="AQ209" s="2"/>
      <c r="AR209" s="3"/>
      <c r="AS209" s="3"/>
      <c r="AT209" s="3"/>
      <c r="AU209" s="3"/>
    </row>
    <row r="210" spans="1:47" x14ac:dyDescent="0.25">
      <c r="A210" s="65" t="s">
        <v>336</v>
      </c>
      <c r="B210" s="66"/>
      <c r="C210" s="66"/>
      <c r="D210" s="67"/>
      <c r="E210" s="69"/>
      <c r="F210" s="103" t="s">
        <v>5428</v>
      </c>
      <c r="G210" s="66"/>
      <c r="H210" s="70"/>
      <c r="I210" s="71"/>
      <c r="J210" s="71"/>
      <c r="K210" s="70" t="s">
        <v>6555</v>
      </c>
      <c r="L210" s="74"/>
      <c r="M210" s="75">
        <v>8924.7861328125</v>
      </c>
      <c r="N210" s="75">
        <v>8981.265625</v>
      </c>
      <c r="O210" s="76"/>
      <c r="P210" s="77"/>
      <c r="Q210" s="77"/>
      <c r="R210" s="87"/>
      <c r="S210" s="49">
        <v>13</v>
      </c>
      <c r="T210" s="49">
        <v>2</v>
      </c>
      <c r="U210" s="87"/>
      <c r="V210" s="51"/>
      <c r="W210" s="51"/>
      <c r="X210" s="51"/>
      <c r="Y210" s="51"/>
      <c r="Z210" s="50"/>
      <c r="AA210" s="72">
        <v>210</v>
      </c>
      <c r="AB210" s="72"/>
      <c r="AC210" s="73"/>
      <c r="AD210" s="79">
        <v>1543</v>
      </c>
      <c r="AE210" s="79">
        <v>9245</v>
      </c>
      <c r="AF210" s="79">
        <v>1722</v>
      </c>
      <c r="AG210" s="79">
        <v>601</v>
      </c>
      <c r="AH210" s="79">
        <v>-18000</v>
      </c>
      <c r="AI210" s="79" t="s">
        <v>4329</v>
      </c>
      <c r="AJ210" s="79" t="s">
        <v>4645</v>
      </c>
      <c r="AK210" s="85" t="s">
        <v>4998</v>
      </c>
      <c r="AL210" s="79" t="s">
        <v>5208</v>
      </c>
      <c r="AM210" s="81">
        <v>39969.825381944444</v>
      </c>
      <c r="AN210" s="79" t="s">
        <v>5782</v>
      </c>
      <c r="AO210" s="85" t="s">
        <v>5990</v>
      </c>
      <c r="AP210" s="79" t="s">
        <v>66</v>
      </c>
      <c r="AQ210" s="2"/>
      <c r="AR210" s="3"/>
      <c r="AS210" s="3"/>
      <c r="AT210" s="3"/>
      <c r="AU210" s="3"/>
    </row>
    <row r="211" spans="1:47" x14ac:dyDescent="0.25">
      <c r="A211" s="65" t="s">
        <v>329</v>
      </c>
      <c r="B211" s="66"/>
      <c r="C211" s="66"/>
      <c r="D211" s="67"/>
      <c r="E211" s="69"/>
      <c r="F211" s="103" t="s">
        <v>5429</v>
      </c>
      <c r="G211" s="66"/>
      <c r="H211" s="70"/>
      <c r="I211" s="71"/>
      <c r="J211" s="71"/>
      <c r="K211" s="70" t="s">
        <v>6556</v>
      </c>
      <c r="L211" s="74"/>
      <c r="M211" s="75">
        <v>9065.6708984375</v>
      </c>
      <c r="N211" s="75">
        <v>9256.1708984375</v>
      </c>
      <c r="O211" s="76"/>
      <c r="P211" s="77"/>
      <c r="Q211" s="77"/>
      <c r="R211" s="87"/>
      <c r="S211" s="49">
        <v>0</v>
      </c>
      <c r="T211" s="49">
        <v>1</v>
      </c>
      <c r="U211" s="87"/>
      <c r="V211" s="51"/>
      <c r="W211" s="51"/>
      <c r="X211" s="51"/>
      <c r="Y211" s="51"/>
      <c r="Z211" s="50"/>
      <c r="AA211" s="72">
        <v>211</v>
      </c>
      <c r="AB211" s="72"/>
      <c r="AC211" s="73"/>
      <c r="AD211" s="79">
        <v>934</v>
      </c>
      <c r="AE211" s="79">
        <v>460</v>
      </c>
      <c r="AF211" s="79">
        <v>849</v>
      </c>
      <c r="AG211" s="79">
        <v>1296</v>
      </c>
      <c r="AH211" s="79"/>
      <c r="AI211" s="79" t="s">
        <v>4330</v>
      </c>
      <c r="AJ211" s="79" t="s">
        <v>4741</v>
      </c>
      <c r="AK211" s="79"/>
      <c r="AL211" s="79"/>
      <c r="AM211" s="81">
        <v>41718.01871527778</v>
      </c>
      <c r="AN211" s="79" t="s">
        <v>5782</v>
      </c>
      <c r="AO211" s="85" t="s">
        <v>5991</v>
      </c>
      <c r="AP211" s="79" t="s">
        <v>66</v>
      </c>
      <c r="AQ211" s="2"/>
      <c r="AR211" s="3"/>
      <c r="AS211" s="3"/>
      <c r="AT211" s="3"/>
      <c r="AU211" s="3"/>
    </row>
    <row r="212" spans="1:47" x14ac:dyDescent="0.25">
      <c r="A212" s="65" t="s">
        <v>330</v>
      </c>
      <c r="B212" s="66"/>
      <c r="C212" s="66"/>
      <c r="D212" s="67"/>
      <c r="E212" s="69"/>
      <c r="F212" s="103" t="s">
        <v>5430</v>
      </c>
      <c r="G212" s="66"/>
      <c r="H212" s="70"/>
      <c r="I212" s="71"/>
      <c r="J212" s="71"/>
      <c r="K212" s="70" t="s">
        <v>6557</v>
      </c>
      <c r="L212" s="74"/>
      <c r="M212" s="75">
        <v>1172.1552734375</v>
      </c>
      <c r="N212" s="75">
        <v>5082.76171875</v>
      </c>
      <c r="O212" s="76"/>
      <c r="P212" s="77"/>
      <c r="Q212" s="77"/>
      <c r="R212" s="87"/>
      <c r="S212" s="49">
        <v>0</v>
      </c>
      <c r="T212" s="49">
        <v>1</v>
      </c>
      <c r="U212" s="87"/>
      <c r="V212" s="51"/>
      <c r="W212" s="51"/>
      <c r="X212" s="51"/>
      <c r="Y212" s="51"/>
      <c r="Z212" s="50"/>
      <c r="AA212" s="72">
        <v>212</v>
      </c>
      <c r="AB212" s="72"/>
      <c r="AC212" s="73"/>
      <c r="AD212" s="79">
        <v>239</v>
      </c>
      <c r="AE212" s="79">
        <v>179</v>
      </c>
      <c r="AF212" s="79">
        <v>2490</v>
      </c>
      <c r="AG212" s="79">
        <v>2531</v>
      </c>
      <c r="AH212" s="79">
        <v>-18000</v>
      </c>
      <c r="AI212" s="79" t="s">
        <v>4331</v>
      </c>
      <c r="AJ212" s="79"/>
      <c r="AK212" s="79"/>
      <c r="AL212" s="79" t="s">
        <v>5208</v>
      </c>
      <c r="AM212" s="81">
        <v>39887.56145833333</v>
      </c>
      <c r="AN212" s="79" t="s">
        <v>5782</v>
      </c>
      <c r="AO212" s="85" t="s">
        <v>5992</v>
      </c>
      <c r="AP212" s="79" t="s">
        <v>66</v>
      </c>
      <c r="AQ212" s="2"/>
      <c r="AR212" s="3"/>
      <c r="AS212" s="3"/>
      <c r="AT212" s="3"/>
      <c r="AU212" s="3"/>
    </row>
    <row r="213" spans="1:47" x14ac:dyDescent="0.25">
      <c r="A213" s="65" t="s">
        <v>331</v>
      </c>
      <c r="B213" s="66"/>
      <c r="C213" s="66"/>
      <c r="D213" s="67"/>
      <c r="E213" s="69"/>
      <c r="F213" s="103" t="s">
        <v>5431</v>
      </c>
      <c r="G213" s="66"/>
      <c r="H213" s="70"/>
      <c r="I213" s="71"/>
      <c r="J213" s="71"/>
      <c r="K213" s="70" t="s">
        <v>6558</v>
      </c>
      <c r="L213" s="74"/>
      <c r="M213" s="75">
        <v>8596.7587890625</v>
      </c>
      <c r="N213" s="75">
        <v>9136.1572265625</v>
      </c>
      <c r="O213" s="76"/>
      <c r="P213" s="77"/>
      <c r="Q213" s="77"/>
      <c r="R213" s="87"/>
      <c r="S213" s="49">
        <v>0</v>
      </c>
      <c r="T213" s="49">
        <v>1</v>
      </c>
      <c r="U213" s="87"/>
      <c r="V213" s="51"/>
      <c r="W213" s="51"/>
      <c r="X213" s="51"/>
      <c r="Y213" s="51"/>
      <c r="Z213" s="50"/>
      <c r="AA213" s="72">
        <v>213</v>
      </c>
      <c r="AB213" s="72"/>
      <c r="AC213" s="73"/>
      <c r="AD213" s="79">
        <v>89</v>
      </c>
      <c r="AE213" s="79">
        <v>88</v>
      </c>
      <c r="AF213" s="79">
        <v>145</v>
      </c>
      <c r="AG213" s="79">
        <v>107</v>
      </c>
      <c r="AH213" s="79"/>
      <c r="AI213" s="79"/>
      <c r="AJ213" s="79"/>
      <c r="AK213" s="79"/>
      <c r="AL213" s="79"/>
      <c r="AM213" s="81">
        <v>42319.048217592594</v>
      </c>
      <c r="AN213" s="79" t="s">
        <v>5782</v>
      </c>
      <c r="AO213" s="85" t="s">
        <v>5993</v>
      </c>
      <c r="AP213" s="79" t="s">
        <v>66</v>
      </c>
      <c r="AQ213" s="2"/>
      <c r="AR213" s="3"/>
      <c r="AS213" s="3"/>
      <c r="AT213" s="3"/>
      <c r="AU213" s="3"/>
    </row>
    <row r="214" spans="1:47" x14ac:dyDescent="0.25">
      <c r="A214" s="65" t="s">
        <v>332</v>
      </c>
      <c r="B214" s="66"/>
      <c r="C214" s="66"/>
      <c r="D214" s="67"/>
      <c r="E214" s="69"/>
      <c r="F214" s="103" t="s">
        <v>5432</v>
      </c>
      <c r="G214" s="66"/>
      <c r="H214" s="70"/>
      <c r="I214" s="71"/>
      <c r="J214" s="71"/>
      <c r="K214" s="70" t="s">
        <v>6559</v>
      </c>
      <c r="L214" s="74"/>
      <c r="M214" s="75">
        <v>997.06036376953125</v>
      </c>
      <c r="N214" s="75">
        <v>5109.755859375</v>
      </c>
      <c r="O214" s="76"/>
      <c r="P214" s="77"/>
      <c r="Q214" s="77"/>
      <c r="R214" s="87"/>
      <c r="S214" s="49">
        <v>0</v>
      </c>
      <c r="T214" s="49">
        <v>1</v>
      </c>
      <c r="U214" s="87"/>
      <c r="V214" s="51"/>
      <c r="W214" s="51"/>
      <c r="X214" s="51"/>
      <c r="Y214" s="51"/>
      <c r="Z214" s="50"/>
      <c r="AA214" s="72">
        <v>214</v>
      </c>
      <c r="AB214" s="72"/>
      <c r="AC214" s="73"/>
      <c r="AD214" s="79">
        <v>393</v>
      </c>
      <c r="AE214" s="79">
        <v>116</v>
      </c>
      <c r="AF214" s="79">
        <v>5283</v>
      </c>
      <c r="AG214" s="79">
        <v>555</v>
      </c>
      <c r="AH214" s="79"/>
      <c r="AI214" s="79"/>
      <c r="AJ214" s="79" t="s">
        <v>4742</v>
      </c>
      <c r="AK214" s="79"/>
      <c r="AL214" s="79"/>
      <c r="AM214" s="81">
        <v>41268.741296296299</v>
      </c>
      <c r="AN214" s="79" t="s">
        <v>5782</v>
      </c>
      <c r="AO214" s="85" t="s">
        <v>5994</v>
      </c>
      <c r="AP214" s="79" t="s">
        <v>66</v>
      </c>
      <c r="AQ214" s="2"/>
      <c r="AR214" s="3"/>
      <c r="AS214" s="3"/>
      <c r="AT214" s="3"/>
      <c r="AU214" s="3"/>
    </row>
    <row r="215" spans="1:47" x14ac:dyDescent="0.25">
      <c r="A215" s="65" t="s">
        <v>333</v>
      </c>
      <c r="B215" s="66"/>
      <c r="C215" s="66"/>
      <c r="D215" s="67"/>
      <c r="E215" s="69"/>
      <c r="F215" s="103" t="s">
        <v>5433</v>
      </c>
      <c r="G215" s="66"/>
      <c r="H215" s="70"/>
      <c r="I215" s="71"/>
      <c r="J215" s="71"/>
      <c r="K215" s="70" t="s">
        <v>6560</v>
      </c>
      <c r="L215" s="74"/>
      <c r="M215" s="75">
        <v>1378.0631103515625</v>
      </c>
      <c r="N215" s="75">
        <v>7234.00390625</v>
      </c>
      <c r="O215" s="76"/>
      <c r="P215" s="77"/>
      <c r="Q215" s="77"/>
      <c r="R215" s="87"/>
      <c r="S215" s="49">
        <v>0</v>
      </c>
      <c r="T215" s="49">
        <v>4</v>
      </c>
      <c r="U215" s="87"/>
      <c r="V215" s="51"/>
      <c r="W215" s="51"/>
      <c r="X215" s="51"/>
      <c r="Y215" s="51"/>
      <c r="Z215" s="50"/>
      <c r="AA215" s="72">
        <v>215</v>
      </c>
      <c r="AB215" s="72"/>
      <c r="AC215" s="73"/>
      <c r="AD215" s="79">
        <v>340</v>
      </c>
      <c r="AE215" s="79">
        <v>164</v>
      </c>
      <c r="AF215" s="79">
        <v>6442</v>
      </c>
      <c r="AG215" s="79">
        <v>4140</v>
      </c>
      <c r="AH215" s="79"/>
      <c r="AI215" s="79" t="s">
        <v>4332</v>
      </c>
      <c r="AJ215" s="79" t="s">
        <v>4654</v>
      </c>
      <c r="AK215" s="79"/>
      <c r="AL215" s="79"/>
      <c r="AM215" s="81">
        <v>42485.725671296299</v>
      </c>
      <c r="AN215" s="79" t="s">
        <v>5782</v>
      </c>
      <c r="AO215" s="85" t="s">
        <v>5995</v>
      </c>
      <c r="AP215" s="79" t="s">
        <v>66</v>
      </c>
      <c r="AQ215" s="2"/>
      <c r="AR215" s="3"/>
      <c r="AS215" s="3"/>
      <c r="AT215" s="3"/>
      <c r="AU215" s="3"/>
    </row>
    <row r="216" spans="1:47" x14ac:dyDescent="0.25">
      <c r="A216" s="65" t="s">
        <v>334</v>
      </c>
      <c r="B216" s="66"/>
      <c r="C216" s="66"/>
      <c r="D216" s="67"/>
      <c r="E216" s="69"/>
      <c r="F216" s="103" t="s">
        <v>5434</v>
      </c>
      <c r="G216" s="66"/>
      <c r="H216" s="70"/>
      <c r="I216" s="71"/>
      <c r="J216" s="71"/>
      <c r="K216" s="70" t="s">
        <v>6561</v>
      </c>
      <c r="L216" s="74"/>
      <c r="M216" s="75">
        <v>4351.6376953125</v>
      </c>
      <c r="N216" s="75">
        <v>5326.8994140625</v>
      </c>
      <c r="O216" s="76"/>
      <c r="P216" s="77"/>
      <c r="Q216" s="77"/>
      <c r="R216" s="87"/>
      <c r="S216" s="49">
        <v>0</v>
      </c>
      <c r="T216" s="49">
        <v>2</v>
      </c>
      <c r="U216" s="87"/>
      <c r="V216" s="51"/>
      <c r="W216" s="51"/>
      <c r="X216" s="51"/>
      <c r="Y216" s="51"/>
      <c r="Z216" s="50"/>
      <c r="AA216" s="72">
        <v>216</v>
      </c>
      <c r="AB216" s="72"/>
      <c r="AC216" s="73"/>
      <c r="AD216" s="79">
        <v>80</v>
      </c>
      <c r="AE216" s="79">
        <v>571</v>
      </c>
      <c r="AF216" s="79">
        <v>1122</v>
      </c>
      <c r="AG216" s="79">
        <v>462</v>
      </c>
      <c r="AH216" s="79"/>
      <c r="AI216" s="79"/>
      <c r="AJ216" s="79"/>
      <c r="AK216" s="79"/>
      <c r="AL216" s="79"/>
      <c r="AM216" s="81">
        <v>42058.83425925926</v>
      </c>
      <c r="AN216" s="79" t="s">
        <v>5782</v>
      </c>
      <c r="AO216" s="85" t="s">
        <v>5996</v>
      </c>
      <c r="AP216" s="79" t="s">
        <v>66</v>
      </c>
      <c r="AQ216" s="2"/>
      <c r="AR216" s="3"/>
      <c r="AS216" s="3"/>
      <c r="AT216" s="3"/>
      <c r="AU216" s="3"/>
    </row>
    <row r="217" spans="1:47" x14ac:dyDescent="0.25">
      <c r="A217" s="65" t="s">
        <v>335</v>
      </c>
      <c r="B217" s="66"/>
      <c r="C217" s="66"/>
      <c r="D217" s="67"/>
      <c r="E217" s="69"/>
      <c r="F217" s="103" t="s">
        <v>5435</v>
      </c>
      <c r="G217" s="66"/>
      <c r="H217" s="70"/>
      <c r="I217" s="71"/>
      <c r="J217" s="71"/>
      <c r="K217" s="70" t="s">
        <v>6562</v>
      </c>
      <c r="L217" s="74"/>
      <c r="M217" s="75">
        <v>1060.3914794921875</v>
      </c>
      <c r="N217" s="75">
        <v>4691.24462890625</v>
      </c>
      <c r="O217" s="76"/>
      <c r="P217" s="77"/>
      <c r="Q217" s="77"/>
      <c r="R217" s="87"/>
      <c r="S217" s="49">
        <v>0</v>
      </c>
      <c r="T217" s="49">
        <v>1</v>
      </c>
      <c r="U217" s="87"/>
      <c r="V217" s="51"/>
      <c r="W217" s="51"/>
      <c r="X217" s="51"/>
      <c r="Y217" s="51"/>
      <c r="Z217" s="50"/>
      <c r="AA217" s="72">
        <v>217</v>
      </c>
      <c r="AB217" s="72"/>
      <c r="AC217" s="73"/>
      <c r="AD217" s="79">
        <v>115</v>
      </c>
      <c r="AE217" s="79">
        <v>66</v>
      </c>
      <c r="AF217" s="79">
        <v>16376</v>
      </c>
      <c r="AG217" s="79">
        <v>2050</v>
      </c>
      <c r="AH217" s="79">
        <v>-14400</v>
      </c>
      <c r="AI217" s="79" t="s">
        <v>4333</v>
      </c>
      <c r="AJ217" s="79"/>
      <c r="AK217" s="79"/>
      <c r="AL217" s="79" t="s">
        <v>5203</v>
      </c>
      <c r="AM217" s="81">
        <v>41372.638495370367</v>
      </c>
      <c r="AN217" s="79" t="s">
        <v>5782</v>
      </c>
      <c r="AO217" s="85" t="s">
        <v>5997</v>
      </c>
      <c r="AP217" s="79" t="s">
        <v>66</v>
      </c>
      <c r="AQ217" s="2"/>
      <c r="AR217" s="3"/>
      <c r="AS217" s="3"/>
      <c r="AT217" s="3"/>
      <c r="AU217" s="3"/>
    </row>
    <row r="218" spans="1:47" x14ac:dyDescent="0.25">
      <c r="A218" s="65" t="s">
        <v>666</v>
      </c>
      <c r="B218" s="66"/>
      <c r="C218" s="66"/>
      <c r="D218" s="67"/>
      <c r="E218" s="69"/>
      <c r="F218" s="103" t="s">
        <v>5436</v>
      </c>
      <c r="G218" s="66"/>
      <c r="H218" s="70"/>
      <c r="I218" s="71"/>
      <c r="J218" s="71"/>
      <c r="K218" s="70" t="s">
        <v>6563</v>
      </c>
      <c r="L218" s="74"/>
      <c r="M218" s="75">
        <v>8792.0771484375</v>
      </c>
      <c r="N218" s="75">
        <v>9557.1259765625</v>
      </c>
      <c r="O218" s="76"/>
      <c r="P218" s="77"/>
      <c r="Q218" s="77"/>
      <c r="R218" s="87"/>
      <c r="S218" s="49">
        <v>2</v>
      </c>
      <c r="T218" s="49">
        <v>0</v>
      </c>
      <c r="U218" s="87"/>
      <c r="V218" s="51"/>
      <c r="W218" s="51"/>
      <c r="X218" s="51"/>
      <c r="Y218" s="51"/>
      <c r="Z218" s="50"/>
      <c r="AA218" s="72">
        <v>218</v>
      </c>
      <c r="AB218" s="72"/>
      <c r="AC218" s="73"/>
      <c r="AD218" s="79">
        <v>17</v>
      </c>
      <c r="AE218" s="79">
        <v>2783</v>
      </c>
      <c r="AF218" s="79">
        <v>873</v>
      </c>
      <c r="AG218" s="79">
        <v>258</v>
      </c>
      <c r="AH218" s="79">
        <v>-10800</v>
      </c>
      <c r="AI218" s="79" t="s">
        <v>4334</v>
      </c>
      <c r="AJ218" s="79" t="s">
        <v>4676</v>
      </c>
      <c r="AK218" s="79"/>
      <c r="AL218" s="79" t="s">
        <v>5211</v>
      </c>
      <c r="AM218" s="81">
        <v>41152.498865740738</v>
      </c>
      <c r="AN218" s="79" t="s">
        <v>5782</v>
      </c>
      <c r="AO218" s="85" t="s">
        <v>5998</v>
      </c>
      <c r="AP218" s="79" t="s">
        <v>65</v>
      </c>
      <c r="AQ218" s="2"/>
      <c r="AR218" s="3"/>
      <c r="AS218" s="3"/>
      <c r="AT218" s="3"/>
      <c r="AU218" s="3"/>
    </row>
    <row r="219" spans="1:47" x14ac:dyDescent="0.25">
      <c r="A219" s="65" t="s">
        <v>337</v>
      </c>
      <c r="B219" s="66"/>
      <c r="C219" s="66"/>
      <c r="D219" s="67"/>
      <c r="E219" s="69"/>
      <c r="F219" s="103" t="s">
        <v>5437</v>
      </c>
      <c r="G219" s="66"/>
      <c r="H219" s="70"/>
      <c r="I219" s="71"/>
      <c r="J219" s="71"/>
      <c r="K219" s="70" t="s">
        <v>6564</v>
      </c>
      <c r="L219" s="74"/>
      <c r="M219" s="75">
        <v>8695.595703125</v>
      </c>
      <c r="N219" s="75">
        <v>9431.619140625</v>
      </c>
      <c r="O219" s="76"/>
      <c r="P219" s="77"/>
      <c r="Q219" s="77"/>
      <c r="R219" s="87"/>
      <c r="S219" s="49">
        <v>0</v>
      </c>
      <c r="T219" s="49">
        <v>2</v>
      </c>
      <c r="U219" s="87"/>
      <c r="V219" s="51"/>
      <c r="W219" s="51"/>
      <c r="X219" s="51"/>
      <c r="Y219" s="51"/>
      <c r="Z219" s="50"/>
      <c r="AA219" s="72">
        <v>219</v>
      </c>
      <c r="AB219" s="72"/>
      <c r="AC219" s="73"/>
      <c r="AD219" s="79">
        <v>174</v>
      </c>
      <c r="AE219" s="79">
        <v>359</v>
      </c>
      <c r="AF219" s="79">
        <v>10337</v>
      </c>
      <c r="AG219" s="79">
        <v>40</v>
      </c>
      <c r="AH219" s="79">
        <v>-10800</v>
      </c>
      <c r="AI219" s="79" t="s">
        <v>4335</v>
      </c>
      <c r="AJ219" s="79" t="s">
        <v>4743</v>
      </c>
      <c r="AK219" s="85" t="s">
        <v>4999</v>
      </c>
      <c r="AL219" s="79" t="s">
        <v>5211</v>
      </c>
      <c r="AM219" s="81">
        <v>41103.776006944441</v>
      </c>
      <c r="AN219" s="79" t="s">
        <v>5782</v>
      </c>
      <c r="AO219" s="85" t="s">
        <v>5999</v>
      </c>
      <c r="AP219" s="79" t="s">
        <v>66</v>
      </c>
      <c r="AQ219" s="2"/>
      <c r="AR219" s="3"/>
      <c r="AS219" s="3"/>
      <c r="AT219" s="3"/>
      <c r="AU219" s="3"/>
    </row>
    <row r="220" spans="1:47" x14ac:dyDescent="0.25">
      <c r="A220" s="65" t="s">
        <v>338</v>
      </c>
      <c r="B220" s="66"/>
      <c r="C220" s="66"/>
      <c r="D220" s="67"/>
      <c r="E220" s="69"/>
      <c r="F220" s="103" t="s">
        <v>5438</v>
      </c>
      <c r="G220" s="66"/>
      <c r="H220" s="70"/>
      <c r="I220" s="71"/>
      <c r="J220" s="71"/>
      <c r="K220" s="70" t="s">
        <v>6565</v>
      </c>
      <c r="L220" s="74"/>
      <c r="M220" s="75">
        <v>5230.080078125</v>
      </c>
      <c r="N220" s="75">
        <v>2323.008056640625</v>
      </c>
      <c r="O220" s="76"/>
      <c r="P220" s="77"/>
      <c r="Q220" s="77"/>
      <c r="R220" s="87"/>
      <c r="S220" s="49">
        <v>0</v>
      </c>
      <c r="T220" s="49">
        <v>3</v>
      </c>
      <c r="U220" s="87"/>
      <c r="V220" s="51"/>
      <c r="W220" s="51"/>
      <c r="X220" s="51"/>
      <c r="Y220" s="51"/>
      <c r="Z220" s="50"/>
      <c r="AA220" s="72">
        <v>220</v>
      </c>
      <c r="AB220" s="72"/>
      <c r="AC220" s="73"/>
      <c r="AD220" s="79">
        <v>440</v>
      </c>
      <c r="AE220" s="79">
        <v>2481</v>
      </c>
      <c r="AF220" s="79">
        <v>2832</v>
      </c>
      <c r="AG220" s="79">
        <v>402</v>
      </c>
      <c r="AH220" s="79">
        <v>-28800</v>
      </c>
      <c r="AI220" s="79" t="s">
        <v>4336</v>
      </c>
      <c r="AJ220" s="79"/>
      <c r="AK220" s="85" t="s">
        <v>5000</v>
      </c>
      <c r="AL220" s="79" t="s">
        <v>4775</v>
      </c>
      <c r="AM220" s="81">
        <v>40883.801620370374</v>
      </c>
      <c r="AN220" s="79" t="s">
        <v>5782</v>
      </c>
      <c r="AO220" s="85" t="s">
        <v>6000</v>
      </c>
      <c r="AP220" s="79" t="s">
        <v>66</v>
      </c>
      <c r="AQ220" s="2"/>
      <c r="AR220" s="3"/>
      <c r="AS220" s="3"/>
      <c r="AT220" s="3"/>
      <c r="AU220" s="3"/>
    </row>
    <row r="221" spans="1:47" x14ac:dyDescent="0.25">
      <c r="A221" s="65" t="s">
        <v>339</v>
      </c>
      <c r="B221" s="66"/>
      <c r="C221" s="66"/>
      <c r="D221" s="67"/>
      <c r="E221" s="69"/>
      <c r="F221" s="103" t="s">
        <v>5439</v>
      </c>
      <c r="G221" s="66"/>
      <c r="H221" s="70"/>
      <c r="I221" s="71"/>
      <c r="J221" s="71"/>
      <c r="K221" s="70" t="s">
        <v>6566</v>
      </c>
      <c r="L221" s="74"/>
      <c r="M221" s="75">
        <v>5185.29150390625</v>
      </c>
      <c r="N221" s="75">
        <v>3592.745849609375</v>
      </c>
      <c r="O221" s="76"/>
      <c r="P221" s="77"/>
      <c r="Q221" s="77"/>
      <c r="R221" s="87"/>
      <c r="S221" s="49">
        <v>0</v>
      </c>
      <c r="T221" s="49">
        <v>2</v>
      </c>
      <c r="U221" s="87"/>
      <c r="V221" s="51"/>
      <c r="W221" s="51"/>
      <c r="X221" s="51"/>
      <c r="Y221" s="51"/>
      <c r="Z221" s="50"/>
      <c r="AA221" s="72">
        <v>221</v>
      </c>
      <c r="AB221" s="72"/>
      <c r="AC221" s="73"/>
      <c r="AD221" s="79">
        <v>1739</v>
      </c>
      <c r="AE221" s="79">
        <v>663</v>
      </c>
      <c r="AF221" s="79">
        <v>235</v>
      </c>
      <c r="AG221" s="79">
        <v>204</v>
      </c>
      <c r="AH221" s="79">
        <v>-14400</v>
      </c>
      <c r="AI221" s="79" t="s">
        <v>4337</v>
      </c>
      <c r="AJ221" s="79" t="s">
        <v>4694</v>
      </c>
      <c r="AK221" s="79"/>
      <c r="AL221" s="79" t="s">
        <v>5203</v>
      </c>
      <c r="AM221" s="81">
        <v>39901.242048611108</v>
      </c>
      <c r="AN221" s="79" t="s">
        <v>5782</v>
      </c>
      <c r="AO221" s="85" t="s">
        <v>6001</v>
      </c>
      <c r="AP221" s="79" t="s">
        <v>66</v>
      </c>
      <c r="AQ221" s="2"/>
      <c r="AR221" s="3"/>
      <c r="AS221" s="3"/>
      <c r="AT221" s="3"/>
      <c r="AU221" s="3"/>
    </row>
    <row r="222" spans="1:47" x14ac:dyDescent="0.25">
      <c r="A222" s="65" t="s">
        <v>667</v>
      </c>
      <c r="B222" s="66"/>
      <c r="C222" s="66"/>
      <c r="D222" s="67"/>
      <c r="E222" s="69"/>
      <c r="F222" s="103" t="s">
        <v>5440</v>
      </c>
      <c r="G222" s="66"/>
      <c r="H222" s="70"/>
      <c r="I222" s="71"/>
      <c r="J222" s="71"/>
      <c r="K222" s="70" t="s">
        <v>6567</v>
      </c>
      <c r="L222" s="74"/>
      <c r="M222" s="75">
        <v>5337.81201171875</v>
      </c>
      <c r="N222" s="75">
        <v>3065.02001953125</v>
      </c>
      <c r="O222" s="76"/>
      <c r="P222" s="77"/>
      <c r="Q222" s="77"/>
      <c r="R222" s="87"/>
      <c r="S222" s="49">
        <v>1</v>
      </c>
      <c r="T222" s="49">
        <v>0</v>
      </c>
      <c r="U222" s="87"/>
      <c r="V222" s="51"/>
      <c r="W222" s="51"/>
      <c r="X222" s="51"/>
      <c r="Y222" s="51"/>
      <c r="Z222" s="50"/>
      <c r="AA222" s="72">
        <v>222</v>
      </c>
      <c r="AB222" s="72"/>
      <c r="AC222" s="73"/>
      <c r="AD222" s="79">
        <v>188</v>
      </c>
      <c r="AE222" s="79">
        <v>41597</v>
      </c>
      <c r="AF222" s="79">
        <v>132</v>
      </c>
      <c r="AG222" s="79">
        <v>195</v>
      </c>
      <c r="AH222" s="79">
        <v>-25200</v>
      </c>
      <c r="AI222" s="79" t="s">
        <v>4338</v>
      </c>
      <c r="AJ222" s="79" t="s">
        <v>4744</v>
      </c>
      <c r="AK222" s="85" t="s">
        <v>5001</v>
      </c>
      <c r="AL222" s="79" t="s">
        <v>5204</v>
      </c>
      <c r="AM222" s="81">
        <v>38968.607858796298</v>
      </c>
      <c r="AN222" s="79" t="s">
        <v>5782</v>
      </c>
      <c r="AO222" s="85" t="s">
        <v>6002</v>
      </c>
      <c r="AP222" s="79" t="s">
        <v>65</v>
      </c>
      <c r="AQ222" s="2"/>
      <c r="AR222" s="3"/>
      <c r="AS222" s="3"/>
      <c r="AT222" s="3"/>
      <c r="AU222" s="3"/>
    </row>
    <row r="223" spans="1:47" x14ac:dyDescent="0.25">
      <c r="A223" s="65" t="s">
        <v>432</v>
      </c>
      <c r="B223" s="66"/>
      <c r="C223" s="66"/>
      <c r="D223" s="67"/>
      <c r="E223" s="69"/>
      <c r="F223" s="103" t="s">
        <v>5441</v>
      </c>
      <c r="G223" s="66"/>
      <c r="H223" s="70"/>
      <c r="I223" s="71"/>
      <c r="J223" s="71"/>
      <c r="K223" s="70" t="s">
        <v>6568</v>
      </c>
      <c r="L223" s="74"/>
      <c r="M223" s="75">
        <v>5039.0087890625</v>
      </c>
      <c r="N223" s="75">
        <v>4216.771484375</v>
      </c>
      <c r="O223" s="76"/>
      <c r="P223" s="77"/>
      <c r="Q223" s="77"/>
      <c r="R223" s="87"/>
      <c r="S223" s="49">
        <v>2</v>
      </c>
      <c r="T223" s="49">
        <v>1</v>
      </c>
      <c r="U223" s="87"/>
      <c r="V223" s="51"/>
      <c r="W223" s="51"/>
      <c r="X223" s="51"/>
      <c r="Y223" s="51"/>
      <c r="Z223" s="50"/>
      <c r="AA223" s="72">
        <v>223</v>
      </c>
      <c r="AB223" s="72"/>
      <c r="AC223" s="73"/>
      <c r="AD223" s="79">
        <v>516</v>
      </c>
      <c r="AE223" s="79">
        <v>646</v>
      </c>
      <c r="AF223" s="79">
        <v>3922</v>
      </c>
      <c r="AG223" s="79">
        <v>3624</v>
      </c>
      <c r="AH223" s="79"/>
      <c r="AI223" s="79" t="s">
        <v>4339</v>
      </c>
      <c r="AJ223" s="79" t="s">
        <v>4645</v>
      </c>
      <c r="AK223" s="79"/>
      <c r="AL223" s="79"/>
      <c r="AM223" s="81">
        <v>40981.154305555552</v>
      </c>
      <c r="AN223" s="79" t="s">
        <v>5782</v>
      </c>
      <c r="AO223" s="85" t="s">
        <v>6003</v>
      </c>
      <c r="AP223" s="79" t="s">
        <v>66</v>
      </c>
      <c r="AQ223" s="2"/>
      <c r="AR223" s="3"/>
      <c r="AS223" s="3"/>
      <c r="AT223" s="3"/>
      <c r="AU223" s="3"/>
    </row>
    <row r="224" spans="1:47" x14ac:dyDescent="0.25">
      <c r="A224" s="65" t="s">
        <v>340</v>
      </c>
      <c r="B224" s="66"/>
      <c r="C224" s="66"/>
      <c r="D224" s="67"/>
      <c r="E224" s="69"/>
      <c r="F224" s="103" t="s">
        <v>5442</v>
      </c>
      <c r="G224" s="66"/>
      <c r="H224" s="70"/>
      <c r="I224" s="71"/>
      <c r="J224" s="71"/>
      <c r="K224" s="70" t="s">
        <v>6569</v>
      </c>
      <c r="L224" s="74"/>
      <c r="M224" s="75">
        <v>9780.9765625</v>
      </c>
      <c r="N224" s="75">
        <v>816.50128173828125</v>
      </c>
      <c r="O224" s="76"/>
      <c r="P224" s="77"/>
      <c r="Q224" s="77"/>
      <c r="R224" s="87"/>
      <c r="S224" s="49">
        <v>1</v>
      </c>
      <c r="T224" s="49">
        <v>1</v>
      </c>
      <c r="U224" s="87"/>
      <c r="V224" s="51"/>
      <c r="W224" s="51"/>
      <c r="X224" s="51"/>
      <c r="Y224" s="51"/>
      <c r="Z224" s="50"/>
      <c r="AA224" s="72">
        <v>224</v>
      </c>
      <c r="AB224" s="72"/>
      <c r="AC224" s="73"/>
      <c r="AD224" s="79">
        <v>2533</v>
      </c>
      <c r="AE224" s="79">
        <v>11711</v>
      </c>
      <c r="AF224" s="79">
        <v>50611</v>
      </c>
      <c r="AG224" s="79">
        <v>5513</v>
      </c>
      <c r="AH224" s="79">
        <v>-14400</v>
      </c>
      <c r="AI224" s="79" t="s">
        <v>4340</v>
      </c>
      <c r="AJ224" s="79" t="s">
        <v>4745</v>
      </c>
      <c r="AK224" s="85" t="s">
        <v>5002</v>
      </c>
      <c r="AL224" s="79" t="s">
        <v>5203</v>
      </c>
      <c r="AM224" s="81">
        <v>39912.008101851854</v>
      </c>
      <c r="AN224" s="79" t="s">
        <v>5782</v>
      </c>
      <c r="AO224" s="85" t="s">
        <v>6004</v>
      </c>
      <c r="AP224" s="79" t="s">
        <v>66</v>
      </c>
      <c r="AQ224" s="2"/>
      <c r="AR224" s="3"/>
      <c r="AS224" s="3"/>
      <c r="AT224" s="3"/>
      <c r="AU224" s="3"/>
    </row>
    <row r="225" spans="1:47" x14ac:dyDescent="0.25">
      <c r="A225" s="65" t="s">
        <v>341</v>
      </c>
      <c r="B225" s="66"/>
      <c r="C225" s="66"/>
      <c r="D225" s="67"/>
      <c r="E225" s="69"/>
      <c r="F225" s="103" t="s">
        <v>5443</v>
      </c>
      <c r="G225" s="66"/>
      <c r="H225" s="70"/>
      <c r="I225" s="71"/>
      <c r="J225" s="71"/>
      <c r="K225" s="70" t="s">
        <v>6570</v>
      </c>
      <c r="L225" s="74"/>
      <c r="M225" s="75">
        <v>2384.506591796875</v>
      </c>
      <c r="N225" s="75">
        <v>7037.45849609375</v>
      </c>
      <c r="O225" s="76"/>
      <c r="P225" s="77"/>
      <c r="Q225" s="77"/>
      <c r="R225" s="87"/>
      <c r="S225" s="49">
        <v>0</v>
      </c>
      <c r="T225" s="49">
        <v>1</v>
      </c>
      <c r="U225" s="87"/>
      <c r="V225" s="51"/>
      <c r="W225" s="51"/>
      <c r="X225" s="51"/>
      <c r="Y225" s="51"/>
      <c r="Z225" s="50"/>
      <c r="AA225" s="72">
        <v>225</v>
      </c>
      <c r="AB225" s="72"/>
      <c r="AC225" s="73"/>
      <c r="AD225" s="79">
        <v>121</v>
      </c>
      <c r="AE225" s="79">
        <v>31</v>
      </c>
      <c r="AF225" s="79">
        <v>178</v>
      </c>
      <c r="AG225" s="79">
        <v>246</v>
      </c>
      <c r="AH225" s="79">
        <v>-14400</v>
      </c>
      <c r="AI225" s="79" t="s">
        <v>4341</v>
      </c>
      <c r="AJ225" s="79" t="s">
        <v>4746</v>
      </c>
      <c r="AK225" s="79"/>
      <c r="AL225" s="79" t="s">
        <v>5203</v>
      </c>
      <c r="AM225" s="81">
        <v>40884.831006944441</v>
      </c>
      <c r="AN225" s="79" t="s">
        <v>5782</v>
      </c>
      <c r="AO225" s="85" t="s">
        <v>6005</v>
      </c>
      <c r="AP225" s="79" t="s">
        <v>66</v>
      </c>
      <c r="AQ225" s="2"/>
      <c r="AR225" s="3"/>
      <c r="AS225" s="3"/>
      <c r="AT225" s="3"/>
      <c r="AU225" s="3"/>
    </row>
    <row r="226" spans="1:47" x14ac:dyDescent="0.25">
      <c r="A226" s="65" t="s">
        <v>342</v>
      </c>
      <c r="B226" s="66"/>
      <c r="C226" s="66"/>
      <c r="D226" s="67"/>
      <c r="E226" s="69"/>
      <c r="F226" s="103" t="s">
        <v>5444</v>
      </c>
      <c r="G226" s="66"/>
      <c r="H226" s="70"/>
      <c r="I226" s="71"/>
      <c r="J226" s="71"/>
      <c r="K226" s="70" t="s">
        <v>6571</v>
      </c>
      <c r="L226" s="74"/>
      <c r="M226" s="75">
        <v>9542.279296875</v>
      </c>
      <c r="N226" s="75">
        <v>314.0389404296875</v>
      </c>
      <c r="O226" s="76"/>
      <c r="P226" s="77"/>
      <c r="Q226" s="77"/>
      <c r="R226" s="87"/>
      <c r="S226" s="49">
        <v>1</v>
      </c>
      <c r="T226" s="49">
        <v>1</v>
      </c>
      <c r="U226" s="87"/>
      <c r="V226" s="51"/>
      <c r="W226" s="51"/>
      <c r="X226" s="51"/>
      <c r="Y226" s="51"/>
      <c r="Z226" s="50"/>
      <c r="AA226" s="72">
        <v>226</v>
      </c>
      <c r="AB226" s="72"/>
      <c r="AC226" s="73"/>
      <c r="AD226" s="79">
        <v>3787</v>
      </c>
      <c r="AE226" s="79">
        <v>4555</v>
      </c>
      <c r="AF226" s="79">
        <v>33655</v>
      </c>
      <c r="AG226" s="79">
        <v>29064</v>
      </c>
      <c r="AH226" s="79">
        <v>-14400</v>
      </c>
      <c r="AI226" s="79" t="s">
        <v>4342</v>
      </c>
      <c r="AJ226" s="79" t="s">
        <v>4747</v>
      </c>
      <c r="AK226" s="85" t="s">
        <v>5003</v>
      </c>
      <c r="AL226" s="79" t="s">
        <v>5203</v>
      </c>
      <c r="AM226" s="81">
        <v>41359.798171296294</v>
      </c>
      <c r="AN226" s="79" t="s">
        <v>5782</v>
      </c>
      <c r="AO226" s="85" t="s">
        <v>6006</v>
      </c>
      <c r="AP226" s="79" t="s">
        <v>66</v>
      </c>
      <c r="AQ226" s="2"/>
      <c r="AR226" s="3"/>
      <c r="AS226" s="3"/>
      <c r="AT226" s="3"/>
      <c r="AU226" s="3"/>
    </row>
    <row r="227" spans="1:47" x14ac:dyDescent="0.25">
      <c r="A227" s="65" t="s">
        <v>343</v>
      </c>
      <c r="B227" s="66"/>
      <c r="C227" s="66"/>
      <c r="D227" s="67"/>
      <c r="E227" s="69"/>
      <c r="F227" s="103" t="s">
        <v>5445</v>
      </c>
      <c r="G227" s="66"/>
      <c r="H227" s="70"/>
      <c r="I227" s="71"/>
      <c r="J227" s="71"/>
      <c r="K227" s="70" t="s">
        <v>6572</v>
      </c>
      <c r="L227" s="74"/>
      <c r="M227" s="75">
        <v>387.799072265625</v>
      </c>
      <c r="N227" s="75">
        <v>7535.15966796875</v>
      </c>
      <c r="O227" s="76"/>
      <c r="P227" s="77"/>
      <c r="Q227" s="77"/>
      <c r="R227" s="87"/>
      <c r="S227" s="49">
        <v>0</v>
      </c>
      <c r="T227" s="49">
        <v>1</v>
      </c>
      <c r="U227" s="87"/>
      <c r="V227" s="51"/>
      <c r="W227" s="51"/>
      <c r="X227" s="51"/>
      <c r="Y227" s="51"/>
      <c r="Z227" s="50"/>
      <c r="AA227" s="72">
        <v>227</v>
      </c>
      <c r="AB227" s="72"/>
      <c r="AC227" s="73"/>
      <c r="AD227" s="79">
        <v>572</v>
      </c>
      <c r="AE227" s="79">
        <v>591</v>
      </c>
      <c r="AF227" s="79">
        <v>4632</v>
      </c>
      <c r="AG227" s="79">
        <v>3096</v>
      </c>
      <c r="AH227" s="79">
        <v>-14400</v>
      </c>
      <c r="AI227" s="79" t="s">
        <v>4343</v>
      </c>
      <c r="AJ227" s="79" t="s">
        <v>4748</v>
      </c>
      <c r="AK227" s="85" t="s">
        <v>5004</v>
      </c>
      <c r="AL227" s="79" t="s">
        <v>5203</v>
      </c>
      <c r="AM227" s="81">
        <v>39992.090833333335</v>
      </c>
      <c r="AN227" s="79" t="s">
        <v>5782</v>
      </c>
      <c r="AO227" s="85" t="s">
        <v>6007</v>
      </c>
      <c r="AP227" s="79" t="s">
        <v>66</v>
      </c>
      <c r="AQ227" s="2"/>
      <c r="AR227" s="3"/>
      <c r="AS227" s="3"/>
      <c r="AT227" s="3"/>
      <c r="AU227" s="3"/>
    </row>
    <row r="228" spans="1:47" x14ac:dyDescent="0.25">
      <c r="A228" s="65" t="s">
        <v>344</v>
      </c>
      <c r="B228" s="66"/>
      <c r="C228" s="66"/>
      <c r="D228" s="67"/>
      <c r="E228" s="69"/>
      <c r="F228" s="103" t="s">
        <v>5446</v>
      </c>
      <c r="G228" s="66"/>
      <c r="H228" s="70"/>
      <c r="I228" s="71"/>
      <c r="J228" s="71"/>
      <c r="K228" s="70" t="s">
        <v>6573</v>
      </c>
      <c r="L228" s="74"/>
      <c r="M228" s="75">
        <v>846.8353271484375</v>
      </c>
      <c r="N228" s="75">
        <v>5328.0595703125</v>
      </c>
      <c r="O228" s="76"/>
      <c r="P228" s="77"/>
      <c r="Q228" s="77"/>
      <c r="R228" s="87"/>
      <c r="S228" s="49">
        <v>0</v>
      </c>
      <c r="T228" s="49">
        <v>1</v>
      </c>
      <c r="U228" s="87"/>
      <c r="V228" s="51"/>
      <c r="W228" s="51"/>
      <c r="X228" s="51"/>
      <c r="Y228" s="51"/>
      <c r="Z228" s="50"/>
      <c r="AA228" s="72">
        <v>228</v>
      </c>
      <c r="AB228" s="72"/>
      <c r="AC228" s="73"/>
      <c r="AD228" s="79">
        <v>252</v>
      </c>
      <c r="AE228" s="79">
        <v>54</v>
      </c>
      <c r="AF228" s="79">
        <v>4045</v>
      </c>
      <c r="AG228" s="79">
        <v>6086</v>
      </c>
      <c r="AH228" s="79"/>
      <c r="AI228" s="79" t="s">
        <v>4344</v>
      </c>
      <c r="AJ228" s="79" t="s">
        <v>4652</v>
      </c>
      <c r="AK228" s="79"/>
      <c r="AL228" s="79"/>
      <c r="AM228" s="81">
        <v>41807.094687500001</v>
      </c>
      <c r="AN228" s="79" t="s">
        <v>5782</v>
      </c>
      <c r="AO228" s="85" t="s">
        <v>6008</v>
      </c>
      <c r="AP228" s="79" t="s">
        <v>66</v>
      </c>
      <c r="AQ228" s="2"/>
      <c r="AR228" s="3"/>
      <c r="AS228" s="3"/>
      <c r="AT228" s="3"/>
      <c r="AU228" s="3"/>
    </row>
    <row r="229" spans="1:47" x14ac:dyDescent="0.25">
      <c r="A229" s="65" t="s">
        <v>345</v>
      </c>
      <c r="B229" s="66"/>
      <c r="C229" s="66"/>
      <c r="D229" s="67"/>
      <c r="E229" s="69"/>
      <c r="F229" s="103" t="s">
        <v>5447</v>
      </c>
      <c r="G229" s="66"/>
      <c r="H229" s="70"/>
      <c r="I229" s="71"/>
      <c r="J229" s="71"/>
      <c r="K229" s="70" t="s">
        <v>6574</v>
      </c>
      <c r="L229" s="74"/>
      <c r="M229" s="75">
        <v>9239.677734375</v>
      </c>
      <c r="N229" s="75">
        <v>401.9698486328125</v>
      </c>
      <c r="O229" s="76"/>
      <c r="P229" s="77"/>
      <c r="Q229" s="77"/>
      <c r="R229" s="87"/>
      <c r="S229" s="49">
        <v>1</v>
      </c>
      <c r="T229" s="49">
        <v>1</v>
      </c>
      <c r="U229" s="87"/>
      <c r="V229" s="51"/>
      <c r="W229" s="51"/>
      <c r="X229" s="51"/>
      <c r="Y229" s="51"/>
      <c r="Z229" s="50"/>
      <c r="AA229" s="72">
        <v>229</v>
      </c>
      <c r="AB229" s="72"/>
      <c r="AC229" s="73"/>
      <c r="AD229" s="79">
        <v>399</v>
      </c>
      <c r="AE229" s="79">
        <v>354</v>
      </c>
      <c r="AF229" s="79">
        <v>2066</v>
      </c>
      <c r="AG229" s="79">
        <v>6288</v>
      </c>
      <c r="AH229" s="79"/>
      <c r="AI229" s="79" t="s">
        <v>4345</v>
      </c>
      <c r="AJ229" s="79"/>
      <c r="AK229" s="85" t="s">
        <v>5005</v>
      </c>
      <c r="AL229" s="79"/>
      <c r="AM229" s="81">
        <v>41865.752581018518</v>
      </c>
      <c r="AN229" s="79" t="s">
        <v>5782</v>
      </c>
      <c r="AO229" s="85" t="s">
        <v>6009</v>
      </c>
      <c r="AP229" s="79" t="s">
        <v>66</v>
      </c>
      <c r="AQ229" s="2"/>
      <c r="AR229" s="3"/>
      <c r="AS229" s="3"/>
      <c r="AT229" s="3"/>
      <c r="AU229" s="3"/>
    </row>
    <row r="230" spans="1:47" x14ac:dyDescent="0.25">
      <c r="A230" s="65" t="s">
        <v>346</v>
      </c>
      <c r="B230" s="66"/>
      <c r="C230" s="66"/>
      <c r="D230" s="67"/>
      <c r="E230" s="69"/>
      <c r="F230" s="103" t="s">
        <v>5448</v>
      </c>
      <c r="G230" s="66"/>
      <c r="H230" s="70"/>
      <c r="I230" s="71"/>
      <c r="J230" s="71"/>
      <c r="K230" s="70" t="s">
        <v>6575</v>
      </c>
      <c r="L230" s="74"/>
      <c r="M230" s="75">
        <v>9487.7724609375</v>
      </c>
      <c r="N230" s="75">
        <v>1457.1407470703125</v>
      </c>
      <c r="O230" s="76"/>
      <c r="P230" s="77"/>
      <c r="Q230" s="77"/>
      <c r="R230" s="87"/>
      <c r="S230" s="49">
        <v>1</v>
      </c>
      <c r="T230" s="49">
        <v>1</v>
      </c>
      <c r="U230" s="87"/>
      <c r="V230" s="51"/>
      <c r="W230" s="51"/>
      <c r="X230" s="51"/>
      <c r="Y230" s="51"/>
      <c r="Z230" s="50"/>
      <c r="AA230" s="72">
        <v>230</v>
      </c>
      <c r="AB230" s="72"/>
      <c r="AC230" s="73"/>
      <c r="AD230" s="79">
        <v>196</v>
      </c>
      <c r="AE230" s="79">
        <v>682</v>
      </c>
      <c r="AF230" s="79">
        <v>5380</v>
      </c>
      <c r="AG230" s="79">
        <v>170</v>
      </c>
      <c r="AH230" s="79">
        <v>36000</v>
      </c>
      <c r="AI230" s="79" t="s">
        <v>4346</v>
      </c>
      <c r="AJ230" s="79" t="s">
        <v>4749</v>
      </c>
      <c r="AK230" s="85" t="s">
        <v>5006</v>
      </c>
      <c r="AL230" s="79" t="s">
        <v>5216</v>
      </c>
      <c r="AM230" s="81">
        <v>41090.256562499999</v>
      </c>
      <c r="AN230" s="79" t="s">
        <v>5782</v>
      </c>
      <c r="AO230" s="85" t="s">
        <v>6010</v>
      </c>
      <c r="AP230" s="79" t="s">
        <v>66</v>
      </c>
      <c r="AQ230" s="2"/>
      <c r="AR230" s="3"/>
      <c r="AS230" s="3"/>
      <c r="AT230" s="3"/>
      <c r="AU230" s="3"/>
    </row>
    <row r="231" spans="1:47" x14ac:dyDescent="0.25">
      <c r="A231" s="65" t="s">
        <v>347</v>
      </c>
      <c r="B231" s="66"/>
      <c r="C231" s="66"/>
      <c r="D231" s="67"/>
      <c r="E231" s="69"/>
      <c r="F231" s="103" t="s">
        <v>5449</v>
      </c>
      <c r="G231" s="66"/>
      <c r="H231" s="70"/>
      <c r="I231" s="71"/>
      <c r="J231" s="71"/>
      <c r="K231" s="70" t="s">
        <v>6576</v>
      </c>
      <c r="L231" s="74"/>
      <c r="M231" s="75">
        <v>7990.0166015625</v>
      </c>
      <c r="N231" s="75">
        <v>8247.919921875</v>
      </c>
      <c r="O231" s="76"/>
      <c r="P231" s="77"/>
      <c r="Q231" s="77"/>
      <c r="R231" s="87"/>
      <c r="S231" s="49">
        <v>0</v>
      </c>
      <c r="T231" s="49">
        <v>2</v>
      </c>
      <c r="U231" s="87"/>
      <c r="V231" s="51"/>
      <c r="W231" s="51"/>
      <c r="X231" s="51"/>
      <c r="Y231" s="51"/>
      <c r="Z231" s="50"/>
      <c r="AA231" s="72">
        <v>231</v>
      </c>
      <c r="AB231" s="72"/>
      <c r="AC231" s="73"/>
      <c r="AD231" s="79">
        <v>483</v>
      </c>
      <c r="AE231" s="79">
        <v>232</v>
      </c>
      <c r="AF231" s="79">
        <v>4056</v>
      </c>
      <c r="AG231" s="79">
        <v>2805</v>
      </c>
      <c r="AH231" s="79">
        <v>-14400</v>
      </c>
      <c r="AI231" s="79" t="s">
        <v>4347</v>
      </c>
      <c r="AJ231" s="79" t="s">
        <v>4750</v>
      </c>
      <c r="AK231" s="85" t="s">
        <v>5007</v>
      </c>
      <c r="AL231" s="79" t="s">
        <v>5203</v>
      </c>
      <c r="AM231" s="81">
        <v>39927.763761574075</v>
      </c>
      <c r="AN231" s="79" t="s">
        <v>5782</v>
      </c>
      <c r="AO231" s="85" t="s">
        <v>6011</v>
      </c>
      <c r="AP231" s="79" t="s">
        <v>66</v>
      </c>
      <c r="AQ231" s="2"/>
      <c r="AR231" s="3"/>
      <c r="AS231" s="3"/>
      <c r="AT231" s="3"/>
      <c r="AU231" s="3"/>
    </row>
    <row r="232" spans="1:47" x14ac:dyDescent="0.25">
      <c r="A232" s="65" t="s">
        <v>668</v>
      </c>
      <c r="B232" s="66"/>
      <c r="C232" s="66"/>
      <c r="D232" s="67"/>
      <c r="E232" s="69"/>
      <c r="F232" s="103" t="s">
        <v>5450</v>
      </c>
      <c r="G232" s="66"/>
      <c r="H232" s="70"/>
      <c r="I232" s="71"/>
      <c r="J232" s="71"/>
      <c r="K232" s="70" t="s">
        <v>6577</v>
      </c>
      <c r="L232" s="74"/>
      <c r="M232" s="75">
        <v>3150.153564453125</v>
      </c>
      <c r="N232" s="75">
        <v>7921.73828125</v>
      </c>
      <c r="O232" s="76"/>
      <c r="P232" s="77"/>
      <c r="Q232" s="77"/>
      <c r="R232" s="87"/>
      <c r="S232" s="49">
        <v>14</v>
      </c>
      <c r="T232" s="49">
        <v>0</v>
      </c>
      <c r="U232" s="87"/>
      <c r="V232" s="51"/>
      <c r="W232" s="51"/>
      <c r="X232" s="51"/>
      <c r="Y232" s="51"/>
      <c r="Z232" s="50"/>
      <c r="AA232" s="72">
        <v>232</v>
      </c>
      <c r="AB232" s="72"/>
      <c r="AC232" s="73"/>
      <c r="AD232" s="79">
        <v>2411</v>
      </c>
      <c r="AE232" s="79">
        <v>179784</v>
      </c>
      <c r="AF232" s="79">
        <v>25221</v>
      </c>
      <c r="AG232" s="79">
        <v>20980</v>
      </c>
      <c r="AH232" s="79">
        <v>-14400</v>
      </c>
      <c r="AI232" s="79" t="s">
        <v>4348</v>
      </c>
      <c r="AJ232" s="79" t="s">
        <v>4751</v>
      </c>
      <c r="AK232" s="85" t="s">
        <v>5008</v>
      </c>
      <c r="AL232" s="79" t="s">
        <v>5203</v>
      </c>
      <c r="AM232" s="81">
        <v>40009.850856481484</v>
      </c>
      <c r="AN232" s="79" t="s">
        <v>5782</v>
      </c>
      <c r="AO232" s="85" t="s">
        <v>6012</v>
      </c>
      <c r="AP232" s="79" t="s">
        <v>65</v>
      </c>
      <c r="AQ232" s="2"/>
      <c r="AR232" s="3"/>
      <c r="AS232" s="3"/>
      <c r="AT232" s="3"/>
      <c r="AU232" s="3"/>
    </row>
    <row r="233" spans="1:47" x14ac:dyDescent="0.25">
      <c r="A233" s="65" t="s">
        <v>348</v>
      </c>
      <c r="B233" s="66"/>
      <c r="C233" s="66"/>
      <c r="D233" s="67"/>
      <c r="E233" s="69"/>
      <c r="F233" s="103" t="s">
        <v>5451</v>
      </c>
      <c r="G233" s="66"/>
      <c r="H233" s="70"/>
      <c r="I233" s="71"/>
      <c r="J233" s="71"/>
      <c r="K233" s="70" t="s">
        <v>6578</v>
      </c>
      <c r="L233" s="74"/>
      <c r="M233" s="75">
        <v>7698.47802734375</v>
      </c>
      <c r="N233" s="75">
        <v>1055.1708984375</v>
      </c>
      <c r="O233" s="76"/>
      <c r="P233" s="77"/>
      <c r="Q233" s="77"/>
      <c r="R233" s="87"/>
      <c r="S233" s="49">
        <v>0</v>
      </c>
      <c r="T233" s="49">
        <v>2</v>
      </c>
      <c r="U233" s="87"/>
      <c r="V233" s="51"/>
      <c r="W233" s="51"/>
      <c r="X233" s="51"/>
      <c r="Y233" s="51"/>
      <c r="Z233" s="50"/>
      <c r="AA233" s="72">
        <v>233</v>
      </c>
      <c r="AB233" s="72"/>
      <c r="AC233" s="73"/>
      <c r="AD233" s="79">
        <v>529</v>
      </c>
      <c r="AE233" s="79">
        <v>584</v>
      </c>
      <c r="AF233" s="79">
        <v>1120</v>
      </c>
      <c r="AG233" s="79">
        <v>612</v>
      </c>
      <c r="AH233" s="79">
        <v>-14400</v>
      </c>
      <c r="AI233" s="79" t="s">
        <v>4349</v>
      </c>
      <c r="AJ233" s="79" t="s">
        <v>4752</v>
      </c>
      <c r="AK233" s="85" t="s">
        <v>5009</v>
      </c>
      <c r="AL233" s="79" t="s">
        <v>5203</v>
      </c>
      <c r="AM233" s="81">
        <v>40958.743078703701</v>
      </c>
      <c r="AN233" s="79" t="s">
        <v>5782</v>
      </c>
      <c r="AO233" s="85" t="s">
        <v>6013</v>
      </c>
      <c r="AP233" s="79" t="s">
        <v>66</v>
      </c>
      <c r="AQ233" s="2"/>
      <c r="AR233" s="3"/>
      <c r="AS233" s="3"/>
      <c r="AT233" s="3"/>
      <c r="AU233" s="3"/>
    </row>
    <row r="234" spans="1:47" x14ac:dyDescent="0.25">
      <c r="A234" s="65" t="s">
        <v>669</v>
      </c>
      <c r="B234" s="66"/>
      <c r="C234" s="66"/>
      <c r="D234" s="67"/>
      <c r="E234" s="69"/>
      <c r="F234" s="103" t="s">
        <v>5452</v>
      </c>
      <c r="G234" s="66"/>
      <c r="H234" s="70"/>
      <c r="I234" s="71"/>
      <c r="J234" s="71"/>
      <c r="K234" s="70" t="s">
        <v>6579</v>
      </c>
      <c r="L234" s="74"/>
      <c r="M234" s="75">
        <v>7647.9873046875</v>
      </c>
      <c r="N234" s="75">
        <v>548.4940185546875</v>
      </c>
      <c r="O234" s="76"/>
      <c r="P234" s="77"/>
      <c r="Q234" s="77"/>
      <c r="R234" s="87"/>
      <c r="S234" s="49">
        <v>3</v>
      </c>
      <c r="T234" s="49">
        <v>0</v>
      </c>
      <c r="U234" s="87"/>
      <c r="V234" s="51"/>
      <c r="W234" s="51"/>
      <c r="X234" s="51"/>
      <c r="Y234" s="51"/>
      <c r="Z234" s="50"/>
      <c r="AA234" s="72">
        <v>234</v>
      </c>
      <c r="AB234" s="72"/>
      <c r="AC234" s="73"/>
      <c r="AD234" s="79">
        <v>23405</v>
      </c>
      <c r="AE234" s="79">
        <v>211855</v>
      </c>
      <c r="AF234" s="79">
        <v>107413</v>
      </c>
      <c r="AG234" s="79">
        <v>901</v>
      </c>
      <c r="AH234" s="79">
        <v>-14400</v>
      </c>
      <c r="AI234" s="79" t="s">
        <v>4350</v>
      </c>
      <c r="AJ234" s="79" t="s">
        <v>4753</v>
      </c>
      <c r="AK234" s="85" t="s">
        <v>5010</v>
      </c>
      <c r="AL234" s="79" t="s">
        <v>5203</v>
      </c>
      <c r="AM234" s="81">
        <v>39805.896805555552</v>
      </c>
      <c r="AN234" s="79" t="s">
        <v>5782</v>
      </c>
      <c r="AO234" s="85" t="s">
        <v>6014</v>
      </c>
      <c r="AP234" s="79" t="s">
        <v>65</v>
      </c>
      <c r="AQ234" s="2"/>
      <c r="AR234" s="3"/>
      <c r="AS234" s="3"/>
      <c r="AT234" s="3"/>
      <c r="AU234" s="3"/>
    </row>
    <row r="235" spans="1:47" x14ac:dyDescent="0.25">
      <c r="A235" s="65" t="s">
        <v>412</v>
      </c>
      <c r="B235" s="66"/>
      <c r="C235" s="66"/>
      <c r="D235" s="67"/>
      <c r="E235" s="69"/>
      <c r="F235" s="103" t="s">
        <v>5453</v>
      </c>
      <c r="G235" s="66"/>
      <c r="H235" s="70"/>
      <c r="I235" s="71"/>
      <c r="J235" s="71"/>
      <c r="K235" s="70" t="s">
        <v>6580</v>
      </c>
      <c r="L235" s="74"/>
      <c r="M235" s="75">
        <v>7282.8505859375</v>
      </c>
      <c r="N235" s="75">
        <v>808.15423583984375</v>
      </c>
      <c r="O235" s="76"/>
      <c r="P235" s="77"/>
      <c r="Q235" s="77"/>
      <c r="R235" s="87"/>
      <c r="S235" s="49">
        <v>2</v>
      </c>
      <c r="T235" s="49">
        <v>1</v>
      </c>
      <c r="U235" s="87"/>
      <c r="V235" s="51"/>
      <c r="W235" s="51"/>
      <c r="X235" s="51"/>
      <c r="Y235" s="51"/>
      <c r="Z235" s="50"/>
      <c r="AA235" s="72">
        <v>235</v>
      </c>
      <c r="AB235" s="72"/>
      <c r="AC235" s="73"/>
      <c r="AD235" s="79">
        <v>126</v>
      </c>
      <c r="AE235" s="79">
        <v>307</v>
      </c>
      <c r="AF235" s="79">
        <v>1042</v>
      </c>
      <c r="AG235" s="79">
        <v>989</v>
      </c>
      <c r="AH235" s="79">
        <v>-10800</v>
      </c>
      <c r="AI235" s="79" t="s">
        <v>4351</v>
      </c>
      <c r="AJ235" s="79" t="s">
        <v>4754</v>
      </c>
      <c r="AK235" s="85" t="s">
        <v>5011</v>
      </c>
      <c r="AL235" s="79" t="s">
        <v>5211</v>
      </c>
      <c r="AM235" s="81">
        <v>41662.609074074076</v>
      </c>
      <c r="AN235" s="79" t="s">
        <v>5782</v>
      </c>
      <c r="AO235" s="85" t="s">
        <v>6015</v>
      </c>
      <c r="AP235" s="79" t="s">
        <v>66</v>
      </c>
      <c r="AQ235" s="2"/>
      <c r="AR235" s="3"/>
      <c r="AS235" s="3"/>
      <c r="AT235" s="3"/>
      <c r="AU235" s="3"/>
    </row>
    <row r="236" spans="1:47" x14ac:dyDescent="0.25">
      <c r="A236" s="65" t="s">
        <v>349</v>
      </c>
      <c r="B236" s="66"/>
      <c r="C236" s="66"/>
      <c r="D236" s="67"/>
      <c r="E236" s="69"/>
      <c r="F236" s="103" t="s">
        <v>5454</v>
      </c>
      <c r="G236" s="66"/>
      <c r="H236" s="70"/>
      <c r="I236" s="71"/>
      <c r="J236" s="71"/>
      <c r="K236" s="70" t="s">
        <v>6581</v>
      </c>
      <c r="L236" s="74"/>
      <c r="M236" s="75">
        <v>324.60617065429687</v>
      </c>
      <c r="N236" s="75">
        <v>7070.171875</v>
      </c>
      <c r="O236" s="76"/>
      <c r="P236" s="77"/>
      <c r="Q236" s="77"/>
      <c r="R236" s="87"/>
      <c r="S236" s="49">
        <v>0</v>
      </c>
      <c r="T236" s="49">
        <v>1</v>
      </c>
      <c r="U236" s="87"/>
      <c r="V236" s="51"/>
      <c r="W236" s="51"/>
      <c r="X236" s="51"/>
      <c r="Y236" s="51"/>
      <c r="Z236" s="50"/>
      <c r="AA236" s="72">
        <v>236</v>
      </c>
      <c r="AB236" s="72"/>
      <c r="AC236" s="73"/>
      <c r="AD236" s="79">
        <v>129</v>
      </c>
      <c r="AE236" s="79">
        <v>33</v>
      </c>
      <c r="AF236" s="79">
        <v>188</v>
      </c>
      <c r="AG236" s="79">
        <v>786</v>
      </c>
      <c r="AH236" s="79"/>
      <c r="AI236" s="79"/>
      <c r="AJ236" s="79" t="s">
        <v>4654</v>
      </c>
      <c r="AK236" s="79"/>
      <c r="AL236" s="79"/>
      <c r="AM236" s="81">
        <v>40949.114907407406</v>
      </c>
      <c r="AN236" s="79" t="s">
        <v>5782</v>
      </c>
      <c r="AO236" s="85" t="s">
        <v>6016</v>
      </c>
      <c r="AP236" s="79" t="s">
        <v>66</v>
      </c>
      <c r="AQ236" s="2"/>
      <c r="AR236" s="3"/>
      <c r="AS236" s="3"/>
      <c r="AT236" s="3"/>
      <c r="AU236" s="3"/>
    </row>
    <row r="237" spans="1:47" x14ac:dyDescent="0.25">
      <c r="A237" s="65" t="s">
        <v>350</v>
      </c>
      <c r="B237" s="66"/>
      <c r="C237" s="66"/>
      <c r="D237" s="67"/>
      <c r="E237" s="69"/>
      <c r="F237" s="103" t="s">
        <v>5455</v>
      </c>
      <c r="G237" s="66"/>
      <c r="H237" s="70"/>
      <c r="I237" s="71"/>
      <c r="J237" s="71"/>
      <c r="K237" s="70" t="s">
        <v>6582</v>
      </c>
      <c r="L237" s="74"/>
      <c r="M237" s="75">
        <v>5724.21484375</v>
      </c>
      <c r="N237" s="75">
        <v>7946.60302734375</v>
      </c>
      <c r="O237" s="76"/>
      <c r="P237" s="77"/>
      <c r="Q237" s="77"/>
      <c r="R237" s="87"/>
      <c r="S237" s="49">
        <v>0</v>
      </c>
      <c r="T237" s="49">
        <v>1</v>
      </c>
      <c r="U237" s="87"/>
      <c r="V237" s="51"/>
      <c r="W237" s="51"/>
      <c r="X237" s="51"/>
      <c r="Y237" s="51"/>
      <c r="Z237" s="50"/>
      <c r="AA237" s="72">
        <v>237</v>
      </c>
      <c r="AB237" s="72"/>
      <c r="AC237" s="73"/>
      <c r="AD237" s="79">
        <v>105</v>
      </c>
      <c r="AE237" s="79">
        <v>44</v>
      </c>
      <c r="AF237" s="79">
        <v>70</v>
      </c>
      <c r="AG237" s="79">
        <v>90</v>
      </c>
      <c r="AH237" s="79"/>
      <c r="AI237" s="79" t="s">
        <v>4352</v>
      </c>
      <c r="AJ237" s="79" t="s">
        <v>4755</v>
      </c>
      <c r="AK237" s="79"/>
      <c r="AL237" s="79"/>
      <c r="AM237" s="81">
        <v>40709.039236111108</v>
      </c>
      <c r="AN237" s="79" t="s">
        <v>5782</v>
      </c>
      <c r="AO237" s="85" t="s">
        <v>6017</v>
      </c>
      <c r="AP237" s="79" t="s">
        <v>66</v>
      </c>
      <c r="AQ237" s="2"/>
      <c r="AR237" s="3"/>
      <c r="AS237" s="3"/>
      <c r="AT237" s="3"/>
      <c r="AU237" s="3"/>
    </row>
    <row r="238" spans="1:47" x14ac:dyDescent="0.25">
      <c r="A238" s="65" t="s">
        <v>351</v>
      </c>
      <c r="B238" s="66"/>
      <c r="C238" s="66"/>
      <c r="D238" s="67"/>
      <c r="E238" s="69"/>
      <c r="F238" s="103" t="s">
        <v>5456</v>
      </c>
      <c r="G238" s="66"/>
      <c r="H238" s="70"/>
      <c r="I238" s="71"/>
      <c r="J238" s="71"/>
      <c r="K238" s="70" t="s">
        <v>6583</v>
      </c>
      <c r="L238" s="74"/>
      <c r="M238" s="75">
        <v>847.95977783203125</v>
      </c>
      <c r="N238" s="75">
        <v>4019.698486328125</v>
      </c>
      <c r="O238" s="76"/>
      <c r="P238" s="77"/>
      <c r="Q238" s="77"/>
      <c r="R238" s="87"/>
      <c r="S238" s="49">
        <v>0</v>
      </c>
      <c r="T238" s="49">
        <v>1</v>
      </c>
      <c r="U238" s="87"/>
      <c r="V238" s="51"/>
      <c r="W238" s="51"/>
      <c r="X238" s="51"/>
      <c r="Y238" s="51"/>
      <c r="Z238" s="50"/>
      <c r="AA238" s="72">
        <v>238</v>
      </c>
      <c r="AB238" s="72"/>
      <c r="AC238" s="73"/>
      <c r="AD238" s="79">
        <v>202</v>
      </c>
      <c r="AE238" s="79">
        <v>63</v>
      </c>
      <c r="AF238" s="79">
        <v>215</v>
      </c>
      <c r="AG238" s="79">
        <v>31</v>
      </c>
      <c r="AH238" s="79">
        <v>-14400</v>
      </c>
      <c r="AI238" s="79"/>
      <c r="AJ238" s="79"/>
      <c r="AK238" s="79"/>
      <c r="AL238" s="79" t="s">
        <v>5203</v>
      </c>
      <c r="AM238" s="81">
        <v>40667.899652777778</v>
      </c>
      <c r="AN238" s="79" t="s">
        <v>5782</v>
      </c>
      <c r="AO238" s="85" t="s">
        <v>6018</v>
      </c>
      <c r="AP238" s="79" t="s">
        <v>66</v>
      </c>
      <c r="AQ238" s="2"/>
      <c r="AR238" s="3"/>
      <c r="AS238" s="3"/>
      <c r="AT238" s="3"/>
      <c r="AU238" s="3"/>
    </row>
    <row r="239" spans="1:47" x14ac:dyDescent="0.25">
      <c r="A239" s="65" t="s">
        <v>546</v>
      </c>
      <c r="B239" s="66"/>
      <c r="C239" s="66"/>
      <c r="D239" s="67"/>
      <c r="E239" s="69"/>
      <c r="F239" s="103" t="s">
        <v>5457</v>
      </c>
      <c r="G239" s="66"/>
      <c r="H239" s="70"/>
      <c r="I239" s="71"/>
      <c r="J239" s="71"/>
      <c r="K239" s="70" t="s">
        <v>6584</v>
      </c>
      <c r="L239" s="74"/>
      <c r="M239" s="75">
        <v>905.3953857421875</v>
      </c>
      <c r="N239" s="75">
        <v>3265.24755859375</v>
      </c>
      <c r="O239" s="76"/>
      <c r="P239" s="77"/>
      <c r="Q239" s="77"/>
      <c r="R239" s="87"/>
      <c r="S239" s="49">
        <v>7</v>
      </c>
      <c r="T239" s="49">
        <v>1</v>
      </c>
      <c r="U239" s="87"/>
      <c r="V239" s="51"/>
      <c r="W239" s="51"/>
      <c r="X239" s="51"/>
      <c r="Y239" s="51"/>
      <c r="Z239" s="50"/>
      <c r="AA239" s="72">
        <v>239</v>
      </c>
      <c r="AB239" s="72"/>
      <c r="AC239" s="73"/>
      <c r="AD239" s="79">
        <v>1156</v>
      </c>
      <c r="AE239" s="79">
        <v>2489</v>
      </c>
      <c r="AF239" s="79">
        <v>6272</v>
      </c>
      <c r="AG239" s="79">
        <v>12515</v>
      </c>
      <c r="AH239" s="79">
        <v>-14400</v>
      </c>
      <c r="AI239" s="79" t="s">
        <v>4353</v>
      </c>
      <c r="AJ239" s="79" t="s">
        <v>4756</v>
      </c>
      <c r="AK239" s="85" t="s">
        <v>5012</v>
      </c>
      <c r="AL239" s="79" t="s">
        <v>5203</v>
      </c>
      <c r="AM239" s="81">
        <v>39723.861574074072</v>
      </c>
      <c r="AN239" s="79" t="s">
        <v>5782</v>
      </c>
      <c r="AO239" s="85" t="s">
        <v>6019</v>
      </c>
      <c r="AP239" s="79" t="s">
        <v>66</v>
      </c>
      <c r="AQ239" s="2"/>
      <c r="AR239" s="3"/>
      <c r="AS239" s="3"/>
      <c r="AT239" s="3"/>
      <c r="AU239" s="3"/>
    </row>
    <row r="240" spans="1:47" x14ac:dyDescent="0.25">
      <c r="A240" s="65" t="s">
        <v>352</v>
      </c>
      <c r="B240" s="66"/>
      <c r="C240" s="66"/>
      <c r="D240" s="67"/>
      <c r="E240" s="69"/>
      <c r="F240" s="103" t="s">
        <v>5458</v>
      </c>
      <c r="G240" s="66"/>
      <c r="H240" s="70"/>
      <c r="I240" s="71"/>
      <c r="J240" s="71"/>
      <c r="K240" s="70" t="s">
        <v>6585</v>
      </c>
      <c r="L240" s="74"/>
      <c r="M240" s="75">
        <v>4509.68896484375</v>
      </c>
      <c r="N240" s="75">
        <v>1453.5157470703125</v>
      </c>
      <c r="O240" s="76"/>
      <c r="P240" s="77"/>
      <c r="Q240" s="77"/>
      <c r="R240" s="87"/>
      <c r="S240" s="49">
        <v>0</v>
      </c>
      <c r="T240" s="49">
        <v>5</v>
      </c>
      <c r="U240" s="87"/>
      <c r="V240" s="51"/>
      <c r="W240" s="51"/>
      <c r="X240" s="51"/>
      <c r="Y240" s="51"/>
      <c r="Z240" s="50"/>
      <c r="AA240" s="72">
        <v>240</v>
      </c>
      <c r="AB240" s="72"/>
      <c r="AC240" s="73"/>
      <c r="AD240" s="79">
        <v>305</v>
      </c>
      <c r="AE240" s="79">
        <v>195</v>
      </c>
      <c r="AF240" s="79">
        <v>638</v>
      </c>
      <c r="AG240" s="79">
        <v>355</v>
      </c>
      <c r="AH240" s="79"/>
      <c r="AI240" s="79"/>
      <c r="AJ240" s="79"/>
      <c r="AK240" s="79"/>
      <c r="AL240" s="79"/>
      <c r="AM240" s="81">
        <v>42486.987592592595</v>
      </c>
      <c r="AN240" s="79" t="s">
        <v>5782</v>
      </c>
      <c r="AO240" s="85" t="s">
        <v>6020</v>
      </c>
      <c r="AP240" s="79" t="s">
        <v>66</v>
      </c>
      <c r="AQ240" s="2"/>
      <c r="AR240" s="3"/>
      <c r="AS240" s="3"/>
      <c r="AT240" s="3"/>
      <c r="AU240" s="3"/>
    </row>
    <row r="241" spans="1:47" x14ac:dyDescent="0.25">
      <c r="A241" s="65" t="s">
        <v>353</v>
      </c>
      <c r="B241" s="66"/>
      <c r="C241" s="66"/>
      <c r="D241" s="67"/>
      <c r="E241" s="69"/>
      <c r="F241" s="103" t="s">
        <v>5459</v>
      </c>
      <c r="G241" s="66"/>
      <c r="H241" s="70"/>
      <c r="I241" s="71"/>
      <c r="J241" s="71"/>
      <c r="K241" s="70" t="s">
        <v>6586</v>
      </c>
      <c r="L241" s="74"/>
      <c r="M241" s="75">
        <v>8752.2138671875</v>
      </c>
      <c r="N241" s="75">
        <v>8823.150390625</v>
      </c>
      <c r="O241" s="76"/>
      <c r="P241" s="77"/>
      <c r="Q241" s="77"/>
      <c r="R241" s="87"/>
      <c r="S241" s="49">
        <v>0</v>
      </c>
      <c r="T241" s="49">
        <v>1</v>
      </c>
      <c r="U241" s="87"/>
      <c r="V241" s="51"/>
      <c r="W241" s="51"/>
      <c r="X241" s="51"/>
      <c r="Y241" s="51"/>
      <c r="Z241" s="50"/>
      <c r="AA241" s="72">
        <v>241</v>
      </c>
      <c r="AB241" s="72"/>
      <c r="AC241" s="73"/>
      <c r="AD241" s="79">
        <v>897</v>
      </c>
      <c r="AE241" s="79">
        <v>247</v>
      </c>
      <c r="AF241" s="79">
        <v>1218</v>
      </c>
      <c r="AG241" s="79">
        <v>262</v>
      </c>
      <c r="AH241" s="79">
        <v>-18000</v>
      </c>
      <c r="AI241" s="79" t="s">
        <v>4354</v>
      </c>
      <c r="AJ241" s="79" t="s">
        <v>4757</v>
      </c>
      <c r="AK241" s="79"/>
      <c r="AL241" s="79" t="s">
        <v>5208</v>
      </c>
      <c r="AM241" s="81">
        <v>39947.764745370368</v>
      </c>
      <c r="AN241" s="79" t="s">
        <v>5782</v>
      </c>
      <c r="AO241" s="85" t="s">
        <v>6021</v>
      </c>
      <c r="AP241" s="79" t="s">
        <v>66</v>
      </c>
      <c r="AQ241" s="2"/>
      <c r="AR241" s="3"/>
      <c r="AS241" s="3"/>
      <c r="AT241" s="3"/>
      <c r="AU241" s="3"/>
    </row>
    <row r="242" spans="1:47" x14ac:dyDescent="0.25">
      <c r="A242" s="65" t="s">
        <v>354</v>
      </c>
      <c r="B242" s="66"/>
      <c r="C242" s="66"/>
      <c r="D242" s="67"/>
      <c r="E242" s="69"/>
      <c r="F242" s="103" t="s">
        <v>5460</v>
      </c>
      <c r="G242" s="66"/>
      <c r="H242" s="70"/>
      <c r="I242" s="71"/>
      <c r="J242" s="71"/>
      <c r="K242" s="70" t="s">
        <v>6587</v>
      </c>
      <c r="L242" s="74"/>
      <c r="M242" s="75">
        <v>8702.861328125</v>
      </c>
      <c r="N242" s="75">
        <v>8396.4970703125</v>
      </c>
      <c r="O242" s="76"/>
      <c r="P242" s="77"/>
      <c r="Q242" s="77"/>
      <c r="R242" s="87"/>
      <c r="S242" s="49">
        <v>0</v>
      </c>
      <c r="T242" s="49">
        <v>1</v>
      </c>
      <c r="U242" s="87"/>
      <c r="V242" s="51"/>
      <c r="W242" s="51"/>
      <c r="X242" s="51"/>
      <c r="Y242" s="51"/>
      <c r="Z242" s="50"/>
      <c r="AA242" s="72">
        <v>242</v>
      </c>
      <c r="AB242" s="72"/>
      <c r="AC242" s="73"/>
      <c r="AD242" s="79">
        <v>319</v>
      </c>
      <c r="AE242" s="79">
        <v>173</v>
      </c>
      <c r="AF242" s="79">
        <v>1316</v>
      </c>
      <c r="AG242" s="79">
        <v>2333</v>
      </c>
      <c r="AH242" s="79">
        <v>28800</v>
      </c>
      <c r="AI242" s="79" t="s">
        <v>4355</v>
      </c>
      <c r="AJ242" s="79" t="s">
        <v>4652</v>
      </c>
      <c r="AK242" s="79"/>
      <c r="AL242" s="79" t="s">
        <v>5213</v>
      </c>
      <c r="AM242" s="81">
        <v>39747.248136574075</v>
      </c>
      <c r="AN242" s="79" t="s">
        <v>5782</v>
      </c>
      <c r="AO242" s="85" t="s">
        <v>6022</v>
      </c>
      <c r="AP242" s="79" t="s">
        <v>66</v>
      </c>
      <c r="AQ242" s="2"/>
      <c r="AR242" s="3"/>
      <c r="AS242" s="3"/>
      <c r="AT242" s="3"/>
      <c r="AU242" s="3"/>
    </row>
    <row r="243" spans="1:47" x14ac:dyDescent="0.25">
      <c r="A243" s="65" t="s">
        <v>355</v>
      </c>
      <c r="B243" s="66"/>
      <c r="C243" s="66"/>
      <c r="D243" s="67"/>
      <c r="E243" s="69"/>
      <c r="F243" s="103" t="s">
        <v>5461</v>
      </c>
      <c r="G243" s="66"/>
      <c r="H243" s="70"/>
      <c r="I243" s="71"/>
      <c r="J243" s="71"/>
      <c r="K243" s="70" t="s">
        <v>6588</v>
      </c>
      <c r="L243" s="74"/>
      <c r="M243" s="75">
        <v>4365.12646484375</v>
      </c>
      <c r="N243" s="75">
        <v>6221.904296875</v>
      </c>
      <c r="O243" s="76"/>
      <c r="P243" s="77"/>
      <c r="Q243" s="77"/>
      <c r="R243" s="87"/>
      <c r="S243" s="49">
        <v>0</v>
      </c>
      <c r="T243" s="49">
        <v>1</v>
      </c>
      <c r="U243" s="87"/>
      <c r="V243" s="51"/>
      <c r="W243" s="51"/>
      <c r="X243" s="51"/>
      <c r="Y243" s="51"/>
      <c r="Z243" s="50"/>
      <c r="AA243" s="72">
        <v>243</v>
      </c>
      <c r="AB243" s="72"/>
      <c r="AC243" s="73"/>
      <c r="AD243" s="79">
        <v>186</v>
      </c>
      <c r="AE243" s="79">
        <v>63</v>
      </c>
      <c r="AF243" s="79">
        <v>174</v>
      </c>
      <c r="AG243" s="79">
        <v>157</v>
      </c>
      <c r="AH243" s="79"/>
      <c r="AI243" s="79" t="s">
        <v>4356</v>
      </c>
      <c r="AJ243" s="79" t="s">
        <v>4645</v>
      </c>
      <c r="AK243" s="79"/>
      <c r="AL243" s="79"/>
      <c r="AM243" s="81">
        <v>42502.615428240744</v>
      </c>
      <c r="AN243" s="79" t="s">
        <v>5782</v>
      </c>
      <c r="AO243" s="85" t="s">
        <v>6023</v>
      </c>
      <c r="AP243" s="79" t="s">
        <v>66</v>
      </c>
      <c r="AQ243" s="2"/>
      <c r="AR243" s="3"/>
      <c r="AS243" s="3"/>
      <c r="AT243" s="3"/>
      <c r="AU243" s="3"/>
    </row>
    <row r="244" spans="1:47" x14ac:dyDescent="0.25">
      <c r="A244" s="65" t="s">
        <v>356</v>
      </c>
      <c r="B244" s="66"/>
      <c r="C244" s="66"/>
      <c r="D244" s="67"/>
      <c r="E244" s="69"/>
      <c r="F244" s="103" t="s">
        <v>5462</v>
      </c>
      <c r="G244" s="66"/>
      <c r="H244" s="70"/>
      <c r="I244" s="71"/>
      <c r="J244" s="71"/>
      <c r="K244" s="70" t="s">
        <v>6589</v>
      </c>
      <c r="L244" s="74"/>
      <c r="M244" s="75">
        <v>9765.9404296875</v>
      </c>
      <c r="N244" s="75">
        <v>1457.1407470703125</v>
      </c>
      <c r="O244" s="76"/>
      <c r="P244" s="77"/>
      <c r="Q244" s="77"/>
      <c r="R244" s="87"/>
      <c r="S244" s="49">
        <v>1</v>
      </c>
      <c r="T244" s="49">
        <v>1</v>
      </c>
      <c r="U244" s="87"/>
      <c r="V244" s="51"/>
      <c r="W244" s="51"/>
      <c r="X244" s="51"/>
      <c r="Y244" s="51"/>
      <c r="Z244" s="50"/>
      <c r="AA244" s="72">
        <v>244</v>
      </c>
      <c r="AB244" s="72"/>
      <c r="AC244" s="73"/>
      <c r="AD244" s="79">
        <v>259</v>
      </c>
      <c r="AE244" s="79">
        <v>948</v>
      </c>
      <c r="AF244" s="79">
        <v>39375</v>
      </c>
      <c r="AG244" s="79">
        <v>1833</v>
      </c>
      <c r="AH244" s="79">
        <v>-14400</v>
      </c>
      <c r="AI244" s="79" t="s">
        <v>4357</v>
      </c>
      <c r="AJ244" s="79" t="s">
        <v>4758</v>
      </c>
      <c r="AK244" s="85" t="s">
        <v>5013</v>
      </c>
      <c r="AL244" s="79" t="s">
        <v>5203</v>
      </c>
      <c r="AM244" s="81">
        <v>39861.625115740739</v>
      </c>
      <c r="AN244" s="79" t="s">
        <v>5782</v>
      </c>
      <c r="AO244" s="85" t="s">
        <v>6024</v>
      </c>
      <c r="AP244" s="79" t="s">
        <v>66</v>
      </c>
      <c r="AQ244" s="2"/>
      <c r="AR244" s="3"/>
      <c r="AS244" s="3"/>
      <c r="AT244" s="3"/>
      <c r="AU244" s="3"/>
    </row>
    <row r="245" spans="1:47" x14ac:dyDescent="0.25">
      <c r="A245" s="65" t="s">
        <v>357</v>
      </c>
      <c r="B245" s="66"/>
      <c r="C245" s="66"/>
      <c r="D245" s="67"/>
      <c r="E245" s="69"/>
      <c r="F245" s="103" t="s">
        <v>5463</v>
      </c>
      <c r="G245" s="66"/>
      <c r="H245" s="70"/>
      <c r="I245" s="71"/>
      <c r="J245" s="71"/>
      <c r="K245" s="70" t="s">
        <v>6590</v>
      </c>
      <c r="L245" s="74"/>
      <c r="M245" s="75">
        <v>5875.62744140625</v>
      </c>
      <c r="N245" s="75">
        <v>6079.7939453125</v>
      </c>
      <c r="O245" s="76"/>
      <c r="P245" s="77"/>
      <c r="Q245" s="77"/>
      <c r="R245" s="87"/>
      <c r="S245" s="49">
        <v>1</v>
      </c>
      <c r="T245" s="49">
        <v>2</v>
      </c>
      <c r="U245" s="87"/>
      <c r="V245" s="51"/>
      <c r="W245" s="51"/>
      <c r="X245" s="51"/>
      <c r="Y245" s="51"/>
      <c r="Z245" s="50"/>
      <c r="AA245" s="72">
        <v>245</v>
      </c>
      <c r="AB245" s="72"/>
      <c r="AC245" s="73"/>
      <c r="AD245" s="79">
        <v>2248</v>
      </c>
      <c r="AE245" s="79">
        <v>4475</v>
      </c>
      <c r="AF245" s="79">
        <v>11126</v>
      </c>
      <c r="AG245" s="79">
        <v>4128</v>
      </c>
      <c r="AH245" s="79">
        <v>-14400</v>
      </c>
      <c r="AI245" s="79" t="s">
        <v>4358</v>
      </c>
      <c r="AJ245" s="79" t="s">
        <v>4759</v>
      </c>
      <c r="AK245" s="85" t="s">
        <v>5014</v>
      </c>
      <c r="AL245" s="79" t="s">
        <v>5203</v>
      </c>
      <c r="AM245" s="81">
        <v>40548.918981481482</v>
      </c>
      <c r="AN245" s="79" t="s">
        <v>5782</v>
      </c>
      <c r="AO245" s="85" t="s">
        <v>6025</v>
      </c>
      <c r="AP245" s="79" t="s">
        <v>66</v>
      </c>
      <c r="AQ245" s="2"/>
      <c r="AR245" s="3"/>
      <c r="AS245" s="3"/>
      <c r="AT245" s="3"/>
      <c r="AU245" s="3"/>
    </row>
    <row r="246" spans="1:47" x14ac:dyDescent="0.25">
      <c r="A246" s="65" t="s">
        <v>358</v>
      </c>
      <c r="B246" s="66"/>
      <c r="C246" s="66"/>
      <c r="D246" s="67"/>
      <c r="E246" s="69"/>
      <c r="F246" s="103" t="s">
        <v>5464</v>
      </c>
      <c r="G246" s="66"/>
      <c r="H246" s="70"/>
      <c r="I246" s="71"/>
      <c r="J246" s="71"/>
      <c r="K246" s="70" t="s">
        <v>6591</v>
      </c>
      <c r="L246" s="74"/>
      <c r="M246" s="75">
        <v>6519.107421875</v>
      </c>
      <c r="N246" s="75">
        <v>6477.7548828125</v>
      </c>
      <c r="O246" s="76"/>
      <c r="P246" s="77"/>
      <c r="Q246" s="77"/>
      <c r="R246" s="87"/>
      <c r="S246" s="49">
        <v>0</v>
      </c>
      <c r="T246" s="49">
        <v>1</v>
      </c>
      <c r="U246" s="87"/>
      <c r="V246" s="51"/>
      <c r="W246" s="51"/>
      <c r="X246" s="51"/>
      <c r="Y246" s="51"/>
      <c r="Z246" s="50"/>
      <c r="AA246" s="72">
        <v>246</v>
      </c>
      <c r="AB246" s="72"/>
      <c r="AC246" s="73"/>
      <c r="AD246" s="79">
        <v>1671</v>
      </c>
      <c r="AE246" s="79">
        <v>583</v>
      </c>
      <c r="AF246" s="79">
        <v>2250</v>
      </c>
      <c r="AG246" s="79">
        <v>3083</v>
      </c>
      <c r="AH246" s="79">
        <v>-25200</v>
      </c>
      <c r="AI246" s="79" t="s">
        <v>4359</v>
      </c>
      <c r="AJ246" s="79" t="s">
        <v>4654</v>
      </c>
      <c r="AK246" s="79"/>
      <c r="AL246" s="79" t="s">
        <v>5204</v>
      </c>
      <c r="AM246" s="81">
        <v>42220.574618055558</v>
      </c>
      <c r="AN246" s="79" t="s">
        <v>5782</v>
      </c>
      <c r="AO246" s="85" t="s">
        <v>6026</v>
      </c>
      <c r="AP246" s="79" t="s">
        <v>66</v>
      </c>
      <c r="AQ246" s="2"/>
      <c r="AR246" s="3"/>
      <c r="AS246" s="3"/>
      <c r="AT246" s="3"/>
      <c r="AU246" s="3"/>
    </row>
    <row r="247" spans="1:47" x14ac:dyDescent="0.25">
      <c r="A247" s="65" t="s">
        <v>359</v>
      </c>
      <c r="B247" s="66"/>
      <c r="C247" s="66"/>
      <c r="D247" s="67"/>
      <c r="E247" s="69"/>
      <c r="F247" s="103" t="s">
        <v>5465</v>
      </c>
      <c r="G247" s="66"/>
      <c r="H247" s="70"/>
      <c r="I247" s="71"/>
      <c r="J247" s="71"/>
      <c r="K247" s="70" t="s">
        <v>6592</v>
      </c>
      <c r="L247" s="74"/>
      <c r="M247" s="75">
        <v>1087.5791015625</v>
      </c>
      <c r="N247" s="75">
        <v>2322.86376953125</v>
      </c>
      <c r="O247" s="76"/>
      <c r="P247" s="77"/>
      <c r="Q247" s="77"/>
      <c r="R247" s="87"/>
      <c r="S247" s="49">
        <v>7</v>
      </c>
      <c r="T247" s="49">
        <v>9</v>
      </c>
      <c r="U247" s="87"/>
      <c r="V247" s="51"/>
      <c r="W247" s="51"/>
      <c r="X247" s="51"/>
      <c r="Y247" s="51"/>
      <c r="Z247" s="50"/>
      <c r="AA247" s="72">
        <v>247</v>
      </c>
      <c r="AB247" s="72"/>
      <c r="AC247" s="73"/>
      <c r="AD247" s="79">
        <v>1503</v>
      </c>
      <c r="AE247" s="79">
        <v>4095</v>
      </c>
      <c r="AF247" s="79">
        <v>27318</v>
      </c>
      <c r="AG247" s="79">
        <v>2353</v>
      </c>
      <c r="AH247" s="79">
        <v>-14400</v>
      </c>
      <c r="AI247" s="79" t="s">
        <v>4360</v>
      </c>
      <c r="AJ247" s="79" t="s">
        <v>4760</v>
      </c>
      <c r="AK247" s="85" t="s">
        <v>5015</v>
      </c>
      <c r="AL247" s="79" t="s">
        <v>5203</v>
      </c>
      <c r="AM247" s="81">
        <v>39950.804375</v>
      </c>
      <c r="AN247" s="79" t="s">
        <v>5782</v>
      </c>
      <c r="AO247" s="85" t="s">
        <v>6027</v>
      </c>
      <c r="AP247" s="79" t="s">
        <v>66</v>
      </c>
      <c r="AQ247" s="2"/>
      <c r="AR247" s="3"/>
      <c r="AS247" s="3"/>
      <c r="AT247" s="3"/>
      <c r="AU247" s="3"/>
    </row>
    <row r="248" spans="1:47" x14ac:dyDescent="0.25">
      <c r="A248" s="65" t="s">
        <v>670</v>
      </c>
      <c r="B248" s="66"/>
      <c r="C248" s="66"/>
      <c r="D248" s="67"/>
      <c r="E248" s="69"/>
      <c r="F248" s="103" t="s">
        <v>5466</v>
      </c>
      <c r="G248" s="66"/>
      <c r="H248" s="70"/>
      <c r="I248" s="71"/>
      <c r="J248" s="71"/>
      <c r="K248" s="70" t="s">
        <v>6593</v>
      </c>
      <c r="L248" s="74"/>
      <c r="M248" s="75">
        <v>474.35391235351562</v>
      </c>
      <c r="N248" s="75">
        <v>1867.4345703125</v>
      </c>
      <c r="O248" s="76"/>
      <c r="P248" s="77"/>
      <c r="Q248" s="77"/>
      <c r="R248" s="87"/>
      <c r="S248" s="49">
        <v>1</v>
      </c>
      <c r="T248" s="49">
        <v>0</v>
      </c>
      <c r="U248" s="87"/>
      <c r="V248" s="51"/>
      <c r="W248" s="51"/>
      <c r="X248" s="51"/>
      <c r="Y248" s="51"/>
      <c r="Z248" s="50"/>
      <c r="AA248" s="72">
        <v>248</v>
      </c>
      <c r="AB248" s="72"/>
      <c r="AC248" s="73"/>
      <c r="AD248" s="79">
        <v>10447</v>
      </c>
      <c r="AE248" s="79">
        <v>15381</v>
      </c>
      <c r="AF248" s="79">
        <v>10061</v>
      </c>
      <c r="AG248" s="79">
        <v>7373</v>
      </c>
      <c r="AH248" s="79">
        <v>-14400</v>
      </c>
      <c r="AI248" s="79" t="s">
        <v>4361</v>
      </c>
      <c r="AJ248" s="79" t="s">
        <v>4761</v>
      </c>
      <c r="AK248" s="85" t="s">
        <v>5016</v>
      </c>
      <c r="AL248" s="79" t="s">
        <v>5203</v>
      </c>
      <c r="AM248" s="81">
        <v>39394.736388888887</v>
      </c>
      <c r="AN248" s="79" t="s">
        <v>5782</v>
      </c>
      <c r="AO248" s="85" t="s">
        <v>6028</v>
      </c>
      <c r="AP248" s="79" t="s">
        <v>65</v>
      </c>
      <c r="AQ248" s="2"/>
      <c r="AR248" s="3"/>
      <c r="AS248" s="3"/>
      <c r="AT248" s="3"/>
      <c r="AU248" s="3"/>
    </row>
    <row r="249" spans="1:47" x14ac:dyDescent="0.25">
      <c r="A249" s="65" t="s">
        <v>360</v>
      </c>
      <c r="B249" s="66"/>
      <c r="C249" s="66"/>
      <c r="D249" s="67"/>
      <c r="E249" s="69"/>
      <c r="F249" s="103" t="s">
        <v>5467</v>
      </c>
      <c r="G249" s="66"/>
      <c r="H249" s="70"/>
      <c r="I249" s="71"/>
      <c r="J249" s="71"/>
      <c r="K249" s="70" t="s">
        <v>6594</v>
      </c>
      <c r="L249" s="74"/>
      <c r="M249" s="75">
        <v>736.83050537109375</v>
      </c>
      <c r="N249" s="75">
        <v>2191.787841796875</v>
      </c>
      <c r="O249" s="76"/>
      <c r="P249" s="77"/>
      <c r="Q249" s="77"/>
      <c r="R249" s="87"/>
      <c r="S249" s="49">
        <v>0</v>
      </c>
      <c r="T249" s="49">
        <v>2</v>
      </c>
      <c r="U249" s="87"/>
      <c r="V249" s="51"/>
      <c r="W249" s="51"/>
      <c r="X249" s="51"/>
      <c r="Y249" s="51"/>
      <c r="Z249" s="50"/>
      <c r="AA249" s="72">
        <v>249</v>
      </c>
      <c r="AB249" s="72"/>
      <c r="AC249" s="73"/>
      <c r="AD249" s="79">
        <v>392</v>
      </c>
      <c r="AE249" s="79">
        <v>735</v>
      </c>
      <c r="AF249" s="79">
        <v>2739</v>
      </c>
      <c r="AG249" s="79">
        <v>1134</v>
      </c>
      <c r="AH249" s="79">
        <v>-14400</v>
      </c>
      <c r="AI249" s="79" t="s">
        <v>4362</v>
      </c>
      <c r="AJ249" s="79" t="s">
        <v>4762</v>
      </c>
      <c r="AK249" s="85" t="s">
        <v>5017</v>
      </c>
      <c r="AL249" s="79" t="s">
        <v>5203</v>
      </c>
      <c r="AM249" s="81">
        <v>41668.6797337963</v>
      </c>
      <c r="AN249" s="79" t="s">
        <v>5782</v>
      </c>
      <c r="AO249" s="85" t="s">
        <v>6029</v>
      </c>
      <c r="AP249" s="79" t="s">
        <v>66</v>
      </c>
      <c r="AQ249" s="2"/>
      <c r="AR249" s="3"/>
      <c r="AS249" s="3"/>
      <c r="AT249" s="3"/>
      <c r="AU249" s="3"/>
    </row>
    <row r="250" spans="1:47" x14ac:dyDescent="0.25">
      <c r="A250" s="65" t="s">
        <v>549</v>
      </c>
      <c r="B250" s="66"/>
      <c r="C250" s="66"/>
      <c r="D250" s="67"/>
      <c r="E250" s="69"/>
      <c r="F250" s="103" t="s">
        <v>5468</v>
      </c>
      <c r="G250" s="66"/>
      <c r="H250" s="70"/>
      <c r="I250" s="71"/>
      <c r="J250" s="71"/>
      <c r="K250" s="70" t="s">
        <v>6595</v>
      </c>
      <c r="L250" s="74"/>
      <c r="M250" s="75">
        <v>1152.4320068359375</v>
      </c>
      <c r="N250" s="75">
        <v>2208.84228515625</v>
      </c>
      <c r="O250" s="76"/>
      <c r="P250" s="77"/>
      <c r="Q250" s="77"/>
      <c r="R250" s="87"/>
      <c r="S250" s="49">
        <v>18</v>
      </c>
      <c r="T250" s="49">
        <v>19</v>
      </c>
      <c r="U250" s="87"/>
      <c r="V250" s="51"/>
      <c r="W250" s="51"/>
      <c r="X250" s="51"/>
      <c r="Y250" s="51"/>
      <c r="Z250" s="50"/>
      <c r="AA250" s="72">
        <v>250</v>
      </c>
      <c r="AB250" s="72"/>
      <c r="AC250" s="73"/>
      <c r="AD250" s="79">
        <v>1294</v>
      </c>
      <c r="AE250" s="79">
        <v>1794</v>
      </c>
      <c r="AF250" s="79">
        <v>6584</v>
      </c>
      <c r="AG250" s="79">
        <v>1888</v>
      </c>
      <c r="AH250" s="79">
        <v>-14400</v>
      </c>
      <c r="AI250" s="79" t="s">
        <v>4363</v>
      </c>
      <c r="AJ250" s="79" t="s">
        <v>4760</v>
      </c>
      <c r="AK250" s="85" t="s">
        <v>5018</v>
      </c>
      <c r="AL250" s="79" t="s">
        <v>5203</v>
      </c>
      <c r="AM250" s="81">
        <v>41209.724791666667</v>
      </c>
      <c r="AN250" s="79" t="s">
        <v>5782</v>
      </c>
      <c r="AO250" s="85" t="s">
        <v>6030</v>
      </c>
      <c r="AP250" s="79" t="s">
        <v>66</v>
      </c>
      <c r="AQ250" s="2"/>
      <c r="AR250" s="3"/>
      <c r="AS250" s="3"/>
      <c r="AT250" s="3"/>
      <c r="AU250" s="3"/>
    </row>
    <row r="251" spans="1:47" x14ac:dyDescent="0.25">
      <c r="A251" s="65" t="s">
        <v>361</v>
      </c>
      <c r="B251" s="66"/>
      <c r="C251" s="66"/>
      <c r="D251" s="67"/>
      <c r="E251" s="69"/>
      <c r="F251" s="103" t="s">
        <v>5469</v>
      </c>
      <c r="G251" s="66"/>
      <c r="H251" s="70"/>
      <c r="I251" s="71"/>
      <c r="J251" s="71"/>
      <c r="K251" s="70" t="s">
        <v>6596</v>
      </c>
      <c r="L251" s="74"/>
      <c r="M251" s="75">
        <v>858.68817138671875</v>
      </c>
      <c r="N251" s="75">
        <v>4868.86328125</v>
      </c>
      <c r="O251" s="76"/>
      <c r="P251" s="77"/>
      <c r="Q251" s="77"/>
      <c r="R251" s="87"/>
      <c r="S251" s="49">
        <v>0</v>
      </c>
      <c r="T251" s="49">
        <v>1</v>
      </c>
      <c r="U251" s="87"/>
      <c r="V251" s="51"/>
      <c r="W251" s="51"/>
      <c r="X251" s="51"/>
      <c r="Y251" s="51"/>
      <c r="Z251" s="50"/>
      <c r="AA251" s="72">
        <v>251</v>
      </c>
      <c r="AB251" s="72"/>
      <c r="AC251" s="73"/>
      <c r="AD251" s="79">
        <v>1288</v>
      </c>
      <c r="AE251" s="79">
        <v>3062</v>
      </c>
      <c r="AF251" s="79">
        <v>1483</v>
      </c>
      <c r="AG251" s="79">
        <v>630</v>
      </c>
      <c r="AH251" s="79">
        <v>-14400</v>
      </c>
      <c r="AI251" s="79" t="s">
        <v>4364</v>
      </c>
      <c r="AJ251" s="79" t="s">
        <v>4763</v>
      </c>
      <c r="AK251" s="85" t="s">
        <v>5019</v>
      </c>
      <c r="AL251" s="79" t="s">
        <v>5203</v>
      </c>
      <c r="AM251" s="81">
        <v>40940.821111111109</v>
      </c>
      <c r="AN251" s="79" t="s">
        <v>5782</v>
      </c>
      <c r="AO251" s="85" t="s">
        <v>6031</v>
      </c>
      <c r="AP251" s="79" t="s">
        <v>66</v>
      </c>
      <c r="AQ251" s="2"/>
      <c r="AR251" s="3"/>
      <c r="AS251" s="3"/>
      <c r="AT251" s="3"/>
      <c r="AU251" s="3"/>
    </row>
    <row r="252" spans="1:47" x14ac:dyDescent="0.25">
      <c r="A252" s="65" t="s">
        <v>362</v>
      </c>
      <c r="B252" s="66"/>
      <c r="C252" s="66"/>
      <c r="D252" s="67"/>
      <c r="E252" s="69"/>
      <c r="F252" s="103" t="s">
        <v>5470</v>
      </c>
      <c r="G252" s="66"/>
      <c r="H252" s="70"/>
      <c r="I252" s="71"/>
      <c r="J252" s="71"/>
      <c r="K252" s="70" t="s">
        <v>6597</v>
      </c>
      <c r="L252" s="74"/>
      <c r="M252" s="75">
        <v>716.1297607421875</v>
      </c>
      <c r="N252" s="75">
        <v>1905.8331298828125</v>
      </c>
      <c r="O252" s="76"/>
      <c r="P252" s="77"/>
      <c r="Q252" s="77"/>
      <c r="R252" s="87"/>
      <c r="S252" s="49">
        <v>0</v>
      </c>
      <c r="T252" s="49">
        <v>1</v>
      </c>
      <c r="U252" s="87"/>
      <c r="V252" s="51"/>
      <c r="W252" s="51"/>
      <c r="X252" s="51"/>
      <c r="Y252" s="51"/>
      <c r="Z252" s="50"/>
      <c r="AA252" s="72">
        <v>252</v>
      </c>
      <c r="AB252" s="72"/>
      <c r="AC252" s="73"/>
      <c r="AD252" s="79">
        <v>383</v>
      </c>
      <c r="AE252" s="79">
        <v>313</v>
      </c>
      <c r="AF252" s="79">
        <v>10156</v>
      </c>
      <c r="AG252" s="79">
        <v>2</v>
      </c>
      <c r="AH252" s="79">
        <v>3600</v>
      </c>
      <c r="AI252" s="79" t="s">
        <v>4365</v>
      </c>
      <c r="AJ252" s="79" t="s">
        <v>4764</v>
      </c>
      <c r="AK252" s="85" t="s">
        <v>5020</v>
      </c>
      <c r="AL252" s="79" t="s">
        <v>5217</v>
      </c>
      <c r="AM252" s="81">
        <v>42380.861562500002</v>
      </c>
      <c r="AN252" s="79" t="s">
        <v>5782</v>
      </c>
      <c r="AO252" s="85" t="s">
        <v>6032</v>
      </c>
      <c r="AP252" s="79" t="s">
        <v>66</v>
      </c>
      <c r="AQ252" s="2"/>
      <c r="AR252" s="3"/>
      <c r="AS252" s="3"/>
      <c r="AT252" s="3"/>
      <c r="AU252" s="3"/>
    </row>
    <row r="253" spans="1:47" x14ac:dyDescent="0.25">
      <c r="A253" s="65" t="s">
        <v>363</v>
      </c>
      <c r="B253" s="66"/>
      <c r="C253" s="66"/>
      <c r="D253" s="67"/>
      <c r="E253" s="69"/>
      <c r="F253" s="103" t="s">
        <v>5471</v>
      </c>
      <c r="G253" s="66"/>
      <c r="H253" s="70"/>
      <c r="I253" s="71"/>
      <c r="J253" s="71"/>
      <c r="K253" s="70" t="s">
        <v>6598</v>
      </c>
      <c r="L253" s="74"/>
      <c r="M253" s="75">
        <v>9239.677734375</v>
      </c>
      <c r="N253" s="75">
        <v>904.43218994140625</v>
      </c>
      <c r="O253" s="76"/>
      <c r="P253" s="77"/>
      <c r="Q253" s="77"/>
      <c r="R253" s="87"/>
      <c r="S253" s="49">
        <v>1</v>
      </c>
      <c r="T253" s="49">
        <v>1</v>
      </c>
      <c r="U253" s="87"/>
      <c r="V253" s="51"/>
      <c r="W253" s="51"/>
      <c r="X253" s="51"/>
      <c r="Y253" s="51"/>
      <c r="Z253" s="50"/>
      <c r="AA253" s="72">
        <v>253</v>
      </c>
      <c r="AB253" s="72"/>
      <c r="AC253" s="73"/>
      <c r="AD253" s="79">
        <v>599</v>
      </c>
      <c r="AE253" s="79">
        <v>468</v>
      </c>
      <c r="AF253" s="79">
        <v>2033</v>
      </c>
      <c r="AG253" s="79">
        <v>41</v>
      </c>
      <c r="AH253" s="79">
        <v>-14400</v>
      </c>
      <c r="AI253" s="79" t="s">
        <v>4366</v>
      </c>
      <c r="AJ253" s="79" t="s">
        <v>4652</v>
      </c>
      <c r="AK253" s="79"/>
      <c r="AL253" s="79" t="s">
        <v>5203</v>
      </c>
      <c r="AM253" s="81">
        <v>41414.649305555555</v>
      </c>
      <c r="AN253" s="79" t="s">
        <v>5782</v>
      </c>
      <c r="AO253" s="85" t="s">
        <v>6033</v>
      </c>
      <c r="AP253" s="79" t="s">
        <v>66</v>
      </c>
      <c r="AQ253" s="2"/>
      <c r="AR253" s="3"/>
      <c r="AS253" s="3"/>
      <c r="AT253" s="3"/>
      <c r="AU253" s="3"/>
    </row>
    <row r="254" spans="1:47" x14ac:dyDescent="0.25">
      <c r="A254" s="65" t="s">
        <v>364</v>
      </c>
      <c r="B254" s="66"/>
      <c r="C254" s="66"/>
      <c r="D254" s="67"/>
      <c r="E254" s="69"/>
      <c r="F254" s="103" t="s">
        <v>5472</v>
      </c>
      <c r="G254" s="66"/>
      <c r="H254" s="70"/>
      <c r="I254" s="71"/>
      <c r="J254" s="71"/>
      <c r="K254" s="70" t="s">
        <v>6599</v>
      </c>
      <c r="L254" s="74"/>
      <c r="M254" s="75">
        <v>933.67340087890625</v>
      </c>
      <c r="N254" s="75">
        <v>1849.681640625</v>
      </c>
      <c r="O254" s="76"/>
      <c r="P254" s="77"/>
      <c r="Q254" s="77"/>
      <c r="R254" s="87"/>
      <c r="S254" s="49">
        <v>0</v>
      </c>
      <c r="T254" s="49">
        <v>1</v>
      </c>
      <c r="U254" s="87"/>
      <c r="V254" s="51"/>
      <c r="W254" s="51"/>
      <c r="X254" s="51"/>
      <c r="Y254" s="51"/>
      <c r="Z254" s="50"/>
      <c r="AA254" s="72">
        <v>254</v>
      </c>
      <c r="AB254" s="72"/>
      <c r="AC254" s="73"/>
      <c r="AD254" s="79">
        <v>41</v>
      </c>
      <c r="AE254" s="79">
        <v>4771</v>
      </c>
      <c r="AF254" s="79">
        <v>106302</v>
      </c>
      <c r="AG254" s="79">
        <v>104910</v>
      </c>
      <c r="AH254" s="79">
        <v>-25200</v>
      </c>
      <c r="AI254" s="79" t="s">
        <v>4367</v>
      </c>
      <c r="AJ254" s="79"/>
      <c r="AK254" s="79"/>
      <c r="AL254" s="79" t="s">
        <v>5204</v>
      </c>
      <c r="AM254" s="81">
        <v>42232.781712962962</v>
      </c>
      <c r="AN254" s="79" t="s">
        <v>5782</v>
      </c>
      <c r="AO254" s="85" t="s">
        <v>6034</v>
      </c>
      <c r="AP254" s="79" t="s">
        <v>66</v>
      </c>
      <c r="AQ254" s="2"/>
      <c r="AR254" s="3"/>
      <c r="AS254" s="3"/>
      <c r="AT254" s="3"/>
      <c r="AU254" s="3"/>
    </row>
    <row r="255" spans="1:47" x14ac:dyDescent="0.25">
      <c r="A255" s="65" t="s">
        <v>365</v>
      </c>
      <c r="B255" s="66"/>
      <c r="C255" s="66"/>
      <c r="D255" s="67"/>
      <c r="E255" s="69"/>
      <c r="F255" s="103" t="s">
        <v>5473</v>
      </c>
      <c r="G255" s="66"/>
      <c r="H255" s="70"/>
      <c r="I255" s="71"/>
      <c r="J255" s="71"/>
      <c r="K255" s="70" t="s">
        <v>6600</v>
      </c>
      <c r="L255" s="74"/>
      <c r="M255" s="75">
        <v>687.3809814453125</v>
      </c>
      <c r="N255" s="75">
        <v>5148.25048828125</v>
      </c>
      <c r="O255" s="76"/>
      <c r="P255" s="77"/>
      <c r="Q255" s="77"/>
      <c r="R255" s="87"/>
      <c r="S255" s="49">
        <v>0</v>
      </c>
      <c r="T255" s="49">
        <v>1</v>
      </c>
      <c r="U255" s="87"/>
      <c r="V255" s="51"/>
      <c r="W255" s="51"/>
      <c r="X255" s="51"/>
      <c r="Y255" s="51"/>
      <c r="Z255" s="50"/>
      <c r="AA255" s="72">
        <v>255</v>
      </c>
      <c r="AB255" s="72"/>
      <c r="AC255" s="73"/>
      <c r="AD255" s="79">
        <v>4560</v>
      </c>
      <c r="AE255" s="79">
        <v>1693</v>
      </c>
      <c r="AF255" s="79">
        <v>55278</v>
      </c>
      <c r="AG255" s="79">
        <v>17256</v>
      </c>
      <c r="AH255" s="79"/>
      <c r="AI255" s="79" t="s">
        <v>4368</v>
      </c>
      <c r="AJ255" s="79" t="s">
        <v>4652</v>
      </c>
      <c r="AK255" s="79"/>
      <c r="AL255" s="79"/>
      <c r="AM255" s="81">
        <v>42332.829456018517</v>
      </c>
      <c r="AN255" s="79" t="s">
        <v>5782</v>
      </c>
      <c r="AO255" s="85" t="s">
        <v>6035</v>
      </c>
      <c r="AP255" s="79" t="s">
        <v>66</v>
      </c>
      <c r="AQ255" s="2"/>
      <c r="AR255" s="3"/>
      <c r="AS255" s="3"/>
      <c r="AT255" s="3"/>
      <c r="AU255" s="3"/>
    </row>
    <row r="256" spans="1:47" x14ac:dyDescent="0.25">
      <c r="A256" s="65" t="s">
        <v>366</v>
      </c>
      <c r="B256" s="66"/>
      <c r="C256" s="66"/>
      <c r="D256" s="67"/>
      <c r="E256" s="69"/>
      <c r="F256" s="103" t="s">
        <v>5474</v>
      </c>
      <c r="G256" s="66"/>
      <c r="H256" s="70"/>
      <c r="I256" s="71"/>
      <c r="J256" s="71"/>
      <c r="K256" s="70" t="s">
        <v>6601</v>
      </c>
      <c r="L256" s="74"/>
      <c r="M256" s="75">
        <v>1207.6787109375</v>
      </c>
      <c r="N256" s="75">
        <v>3615.3564453125</v>
      </c>
      <c r="O256" s="76"/>
      <c r="P256" s="77"/>
      <c r="Q256" s="77"/>
      <c r="R256" s="87"/>
      <c r="S256" s="49">
        <v>0</v>
      </c>
      <c r="T256" s="49">
        <v>1</v>
      </c>
      <c r="U256" s="87"/>
      <c r="V256" s="51"/>
      <c r="W256" s="51"/>
      <c r="X256" s="51"/>
      <c r="Y256" s="51"/>
      <c r="Z256" s="50"/>
      <c r="AA256" s="72">
        <v>256</v>
      </c>
      <c r="AB256" s="72"/>
      <c r="AC256" s="73"/>
      <c r="AD256" s="79">
        <v>831</v>
      </c>
      <c r="AE256" s="79">
        <v>753</v>
      </c>
      <c r="AF256" s="79">
        <v>4422</v>
      </c>
      <c r="AG256" s="79">
        <v>3373</v>
      </c>
      <c r="AH256" s="79">
        <v>-10800</v>
      </c>
      <c r="AI256" s="79" t="s">
        <v>4369</v>
      </c>
      <c r="AJ256" s="79" t="s">
        <v>4765</v>
      </c>
      <c r="AK256" s="79"/>
      <c r="AL256" s="79" t="s">
        <v>5211</v>
      </c>
      <c r="AM256" s="81">
        <v>41083.179236111115</v>
      </c>
      <c r="AN256" s="79" t="s">
        <v>5782</v>
      </c>
      <c r="AO256" s="85" t="s">
        <v>6036</v>
      </c>
      <c r="AP256" s="79" t="s">
        <v>66</v>
      </c>
      <c r="AQ256" s="2"/>
      <c r="AR256" s="3"/>
      <c r="AS256" s="3"/>
      <c r="AT256" s="3"/>
      <c r="AU256" s="3"/>
    </row>
    <row r="257" spans="1:47" x14ac:dyDescent="0.25">
      <c r="A257" s="65" t="s">
        <v>368</v>
      </c>
      <c r="B257" s="66"/>
      <c r="C257" s="66"/>
      <c r="D257" s="67"/>
      <c r="E257" s="69"/>
      <c r="F257" s="103" t="s">
        <v>5475</v>
      </c>
      <c r="G257" s="66"/>
      <c r="H257" s="70"/>
      <c r="I257" s="71"/>
      <c r="J257" s="71"/>
      <c r="K257" s="70" t="s">
        <v>6602</v>
      </c>
      <c r="L257" s="74"/>
      <c r="M257" s="75">
        <v>1210.43359375</v>
      </c>
      <c r="N257" s="75">
        <v>2919.34228515625</v>
      </c>
      <c r="O257" s="76"/>
      <c r="P257" s="77"/>
      <c r="Q257" s="77"/>
      <c r="R257" s="87"/>
      <c r="S257" s="49">
        <v>14</v>
      </c>
      <c r="T257" s="49">
        <v>11</v>
      </c>
      <c r="U257" s="87"/>
      <c r="V257" s="51"/>
      <c r="W257" s="51"/>
      <c r="X257" s="51"/>
      <c r="Y257" s="51"/>
      <c r="Z257" s="50"/>
      <c r="AA257" s="72">
        <v>257</v>
      </c>
      <c r="AB257" s="72"/>
      <c r="AC257" s="73"/>
      <c r="AD257" s="79">
        <v>3057</v>
      </c>
      <c r="AE257" s="79">
        <v>12974</v>
      </c>
      <c r="AF257" s="79">
        <v>40687</v>
      </c>
      <c r="AG257" s="79">
        <v>18343</v>
      </c>
      <c r="AH257" s="79">
        <v>-18000</v>
      </c>
      <c r="AI257" s="79" t="s">
        <v>4370</v>
      </c>
      <c r="AJ257" s="79" t="s">
        <v>4766</v>
      </c>
      <c r="AK257" s="79"/>
      <c r="AL257" s="79" t="s">
        <v>5207</v>
      </c>
      <c r="AM257" s="81">
        <v>39845.579375000001</v>
      </c>
      <c r="AN257" s="79" t="s">
        <v>5782</v>
      </c>
      <c r="AO257" s="85" t="s">
        <v>6037</v>
      </c>
      <c r="AP257" s="79" t="s">
        <v>66</v>
      </c>
      <c r="AQ257" s="2"/>
      <c r="AR257" s="3"/>
      <c r="AS257" s="3"/>
      <c r="AT257" s="3"/>
      <c r="AU257" s="3"/>
    </row>
    <row r="258" spans="1:47" x14ac:dyDescent="0.25">
      <c r="A258" s="65" t="s">
        <v>367</v>
      </c>
      <c r="B258" s="66"/>
      <c r="C258" s="66"/>
      <c r="D258" s="67"/>
      <c r="E258" s="69"/>
      <c r="F258" s="103" t="s">
        <v>5476</v>
      </c>
      <c r="G258" s="66"/>
      <c r="H258" s="70"/>
      <c r="I258" s="71"/>
      <c r="J258" s="71"/>
      <c r="K258" s="70" t="s">
        <v>6603</v>
      </c>
      <c r="L258" s="74"/>
      <c r="M258" s="75">
        <v>8908.8837890625</v>
      </c>
      <c r="N258" s="75">
        <v>2060.095458984375</v>
      </c>
      <c r="O258" s="76"/>
      <c r="P258" s="77"/>
      <c r="Q258" s="77"/>
      <c r="R258" s="87"/>
      <c r="S258" s="49">
        <v>1</v>
      </c>
      <c r="T258" s="49">
        <v>1</v>
      </c>
      <c r="U258" s="87"/>
      <c r="V258" s="51"/>
      <c r="W258" s="51"/>
      <c r="X258" s="51"/>
      <c r="Y258" s="51"/>
      <c r="Z258" s="50"/>
      <c r="AA258" s="72">
        <v>258</v>
      </c>
      <c r="AB258" s="72"/>
      <c r="AC258" s="73"/>
      <c r="AD258" s="79">
        <v>738</v>
      </c>
      <c r="AE258" s="79">
        <v>609</v>
      </c>
      <c r="AF258" s="79">
        <v>3482</v>
      </c>
      <c r="AG258" s="79">
        <v>1480</v>
      </c>
      <c r="AH258" s="79">
        <v>-14400</v>
      </c>
      <c r="AI258" s="79" t="s">
        <v>4371</v>
      </c>
      <c r="AJ258" s="79" t="s">
        <v>4767</v>
      </c>
      <c r="AK258" s="79"/>
      <c r="AL258" s="79" t="s">
        <v>5203</v>
      </c>
      <c r="AM258" s="81">
        <v>41067.835821759261</v>
      </c>
      <c r="AN258" s="79" t="s">
        <v>5782</v>
      </c>
      <c r="AO258" s="85" t="s">
        <v>6038</v>
      </c>
      <c r="AP258" s="79" t="s">
        <v>66</v>
      </c>
      <c r="AQ258" s="2"/>
      <c r="AR258" s="3"/>
      <c r="AS258" s="3"/>
      <c r="AT258" s="3"/>
      <c r="AU258" s="3"/>
    </row>
    <row r="259" spans="1:47" x14ac:dyDescent="0.25">
      <c r="A259" s="65" t="s">
        <v>671</v>
      </c>
      <c r="B259" s="66"/>
      <c r="C259" s="66"/>
      <c r="D259" s="67"/>
      <c r="E259" s="69"/>
      <c r="F259" s="103" t="s">
        <v>5477</v>
      </c>
      <c r="G259" s="66"/>
      <c r="H259" s="70"/>
      <c r="I259" s="71"/>
      <c r="J259" s="71"/>
      <c r="K259" s="70" t="s">
        <v>6604</v>
      </c>
      <c r="L259" s="74"/>
      <c r="M259" s="75">
        <v>1648.9046630859375</v>
      </c>
      <c r="N259" s="75">
        <v>3318.628173828125</v>
      </c>
      <c r="O259" s="76"/>
      <c r="P259" s="77"/>
      <c r="Q259" s="77"/>
      <c r="R259" s="87"/>
      <c r="S259" s="49">
        <v>1</v>
      </c>
      <c r="T259" s="49">
        <v>0</v>
      </c>
      <c r="U259" s="87"/>
      <c r="V259" s="51"/>
      <c r="W259" s="51"/>
      <c r="X259" s="51"/>
      <c r="Y259" s="51"/>
      <c r="Z259" s="50"/>
      <c r="AA259" s="72">
        <v>259</v>
      </c>
      <c r="AB259" s="72"/>
      <c r="AC259" s="73"/>
      <c r="AD259" s="79">
        <v>1047</v>
      </c>
      <c r="AE259" s="79">
        <v>1095</v>
      </c>
      <c r="AF259" s="79">
        <v>3762</v>
      </c>
      <c r="AG259" s="79">
        <v>10590</v>
      </c>
      <c r="AH259" s="79">
        <v>-14400</v>
      </c>
      <c r="AI259" s="79" t="s">
        <v>4372</v>
      </c>
      <c r="AJ259" s="79" t="s">
        <v>4768</v>
      </c>
      <c r="AK259" s="85" t="s">
        <v>5021</v>
      </c>
      <c r="AL259" s="79" t="s">
        <v>5203</v>
      </c>
      <c r="AM259" s="81">
        <v>40008.032638888886</v>
      </c>
      <c r="AN259" s="79" t="s">
        <v>5782</v>
      </c>
      <c r="AO259" s="85" t="s">
        <v>6039</v>
      </c>
      <c r="AP259" s="79" t="s">
        <v>65</v>
      </c>
      <c r="AQ259" s="2"/>
      <c r="AR259" s="3"/>
      <c r="AS259" s="3"/>
      <c r="AT259" s="3"/>
      <c r="AU259" s="3"/>
    </row>
    <row r="260" spans="1:47" x14ac:dyDescent="0.25">
      <c r="A260" s="65" t="s">
        <v>672</v>
      </c>
      <c r="B260" s="66"/>
      <c r="C260" s="66"/>
      <c r="D260" s="67"/>
      <c r="E260" s="69"/>
      <c r="F260" s="103" t="s">
        <v>5478</v>
      </c>
      <c r="G260" s="66"/>
      <c r="H260" s="70"/>
      <c r="I260" s="71"/>
      <c r="J260" s="71"/>
      <c r="K260" s="70" t="s">
        <v>6605</v>
      </c>
      <c r="L260" s="74"/>
      <c r="M260" s="75">
        <v>1340.1649169921875</v>
      </c>
      <c r="N260" s="75">
        <v>3591.663330078125</v>
      </c>
      <c r="O260" s="76"/>
      <c r="P260" s="77"/>
      <c r="Q260" s="77"/>
      <c r="R260" s="87"/>
      <c r="S260" s="49">
        <v>1</v>
      </c>
      <c r="T260" s="49">
        <v>0</v>
      </c>
      <c r="U260" s="87"/>
      <c r="V260" s="51"/>
      <c r="W260" s="51"/>
      <c r="X260" s="51"/>
      <c r="Y260" s="51"/>
      <c r="Z260" s="50"/>
      <c r="AA260" s="72">
        <v>260</v>
      </c>
      <c r="AB260" s="72"/>
      <c r="AC260" s="73"/>
      <c r="AD260" s="79">
        <v>1529</v>
      </c>
      <c r="AE260" s="79">
        <v>72116</v>
      </c>
      <c r="AF260" s="79">
        <v>11836</v>
      </c>
      <c r="AG260" s="79">
        <v>3991</v>
      </c>
      <c r="AH260" s="79">
        <v>-25200</v>
      </c>
      <c r="AI260" s="79" t="s">
        <v>4373</v>
      </c>
      <c r="AJ260" s="79" t="s">
        <v>4769</v>
      </c>
      <c r="AK260" s="85" t="s">
        <v>5022</v>
      </c>
      <c r="AL260" s="79" t="s">
        <v>5204</v>
      </c>
      <c r="AM260" s="81">
        <v>40448.943113425928</v>
      </c>
      <c r="AN260" s="79" t="s">
        <v>5782</v>
      </c>
      <c r="AO260" s="85" t="s">
        <v>6040</v>
      </c>
      <c r="AP260" s="79" t="s">
        <v>65</v>
      </c>
      <c r="AQ260" s="2"/>
      <c r="AR260" s="3"/>
      <c r="AS260" s="3"/>
      <c r="AT260" s="3"/>
      <c r="AU260" s="3"/>
    </row>
    <row r="261" spans="1:47" x14ac:dyDescent="0.25">
      <c r="A261" s="65" t="s">
        <v>369</v>
      </c>
      <c r="B261" s="66"/>
      <c r="C261" s="66"/>
      <c r="D261" s="67"/>
      <c r="E261" s="69"/>
      <c r="F261" s="103" t="s">
        <v>5479</v>
      </c>
      <c r="G261" s="66"/>
      <c r="H261" s="70"/>
      <c r="I261" s="71"/>
      <c r="J261" s="71"/>
      <c r="K261" s="70" t="s">
        <v>6606</v>
      </c>
      <c r="L261" s="74"/>
      <c r="M261" s="75">
        <v>1084.3389892578125</v>
      </c>
      <c r="N261" s="75">
        <v>3223.7255859375</v>
      </c>
      <c r="O261" s="76"/>
      <c r="P261" s="77"/>
      <c r="Q261" s="77"/>
      <c r="R261" s="87"/>
      <c r="S261" s="49">
        <v>0</v>
      </c>
      <c r="T261" s="49">
        <v>4</v>
      </c>
      <c r="U261" s="87"/>
      <c r="V261" s="51"/>
      <c r="W261" s="51"/>
      <c r="X261" s="51"/>
      <c r="Y261" s="51"/>
      <c r="Z261" s="50"/>
      <c r="AA261" s="72">
        <v>261</v>
      </c>
      <c r="AB261" s="72"/>
      <c r="AC261" s="73"/>
      <c r="AD261" s="79">
        <v>12</v>
      </c>
      <c r="AE261" s="79">
        <v>10</v>
      </c>
      <c r="AF261" s="79">
        <v>38</v>
      </c>
      <c r="AG261" s="79">
        <v>33</v>
      </c>
      <c r="AH261" s="79"/>
      <c r="AI261" s="79" t="s">
        <v>4374</v>
      </c>
      <c r="AJ261" s="79" t="s">
        <v>4770</v>
      </c>
      <c r="AK261" s="79"/>
      <c r="AL261" s="79"/>
      <c r="AM261" s="81">
        <v>42802.67019675926</v>
      </c>
      <c r="AN261" s="79" t="s">
        <v>5782</v>
      </c>
      <c r="AO261" s="85" t="s">
        <v>6041</v>
      </c>
      <c r="AP261" s="79" t="s">
        <v>66</v>
      </c>
      <c r="AQ261" s="2"/>
      <c r="AR261" s="3"/>
      <c r="AS261" s="3"/>
      <c r="AT261" s="3"/>
      <c r="AU261" s="3"/>
    </row>
    <row r="262" spans="1:47" x14ac:dyDescent="0.25">
      <c r="A262" s="65" t="s">
        <v>545</v>
      </c>
      <c r="B262" s="66"/>
      <c r="C262" s="66"/>
      <c r="D262" s="67"/>
      <c r="E262" s="69"/>
      <c r="F262" s="103" t="s">
        <v>5480</v>
      </c>
      <c r="G262" s="66"/>
      <c r="H262" s="70"/>
      <c r="I262" s="71"/>
      <c r="J262" s="71"/>
      <c r="K262" s="70" t="s">
        <v>6607</v>
      </c>
      <c r="L262" s="74"/>
      <c r="M262" s="75">
        <v>1134.7393798828125</v>
      </c>
      <c r="N262" s="75">
        <v>2571.683837890625</v>
      </c>
      <c r="O262" s="76"/>
      <c r="P262" s="77"/>
      <c r="Q262" s="77"/>
      <c r="R262" s="87"/>
      <c r="S262" s="49">
        <v>7</v>
      </c>
      <c r="T262" s="49">
        <v>9</v>
      </c>
      <c r="U262" s="87"/>
      <c r="V262" s="51"/>
      <c r="W262" s="51"/>
      <c r="X262" s="51"/>
      <c r="Y262" s="51"/>
      <c r="Z262" s="50"/>
      <c r="AA262" s="72">
        <v>262</v>
      </c>
      <c r="AB262" s="72"/>
      <c r="AC262" s="73"/>
      <c r="AD262" s="79">
        <v>3504</v>
      </c>
      <c r="AE262" s="79">
        <v>5477</v>
      </c>
      <c r="AF262" s="79">
        <v>21766</v>
      </c>
      <c r="AG262" s="79">
        <v>25245</v>
      </c>
      <c r="AH262" s="79">
        <v>-14400</v>
      </c>
      <c r="AI262" s="79" t="s">
        <v>4375</v>
      </c>
      <c r="AJ262" s="79" t="s">
        <v>4771</v>
      </c>
      <c r="AK262" s="85" t="s">
        <v>5023</v>
      </c>
      <c r="AL262" s="79" t="s">
        <v>5203</v>
      </c>
      <c r="AM262" s="81">
        <v>40618.04859953704</v>
      </c>
      <c r="AN262" s="79" t="s">
        <v>5782</v>
      </c>
      <c r="AO262" s="85" t="s">
        <v>6042</v>
      </c>
      <c r="AP262" s="79" t="s">
        <v>66</v>
      </c>
      <c r="AQ262" s="2"/>
      <c r="AR262" s="3"/>
      <c r="AS262" s="3"/>
      <c r="AT262" s="3"/>
      <c r="AU262" s="3"/>
    </row>
    <row r="263" spans="1:47" x14ac:dyDescent="0.25">
      <c r="A263" s="65" t="s">
        <v>547</v>
      </c>
      <c r="B263" s="66"/>
      <c r="C263" s="66"/>
      <c r="D263" s="67"/>
      <c r="E263" s="69"/>
      <c r="F263" s="103" t="s">
        <v>5481</v>
      </c>
      <c r="G263" s="66"/>
      <c r="H263" s="70"/>
      <c r="I263" s="71"/>
      <c r="J263" s="71"/>
      <c r="K263" s="70" t="s">
        <v>6608</v>
      </c>
      <c r="L263" s="74"/>
      <c r="M263" s="75">
        <v>881.78515625</v>
      </c>
      <c r="N263" s="75">
        <v>3036.97509765625</v>
      </c>
      <c r="O263" s="76"/>
      <c r="P263" s="77"/>
      <c r="Q263" s="77"/>
      <c r="R263" s="87"/>
      <c r="S263" s="49">
        <v>8</v>
      </c>
      <c r="T263" s="49">
        <v>2</v>
      </c>
      <c r="U263" s="87"/>
      <c r="V263" s="51"/>
      <c r="W263" s="51"/>
      <c r="X263" s="51"/>
      <c r="Y263" s="51"/>
      <c r="Z263" s="50"/>
      <c r="AA263" s="72">
        <v>263</v>
      </c>
      <c r="AB263" s="72"/>
      <c r="AC263" s="73"/>
      <c r="AD263" s="79">
        <v>229</v>
      </c>
      <c r="AE263" s="79">
        <v>3427</v>
      </c>
      <c r="AF263" s="79">
        <v>3264</v>
      </c>
      <c r="AG263" s="79">
        <v>364</v>
      </c>
      <c r="AH263" s="79">
        <v>-10800</v>
      </c>
      <c r="AI263" s="79" t="s">
        <v>4376</v>
      </c>
      <c r="AJ263" s="79" t="s">
        <v>4645</v>
      </c>
      <c r="AK263" s="85" t="s">
        <v>5024</v>
      </c>
      <c r="AL263" s="79" t="s">
        <v>5211</v>
      </c>
      <c r="AM263" s="81">
        <v>41471.796689814815</v>
      </c>
      <c r="AN263" s="79" t="s">
        <v>5782</v>
      </c>
      <c r="AO263" s="85" t="s">
        <v>6043</v>
      </c>
      <c r="AP263" s="79" t="s">
        <v>66</v>
      </c>
      <c r="AQ263" s="2"/>
      <c r="AR263" s="3"/>
      <c r="AS263" s="3"/>
      <c r="AT263" s="3"/>
      <c r="AU263" s="3"/>
    </row>
    <row r="264" spans="1:47" x14ac:dyDescent="0.25">
      <c r="A264" s="65" t="s">
        <v>673</v>
      </c>
      <c r="B264" s="66"/>
      <c r="C264" s="66"/>
      <c r="D264" s="67"/>
      <c r="E264" s="69"/>
      <c r="F264" s="103" t="s">
        <v>5482</v>
      </c>
      <c r="G264" s="66"/>
      <c r="H264" s="70"/>
      <c r="I264" s="71"/>
      <c r="J264" s="71"/>
      <c r="K264" s="70" t="s">
        <v>6609</v>
      </c>
      <c r="L264" s="74"/>
      <c r="M264" s="75">
        <v>1413.4930419921875</v>
      </c>
      <c r="N264" s="75">
        <v>1016.4089965820312</v>
      </c>
      <c r="O264" s="76"/>
      <c r="P264" s="77"/>
      <c r="Q264" s="77"/>
      <c r="R264" s="87"/>
      <c r="S264" s="49">
        <v>1</v>
      </c>
      <c r="T264" s="49">
        <v>0</v>
      </c>
      <c r="U264" s="87"/>
      <c r="V264" s="51"/>
      <c r="W264" s="51"/>
      <c r="X264" s="51"/>
      <c r="Y264" s="51"/>
      <c r="Z264" s="50"/>
      <c r="AA264" s="72">
        <v>264</v>
      </c>
      <c r="AB264" s="72"/>
      <c r="AC264" s="73"/>
      <c r="AD264" s="79">
        <v>589</v>
      </c>
      <c r="AE264" s="79">
        <v>641</v>
      </c>
      <c r="AF264" s="79">
        <v>4567</v>
      </c>
      <c r="AG264" s="79">
        <v>942</v>
      </c>
      <c r="AH264" s="79"/>
      <c r="AI264" s="79" t="s">
        <v>4377</v>
      </c>
      <c r="AJ264" s="79" t="s">
        <v>4772</v>
      </c>
      <c r="AK264" s="79"/>
      <c r="AL264" s="79"/>
      <c r="AM264" s="81">
        <v>41949.827939814815</v>
      </c>
      <c r="AN264" s="79" t="s">
        <v>5782</v>
      </c>
      <c r="AO264" s="85" t="s">
        <v>6044</v>
      </c>
      <c r="AP264" s="79" t="s">
        <v>65</v>
      </c>
      <c r="AQ264" s="2"/>
      <c r="AR264" s="3"/>
      <c r="AS264" s="3"/>
      <c r="AT264" s="3"/>
      <c r="AU264" s="3"/>
    </row>
    <row r="265" spans="1:47" x14ac:dyDescent="0.25">
      <c r="A265" s="65" t="s">
        <v>674</v>
      </c>
      <c r="B265" s="66"/>
      <c r="C265" s="66"/>
      <c r="D265" s="67"/>
      <c r="E265" s="69"/>
      <c r="F265" s="103" t="s">
        <v>5483</v>
      </c>
      <c r="G265" s="66"/>
      <c r="H265" s="70"/>
      <c r="I265" s="71"/>
      <c r="J265" s="71"/>
      <c r="K265" s="70" t="s">
        <v>6610</v>
      </c>
      <c r="L265" s="74"/>
      <c r="M265" s="75">
        <v>1575.4554443359375</v>
      </c>
      <c r="N265" s="75">
        <v>1104.8482666015625</v>
      </c>
      <c r="O265" s="76"/>
      <c r="P265" s="77"/>
      <c r="Q265" s="77"/>
      <c r="R265" s="87"/>
      <c r="S265" s="49">
        <v>1</v>
      </c>
      <c r="T265" s="49">
        <v>0</v>
      </c>
      <c r="U265" s="87"/>
      <c r="V265" s="51"/>
      <c r="W265" s="51"/>
      <c r="X265" s="51"/>
      <c r="Y265" s="51"/>
      <c r="Z265" s="50"/>
      <c r="AA265" s="72">
        <v>265</v>
      </c>
      <c r="AB265" s="72"/>
      <c r="AC265" s="73"/>
      <c r="AD265" s="79">
        <v>31</v>
      </c>
      <c r="AE265" s="79">
        <v>230</v>
      </c>
      <c r="AF265" s="79">
        <v>637</v>
      </c>
      <c r="AG265" s="79">
        <v>1021</v>
      </c>
      <c r="AH265" s="79"/>
      <c r="AI265" s="79" t="s">
        <v>4378</v>
      </c>
      <c r="AJ265" s="79" t="s">
        <v>4654</v>
      </c>
      <c r="AK265" s="85" t="s">
        <v>5025</v>
      </c>
      <c r="AL265" s="79"/>
      <c r="AM265" s="81">
        <v>42450.768506944441</v>
      </c>
      <c r="AN265" s="79" t="s">
        <v>5782</v>
      </c>
      <c r="AO265" s="85" t="s">
        <v>6045</v>
      </c>
      <c r="AP265" s="79" t="s">
        <v>65</v>
      </c>
      <c r="AQ265" s="2"/>
      <c r="AR265" s="3"/>
      <c r="AS265" s="3"/>
      <c r="AT265" s="3"/>
      <c r="AU265" s="3"/>
    </row>
    <row r="266" spans="1:47" x14ac:dyDescent="0.25">
      <c r="A266" s="65" t="s">
        <v>371</v>
      </c>
      <c r="B266" s="66"/>
      <c r="C266" s="66"/>
      <c r="D266" s="67"/>
      <c r="E266" s="69"/>
      <c r="F266" s="103" t="s">
        <v>5484</v>
      </c>
      <c r="G266" s="66"/>
      <c r="H266" s="70"/>
      <c r="I266" s="71"/>
      <c r="J266" s="71"/>
      <c r="K266" s="70" t="s">
        <v>6611</v>
      </c>
      <c r="L266" s="74"/>
      <c r="M266" s="75">
        <v>1472.2845458984375</v>
      </c>
      <c r="N266" s="75">
        <v>2597.629638671875</v>
      </c>
      <c r="O266" s="76"/>
      <c r="P266" s="77"/>
      <c r="Q266" s="77"/>
      <c r="R266" s="87"/>
      <c r="S266" s="49">
        <v>6</v>
      </c>
      <c r="T266" s="49">
        <v>10</v>
      </c>
      <c r="U266" s="87"/>
      <c r="V266" s="51"/>
      <c r="W266" s="51"/>
      <c r="X266" s="51"/>
      <c r="Y266" s="51"/>
      <c r="Z266" s="50"/>
      <c r="AA266" s="72">
        <v>266</v>
      </c>
      <c r="AB266" s="72"/>
      <c r="AC266" s="73"/>
      <c r="AD266" s="79">
        <v>2009</v>
      </c>
      <c r="AE266" s="79">
        <v>2826</v>
      </c>
      <c r="AF266" s="79">
        <v>20502</v>
      </c>
      <c r="AG266" s="79">
        <v>12188</v>
      </c>
      <c r="AH266" s="79">
        <v>-14400</v>
      </c>
      <c r="AI266" s="79" t="s">
        <v>4379</v>
      </c>
      <c r="AJ266" s="79" t="s">
        <v>4652</v>
      </c>
      <c r="AK266" s="85" t="s">
        <v>5026</v>
      </c>
      <c r="AL266" s="79" t="s">
        <v>5203</v>
      </c>
      <c r="AM266" s="81">
        <v>41147.609050925923</v>
      </c>
      <c r="AN266" s="79" t="s">
        <v>5782</v>
      </c>
      <c r="AO266" s="85" t="s">
        <v>6046</v>
      </c>
      <c r="AP266" s="79" t="s">
        <v>66</v>
      </c>
      <c r="AQ266" s="2"/>
      <c r="AR266" s="3"/>
      <c r="AS266" s="3"/>
      <c r="AT266" s="3"/>
      <c r="AU266" s="3"/>
    </row>
    <row r="267" spans="1:47" x14ac:dyDescent="0.25">
      <c r="A267" s="65" t="s">
        <v>675</v>
      </c>
      <c r="B267" s="66"/>
      <c r="C267" s="66"/>
      <c r="D267" s="67"/>
      <c r="E267" s="69"/>
      <c r="F267" s="103" t="s">
        <v>5485</v>
      </c>
      <c r="G267" s="66"/>
      <c r="H267" s="70"/>
      <c r="I267" s="71"/>
      <c r="J267" s="71"/>
      <c r="K267" s="70" t="s">
        <v>6612</v>
      </c>
      <c r="L267" s="74"/>
      <c r="M267" s="75">
        <v>1964.6312255859375</v>
      </c>
      <c r="N267" s="75">
        <v>2904.61181640625</v>
      </c>
      <c r="O267" s="76"/>
      <c r="P267" s="77"/>
      <c r="Q267" s="77"/>
      <c r="R267" s="87"/>
      <c r="S267" s="49">
        <v>1</v>
      </c>
      <c r="T267" s="49">
        <v>0</v>
      </c>
      <c r="U267" s="87"/>
      <c r="V267" s="51"/>
      <c r="W267" s="51"/>
      <c r="X267" s="51"/>
      <c r="Y267" s="51"/>
      <c r="Z267" s="50"/>
      <c r="AA267" s="72">
        <v>267</v>
      </c>
      <c r="AB267" s="72"/>
      <c r="AC267" s="73"/>
      <c r="AD267" s="79">
        <v>1968</v>
      </c>
      <c r="AE267" s="79">
        <v>2067</v>
      </c>
      <c r="AF267" s="79">
        <v>293</v>
      </c>
      <c r="AG267" s="79">
        <v>91</v>
      </c>
      <c r="AH267" s="79"/>
      <c r="AI267" s="79" t="s">
        <v>4380</v>
      </c>
      <c r="AJ267" s="79" t="s">
        <v>4773</v>
      </c>
      <c r="AK267" s="85" t="s">
        <v>5027</v>
      </c>
      <c r="AL267" s="79"/>
      <c r="AM267" s="81">
        <v>41736.578263888892</v>
      </c>
      <c r="AN267" s="79" t="s">
        <v>5782</v>
      </c>
      <c r="AO267" s="85" t="s">
        <v>6047</v>
      </c>
      <c r="AP267" s="79" t="s">
        <v>65</v>
      </c>
      <c r="AQ267" s="2"/>
      <c r="AR267" s="3"/>
      <c r="AS267" s="3"/>
      <c r="AT267" s="3"/>
      <c r="AU267" s="3"/>
    </row>
    <row r="268" spans="1:47" x14ac:dyDescent="0.25">
      <c r="A268" s="65" t="s">
        <v>372</v>
      </c>
      <c r="B268" s="66"/>
      <c r="C268" s="66"/>
      <c r="D268" s="67"/>
      <c r="E268" s="69"/>
      <c r="F268" s="103" t="s">
        <v>5486</v>
      </c>
      <c r="G268" s="66"/>
      <c r="H268" s="70"/>
      <c r="I268" s="71"/>
      <c r="J268" s="71"/>
      <c r="K268" s="70" t="s">
        <v>6613</v>
      </c>
      <c r="L268" s="74"/>
      <c r="M268" s="75">
        <v>471.860107421875</v>
      </c>
      <c r="N268" s="75">
        <v>3333.304931640625</v>
      </c>
      <c r="O268" s="76"/>
      <c r="P268" s="77"/>
      <c r="Q268" s="77"/>
      <c r="R268" s="87"/>
      <c r="S268" s="49">
        <v>0</v>
      </c>
      <c r="T268" s="49">
        <v>1</v>
      </c>
      <c r="U268" s="87"/>
      <c r="V268" s="51"/>
      <c r="W268" s="51"/>
      <c r="X268" s="51"/>
      <c r="Y268" s="51"/>
      <c r="Z268" s="50"/>
      <c r="AA268" s="72">
        <v>268</v>
      </c>
      <c r="AB268" s="72"/>
      <c r="AC268" s="73"/>
      <c r="AD268" s="79">
        <v>531</v>
      </c>
      <c r="AE268" s="79">
        <v>422</v>
      </c>
      <c r="AF268" s="79">
        <v>2375</v>
      </c>
      <c r="AG268" s="79">
        <v>2688</v>
      </c>
      <c r="AH268" s="79">
        <v>-14400</v>
      </c>
      <c r="AI268" s="79" t="s">
        <v>4381</v>
      </c>
      <c r="AJ268" s="79" t="s">
        <v>4774</v>
      </c>
      <c r="AK268" s="79"/>
      <c r="AL268" s="79" t="s">
        <v>5203</v>
      </c>
      <c r="AM268" s="81">
        <v>40893.77548611111</v>
      </c>
      <c r="AN268" s="79" t="s">
        <v>5782</v>
      </c>
      <c r="AO268" s="85" t="s">
        <v>6048</v>
      </c>
      <c r="AP268" s="79" t="s">
        <v>66</v>
      </c>
      <c r="AQ268" s="2"/>
      <c r="AR268" s="3"/>
      <c r="AS268" s="3"/>
      <c r="AT268" s="3"/>
      <c r="AU268" s="3"/>
    </row>
    <row r="269" spans="1:47" x14ac:dyDescent="0.25">
      <c r="A269" s="65" t="s">
        <v>373</v>
      </c>
      <c r="B269" s="66"/>
      <c r="C269" s="66"/>
      <c r="D269" s="67"/>
      <c r="E269" s="69"/>
      <c r="F269" s="103" t="s">
        <v>5487</v>
      </c>
      <c r="G269" s="66"/>
      <c r="H269" s="70"/>
      <c r="I269" s="71"/>
      <c r="J269" s="71"/>
      <c r="K269" s="70" t="s">
        <v>6614</v>
      </c>
      <c r="L269" s="74"/>
      <c r="M269" s="75">
        <v>806.0604248046875</v>
      </c>
      <c r="N269" s="75">
        <v>2807.958740234375</v>
      </c>
      <c r="O269" s="76"/>
      <c r="P269" s="77"/>
      <c r="Q269" s="77"/>
      <c r="R269" s="87"/>
      <c r="S269" s="49">
        <v>5</v>
      </c>
      <c r="T269" s="49">
        <v>6</v>
      </c>
      <c r="U269" s="87"/>
      <c r="V269" s="51"/>
      <c r="W269" s="51"/>
      <c r="X269" s="51"/>
      <c r="Y269" s="51"/>
      <c r="Z269" s="50"/>
      <c r="AA269" s="72">
        <v>269</v>
      </c>
      <c r="AB269" s="72"/>
      <c r="AC269" s="73"/>
      <c r="AD269" s="79">
        <v>1074</v>
      </c>
      <c r="AE269" s="79">
        <v>913</v>
      </c>
      <c r="AF269" s="79">
        <v>3580</v>
      </c>
      <c r="AG269" s="79">
        <v>2769</v>
      </c>
      <c r="AH269" s="79">
        <v>-28800</v>
      </c>
      <c r="AI269" s="79" t="s">
        <v>4382</v>
      </c>
      <c r="AJ269" s="79" t="s">
        <v>4775</v>
      </c>
      <c r="AK269" s="79"/>
      <c r="AL269" s="79" t="s">
        <v>4775</v>
      </c>
      <c r="AM269" s="81">
        <v>40821.044849537036</v>
      </c>
      <c r="AN269" s="79" t="s">
        <v>5782</v>
      </c>
      <c r="AO269" s="85" t="s">
        <v>6049</v>
      </c>
      <c r="AP269" s="79" t="s">
        <v>66</v>
      </c>
      <c r="AQ269" s="2"/>
      <c r="AR269" s="3"/>
      <c r="AS269" s="3"/>
      <c r="AT269" s="3"/>
      <c r="AU269" s="3"/>
    </row>
    <row r="270" spans="1:47" x14ac:dyDescent="0.25">
      <c r="A270" s="65" t="s">
        <v>676</v>
      </c>
      <c r="B270" s="66"/>
      <c r="C270" s="66"/>
      <c r="D270" s="67"/>
      <c r="E270" s="69"/>
      <c r="F270" s="103" t="s">
        <v>5488</v>
      </c>
      <c r="G270" s="66"/>
      <c r="H270" s="70"/>
      <c r="I270" s="71"/>
      <c r="J270" s="71"/>
      <c r="K270" s="70" t="s">
        <v>6615</v>
      </c>
      <c r="L270" s="74"/>
      <c r="M270" s="75">
        <v>311.01834106445312</v>
      </c>
      <c r="N270" s="75">
        <v>2954.2578125</v>
      </c>
      <c r="O270" s="76"/>
      <c r="P270" s="77"/>
      <c r="Q270" s="77"/>
      <c r="R270" s="87"/>
      <c r="S270" s="49">
        <v>1</v>
      </c>
      <c r="T270" s="49">
        <v>0</v>
      </c>
      <c r="U270" s="87"/>
      <c r="V270" s="51"/>
      <c r="W270" s="51"/>
      <c r="X270" s="51"/>
      <c r="Y270" s="51"/>
      <c r="Z270" s="50"/>
      <c r="AA270" s="72">
        <v>270</v>
      </c>
      <c r="AB270" s="72"/>
      <c r="AC270" s="73"/>
      <c r="AD270" s="79">
        <v>59</v>
      </c>
      <c r="AE270" s="79">
        <v>50</v>
      </c>
      <c r="AF270" s="79">
        <v>22</v>
      </c>
      <c r="AG270" s="79">
        <v>97</v>
      </c>
      <c r="AH270" s="79"/>
      <c r="AI270" s="79"/>
      <c r="AJ270" s="79" t="s">
        <v>4776</v>
      </c>
      <c r="AK270" s="79"/>
      <c r="AL270" s="79"/>
      <c r="AM270" s="81">
        <v>40817.037835648145</v>
      </c>
      <c r="AN270" s="79" t="s">
        <v>5782</v>
      </c>
      <c r="AO270" s="85" t="s">
        <v>6050</v>
      </c>
      <c r="AP270" s="79" t="s">
        <v>65</v>
      </c>
      <c r="AQ270" s="2"/>
      <c r="AR270" s="3"/>
      <c r="AS270" s="3"/>
      <c r="AT270" s="3"/>
      <c r="AU270" s="3"/>
    </row>
    <row r="271" spans="1:47" x14ac:dyDescent="0.25">
      <c r="A271" s="65" t="s">
        <v>677</v>
      </c>
      <c r="B271" s="66"/>
      <c r="C271" s="66"/>
      <c r="D271" s="67"/>
      <c r="E271" s="69"/>
      <c r="F271" s="103" t="s">
        <v>5489</v>
      </c>
      <c r="G271" s="66"/>
      <c r="H271" s="70"/>
      <c r="I271" s="71"/>
      <c r="J271" s="71"/>
      <c r="K271" s="70" t="s">
        <v>6616</v>
      </c>
      <c r="L271" s="74"/>
      <c r="M271" s="75">
        <v>1917.2161865234375</v>
      </c>
      <c r="N271" s="75">
        <v>2490.617919921875</v>
      </c>
      <c r="O271" s="76"/>
      <c r="P271" s="77"/>
      <c r="Q271" s="77"/>
      <c r="R271" s="87"/>
      <c r="S271" s="49">
        <v>2</v>
      </c>
      <c r="T271" s="49">
        <v>0</v>
      </c>
      <c r="U271" s="87"/>
      <c r="V271" s="51"/>
      <c r="W271" s="51"/>
      <c r="X271" s="51"/>
      <c r="Y271" s="51"/>
      <c r="Z271" s="50"/>
      <c r="AA271" s="72">
        <v>271</v>
      </c>
      <c r="AB271" s="72"/>
      <c r="AC271" s="73"/>
      <c r="AD271" s="79">
        <v>79</v>
      </c>
      <c r="AE271" s="79">
        <v>257603</v>
      </c>
      <c r="AF271" s="79">
        <v>12087</v>
      </c>
      <c r="AG271" s="79">
        <v>1793</v>
      </c>
      <c r="AH271" s="79">
        <v>-25200</v>
      </c>
      <c r="AI271" s="79" t="s">
        <v>4383</v>
      </c>
      <c r="AJ271" s="79" t="s">
        <v>4777</v>
      </c>
      <c r="AK271" s="85" t="s">
        <v>5028</v>
      </c>
      <c r="AL271" s="79" t="s">
        <v>5204</v>
      </c>
      <c r="AM271" s="81">
        <v>39784.787280092591</v>
      </c>
      <c r="AN271" s="79" t="s">
        <v>5782</v>
      </c>
      <c r="AO271" s="85" t="s">
        <v>6051</v>
      </c>
      <c r="AP271" s="79" t="s">
        <v>65</v>
      </c>
      <c r="AQ271" s="2"/>
      <c r="AR271" s="3"/>
      <c r="AS271" s="3"/>
      <c r="AT271" s="3"/>
      <c r="AU271" s="3"/>
    </row>
    <row r="272" spans="1:47" x14ac:dyDescent="0.25">
      <c r="A272" s="65" t="s">
        <v>374</v>
      </c>
      <c r="B272" s="66"/>
      <c r="C272" s="66"/>
      <c r="D272" s="67"/>
      <c r="E272" s="69"/>
      <c r="F272" s="103" t="s">
        <v>5490</v>
      </c>
      <c r="G272" s="66"/>
      <c r="H272" s="70"/>
      <c r="I272" s="71"/>
      <c r="J272" s="71"/>
      <c r="K272" s="70" t="s">
        <v>6617</v>
      </c>
      <c r="L272" s="74"/>
      <c r="M272" s="75">
        <v>1370.6685791015625</v>
      </c>
      <c r="N272" s="75">
        <v>2364.6708984375</v>
      </c>
      <c r="O272" s="76"/>
      <c r="P272" s="77"/>
      <c r="Q272" s="77"/>
      <c r="R272" s="87"/>
      <c r="S272" s="49">
        <v>7</v>
      </c>
      <c r="T272" s="49">
        <v>8</v>
      </c>
      <c r="U272" s="87"/>
      <c r="V272" s="51"/>
      <c r="W272" s="51"/>
      <c r="X272" s="51"/>
      <c r="Y272" s="51"/>
      <c r="Z272" s="50"/>
      <c r="AA272" s="72">
        <v>272</v>
      </c>
      <c r="AB272" s="72"/>
      <c r="AC272" s="73"/>
      <c r="AD272" s="79">
        <v>971</v>
      </c>
      <c r="AE272" s="79">
        <v>809</v>
      </c>
      <c r="AF272" s="79">
        <v>5001</v>
      </c>
      <c r="AG272" s="79">
        <v>10031</v>
      </c>
      <c r="AH272" s="79">
        <v>-18000</v>
      </c>
      <c r="AI272" s="79" t="s">
        <v>4384</v>
      </c>
      <c r="AJ272" s="79" t="s">
        <v>4654</v>
      </c>
      <c r="AK272" s="85" t="s">
        <v>5029</v>
      </c>
      <c r="AL272" s="79" t="s">
        <v>5207</v>
      </c>
      <c r="AM272" s="81">
        <v>39916.619942129626</v>
      </c>
      <c r="AN272" s="79" t="s">
        <v>5782</v>
      </c>
      <c r="AO272" s="85" t="s">
        <v>6052</v>
      </c>
      <c r="AP272" s="79" t="s">
        <v>66</v>
      </c>
      <c r="AQ272" s="2"/>
      <c r="AR272" s="3"/>
      <c r="AS272" s="3"/>
      <c r="AT272" s="3"/>
      <c r="AU272" s="3"/>
    </row>
    <row r="273" spans="1:47" x14ac:dyDescent="0.25">
      <c r="A273" s="65" t="s">
        <v>375</v>
      </c>
      <c r="B273" s="66"/>
      <c r="C273" s="66"/>
      <c r="D273" s="67"/>
      <c r="E273" s="69"/>
      <c r="F273" s="103" t="s">
        <v>5491</v>
      </c>
      <c r="G273" s="66"/>
      <c r="H273" s="70"/>
      <c r="I273" s="71"/>
      <c r="J273" s="71"/>
      <c r="K273" s="70" t="s">
        <v>6618</v>
      </c>
      <c r="L273" s="74"/>
      <c r="M273" s="75">
        <v>5879.11083984375</v>
      </c>
      <c r="N273" s="75">
        <v>2110.341796875</v>
      </c>
      <c r="O273" s="76"/>
      <c r="P273" s="77"/>
      <c r="Q273" s="77"/>
      <c r="R273" s="87"/>
      <c r="S273" s="49">
        <v>2</v>
      </c>
      <c r="T273" s="49">
        <v>8</v>
      </c>
      <c r="U273" s="87"/>
      <c r="V273" s="51"/>
      <c r="W273" s="51"/>
      <c r="X273" s="51"/>
      <c r="Y273" s="51"/>
      <c r="Z273" s="50"/>
      <c r="AA273" s="72">
        <v>273</v>
      </c>
      <c r="AB273" s="72"/>
      <c r="AC273" s="73"/>
      <c r="AD273" s="79">
        <v>1963</v>
      </c>
      <c r="AE273" s="79">
        <v>3164</v>
      </c>
      <c r="AF273" s="79">
        <v>12778</v>
      </c>
      <c r="AG273" s="79">
        <v>3616</v>
      </c>
      <c r="AH273" s="79">
        <v>-14400</v>
      </c>
      <c r="AI273" s="79" t="s">
        <v>4385</v>
      </c>
      <c r="AJ273" s="79" t="s">
        <v>4646</v>
      </c>
      <c r="AK273" s="85" t="s">
        <v>5030</v>
      </c>
      <c r="AL273" s="79" t="s">
        <v>5203</v>
      </c>
      <c r="AM273" s="81">
        <v>40258.960543981484</v>
      </c>
      <c r="AN273" s="79" t="s">
        <v>5782</v>
      </c>
      <c r="AO273" s="85" t="s">
        <v>6053</v>
      </c>
      <c r="AP273" s="79" t="s">
        <v>66</v>
      </c>
      <c r="AQ273" s="2"/>
      <c r="AR273" s="3"/>
      <c r="AS273" s="3"/>
      <c r="AT273" s="3"/>
      <c r="AU273" s="3"/>
    </row>
    <row r="274" spans="1:47" x14ac:dyDescent="0.25">
      <c r="A274" s="65" t="s">
        <v>678</v>
      </c>
      <c r="B274" s="66"/>
      <c r="C274" s="66"/>
      <c r="D274" s="67"/>
      <c r="E274" s="69"/>
      <c r="F274" s="103" t="s">
        <v>5492</v>
      </c>
      <c r="G274" s="66"/>
      <c r="H274" s="70"/>
      <c r="I274" s="71"/>
      <c r="J274" s="71"/>
      <c r="K274" s="70" t="s">
        <v>6619</v>
      </c>
      <c r="L274" s="74"/>
      <c r="M274" s="75">
        <v>5946.97607421875</v>
      </c>
      <c r="N274" s="75">
        <v>2612.803955078125</v>
      </c>
      <c r="O274" s="76"/>
      <c r="P274" s="77"/>
      <c r="Q274" s="77"/>
      <c r="R274" s="87"/>
      <c r="S274" s="49">
        <v>1</v>
      </c>
      <c r="T274" s="49">
        <v>0</v>
      </c>
      <c r="U274" s="87"/>
      <c r="V274" s="51"/>
      <c r="W274" s="51"/>
      <c r="X274" s="51"/>
      <c r="Y274" s="51"/>
      <c r="Z274" s="50"/>
      <c r="AA274" s="72">
        <v>274</v>
      </c>
      <c r="AB274" s="72"/>
      <c r="AC274" s="73"/>
      <c r="AD274" s="79">
        <v>1815</v>
      </c>
      <c r="AE274" s="79">
        <v>190197</v>
      </c>
      <c r="AF274" s="79">
        <v>40974</v>
      </c>
      <c r="AG274" s="79">
        <v>5743</v>
      </c>
      <c r="AH274" s="79">
        <v>-14400</v>
      </c>
      <c r="AI274" s="79" t="s">
        <v>4386</v>
      </c>
      <c r="AJ274" s="79" t="s">
        <v>4778</v>
      </c>
      <c r="AK274" s="85" t="s">
        <v>5031</v>
      </c>
      <c r="AL274" s="79" t="s">
        <v>5203</v>
      </c>
      <c r="AM274" s="81">
        <v>39665.973877314813</v>
      </c>
      <c r="AN274" s="79" t="s">
        <v>5782</v>
      </c>
      <c r="AO274" s="85" t="s">
        <v>6054</v>
      </c>
      <c r="AP274" s="79" t="s">
        <v>65</v>
      </c>
      <c r="AQ274" s="2"/>
      <c r="AR274" s="3"/>
      <c r="AS274" s="3"/>
      <c r="AT274" s="3"/>
      <c r="AU274" s="3"/>
    </row>
    <row r="275" spans="1:47" x14ac:dyDescent="0.25">
      <c r="A275" s="65" t="s">
        <v>679</v>
      </c>
      <c r="B275" s="66"/>
      <c r="C275" s="66"/>
      <c r="D275" s="67"/>
      <c r="E275" s="69"/>
      <c r="F275" s="103" t="s">
        <v>5493</v>
      </c>
      <c r="G275" s="66"/>
      <c r="H275" s="70"/>
      <c r="I275" s="71"/>
      <c r="J275" s="71"/>
      <c r="K275" s="70" t="s">
        <v>6620</v>
      </c>
      <c r="L275" s="74"/>
      <c r="M275" s="75">
        <v>6172.1123046875</v>
      </c>
      <c r="N275" s="75">
        <v>1780.88525390625</v>
      </c>
      <c r="O275" s="76"/>
      <c r="P275" s="77"/>
      <c r="Q275" s="77"/>
      <c r="R275" s="87"/>
      <c r="S275" s="49">
        <v>1</v>
      </c>
      <c r="T275" s="49">
        <v>0</v>
      </c>
      <c r="U275" s="87"/>
      <c r="V275" s="51"/>
      <c r="W275" s="51"/>
      <c r="X275" s="51"/>
      <c r="Y275" s="51"/>
      <c r="Z275" s="50"/>
      <c r="AA275" s="72">
        <v>275</v>
      </c>
      <c r="AB275" s="72"/>
      <c r="AC275" s="73"/>
      <c r="AD275" s="79">
        <v>3344</v>
      </c>
      <c r="AE275" s="79">
        <v>5032</v>
      </c>
      <c r="AF275" s="79">
        <v>12373</v>
      </c>
      <c r="AG275" s="79">
        <v>2414</v>
      </c>
      <c r="AH275" s="79">
        <v>-14400</v>
      </c>
      <c r="AI275" s="79" t="s">
        <v>4387</v>
      </c>
      <c r="AJ275" s="79" t="s">
        <v>4779</v>
      </c>
      <c r="AK275" s="85" t="s">
        <v>5032</v>
      </c>
      <c r="AL275" s="79" t="s">
        <v>5203</v>
      </c>
      <c r="AM275" s="81">
        <v>39861.507106481484</v>
      </c>
      <c r="AN275" s="79" t="s">
        <v>5782</v>
      </c>
      <c r="AO275" s="85" t="s">
        <v>6055</v>
      </c>
      <c r="AP275" s="79" t="s">
        <v>65</v>
      </c>
      <c r="AQ275" s="2"/>
      <c r="AR275" s="3"/>
      <c r="AS275" s="3"/>
      <c r="AT275" s="3"/>
      <c r="AU275" s="3"/>
    </row>
    <row r="276" spans="1:47" x14ac:dyDescent="0.25">
      <c r="A276" s="65" t="s">
        <v>680</v>
      </c>
      <c r="B276" s="66"/>
      <c r="C276" s="66"/>
      <c r="D276" s="67"/>
      <c r="E276" s="69"/>
      <c r="F276" s="103" t="s">
        <v>5494</v>
      </c>
      <c r="G276" s="66"/>
      <c r="H276" s="70"/>
      <c r="I276" s="71"/>
      <c r="J276" s="71"/>
      <c r="K276" s="70" t="s">
        <v>6621</v>
      </c>
      <c r="L276" s="74"/>
      <c r="M276" s="75">
        <v>5518.2451171875</v>
      </c>
      <c r="N276" s="75">
        <v>1937.3359375</v>
      </c>
      <c r="O276" s="76"/>
      <c r="P276" s="77"/>
      <c r="Q276" s="77"/>
      <c r="R276" s="87"/>
      <c r="S276" s="49">
        <v>1</v>
      </c>
      <c r="T276" s="49">
        <v>0</v>
      </c>
      <c r="U276" s="87"/>
      <c r="V276" s="51"/>
      <c r="W276" s="51"/>
      <c r="X276" s="51"/>
      <c r="Y276" s="51"/>
      <c r="Z276" s="50"/>
      <c r="AA276" s="72">
        <v>276</v>
      </c>
      <c r="AB276" s="72"/>
      <c r="AC276" s="73"/>
      <c r="AD276" s="79">
        <v>2375</v>
      </c>
      <c r="AE276" s="79">
        <v>2922</v>
      </c>
      <c r="AF276" s="79">
        <v>11281</v>
      </c>
      <c r="AG276" s="79">
        <v>13776</v>
      </c>
      <c r="AH276" s="79"/>
      <c r="AI276" s="79" t="s">
        <v>4388</v>
      </c>
      <c r="AJ276" s="79" t="s">
        <v>4780</v>
      </c>
      <c r="AK276" s="79"/>
      <c r="AL276" s="79"/>
      <c r="AM276" s="81">
        <v>40961.718773148146</v>
      </c>
      <c r="AN276" s="79" t="s">
        <v>5782</v>
      </c>
      <c r="AO276" s="85" t="s">
        <v>6056</v>
      </c>
      <c r="AP276" s="79" t="s">
        <v>65</v>
      </c>
      <c r="AQ276" s="2"/>
      <c r="AR276" s="3"/>
      <c r="AS276" s="3"/>
      <c r="AT276" s="3"/>
      <c r="AU276" s="3"/>
    </row>
    <row r="277" spans="1:47" x14ac:dyDescent="0.25">
      <c r="A277" s="65" t="s">
        <v>681</v>
      </c>
      <c r="B277" s="66"/>
      <c r="C277" s="66"/>
      <c r="D277" s="67"/>
      <c r="E277" s="69"/>
      <c r="F277" s="103" t="s">
        <v>5495</v>
      </c>
      <c r="G277" s="66"/>
      <c r="H277" s="70"/>
      <c r="I277" s="71"/>
      <c r="J277" s="71"/>
      <c r="K277" s="70" t="s">
        <v>6622</v>
      </c>
      <c r="L277" s="74"/>
      <c r="M277" s="75">
        <v>6239.9775390625</v>
      </c>
      <c r="N277" s="75">
        <v>2283.347412109375</v>
      </c>
      <c r="O277" s="76"/>
      <c r="P277" s="77"/>
      <c r="Q277" s="77"/>
      <c r="R277" s="87"/>
      <c r="S277" s="49">
        <v>1</v>
      </c>
      <c r="T277" s="49">
        <v>0</v>
      </c>
      <c r="U277" s="87"/>
      <c r="V277" s="51"/>
      <c r="W277" s="51"/>
      <c r="X277" s="51"/>
      <c r="Y277" s="51"/>
      <c r="Z277" s="50"/>
      <c r="AA277" s="72">
        <v>277</v>
      </c>
      <c r="AB277" s="72"/>
      <c r="AC277" s="73"/>
      <c r="AD277" s="79">
        <v>994</v>
      </c>
      <c r="AE277" s="79">
        <v>753</v>
      </c>
      <c r="AF277" s="79">
        <v>1013</v>
      </c>
      <c r="AG277" s="79">
        <v>2961</v>
      </c>
      <c r="AH277" s="79"/>
      <c r="AI277" s="79" t="s">
        <v>4389</v>
      </c>
      <c r="AJ277" s="79" t="s">
        <v>4781</v>
      </c>
      <c r="AK277" s="85" t="s">
        <v>5033</v>
      </c>
      <c r="AL277" s="79"/>
      <c r="AM277" s="81">
        <v>41459.575162037036</v>
      </c>
      <c r="AN277" s="79" t="s">
        <v>5782</v>
      </c>
      <c r="AO277" s="85" t="s">
        <v>6057</v>
      </c>
      <c r="AP277" s="79" t="s">
        <v>65</v>
      </c>
      <c r="AQ277" s="2"/>
      <c r="AR277" s="3"/>
      <c r="AS277" s="3"/>
      <c r="AT277" s="3"/>
      <c r="AU277" s="3"/>
    </row>
    <row r="278" spans="1:47" x14ac:dyDescent="0.25">
      <c r="A278" s="65" t="s">
        <v>682</v>
      </c>
      <c r="B278" s="66"/>
      <c r="C278" s="66"/>
      <c r="D278" s="67"/>
      <c r="E278" s="69"/>
      <c r="F278" s="103" t="s">
        <v>5496</v>
      </c>
      <c r="G278" s="66"/>
      <c r="H278" s="70"/>
      <c r="I278" s="71"/>
      <c r="J278" s="71"/>
      <c r="K278" s="70" t="s">
        <v>6623</v>
      </c>
      <c r="L278" s="74"/>
      <c r="M278" s="75">
        <v>5811.24658203125</v>
      </c>
      <c r="N278" s="75">
        <v>1607.87939453125</v>
      </c>
      <c r="O278" s="76"/>
      <c r="P278" s="77"/>
      <c r="Q278" s="77"/>
      <c r="R278" s="87"/>
      <c r="S278" s="49">
        <v>1</v>
      </c>
      <c r="T278" s="49">
        <v>0</v>
      </c>
      <c r="U278" s="87"/>
      <c r="V278" s="51"/>
      <c r="W278" s="51"/>
      <c r="X278" s="51"/>
      <c r="Y278" s="51"/>
      <c r="Z278" s="50"/>
      <c r="AA278" s="72">
        <v>278</v>
      </c>
      <c r="AB278" s="72"/>
      <c r="AC278" s="73"/>
      <c r="AD278" s="79">
        <v>173</v>
      </c>
      <c r="AE278" s="79">
        <v>315</v>
      </c>
      <c r="AF278" s="79">
        <v>2633</v>
      </c>
      <c r="AG278" s="79">
        <v>555</v>
      </c>
      <c r="AH278" s="79">
        <v>-14400</v>
      </c>
      <c r="AI278" s="79"/>
      <c r="AJ278" s="79"/>
      <c r="AK278" s="79"/>
      <c r="AL278" s="79" t="s">
        <v>5203</v>
      </c>
      <c r="AM278" s="81">
        <v>41110.614976851852</v>
      </c>
      <c r="AN278" s="79" t="s">
        <v>5782</v>
      </c>
      <c r="AO278" s="85" t="s">
        <v>6058</v>
      </c>
      <c r="AP278" s="79" t="s">
        <v>65</v>
      </c>
      <c r="AQ278" s="2"/>
      <c r="AR278" s="3"/>
      <c r="AS278" s="3"/>
      <c r="AT278" s="3"/>
      <c r="AU278" s="3"/>
    </row>
    <row r="279" spans="1:47" x14ac:dyDescent="0.25">
      <c r="A279" s="65" t="s">
        <v>683</v>
      </c>
      <c r="B279" s="66"/>
      <c r="C279" s="66"/>
      <c r="D279" s="67"/>
      <c r="E279" s="69"/>
      <c r="F279" s="103" t="s">
        <v>5497</v>
      </c>
      <c r="G279" s="66"/>
      <c r="H279" s="70"/>
      <c r="I279" s="71"/>
      <c r="J279" s="71"/>
      <c r="K279" s="70" t="s">
        <v>6624</v>
      </c>
      <c r="L279" s="74"/>
      <c r="M279" s="75">
        <v>5586.10986328125</v>
      </c>
      <c r="N279" s="75">
        <v>2439.798095703125</v>
      </c>
      <c r="O279" s="76"/>
      <c r="P279" s="77"/>
      <c r="Q279" s="77"/>
      <c r="R279" s="87"/>
      <c r="S279" s="49">
        <v>1</v>
      </c>
      <c r="T279" s="49">
        <v>0</v>
      </c>
      <c r="U279" s="87"/>
      <c r="V279" s="51"/>
      <c r="W279" s="51"/>
      <c r="X279" s="51"/>
      <c r="Y279" s="51"/>
      <c r="Z279" s="50"/>
      <c r="AA279" s="72">
        <v>279</v>
      </c>
      <c r="AB279" s="72"/>
      <c r="AC279" s="73"/>
      <c r="AD279" s="79">
        <v>568</v>
      </c>
      <c r="AE279" s="79">
        <v>2292</v>
      </c>
      <c r="AF279" s="79">
        <v>16064</v>
      </c>
      <c r="AG279" s="79">
        <v>9624</v>
      </c>
      <c r="AH279" s="79">
        <v>-18000</v>
      </c>
      <c r="AI279" s="79" t="s">
        <v>4390</v>
      </c>
      <c r="AJ279" s="79" t="s">
        <v>4782</v>
      </c>
      <c r="AK279" s="85" t="s">
        <v>5034</v>
      </c>
      <c r="AL279" s="79" t="s">
        <v>5208</v>
      </c>
      <c r="AM279" s="81">
        <v>40691.598761574074</v>
      </c>
      <c r="AN279" s="79" t="s">
        <v>5782</v>
      </c>
      <c r="AO279" s="85" t="s">
        <v>6059</v>
      </c>
      <c r="AP279" s="79" t="s">
        <v>65</v>
      </c>
      <c r="AQ279" s="2"/>
      <c r="AR279" s="3"/>
      <c r="AS279" s="3"/>
      <c r="AT279" s="3"/>
      <c r="AU279" s="3"/>
    </row>
    <row r="280" spans="1:47" x14ac:dyDescent="0.25">
      <c r="A280" s="65" t="s">
        <v>376</v>
      </c>
      <c r="B280" s="66"/>
      <c r="C280" s="66"/>
      <c r="D280" s="67"/>
      <c r="E280" s="69"/>
      <c r="F280" s="103" t="s">
        <v>5498</v>
      </c>
      <c r="G280" s="66"/>
      <c r="H280" s="70"/>
      <c r="I280" s="71"/>
      <c r="J280" s="71"/>
      <c r="K280" s="70" t="s">
        <v>6625</v>
      </c>
      <c r="L280" s="74"/>
      <c r="M280" s="75">
        <v>3407.691650390625</v>
      </c>
      <c r="N280" s="75">
        <v>1173.378662109375</v>
      </c>
      <c r="O280" s="76"/>
      <c r="P280" s="77"/>
      <c r="Q280" s="77"/>
      <c r="R280" s="87"/>
      <c r="S280" s="49">
        <v>0</v>
      </c>
      <c r="T280" s="49">
        <v>1</v>
      </c>
      <c r="U280" s="87"/>
      <c r="V280" s="51"/>
      <c r="W280" s="51"/>
      <c r="X280" s="51"/>
      <c r="Y280" s="51"/>
      <c r="Z280" s="50"/>
      <c r="AA280" s="72">
        <v>280</v>
      </c>
      <c r="AB280" s="72"/>
      <c r="AC280" s="73"/>
      <c r="AD280" s="79">
        <v>1649</v>
      </c>
      <c r="AE280" s="79">
        <v>1467</v>
      </c>
      <c r="AF280" s="79">
        <v>24187</v>
      </c>
      <c r="AG280" s="79">
        <v>2484</v>
      </c>
      <c r="AH280" s="79"/>
      <c r="AI280" s="79" t="s">
        <v>4391</v>
      </c>
      <c r="AJ280" s="79" t="s">
        <v>4737</v>
      </c>
      <c r="AK280" s="79"/>
      <c r="AL280" s="79"/>
      <c r="AM280" s="81">
        <v>39882.721689814818</v>
      </c>
      <c r="AN280" s="79" t="s">
        <v>5782</v>
      </c>
      <c r="AO280" s="85" t="s">
        <v>6060</v>
      </c>
      <c r="AP280" s="79" t="s">
        <v>66</v>
      </c>
      <c r="AQ280" s="2"/>
      <c r="AR280" s="3"/>
      <c r="AS280" s="3"/>
      <c r="AT280" s="3"/>
      <c r="AU280" s="3"/>
    </row>
    <row r="281" spans="1:47" x14ac:dyDescent="0.25">
      <c r="A281" s="65" t="s">
        <v>377</v>
      </c>
      <c r="B281" s="66"/>
      <c r="C281" s="66"/>
      <c r="D281" s="67"/>
      <c r="E281" s="69"/>
      <c r="F281" s="103" t="s">
        <v>5499</v>
      </c>
      <c r="G281" s="66"/>
      <c r="H281" s="70"/>
      <c r="I281" s="71"/>
      <c r="J281" s="71"/>
      <c r="K281" s="70" t="s">
        <v>6626</v>
      </c>
      <c r="L281" s="74"/>
      <c r="M281" s="75">
        <v>4271.15478515625</v>
      </c>
      <c r="N281" s="75">
        <v>6100.2705078125</v>
      </c>
      <c r="O281" s="76"/>
      <c r="P281" s="77"/>
      <c r="Q281" s="77"/>
      <c r="R281" s="87"/>
      <c r="S281" s="49">
        <v>0</v>
      </c>
      <c r="T281" s="49">
        <v>1</v>
      </c>
      <c r="U281" s="87"/>
      <c r="V281" s="51"/>
      <c r="W281" s="51"/>
      <c r="X281" s="51"/>
      <c r="Y281" s="51"/>
      <c r="Z281" s="50"/>
      <c r="AA281" s="72">
        <v>281</v>
      </c>
      <c r="AB281" s="72"/>
      <c r="AC281" s="73"/>
      <c r="AD281" s="79">
        <v>210</v>
      </c>
      <c r="AE281" s="79">
        <v>728</v>
      </c>
      <c r="AF281" s="79">
        <v>1877</v>
      </c>
      <c r="AG281" s="79">
        <v>252</v>
      </c>
      <c r="AH281" s="79">
        <v>-18000</v>
      </c>
      <c r="AI281" s="79" t="s">
        <v>4392</v>
      </c>
      <c r="AJ281" s="79" t="s">
        <v>4650</v>
      </c>
      <c r="AK281" s="79"/>
      <c r="AL281" s="79" t="s">
        <v>5207</v>
      </c>
      <c r="AM281" s="81">
        <v>39914.158900462964</v>
      </c>
      <c r="AN281" s="79" t="s">
        <v>5782</v>
      </c>
      <c r="AO281" s="85" t="s">
        <v>6061</v>
      </c>
      <c r="AP281" s="79" t="s">
        <v>66</v>
      </c>
      <c r="AQ281" s="2"/>
      <c r="AR281" s="3"/>
      <c r="AS281" s="3"/>
      <c r="AT281" s="3"/>
      <c r="AU281" s="3"/>
    </row>
    <row r="282" spans="1:47" x14ac:dyDescent="0.25">
      <c r="A282" s="65" t="s">
        <v>378</v>
      </c>
      <c r="B282" s="66"/>
      <c r="C282" s="66"/>
      <c r="D282" s="67"/>
      <c r="E282" s="69"/>
      <c r="F282" s="103" t="s">
        <v>5500</v>
      </c>
      <c r="G282" s="66"/>
      <c r="H282" s="70"/>
      <c r="I282" s="71"/>
      <c r="J282" s="71"/>
      <c r="K282" s="70" t="s">
        <v>6627</v>
      </c>
      <c r="L282" s="74"/>
      <c r="M282" s="75">
        <v>9097.9189453125</v>
      </c>
      <c r="N282" s="75">
        <v>9579.2626953125</v>
      </c>
      <c r="O282" s="76"/>
      <c r="P282" s="77"/>
      <c r="Q282" s="77"/>
      <c r="R282" s="87"/>
      <c r="S282" s="49">
        <v>0</v>
      </c>
      <c r="T282" s="49">
        <v>1</v>
      </c>
      <c r="U282" s="87"/>
      <c r="V282" s="51"/>
      <c r="W282" s="51"/>
      <c r="X282" s="51"/>
      <c r="Y282" s="51"/>
      <c r="Z282" s="50"/>
      <c r="AA282" s="72">
        <v>282</v>
      </c>
      <c r="AB282" s="72"/>
      <c r="AC282" s="73"/>
      <c r="AD282" s="79">
        <v>990</v>
      </c>
      <c r="AE282" s="79">
        <v>1410</v>
      </c>
      <c r="AF282" s="79">
        <v>2577</v>
      </c>
      <c r="AG282" s="79">
        <v>954</v>
      </c>
      <c r="AH282" s="79">
        <v>-14400</v>
      </c>
      <c r="AI282" s="79" t="s">
        <v>4393</v>
      </c>
      <c r="AJ282" s="79" t="s">
        <v>4664</v>
      </c>
      <c r="AK282" s="79"/>
      <c r="AL282" s="79" t="s">
        <v>5203</v>
      </c>
      <c r="AM282" s="81">
        <v>41040.013865740744</v>
      </c>
      <c r="AN282" s="79" t="s">
        <v>5782</v>
      </c>
      <c r="AO282" s="85" t="s">
        <v>6062</v>
      </c>
      <c r="AP282" s="79" t="s">
        <v>66</v>
      </c>
      <c r="AQ282" s="2"/>
      <c r="AR282" s="3"/>
      <c r="AS282" s="3"/>
      <c r="AT282" s="3"/>
      <c r="AU282" s="3"/>
    </row>
    <row r="283" spans="1:47" x14ac:dyDescent="0.25">
      <c r="A283" s="65" t="s">
        <v>379</v>
      </c>
      <c r="B283" s="66"/>
      <c r="C283" s="66"/>
      <c r="D283" s="67"/>
      <c r="E283" s="69"/>
      <c r="F283" s="103" t="s">
        <v>5501</v>
      </c>
      <c r="G283" s="66"/>
      <c r="H283" s="70"/>
      <c r="I283" s="71"/>
      <c r="J283" s="71"/>
      <c r="K283" s="70" t="s">
        <v>6628</v>
      </c>
      <c r="L283" s="74"/>
      <c r="M283" s="75">
        <v>4319.28515625</v>
      </c>
      <c r="N283" s="75">
        <v>1972.7947998046875</v>
      </c>
      <c r="O283" s="76"/>
      <c r="P283" s="77"/>
      <c r="Q283" s="77"/>
      <c r="R283" s="87"/>
      <c r="S283" s="49">
        <v>0</v>
      </c>
      <c r="T283" s="49">
        <v>3</v>
      </c>
      <c r="U283" s="87"/>
      <c r="V283" s="51"/>
      <c r="W283" s="51"/>
      <c r="X283" s="51"/>
      <c r="Y283" s="51"/>
      <c r="Z283" s="50"/>
      <c r="AA283" s="72">
        <v>283</v>
      </c>
      <c r="AB283" s="72"/>
      <c r="AC283" s="73"/>
      <c r="AD283" s="79">
        <v>55</v>
      </c>
      <c r="AE283" s="79">
        <v>13</v>
      </c>
      <c r="AF283" s="79">
        <v>22</v>
      </c>
      <c r="AG283" s="79">
        <v>32</v>
      </c>
      <c r="AH283" s="79"/>
      <c r="AI283" s="79"/>
      <c r="AJ283" s="79"/>
      <c r="AK283" s="79"/>
      <c r="AL283" s="79"/>
      <c r="AM283" s="81">
        <v>41279.009409722225</v>
      </c>
      <c r="AN283" s="79" t="s">
        <v>5782</v>
      </c>
      <c r="AO283" s="85" t="s">
        <v>6063</v>
      </c>
      <c r="AP283" s="79" t="s">
        <v>66</v>
      </c>
      <c r="AQ283" s="2"/>
      <c r="AR283" s="3"/>
      <c r="AS283" s="3"/>
      <c r="AT283" s="3"/>
      <c r="AU283" s="3"/>
    </row>
    <row r="284" spans="1:47" x14ac:dyDescent="0.25">
      <c r="A284" s="65" t="s">
        <v>380</v>
      </c>
      <c r="B284" s="66"/>
      <c r="C284" s="66"/>
      <c r="D284" s="67"/>
      <c r="E284" s="69"/>
      <c r="F284" s="103" t="s">
        <v>5502</v>
      </c>
      <c r="G284" s="66"/>
      <c r="H284" s="70"/>
      <c r="I284" s="71"/>
      <c r="J284" s="71"/>
      <c r="K284" s="70" t="s">
        <v>6629</v>
      </c>
      <c r="L284" s="74"/>
      <c r="M284" s="75">
        <v>6570.771484375</v>
      </c>
      <c r="N284" s="75">
        <v>6869.73681640625</v>
      </c>
      <c r="O284" s="76"/>
      <c r="P284" s="77"/>
      <c r="Q284" s="77"/>
      <c r="R284" s="87"/>
      <c r="S284" s="49">
        <v>0</v>
      </c>
      <c r="T284" s="49">
        <v>1</v>
      </c>
      <c r="U284" s="87"/>
      <c r="V284" s="51"/>
      <c r="W284" s="51"/>
      <c r="X284" s="51"/>
      <c r="Y284" s="51"/>
      <c r="Z284" s="50"/>
      <c r="AA284" s="72">
        <v>284</v>
      </c>
      <c r="AB284" s="72"/>
      <c r="AC284" s="73"/>
      <c r="AD284" s="79">
        <v>544</v>
      </c>
      <c r="AE284" s="79">
        <v>415</v>
      </c>
      <c r="AF284" s="79">
        <v>284</v>
      </c>
      <c r="AG284" s="79">
        <v>3636</v>
      </c>
      <c r="AH284" s="79"/>
      <c r="AI284" s="79" t="s">
        <v>4394</v>
      </c>
      <c r="AJ284" s="79" t="s">
        <v>4645</v>
      </c>
      <c r="AK284" s="85" t="s">
        <v>5035</v>
      </c>
      <c r="AL284" s="79"/>
      <c r="AM284" s="81">
        <v>42520.754918981482</v>
      </c>
      <c r="AN284" s="79" t="s">
        <v>5782</v>
      </c>
      <c r="AO284" s="85" t="s">
        <v>6064</v>
      </c>
      <c r="AP284" s="79" t="s">
        <v>66</v>
      </c>
      <c r="AQ284" s="2"/>
      <c r="AR284" s="3"/>
      <c r="AS284" s="3"/>
      <c r="AT284" s="3"/>
      <c r="AU284" s="3"/>
    </row>
    <row r="285" spans="1:47" x14ac:dyDescent="0.25">
      <c r="A285" s="65" t="s">
        <v>381</v>
      </c>
      <c r="B285" s="66"/>
      <c r="C285" s="66"/>
      <c r="D285" s="67"/>
      <c r="E285" s="69"/>
      <c r="F285" s="103" t="s">
        <v>5503</v>
      </c>
      <c r="G285" s="66"/>
      <c r="H285" s="70"/>
      <c r="I285" s="71"/>
      <c r="J285" s="71"/>
      <c r="K285" s="70" t="s">
        <v>6630</v>
      </c>
      <c r="L285" s="74"/>
      <c r="M285" s="75">
        <v>8299.921875</v>
      </c>
      <c r="N285" s="75">
        <v>427.09295654296875</v>
      </c>
      <c r="O285" s="76"/>
      <c r="P285" s="77"/>
      <c r="Q285" s="77"/>
      <c r="R285" s="87"/>
      <c r="S285" s="49">
        <v>1</v>
      </c>
      <c r="T285" s="49">
        <v>1</v>
      </c>
      <c r="U285" s="87"/>
      <c r="V285" s="51"/>
      <c r="W285" s="51"/>
      <c r="X285" s="51"/>
      <c r="Y285" s="51"/>
      <c r="Z285" s="50"/>
      <c r="AA285" s="72">
        <v>285</v>
      </c>
      <c r="AB285" s="72"/>
      <c r="AC285" s="73"/>
      <c r="AD285" s="79">
        <v>6756</v>
      </c>
      <c r="AE285" s="79">
        <v>15280</v>
      </c>
      <c r="AF285" s="79">
        <v>21381</v>
      </c>
      <c r="AG285" s="79">
        <v>2650</v>
      </c>
      <c r="AH285" s="79">
        <v>0</v>
      </c>
      <c r="AI285" s="79" t="s">
        <v>4395</v>
      </c>
      <c r="AJ285" s="79" t="s">
        <v>4783</v>
      </c>
      <c r="AK285" s="85" t="s">
        <v>5036</v>
      </c>
      <c r="AL285" s="79" t="s">
        <v>5215</v>
      </c>
      <c r="AM285" s="81">
        <v>40982.63553240741</v>
      </c>
      <c r="AN285" s="79" t="s">
        <v>5782</v>
      </c>
      <c r="AO285" s="85" t="s">
        <v>6065</v>
      </c>
      <c r="AP285" s="79" t="s">
        <v>66</v>
      </c>
      <c r="AQ285" s="2"/>
      <c r="AR285" s="3"/>
      <c r="AS285" s="3"/>
      <c r="AT285" s="3"/>
      <c r="AU285" s="3"/>
    </row>
    <row r="286" spans="1:47" x14ac:dyDescent="0.25">
      <c r="A286" s="65" t="s">
        <v>382</v>
      </c>
      <c r="B286" s="66"/>
      <c r="C286" s="66"/>
      <c r="D286" s="67"/>
      <c r="E286" s="69"/>
      <c r="F286" s="103" t="s">
        <v>5504</v>
      </c>
      <c r="G286" s="66"/>
      <c r="H286" s="70"/>
      <c r="I286" s="71"/>
      <c r="J286" s="71"/>
      <c r="K286" s="70" t="s">
        <v>6631</v>
      </c>
      <c r="L286" s="74"/>
      <c r="M286" s="75">
        <v>8600.6435546875</v>
      </c>
      <c r="N286" s="75">
        <v>2650.48876953125</v>
      </c>
      <c r="O286" s="76"/>
      <c r="P286" s="77"/>
      <c r="Q286" s="77"/>
      <c r="R286" s="87"/>
      <c r="S286" s="49">
        <v>1</v>
      </c>
      <c r="T286" s="49">
        <v>1</v>
      </c>
      <c r="U286" s="87"/>
      <c r="V286" s="51"/>
      <c r="W286" s="51"/>
      <c r="X286" s="51"/>
      <c r="Y286" s="51"/>
      <c r="Z286" s="50"/>
      <c r="AA286" s="72">
        <v>286</v>
      </c>
      <c r="AB286" s="72"/>
      <c r="AC286" s="73"/>
      <c r="AD286" s="79">
        <v>276</v>
      </c>
      <c r="AE286" s="79">
        <v>270</v>
      </c>
      <c r="AF286" s="79">
        <v>529</v>
      </c>
      <c r="AG286" s="79">
        <v>489</v>
      </c>
      <c r="AH286" s="79"/>
      <c r="AI286" s="79" t="s">
        <v>4396</v>
      </c>
      <c r="AJ286" s="79" t="s">
        <v>4645</v>
      </c>
      <c r="AK286" s="85" t="s">
        <v>5037</v>
      </c>
      <c r="AL286" s="79"/>
      <c r="AM286" s="81">
        <v>42797.696388888886</v>
      </c>
      <c r="AN286" s="79" t="s">
        <v>5782</v>
      </c>
      <c r="AO286" s="85" t="s">
        <v>6066</v>
      </c>
      <c r="AP286" s="79" t="s">
        <v>66</v>
      </c>
      <c r="AQ286" s="2"/>
      <c r="AR286" s="3"/>
      <c r="AS286" s="3"/>
      <c r="AT286" s="3"/>
      <c r="AU286" s="3"/>
    </row>
    <row r="287" spans="1:47" x14ac:dyDescent="0.25">
      <c r="A287" s="65" t="s">
        <v>383</v>
      </c>
      <c r="B287" s="66"/>
      <c r="C287" s="66"/>
      <c r="D287" s="67"/>
      <c r="E287" s="69"/>
      <c r="F287" s="103" t="s">
        <v>5505</v>
      </c>
      <c r="G287" s="66"/>
      <c r="H287" s="70"/>
      <c r="I287" s="71"/>
      <c r="J287" s="71"/>
      <c r="K287" s="70" t="s">
        <v>6632</v>
      </c>
      <c r="L287" s="74"/>
      <c r="M287" s="75">
        <v>1277.9173583984375</v>
      </c>
      <c r="N287" s="75">
        <v>4828.7978515625</v>
      </c>
      <c r="O287" s="76"/>
      <c r="P287" s="77"/>
      <c r="Q287" s="77"/>
      <c r="R287" s="87"/>
      <c r="S287" s="49">
        <v>0</v>
      </c>
      <c r="T287" s="49">
        <v>1</v>
      </c>
      <c r="U287" s="87"/>
      <c r="V287" s="51"/>
      <c r="W287" s="51"/>
      <c r="X287" s="51"/>
      <c r="Y287" s="51"/>
      <c r="Z287" s="50"/>
      <c r="AA287" s="72">
        <v>287</v>
      </c>
      <c r="AB287" s="72"/>
      <c r="AC287" s="73"/>
      <c r="AD287" s="79">
        <v>73</v>
      </c>
      <c r="AE287" s="79">
        <v>196</v>
      </c>
      <c r="AF287" s="79">
        <v>13747</v>
      </c>
      <c r="AG287" s="79">
        <v>16533</v>
      </c>
      <c r="AH287" s="79"/>
      <c r="AI287" s="79"/>
      <c r="AJ287" s="79"/>
      <c r="AK287" s="85" t="s">
        <v>5038</v>
      </c>
      <c r="AL287" s="79"/>
      <c r="AM287" s="81">
        <v>40578.571851851855</v>
      </c>
      <c r="AN287" s="79" t="s">
        <v>5782</v>
      </c>
      <c r="AO287" s="85" t="s">
        <v>6067</v>
      </c>
      <c r="AP287" s="79" t="s">
        <v>66</v>
      </c>
      <c r="AQ287" s="2"/>
      <c r="AR287" s="3"/>
      <c r="AS287" s="3"/>
      <c r="AT287" s="3"/>
      <c r="AU287" s="3"/>
    </row>
    <row r="288" spans="1:47" x14ac:dyDescent="0.25">
      <c r="A288" s="65" t="s">
        <v>384</v>
      </c>
      <c r="B288" s="66"/>
      <c r="C288" s="66"/>
      <c r="D288" s="67"/>
      <c r="E288" s="69"/>
      <c r="F288" s="103" t="s">
        <v>5506</v>
      </c>
      <c r="G288" s="66"/>
      <c r="H288" s="70"/>
      <c r="I288" s="71"/>
      <c r="J288" s="71"/>
      <c r="K288" s="70" t="s">
        <v>6633</v>
      </c>
      <c r="L288" s="74"/>
      <c r="M288" s="75">
        <v>4625.36572265625</v>
      </c>
      <c r="N288" s="75">
        <v>4934.98828125</v>
      </c>
      <c r="O288" s="76"/>
      <c r="P288" s="77"/>
      <c r="Q288" s="77"/>
      <c r="R288" s="87"/>
      <c r="S288" s="49">
        <v>0</v>
      </c>
      <c r="T288" s="49">
        <v>4</v>
      </c>
      <c r="U288" s="87"/>
      <c r="V288" s="51"/>
      <c r="W288" s="51"/>
      <c r="X288" s="51"/>
      <c r="Y288" s="51"/>
      <c r="Z288" s="50"/>
      <c r="AA288" s="72">
        <v>288</v>
      </c>
      <c r="AB288" s="72"/>
      <c r="AC288" s="73"/>
      <c r="AD288" s="79">
        <v>102</v>
      </c>
      <c r="AE288" s="79">
        <v>803</v>
      </c>
      <c r="AF288" s="79">
        <v>14308</v>
      </c>
      <c r="AG288" s="79">
        <v>973</v>
      </c>
      <c r="AH288" s="79"/>
      <c r="AI288" s="79" t="s">
        <v>4397</v>
      </c>
      <c r="AJ288" s="79" t="s">
        <v>4654</v>
      </c>
      <c r="AK288" s="79"/>
      <c r="AL288" s="79"/>
      <c r="AM288" s="81">
        <v>42199.922129629631</v>
      </c>
      <c r="AN288" s="79" t="s">
        <v>5782</v>
      </c>
      <c r="AO288" s="85" t="s">
        <v>6068</v>
      </c>
      <c r="AP288" s="79" t="s">
        <v>66</v>
      </c>
      <c r="AQ288" s="2"/>
      <c r="AR288" s="3"/>
      <c r="AS288" s="3"/>
      <c r="AT288" s="3"/>
      <c r="AU288" s="3"/>
    </row>
    <row r="289" spans="1:47" x14ac:dyDescent="0.25">
      <c r="A289" s="65" t="s">
        <v>385</v>
      </c>
      <c r="B289" s="66"/>
      <c r="C289" s="66"/>
      <c r="D289" s="67"/>
      <c r="E289" s="69"/>
      <c r="F289" s="103" t="s">
        <v>5507</v>
      </c>
      <c r="G289" s="66"/>
      <c r="H289" s="70"/>
      <c r="I289" s="71"/>
      <c r="J289" s="71"/>
      <c r="K289" s="70" t="s">
        <v>6634</v>
      </c>
      <c r="L289" s="74"/>
      <c r="M289" s="75">
        <v>7491.455078125</v>
      </c>
      <c r="N289" s="75">
        <v>8739.2333984375</v>
      </c>
      <c r="O289" s="76"/>
      <c r="P289" s="77"/>
      <c r="Q289" s="77"/>
      <c r="R289" s="87"/>
      <c r="S289" s="49">
        <v>0</v>
      </c>
      <c r="T289" s="49">
        <v>3</v>
      </c>
      <c r="U289" s="87"/>
      <c r="V289" s="51"/>
      <c r="W289" s="51"/>
      <c r="X289" s="51"/>
      <c r="Y289" s="51"/>
      <c r="Z289" s="50"/>
      <c r="AA289" s="72">
        <v>289</v>
      </c>
      <c r="AB289" s="72"/>
      <c r="AC289" s="73"/>
      <c r="AD289" s="79">
        <v>133</v>
      </c>
      <c r="AE289" s="79">
        <v>997</v>
      </c>
      <c r="AF289" s="79">
        <v>2453</v>
      </c>
      <c r="AG289" s="79">
        <v>15</v>
      </c>
      <c r="AH289" s="79">
        <v>-25200</v>
      </c>
      <c r="AI289" s="79" t="s">
        <v>4398</v>
      </c>
      <c r="AJ289" s="79"/>
      <c r="AK289" s="85" t="s">
        <v>5039</v>
      </c>
      <c r="AL289" s="79" t="s">
        <v>5204</v>
      </c>
      <c r="AM289" s="81">
        <v>41419.009525462963</v>
      </c>
      <c r="AN289" s="79" t="s">
        <v>5782</v>
      </c>
      <c r="AO289" s="85" t="s">
        <v>6069</v>
      </c>
      <c r="AP289" s="79" t="s">
        <v>66</v>
      </c>
      <c r="AQ289" s="2"/>
      <c r="AR289" s="3"/>
      <c r="AS289" s="3"/>
      <c r="AT289" s="3"/>
      <c r="AU289" s="3"/>
    </row>
    <row r="290" spans="1:47" x14ac:dyDescent="0.25">
      <c r="A290" s="65" t="s">
        <v>605</v>
      </c>
      <c r="B290" s="66"/>
      <c r="C290" s="66"/>
      <c r="D290" s="67"/>
      <c r="E290" s="69"/>
      <c r="F290" s="103" t="s">
        <v>5508</v>
      </c>
      <c r="G290" s="66"/>
      <c r="H290" s="70"/>
      <c r="I290" s="71"/>
      <c r="J290" s="71"/>
      <c r="K290" s="70" t="s">
        <v>6635</v>
      </c>
      <c r="L290" s="74"/>
      <c r="M290" s="75">
        <v>7377.49755859375</v>
      </c>
      <c r="N290" s="75">
        <v>8395.22265625</v>
      </c>
      <c r="O290" s="76"/>
      <c r="P290" s="77"/>
      <c r="Q290" s="77"/>
      <c r="R290" s="87"/>
      <c r="S290" s="49">
        <v>3</v>
      </c>
      <c r="T290" s="49">
        <v>2</v>
      </c>
      <c r="U290" s="87"/>
      <c r="V290" s="51"/>
      <c r="W290" s="51"/>
      <c r="X290" s="51"/>
      <c r="Y290" s="51"/>
      <c r="Z290" s="50"/>
      <c r="AA290" s="72">
        <v>290</v>
      </c>
      <c r="AB290" s="72"/>
      <c r="AC290" s="73"/>
      <c r="AD290" s="79">
        <v>2724</v>
      </c>
      <c r="AE290" s="79">
        <v>3828</v>
      </c>
      <c r="AF290" s="79">
        <v>2913</v>
      </c>
      <c r="AG290" s="79">
        <v>2242</v>
      </c>
      <c r="AH290" s="79">
        <v>-14400</v>
      </c>
      <c r="AI290" s="79" t="s">
        <v>4399</v>
      </c>
      <c r="AJ290" s="79" t="s">
        <v>4694</v>
      </c>
      <c r="AK290" s="85" t="s">
        <v>5040</v>
      </c>
      <c r="AL290" s="79" t="s">
        <v>5203</v>
      </c>
      <c r="AM290" s="81">
        <v>40130.668668981481</v>
      </c>
      <c r="AN290" s="79" t="s">
        <v>5782</v>
      </c>
      <c r="AO290" s="85" t="s">
        <v>6070</v>
      </c>
      <c r="AP290" s="79" t="s">
        <v>66</v>
      </c>
      <c r="AQ290" s="2"/>
      <c r="AR290" s="3"/>
      <c r="AS290" s="3"/>
      <c r="AT290" s="3"/>
      <c r="AU290" s="3"/>
    </row>
    <row r="291" spans="1:47" x14ac:dyDescent="0.25">
      <c r="A291" s="65" t="s">
        <v>386</v>
      </c>
      <c r="B291" s="66"/>
      <c r="C291" s="66"/>
      <c r="D291" s="67"/>
      <c r="E291" s="69"/>
      <c r="F291" s="103" t="s">
        <v>5509</v>
      </c>
      <c r="G291" s="66"/>
      <c r="H291" s="70"/>
      <c r="I291" s="71"/>
      <c r="J291" s="71"/>
      <c r="K291" s="70" t="s">
        <v>6636</v>
      </c>
      <c r="L291" s="74"/>
      <c r="M291" s="75">
        <v>738.802978515625</v>
      </c>
      <c r="N291" s="75">
        <v>2454.721923828125</v>
      </c>
      <c r="O291" s="76"/>
      <c r="P291" s="77"/>
      <c r="Q291" s="77"/>
      <c r="R291" s="87"/>
      <c r="S291" s="49">
        <v>5</v>
      </c>
      <c r="T291" s="49">
        <v>7</v>
      </c>
      <c r="U291" s="87"/>
      <c r="V291" s="51"/>
      <c r="W291" s="51"/>
      <c r="X291" s="51"/>
      <c r="Y291" s="51"/>
      <c r="Z291" s="50"/>
      <c r="AA291" s="72">
        <v>291</v>
      </c>
      <c r="AB291" s="72"/>
      <c r="AC291" s="73"/>
      <c r="AD291" s="79">
        <v>2730</v>
      </c>
      <c r="AE291" s="79">
        <v>2864</v>
      </c>
      <c r="AF291" s="79">
        <v>10010</v>
      </c>
      <c r="AG291" s="79">
        <v>13546</v>
      </c>
      <c r="AH291" s="79">
        <v>-14400</v>
      </c>
      <c r="AI291" s="79" t="s">
        <v>4400</v>
      </c>
      <c r="AJ291" s="79" t="s">
        <v>4676</v>
      </c>
      <c r="AK291" s="85" t="s">
        <v>5041</v>
      </c>
      <c r="AL291" s="79" t="s">
        <v>5203</v>
      </c>
      <c r="AM291" s="81">
        <v>41503.057743055557</v>
      </c>
      <c r="AN291" s="79" t="s">
        <v>5782</v>
      </c>
      <c r="AO291" s="85" t="s">
        <v>6071</v>
      </c>
      <c r="AP291" s="79" t="s">
        <v>66</v>
      </c>
      <c r="AQ291" s="2"/>
      <c r="AR291" s="3"/>
      <c r="AS291" s="3"/>
      <c r="AT291" s="3"/>
      <c r="AU291" s="3"/>
    </row>
    <row r="292" spans="1:47" x14ac:dyDescent="0.25">
      <c r="A292" s="65" t="s">
        <v>684</v>
      </c>
      <c r="B292" s="66"/>
      <c r="C292" s="66"/>
      <c r="D292" s="67"/>
      <c r="E292" s="69"/>
      <c r="F292" s="103" t="s">
        <v>5510</v>
      </c>
      <c r="G292" s="66"/>
      <c r="H292" s="70"/>
      <c r="I292" s="71"/>
      <c r="J292" s="71"/>
      <c r="K292" s="70" t="s">
        <v>6637</v>
      </c>
      <c r="L292" s="74"/>
      <c r="M292" s="75">
        <v>180.43309020996094</v>
      </c>
      <c r="N292" s="75">
        <v>2399.87548828125</v>
      </c>
      <c r="O292" s="76"/>
      <c r="P292" s="77"/>
      <c r="Q292" s="77"/>
      <c r="R292" s="87"/>
      <c r="S292" s="49">
        <v>1</v>
      </c>
      <c r="T292" s="49">
        <v>0</v>
      </c>
      <c r="U292" s="87"/>
      <c r="V292" s="51"/>
      <c r="W292" s="51"/>
      <c r="X292" s="51"/>
      <c r="Y292" s="51"/>
      <c r="Z292" s="50"/>
      <c r="AA292" s="72">
        <v>292</v>
      </c>
      <c r="AB292" s="72"/>
      <c r="AC292" s="73"/>
      <c r="AD292" s="79">
        <v>6393</v>
      </c>
      <c r="AE292" s="79">
        <v>11228</v>
      </c>
      <c r="AF292" s="79">
        <v>44189</v>
      </c>
      <c r="AG292" s="79">
        <v>29786</v>
      </c>
      <c r="AH292" s="79">
        <v>-14400</v>
      </c>
      <c r="AI292" s="79" t="s">
        <v>4401</v>
      </c>
      <c r="AJ292" s="79" t="s">
        <v>4784</v>
      </c>
      <c r="AK292" s="85" t="s">
        <v>5042</v>
      </c>
      <c r="AL292" s="79" t="s">
        <v>5203</v>
      </c>
      <c r="AM292" s="81">
        <v>39894.666261574072</v>
      </c>
      <c r="AN292" s="79" t="s">
        <v>5782</v>
      </c>
      <c r="AO292" s="85" t="s">
        <v>6072</v>
      </c>
      <c r="AP292" s="79" t="s">
        <v>65</v>
      </c>
      <c r="AQ292" s="2"/>
      <c r="AR292" s="3"/>
      <c r="AS292" s="3"/>
      <c r="AT292" s="3"/>
      <c r="AU292" s="3"/>
    </row>
    <row r="293" spans="1:47" x14ac:dyDescent="0.25">
      <c r="A293" s="65" t="s">
        <v>387</v>
      </c>
      <c r="B293" s="66"/>
      <c r="C293" s="66"/>
      <c r="D293" s="67"/>
      <c r="E293" s="69"/>
      <c r="F293" s="103" t="s">
        <v>5511</v>
      </c>
      <c r="G293" s="66"/>
      <c r="H293" s="70"/>
      <c r="I293" s="71"/>
      <c r="J293" s="71"/>
      <c r="K293" s="70" t="s">
        <v>6638</v>
      </c>
      <c r="L293" s="74"/>
      <c r="M293" s="75">
        <v>183.32164001464844</v>
      </c>
      <c r="N293" s="75">
        <v>2113.373291015625</v>
      </c>
      <c r="O293" s="76"/>
      <c r="P293" s="77"/>
      <c r="Q293" s="77"/>
      <c r="R293" s="87"/>
      <c r="S293" s="49">
        <v>1</v>
      </c>
      <c r="T293" s="49">
        <v>1</v>
      </c>
      <c r="U293" s="87"/>
      <c r="V293" s="51"/>
      <c r="W293" s="51"/>
      <c r="X293" s="51"/>
      <c r="Y293" s="51"/>
      <c r="Z293" s="50"/>
      <c r="AA293" s="72">
        <v>293</v>
      </c>
      <c r="AB293" s="72"/>
      <c r="AC293" s="73"/>
      <c r="AD293" s="79">
        <v>2007</v>
      </c>
      <c r="AE293" s="79">
        <v>2755</v>
      </c>
      <c r="AF293" s="79">
        <v>4758</v>
      </c>
      <c r="AG293" s="79">
        <v>10109</v>
      </c>
      <c r="AH293" s="79">
        <v>-14400</v>
      </c>
      <c r="AI293" s="79" t="s">
        <v>4402</v>
      </c>
      <c r="AJ293" s="79" t="s">
        <v>4785</v>
      </c>
      <c r="AK293" s="85" t="s">
        <v>5043</v>
      </c>
      <c r="AL293" s="79" t="s">
        <v>5203</v>
      </c>
      <c r="AM293" s="81">
        <v>42016.611631944441</v>
      </c>
      <c r="AN293" s="79" t="s">
        <v>5782</v>
      </c>
      <c r="AO293" s="85" t="s">
        <v>6073</v>
      </c>
      <c r="AP293" s="79" t="s">
        <v>66</v>
      </c>
      <c r="AQ293" s="2"/>
      <c r="AR293" s="3"/>
      <c r="AS293" s="3"/>
      <c r="AT293" s="3"/>
      <c r="AU293" s="3"/>
    </row>
    <row r="294" spans="1:47" x14ac:dyDescent="0.25">
      <c r="A294" s="65" t="s">
        <v>388</v>
      </c>
      <c r="B294" s="66"/>
      <c r="C294" s="66"/>
      <c r="D294" s="67"/>
      <c r="E294" s="69"/>
      <c r="F294" s="103" t="s">
        <v>5512</v>
      </c>
      <c r="G294" s="66"/>
      <c r="H294" s="70"/>
      <c r="I294" s="71"/>
      <c r="J294" s="71"/>
      <c r="K294" s="70" t="s">
        <v>6639</v>
      </c>
      <c r="L294" s="74"/>
      <c r="M294" s="75">
        <v>7424.34716796875</v>
      </c>
      <c r="N294" s="75">
        <v>4446.79150390625</v>
      </c>
      <c r="O294" s="76"/>
      <c r="P294" s="77"/>
      <c r="Q294" s="77"/>
      <c r="R294" s="87"/>
      <c r="S294" s="49">
        <v>0</v>
      </c>
      <c r="T294" s="49">
        <v>2</v>
      </c>
      <c r="U294" s="87"/>
      <c r="V294" s="51"/>
      <c r="W294" s="51"/>
      <c r="X294" s="51"/>
      <c r="Y294" s="51"/>
      <c r="Z294" s="50"/>
      <c r="AA294" s="72">
        <v>294</v>
      </c>
      <c r="AB294" s="72"/>
      <c r="AC294" s="73"/>
      <c r="AD294" s="79">
        <v>551</v>
      </c>
      <c r="AE294" s="79">
        <v>329</v>
      </c>
      <c r="AF294" s="79">
        <v>2275</v>
      </c>
      <c r="AG294" s="79">
        <v>10191</v>
      </c>
      <c r="AH294" s="79"/>
      <c r="AI294" s="79" t="s">
        <v>4403</v>
      </c>
      <c r="AJ294" s="79" t="s">
        <v>4786</v>
      </c>
      <c r="AK294" s="79"/>
      <c r="AL294" s="79"/>
      <c r="AM294" s="81">
        <v>41485.128171296295</v>
      </c>
      <c r="AN294" s="79" t="s">
        <v>5782</v>
      </c>
      <c r="AO294" s="85" t="s">
        <v>6074</v>
      </c>
      <c r="AP294" s="79" t="s">
        <v>66</v>
      </c>
      <c r="AQ294" s="2"/>
      <c r="AR294" s="3"/>
      <c r="AS294" s="3"/>
      <c r="AT294" s="3"/>
      <c r="AU294" s="3"/>
    </row>
    <row r="295" spans="1:47" x14ac:dyDescent="0.25">
      <c r="A295" s="65" t="s">
        <v>685</v>
      </c>
      <c r="B295" s="66"/>
      <c r="C295" s="66"/>
      <c r="D295" s="67"/>
      <c r="E295" s="69"/>
      <c r="F295" s="103" t="s">
        <v>5513</v>
      </c>
      <c r="G295" s="66"/>
      <c r="H295" s="70"/>
      <c r="I295" s="71"/>
      <c r="J295" s="71"/>
      <c r="K295" s="70" t="s">
        <v>6640</v>
      </c>
      <c r="L295" s="74"/>
      <c r="M295" s="75">
        <v>7240.103515625</v>
      </c>
      <c r="N295" s="75">
        <v>4041.3759765625</v>
      </c>
      <c r="O295" s="76"/>
      <c r="P295" s="77"/>
      <c r="Q295" s="77"/>
      <c r="R295" s="87"/>
      <c r="S295" s="49">
        <v>3</v>
      </c>
      <c r="T295" s="49">
        <v>0</v>
      </c>
      <c r="U295" s="87"/>
      <c r="V295" s="51"/>
      <c r="W295" s="51"/>
      <c r="X295" s="51"/>
      <c r="Y295" s="51"/>
      <c r="Z295" s="50"/>
      <c r="AA295" s="72">
        <v>295</v>
      </c>
      <c r="AB295" s="72"/>
      <c r="AC295" s="73"/>
      <c r="AD295" s="79">
        <v>2000</v>
      </c>
      <c r="AE295" s="79">
        <v>2548</v>
      </c>
      <c r="AF295" s="79">
        <v>18676</v>
      </c>
      <c r="AG295" s="79">
        <v>832</v>
      </c>
      <c r="AH295" s="79">
        <v>-14400</v>
      </c>
      <c r="AI295" s="79" t="s">
        <v>4404</v>
      </c>
      <c r="AJ295" s="79" t="s">
        <v>4787</v>
      </c>
      <c r="AK295" s="85" t="s">
        <v>5044</v>
      </c>
      <c r="AL295" s="79" t="s">
        <v>5203</v>
      </c>
      <c r="AM295" s="81">
        <v>40712.951736111114</v>
      </c>
      <c r="AN295" s="79" t="s">
        <v>5782</v>
      </c>
      <c r="AO295" s="85" t="s">
        <v>6075</v>
      </c>
      <c r="AP295" s="79" t="s">
        <v>65</v>
      </c>
      <c r="AQ295" s="2"/>
      <c r="AR295" s="3"/>
      <c r="AS295" s="3"/>
      <c r="AT295" s="3"/>
      <c r="AU295" s="3"/>
    </row>
    <row r="296" spans="1:47" x14ac:dyDescent="0.25">
      <c r="A296" s="65" t="s">
        <v>389</v>
      </c>
      <c r="B296" s="66"/>
      <c r="C296" s="66"/>
      <c r="D296" s="67"/>
      <c r="E296" s="69"/>
      <c r="F296" s="103" t="s">
        <v>5514</v>
      </c>
      <c r="G296" s="66"/>
      <c r="H296" s="70"/>
      <c r="I296" s="71"/>
      <c r="J296" s="71"/>
      <c r="K296" s="70" t="s">
        <v>6641</v>
      </c>
      <c r="L296" s="74"/>
      <c r="M296" s="75">
        <v>1982.4962158203125</v>
      </c>
      <c r="N296" s="75">
        <v>2227.388671875</v>
      </c>
      <c r="O296" s="76"/>
      <c r="P296" s="77"/>
      <c r="Q296" s="77"/>
      <c r="R296" s="87"/>
      <c r="S296" s="49">
        <v>0</v>
      </c>
      <c r="T296" s="49">
        <v>1</v>
      </c>
      <c r="U296" s="87"/>
      <c r="V296" s="51"/>
      <c r="W296" s="51"/>
      <c r="X296" s="51"/>
      <c r="Y296" s="51"/>
      <c r="Z296" s="50"/>
      <c r="AA296" s="72">
        <v>296</v>
      </c>
      <c r="AB296" s="72"/>
      <c r="AC296" s="73"/>
      <c r="AD296" s="79">
        <v>519</v>
      </c>
      <c r="AE296" s="79">
        <v>271</v>
      </c>
      <c r="AF296" s="79">
        <v>4998</v>
      </c>
      <c r="AG296" s="79">
        <v>13</v>
      </c>
      <c r="AH296" s="79">
        <v>-25200</v>
      </c>
      <c r="AI296" s="79" t="s">
        <v>4405</v>
      </c>
      <c r="AJ296" s="79" t="s">
        <v>4788</v>
      </c>
      <c r="AK296" s="79"/>
      <c r="AL296" s="79" t="s">
        <v>5204</v>
      </c>
      <c r="AM296" s="81">
        <v>42587.751284722224</v>
      </c>
      <c r="AN296" s="79" t="s">
        <v>5782</v>
      </c>
      <c r="AO296" s="85" t="s">
        <v>6076</v>
      </c>
      <c r="AP296" s="79" t="s">
        <v>66</v>
      </c>
      <c r="AQ296" s="2"/>
      <c r="AR296" s="3"/>
      <c r="AS296" s="3"/>
      <c r="AT296" s="3"/>
      <c r="AU296" s="3"/>
    </row>
    <row r="297" spans="1:47" x14ac:dyDescent="0.25">
      <c r="A297" s="65" t="s">
        <v>390</v>
      </c>
      <c r="B297" s="66"/>
      <c r="C297" s="66"/>
      <c r="D297" s="67"/>
      <c r="E297" s="69"/>
      <c r="F297" s="103" t="s">
        <v>5515</v>
      </c>
      <c r="G297" s="66"/>
      <c r="H297" s="70"/>
      <c r="I297" s="71"/>
      <c r="J297" s="71"/>
      <c r="K297" s="70" t="s">
        <v>6642</v>
      </c>
      <c r="L297" s="74"/>
      <c r="M297" s="75">
        <v>4649.9736328125</v>
      </c>
      <c r="N297" s="75">
        <v>2763.542724609375</v>
      </c>
      <c r="O297" s="76"/>
      <c r="P297" s="77"/>
      <c r="Q297" s="77"/>
      <c r="R297" s="87"/>
      <c r="S297" s="49">
        <v>0</v>
      </c>
      <c r="T297" s="49">
        <v>3</v>
      </c>
      <c r="U297" s="87"/>
      <c r="V297" s="51"/>
      <c r="W297" s="51"/>
      <c r="X297" s="51"/>
      <c r="Y297" s="51"/>
      <c r="Z297" s="50"/>
      <c r="AA297" s="72">
        <v>297</v>
      </c>
      <c r="AB297" s="72"/>
      <c r="AC297" s="73"/>
      <c r="AD297" s="79">
        <v>1145</v>
      </c>
      <c r="AE297" s="79">
        <v>362</v>
      </c>
      <c r="AF297" s="79">
        <v>1309</v>
      </c>
      <c r="AG297" s="79">
        <v>2938</v>
      </c>
      <c r="AH297" s="79">
        <v>-25200</v>
      </c>
      <c r="AI297" s="79" t="s">
        <v>4406</v>
      </c>
      <c r="AJ297" s="79"/>
      <c r="AK297" s="79"/>
      <c r="AL297" s="79" t="s">
        <v>5204</v>
      </c>
      <c r="AM297" s="81">
        <v>41213.498935185184</v>
      </c>
      <c r="AN297" s="79" t="s">
        <v>5782</v>
      </c>
      <c r="AO297" s="85" t="s">
        <v>6077</v>
      </c>
      <c r="AP297" s="79" t="s">
        <v>66</v>
      </c>
      <c r="AQ297" s="2"/>
      <c r="AR297" s="3"/>
      <c r="AS297" s="3"/>
      <c r="AT297" s="3"/>
      <c r="AU297" s="3"/>
    </row>
    <row r="298" spans="1:47" x14ac:dyDescent="0.25">
      <c r="A298" s="65" t="s">
        <v>392</v>
      </c>
      <c r="B298" s="66"/>
      <c r="C298" s="66"/>
      <c r="D298" s="67"/>
      <c r="E298" s="69"/>
      <c r="F298" s="103" t="s">
        <v>5516</v>
      </c>
      <c r="G298" s="66"/>
      <c r="H298" s="70"/>
      <c r="I298" s="71"/>
      <c r="J298" s="71"/>
      <c r="K298" s="70" t="s">
        <v>6643</v>
      </c>
      <c r="L298" s="74"/>
      <c r="M298" s="75">
        <v>8942.9228515625</v>
      </c>
      <c r="N298" s="75">
        <v>9697.5224609375</v>
      </c>
      <c r="O298" s="76"/>
      <c r="P298" s="77"/>
      <c r="Q298" s="77"/>
      <c r="R298" s="87"/>
      <c r="S298" s="49">
        <v>0</v>
      </c>
      <c r="T298" s="49">
        <v>1</v>
      </c>
      <c r="U298" s="87"/>
      <c r="V298" s="51"/>
      <c r="W298" s="51"/>
      <c r="X298" s="51"/>
      <c r="Y298" s="51"/>
      <c r="Z298" s="50"/>
      <c r="AA298" s="72">
        <v>298</v>
      </c>
      <c r="AB298" s="72"/>
      <c r="AC298" s="73"/>
      <c r="AD298" s="79">
        <v>249</v>
      </c>
      <c r="AE298" s="79">
        <v>148</v>
      </c>
      <c r="AF298" s="79">
        <v>130</v>
      </c>
      <c r="AG298" s="79">
        <v>62</v>
      </c>
      <c r="AH298" s="79">
        <v>-14400</v>
      </c>
      <c r="AI298" s="79" t="s">
        <v>4407</v>
      </c>
      <c r="AJ298" s="79" t="s">
        <v>4789</v>
      </c>
      <c r="AK298" s="79"/>
      <c r="AL298" s="79" t="s">
        <v>5203</v>
      </c>
      <c r="AM298" s="81">
        <v>40677.509675925925</v>
      </c>
      <c r="AN298" s="79" t="s">
        <v>5782</v>
      </c>
      <c r="AO298" s="85" t="s">
        <v>6078</v>
      </c>
      <c r="AP298" s="79" t="s">
        <v>66</v>
      </c>
      <c r="AQ298" s="2"/>
      <c r="AR298" s="3"/>
      <c r="AS298" s="3"/>
      <c r="AT298" s="3"/>
      <c r="AU298" s="3"/>
    </row>
    <row r="299" spans="1:47" x14ac:dyDescent="0.25">
      <c r="A299" s="65" t="s">
        <v>393</v>
      </c>
      <c r="B299" s="66"/>
      <c r="C299" s="66"/>
      <c r="D299" s="67"/>
      <c r="E299" s="69"/>
      <c r="F299" s="103" t="s">
        <v>5517</v>
      </c>
      <c r="G299" s="66"/>
      <c r="H299" s="70"/>
      <c r="I299" s="71"/>
      <c r="J299" s="71"/>
      <c r="K299" s="70" t="s">
        <v>6644</v>
      </c>
      <c r="L299" s="74"/>
      <c r="M299" s="75">
        <v>4328.99560546875</v>
      </c>
      <c r="N299" s="75">
        <v>7990.0498046875</v>
      </c>
      <c r="O299" s="76"/>
      <c r="P299" s="77"/>
      <c r="Q299" s="77"/>
      <c r="R299" s="87"/>
      <c r="S299" s="49">
        <v>0</v>
      </c>
      <c r="T299" s="49">
        <v>1</v>
      </c>
      <c r="U299" s="87"/>
      <c r="V299" s="51"/>
      <c r="W299" s="51"/>
      <c r="X299" s="51"/>
      <c r="Y299" s="51"/>
      <c r="Z299" s="50"/>
      <c r="AA299" s="72">
        <v>299</v>
      </c>
      <c r="AB299" s="72"/>
      <c r="AC299" s="73"/>
      <c r="AD299" s="79">
        <v>2938</v>
      </c>
      <c r="AE299" s="79">
        <v>1018</v>
      </c>
      <c r="AF299" s="79">
        <v>5979</v>
      </c>
      <c r="AG299" s="79">
        <v>1876</v>
      </c>
      <c r="AH299" s="79"/>
      <c r="AI299" s="79" t="s">
        <v>4408</v>
      </c>
      <c r="AJ299" s="79" t="s">
        <v>4645</v>
      </c>
      <c r="AK299" s="79"/>
      <c r="AL299" s="79"/>
      <c r="AM299" s="81">
        <v>39855.006805555553</v>
      </c>
      <c r="AN299" s="79" t="s">
        <v>5782</v>
      </c>
      <c r="AO299" s="85" t="s">
        <v>6079</v>
      </c>
      <c r="AP299" s="79" t="s">
        <v>66</v>
      </c>
      <c r="AQ299" s="2"/>
      <c r="AR299" s="3"/>
      <c r="AS299" s="3"/>
      <c r="AT299" s="3"/>
      <c r="AU299" s="3"/>
    </row>
    <row r="300" spans="1:47" x14ac:dyDescent="0.25">
      <c r="A300" s="65" t="s">
        <v>394</v>
      </c>
      <c r="B300" s="66"/>
      <c r="C300" s="66"/>
      <c r="D300" s="67"/>
      <c r="E300" s="69"/>
      <c r="F300" s="103" t="s">
        <v>5518</v>
      </c>
      <c r="G300" s="66"/>
      <c r="H300" s="70"/>
      <c r="I300" s="71"/>
      <c r="J300" s="71"/>
      <c r="K300" s="70" t="s">
        <v>6645</v>
      </c>
      <c r="L300" s="74"/>
      <c r="M300" s="75">
        <v>8968.439453125</v>
      </c>
      <c r="N300" s="75">
        <v>8536.173828125</v>
      </c>
      <c r="O300" s="76"/>
      <c r="P300" s="77"/>
      <c r="Q300" s="77"/>
      <c r="R300" s="87"/>
      <c r="S300" s="49">
        <v>0</v>
      </c>
      <c r="T300" s="49">
        <v>1</v>
      </c>
      <c r="U300" s="87"/>
      <c r="V300" s="51"/>
      <c r="W300" s="51"/>
      <c r="X300" s="51"/>
      <c r="Y300" s="51"/>
      <c r="Z300" s="50"/>
      <c r="AA300" s="72">
        <v>300</v>
      </c>
      <c r="AB300" s="72"/>
      <c r="AC300" s="73"/>
      <c r="AD300" s="79">
        <v>397</v>
      </c>
      <c r="AE300" s="79">
        <v>400</v>
      </c>
      <c r="AF300" s="79">
        <v>3106</v>
      </c>
      <c r="AG300" s="79">
        <v>3151</v>
      </c>
      <c r="AH300" s="79"/>
      <c r="AI300" s="79" t="s">
        <v>4409</v>
      </c>
      <c r="AJ300" s="79"/>
      <c r="AK300" s="79"/>
      <c r="AL300" s="79"/>
      <c r="AM300" s="81">
        <v>40882.074837962966</v>
      </c>
      <c r="AN300" s="79" t="s">
        <v>5782</v>
      </c>
      <c r="AO300" s="85" t="s">
        <v>6080</v>
      </c>
      <c r="AP300" s="79" t="s">
        <v>66</v>
      </c>
      <c r="AQ300" s="2"/>
      <c r="AR300" s="3"/>
      <c r="AS300" s="3"/>
      <c r="AT300" s="3"/>
      <c r="AU300" s="3"/>
    </row>
    <row r="301" spans="1:47" x14ac:dyDescent="0.25">
      <c r="A301" s="65" t="s">
        <v>396</v>
      </c>
      <c r="B301" s="66"/>
      <c r="C301" s="66"/>
      <c r="D301" s="67"/>
      <c r="E301" s="69"/>
      <c r="F301" s="103" t="s">
        <v>5519</v>
      </c>
      <c r="G301" s="66"/>
      <c r="H301" s="70"/>
      <c r="I301" s="71"/>
      <c r="J301" s="71"/>
      <c r="K301" s="70" t="s">
        <v>6646</v>
      </c>
      <c r="L301" s="74"/>
      <c r="M301" s="75">
        <v>7232.359375</v>
      </c>
      <c r="N301" s="75">
        <v>3441.866943359375</v>
      </c>
      <c r="O301" s="76"/>
      <c r="P301" s="77"/>
      <c r="Q301" s="77"/>
      <c r="R301" s="87"/>
      <c r="S301" s="49">
        <v>0</v>
      </c>
      <c r="T301" s="49">
        <v>2</v>
      </c>
      <c r="U301" s="87"/>
      <c r="V301" s="51"/>
      <c r="W301" s="51"/>
      <c r="X301" s="51"/>
      <c r="Y301" s="51"/>
      <c r="Z301" s="50"/>
      <c r="AA301" s="72">
        <v>301</v>
      </c>
      <c r="AB301" s="72"/>
      <c r="AC301" s="73"/>
      <c r="AD301" s="79">
        <v>3488</v>
      </c>
      <c r="AE301" s="79">
        <v>2457</v>
      </c>
      <c r="AF301" s="79">
        <v>7220</v>
      </c>
      <c r="AG301" s="79">
        <v>3891</v>
      </c>
      <c r="AH301" s="79">
        <v>-18000</v>
      </c>
      <c r="AI301" s="79" t="s">
        <v>4410</v>
      </c>
      <c r="AJ301" s="79" t="s">
        <v>4790</v>
      </c>
      <c r="AK301" s="85" t="s">
        <v>5045</v>
      </c>
      <c r="AL301" s="79" t="s">
        <v>5208</v>
      </c>
      <c r="AM301" s="81">
        <v>39901.884131944447</v>
      </c>
      <c r="AN301" s="79" t="s">
        <v>5782</v>
      </c>
      <c r="AO301" s="85" t="s">
        <v>6081</v>
      </c>
      <c r="AP301" s="79" t="s">
        <v>66</v>
      </c>
      <c r="AQ301" s="2"/>
      <c r="AR301" s="3"/>
      <c r="AS301" s="3"/>
      <c r="AT301" s="3"/>
      <c r="AU301" s="3"/>
    </row>
    <row r="302" spans="1:47" x14ac:dyDescent="0.25">
      <c r="A302" s="65" t="s">
        <v>397</v>
      </c>
      <c r="B302" s="66"/>
      <c r="C302" s="66"/>
      <c r="D302" s="67"/>
      <c r="E302" s="69"/>
      <c r="F302" s="103" t="s">
        <v>5520</v>
      </c>
      <c r="G302" s="66"/>
      <c r="H302" s="70"/>
      <c r="I302" s="71"/>
      <c r="J302" s="71"/>
      <c r="K302" s="70" t="s">
        <v>6647</v>
      </c>
      <c r="L302" s="74"/>
      <c r="M302" s="75">
        <v>5188.68310546875</v>
      </c>
      <c r="N302" s="75">
        <v>8478.0537109375</v>
      </c>
      <c r="O302" s="76"/>
      <c r="P302" s="77"/>
      <c r="Q302" s="77"/>
      <c r="R302" s="87"/>
      <c r="S302" s="49">
        <v>0</v>
      </c>
      <c r="T302" s="49">
        <v>4</v>
      </c>
      <c r="U302" s="87"/>
      <c r="V302" s="51"/>
      <c r="W302" s="51"/>
      <c r="X302" s="51"/>
      <c r="Y302" s="51"/>
      <c r="Z302" s="50"/>
      <c r="AA302" s="72">
        <v>302</v>
      </c>
      <c r="AB302" s="72"/>
      <c r="AC302" s="73"/>
      <c r="AD302" s="79">
        <v>747</v>
      </c>
      <c r="AE302" s="79">
        <v>67</v>
      </c>
      <c r="AF302" s="79">
        <v>179</v>
      </c>
      <c r="AG302" s="79">
        <v>218</v>
      </c>
      <c r="AH302" s="79"/>
      <c r="AI302" s="79" t="s">
        <v>4411</v>
      </c>
      <c r="AJ302" s="79"/>
      <c r="AK302" s="79"/>
      <c r="AL302" s="79"/>
      <c r="AM302" s="81">
        <v>42144.232442129629</v>
      </c>
      <c r="AN302" s="79" t="s">
        <v>5782</v>
      </c>
      <c r="AO302" s="85" t="s">
        <v>6082</v>
      </c>
      <c r="AP302" s="79" t="s">
        <v>66</v>
      </c>
      <c r="AQ302" s="2"/>
      <c r="AR302" s="3"/>
      <c r="AS302" s="3"/>
      <c r="AT302" s="3"/>
      <c r="AU302" s="3"/>
    </row>
    <row r="303" spans="1:47" x14ac:dyDescent="0.25">
      <c r="A303" s="65" t="s">
        <v>686</v>
      </c>
      <c r="B303" s="66"/>
      <c r="C303" s="66"/>
      <c r="D303" s="67"/>
      <c r="E303" s="69"/>
      <c r="F303" s="103" t="s">
        <v>5521</v>
      </c>
      <c r="G303" s="66"/>
      <c r="H303" s="70"/>
      <c r="I303" s="71"/>
      <c r="J303" s="71"/>
      <c r="K303" s="70" t="s">
        <v>6648</v>
      </c>
      <c r="L303" s="74"/>
      <c r="M303" s="75">
        <v>5337.81201171875</v>
      </c>
      <c r="N303" s="75">
        <v>9035.478515625</v>
      </c>
      <c r="O303" s="76"/>
      <c r="P303" s="77"/>
      <c r="Q303" s="77"/>
      <c r="R303" s="87"/>
      <c r="S303" s="49">
        <v>1</v>
      </c>
      <c r="T303" s="49">
        <v>0</v>
      </c>
      <c r="U303" s="87"/>
      <c r="V303" s="51"/>
      <c r="W303" s="51"/>
      <c r="X303" s="51"/>
      <c r="Y303" s="51"/>
      <c r="Z303" s="50"/>
      <c r="AA303" s="72">
        <v>303</v>
      </c>
      <c r="AB303" s="72"/>
      <c r="AC303" s="73"/>
      <c r="AD303" s="79">
        <v>110</v>
      </c>
      <c r="AE303" s="79">
        <v>222</v>
      </c>
      <c r="AF303" s="79">
        <v>36</v>
      </c>
      <c r="AG303" s="79">
        <v>3</v>
      </c>
      <c r="AH303" s="79">
        <v>-10800</v>
      </c>
      <c r="AI303" s="79"/>
      <c r="AJ303" s="79"/>
      <c r="AK303" s="79"/>
      <c r="AL303" s="79" t="s">
        <v>5211</v>
      </c>
      <c r="AM303" s="81">
        <v>39919.120162037034</v>
      </c>
      <c r="AN303" s="79" t="s">
        <v>5782</v>
      </c>
      <c r="AO303" s="85" t="s">
        <v>6083</v>
      </c>
      <c r="AP303" s="79" t="s">
        <v>65</v>
      </c>
      <c r="AQ303" s="2"/>
      <c r="AR303" s="3"/>
      <c r="AS303" s="3"/>
      <c r="AT303" s="3"/>
      <c r="AU303" s="3"/>
    </row>
    <row r="304" spans="1:47" x14ac:dyDescent="0.25">
      <c r="A304" s="65" t="s">
        <v>687</v>
      </c>
      <c r="B304" s="66"/>
      <c r="C304" s="66"/>
      <c r="D304" s="67"/>
      <c r="E304" s="69"/>
      <c r="F304" s="103" t="s">
        <v>5522</v>
      </c>
      <c r="G304" s="66"/>
      <c r="H304" s="70"/>
      <c r="I304" s="71"/>
      <c r="J304" s="71"/>
      <c r="K304" s="70" t="s">
        <v>6649</v>
      </c>
      <c r="L304" s="74"/>
      <c r="M304" s="75">
        <v>5337.5</v>
      </c>
      <c r="N304" s="75">
        <v>7946.68017578125</v>
      </c>
      <c r="O304" s="76"/>
      <c r="P304" s="77"/>
      <c r="Q304" s="77"/>
      <c r="R304" s="87"/>
      <c r="S304" s="49">
        <v>1</v>
      </c>
      <c r="T304" s="49">
        <v>0</v>
      </c>
      <c r="U304" s="87"/>
      <c r="V304" s="51"/>
      <c r="W304" s="51"/>
      <c r="X304" s="51"/>
      <c r="Y304" s="51"/>
      <c r="Z304" s="50"/>
      <c r="AA304" s="72">
        <v>304</v>
      </c>
      <c r="AB304" s="72"/>
      <c r="AC304" s="73"/>
      <c r="AD304" s="79">
        <v>3264</v>
      </c>
      <c r="AE304" s="79">
        <v>2615</v>
      </c>
      <c r="AF304" s="79">
        <v>21533</v>
      </c>
      <c r="AG304" s="79">
        <v>46322</v>
      </c>
      <c r="AH304" s="79"/>
      <c r="AI304" s="79" t="s">
        <v>4412</v>
      </c>
      <c r="AJ304" s="79"/>
      <c r="AK304" s="79"/>
      <c r="AL304" s="79"/>
      <c r="AM304" s="81">
        <v>40004.092974537038</v>
      </c>
      <c r="AN304" s="79" t="s">
        <v>5782</v>
      </c>
      <c r="AO304" s="85" t="s">
        <v>6084</v>
      </c>
      <c r="AP304" s="79" t="s">
        <v>65</v>
      </c>
      <c r="AQ304" s="2"/>
      <c r="AR304" s="3"/>
      <c r="AS304" s="3"/>
      <c r="AT304" s="3"/>
      <c r="AU304" s="3"/>
    </row>
    <row r="305" spans="1:47" x14ac:dyDescent="0.25">
      <c r="A305" s="65" t="s">
        <v>688</v>
      </c>
      <c r="B305" s="66"/>
      <c r="C305" s="66"/>
      <c r="D305" s="67"/>
      <c r="E305" s="69"/>
      <c r="F305" s="103" t="s">
        <v>5523</v>
      </c>
      <c r="G305" s="66"/>
      <c r="H305" s="70"/>
      <c r="I305" s="71"/>
      <c r="J305" s="71"/>
      <c r="K305" s="70" t="s">
        <v>6650</v>
      </c>
      <c r="L305" s="74"/>
      <c r="M305" s="75">
        <v>5012.83984375</v>
      </c>
      <c r="N305" s="75">
        <v>8551.361328125</v>
      </c>
      <c r="O305" s="76"/>
      <c r="P305" s="77"/>
      <c r="Q305" s="77"/>
      <c r="R305" s="87"/>
      <c r="S305" s="49">
        <v>2</v>
      </c>
      <c r="T305" s="49">
        <v>0</v>
      </c>
      <c r="U305" s="87"/>
      <c r="V305" s="51"/>
      <c r="W305" s="51"/>
      <c r="X305" s="51"/>
      <c r="Y305" s="51"/>
      <c r="Z305" s="50"/>
      <c r="AA305" s="72">
        <v>305</v>
      </c>
      <c r="AB305" s="72"/>
      <c r="AC305" s="73"/>
      <c r="AD305" s="79">
        <v>523</v>
      </c>
      <c r="AE305" s="79">
        <v>217</v>
      </c>
      <c r="AF305" s="79">
        <v>162</v>
      </c>
      <c r="AG305" s="79">
        <v>95</v>
      </c>
      <c r="AH305" s="79"/>
      <c r="AI305" s="79" t="s">
        <v>4413</v>
      </c>
      <c r="AJ305" s="79" t="s">
        <v>4791</v>
      </c>
      <c r="AK305" s="85" t="s">
        <v>5046</v>
      </c>
      <c r="AL305" s="79"/>
      <c r="AM305" s="81">
        <v>42355.140416666669</v>
      </c>
      <c r="AN305" s="79" t="s">
        <v>5782</v>
      </c>
      <c r="AO305" s="85" t="s">
        <v>6085</v>
      </c>
      <c r="AP305" s="79" t="s">
        <v>65</v>
      </c>
      <c r="AQ305" s="2"/>
      <c r="AR305" s="3"/>
      <c r="AS305" s="3"/>
      <c r="AT305" s="3"/>
      <c r="AU305" s="3"/>
    </row>
    <row r="306" spans="1:47" x14ac:dyDescent="0.25">
      <c r="A306" s="65" t="s">
        <v>398</v>
      </c>
      <c r="B306" s="66"/>
      <c r="C306" s="66"/>
      <c r="D306" s="67"/>
      <c r="E306" s="69"/>
      <c r="F306" s="103" t="s">
        <v>5524</v>
      </c>
      <c r="G306" s="66"/>
      <c r="H306" s="70"/>
      <c r="I306" s="71"/>
      <c r="J306" s="71"/>
      <c r="K306" s="70" t="s">
        <v>6651</v>
      </c>
      <c r="L306" s="74"/>
      <c r="M306" s="75">
        <v>9277.267578125</v>
      </c>
      <c r="N306" s="75">
        <v>3209.47802734375</v>
      </c>
      <c r="O306" s="76"/>
      <c r="P306" s="77"/>
      <c r="Q306" s="77"/>
      <c r="R306" s="87"/>
      <c r="S306" s="49">
        <v>0</v>
      </c>
      <c r="T306" s="49">
        <v>1</v>
      </c>
      <c r="U306" s="87"/>
      <c r="V306" s="51"/>
      <c r="W306" s="51"/>
      <c r="X306" s="51"/>
      <c r="Y306" s="51"/>
      <c r="Z306" s="50"/>
      <c r="AA306" s="72">
        <v>306</v>
      </c>
      <c r="AB306" s="72"/>
      <c r="AC306" s="73"/>
      <c r="AD306" s="79">
        <v>1252</v>
      </c>
      <c r="AE306" s="79">
        <v>1023</v>
      </c>
      <c r="AF306" s="79">
        <v>4319</v>
      </c>
      <c r="AG306" s="79">
        <v>3524</v>
      </c>
      <c r="AH306" s="79">
        <v>-18000</v>
      </c>
      <c r="AI306" s="79" t="s">
        <v>4414</v>
      </c>
      <c r="AJ306" s="79" t="s">
        <v>4792</v>
      </c>
      <c r="AK306" s="85" t="s">
        <v>5047</v>
      </c>
      <c r="AL306" s="79" t="s">
        <v>5207</v>
      </c>
      <c r="AM306" s="81">
        <v>39889.98746527778</v>
      </c>
      <c r="AN306" s="79" t="s">
        <v>5782</v>
      </c>
      <c r="AO306" s="85" t="s">
        <v>6086</v>
      </c>
      <c r="AP306" s="79" t="s">
        <v>66</v>
      </c>
      <c r="AQ306" s="2"/>
      <c r="AR306" s="3"/>
      <c r="AS306" s="3"/>
      <c r="AT306" s="3"/>
      <c r="AU306" s="3"/>
    </row>
    <row r="307" spans="1:47" x14ac:dyDescent="0.25">
      <c r="A307" s="65" t="s">
        <v>689</v>
      </c>
      <c r="B307" s="66"/>
      <c r="C307" s="66"/>
      <c r="D307" s="67"/>
      <c r="E307" s="69"/>
      <c r="F307" s="103" t="s">
        <v>5525</v>
      </c>
      <c r="G307" s="66"/>
      <c r="H307" s="70"/>
      <c r="I307" s="71"/>
      <c r="J307" s="71"/>
      <c r="K307" s="70" t="s">
        <v>6652</v>
      </c>
      <c r="L307" s="74"/>
      <c r="M307" s="75">
        <v>9277.267578125</v>
      </c>
      <c r="N307" s="75">
        <v>3448.147705078125</v>
      </c>
      <c r="O307" s="76"/>
      <c r="P307" s="77"/>
      <c r="Q307" s="77"/>
      <c r="R307" s="87"/>
      <c r="S307" s="49">
        <v>1</v>
      </c>
      <c r="T307" s="49">
        <v>0</v>
      </c>
      <c r="U307" s="87"/>
      <c r="V307" s="51"/>
      <c r="W307" s="51"/>
      <c r="X307" s="51"/>
      <c r="Y307" s="51"/>
      <c r="Z307" s="50"/>
      <c r="AA307" s="72">
        <v>307</v>
      </c>
      <c r="AB307" s="72"/>
      <c r="AC307" s="73"/>
      <c r="AD307" s="79">
        <v>1656</v>
      </c>
      <c r="AE307" s="79">
        <v>4518</v>
      </c>
      <c r="AF307" s="79">
        <v>1196</v>
      </c>
      <c r="AG307" s="79">
        <v>251</v>
      </c>
      <c r="AH307" s="79">
        <v>-10800</v>
      </c>
      <c r="AI307" s="79" t="s">
        <v>4415</v>
      </c>
      <c r="AJ307" s="79" t="s">
        <v>4793</v>
      </c>
      <c r="AK307" s="85" t="s">
        <v>5048</v>
      </c>
      <c r="AL307" s="79" t="s">
        <v>5211</v>
      </c>
      <c r="AM307" s="81">
        <v>41529.00980324074</v>
      </c>
      <c r="AN307" s="79" t="s">
        <v>5782</v>
      </c>
      <c r="AO307" s="85" t="s">
        <v>6087</v>
      </c>
      <c r="AP307" s="79" t="s">
        <v>65</v>
      </c>
      <c r="AQ307" s="2"/>
      <c r="AR307" s="3"/>
      <c r="AS307" s="3"/>
      <c r="AT307" s="3"/>
      <c r="AU307" s="3"/>
    </row>
    <row r="308" spans="1:47" x14ac:dyDescent="0.25">
      <c r="A308" s="65" t="s">
        <v>399</v>
      </c>
      <c r="B308" s="66"/>
      <c r="C308" s="66"/>
      <c r="D308" s="67"/>
      <c r="E308" s="69"/>
      <c r="F308" s="103" t="s">
        <v>5526</v>
      </c>
      <c r="G308" s="66"/>
      <c r="H308" s="70"/>
      <c r="I308" s="71"/>
      <c r="J308" s="71"/>
      <c r="K308" s="70" t="s">
        <v>6653</v>
      </c>
      <c r="L308" s="74"/>
      <c r="M308" s="75">
        <v>376.3616943359375</v>
      </c>
      <c r="N308" s="75">
        <v>3153.074951171875</v>
      </c>
      <c r="O308" s="76"/>
      <c r="P308" s="77"/>
      <c r="Q308" s="77"/>
      <c r="R308" s="87"/>
      <c r="S308" s="49">
        <v>0</v>
      </c>
      <c r="T308" s="49">
        <v>1</v>
      </c>
      <c r="U308" s="87"/>
      <c r="V308" s="51"/>
      <c r="W308" s="51"/>
      <c r="X308" s="51"/>
      <c r="Y308" s="51"/>
      <c r="Z308" s="50"/>
      <c r="AA308" s="72">
        <v>308</v>
      </c>
      <c r="AB308" s="72"/>
      <c r="AC308" s="73"/>
      <c r="AD308" s="79">
        <v>2205</v>
      </c>
      <c r="AE308" s="79">
        <v>537</v>
      </c>
      <c r="AF308" s="79">
        <v>1148</v>
      </c>
      <c r="AG308" s="79">
        <v>1411</v>
      </c>
      <c r="AH308" s="79">
        <v>-25200</v>
      </c>
      <c r="AI308" s="79" t="s">
        <v>4416</v>
      </c>
      <c r="AJ308" s="79" t="s">
        <v>4654</v>
      </c>
      <c r="AK308" s="79"/>
      <c r="AL308" s="79" t="s">
        <v>5204</v>
      </c>
      <c r="AM308" s="81">
        <v>42661.599108796298</v>
      </c>
      <c r="AN308" s="79" t="s">
        <v>5782</v>
      </c>
      <c r="AO308" s="85" t="s">
        <v>6088</v>
      </c>
      <c r="AP308" s="79" t="s">
        <v>66</v>
      </c>
      <c r="AQ308" s="2"/>
      <c r="AR308" s="3"/>
      <c r="AS308" s="3"/>
      <c r="AT308" s="3"/>
      <c r="AU308" s="3"/>
    </row>
    <row r="309" spans="1:47" x14ac:dyDescent="0.25">
      <c r="A309" s="65" t="s">
        <v>400</v>
      </c>
      <c r="B309" s="66"/>
      <c r="C309" s="66"/>
      <c r="D309" s="67"/>
      <c r="E309" s="69"/>
      <c r="F309" s="103" t="s">
        <v>5527</v>
      </c>
      <c r="G309" s="66"/>
      <c r="H309" s="70"/>
      <c r="I309" s="71"/>
      <c r="J309" s="71"/>
      <c r="K309" s="70" t="s">
        <v>6654</v>
      </c>
      <c r="L309" s="74"/>
      <c r="M309" s="75">
        <v>2330.2236328125</v>
      </c>
      <c r="N309" s="75">
        <v>1224.3187255859375</v>
      </c>
      <c r="O309" s="76"/>
      <c r="P309" s="77"/>
      <c r="Q309" s="77"/>
      <c r="R309" s="87"/>
      <c r="S309" s="49">
        <v>0</v>
      </c>
      <c r="T309" s="49">
        <v>1</v>
      </c>
      <c r="U309" s="87"/>
      <c r="V309" s="51"/>
      <c r="W309" s="51"/>
      <c r="X309" s="51"/>
      <c r="Y309" s="51"/>
      <c r="Z309" s="50"/>
      <c r="AA309" s="72">
        <v>309</v>
      </c>
      <c r="AB309" s="72"/>
      <c r="AC309" s="73"/>
      <c r="AD309" s="79">
        <v>974</v>
      </c>
      <c r="AE309" s="79">
        <v>2312</v>
      </c>
      <c r="AF309" s="79">
        <v>10019</v>
      </c>
      <c r="AG309" s="79">
        <v>1690</v>
      </c>
      <c r="AH309" s="79"/>
      <c r="AI309" s="79" t="s">
        <v>4417</v>
      </c>
      <c r="AJ309" s="79" t="s">
        <v>4645</v>
      </c>
      <c r="AK309" s="85" t="s">
        <v>5049</v>
      </c>
      <c r="AL309" s="79"/>
      <c r="AM309" s="81">
        <v>40496.224583333336</v>
      </c>
      <c r="AN309" s="79" t="s">
        <v>5782</v>
      </c>
      <c r="AO309" s="85" t="s">
        <v>6089</v>
      </c>
      <c r="AP309" s="79" t="s">
        <v>66</v>
      </c>
      <c r="AQ309" s="2"/>
      <c r="AR309" s="3"/>
      <c r="AS309" s="3"/>
      <c r="AT309" s="3"/>
      <c r="AU309" s="3"/>
    </row>
    <row r="310" spans="1:47" x14ac:dyDescent="0.25">
      <c r="A310" s="65" t="s">
        <v>401</v>
      </c>
      <c r="B310" s="66"/>
      <c r="C310" s="66"/>
      <c r="D310" s="67"/>
      <c r="E310" s="69"/>
      <c r="F310" s="103" t="s">
        <v>5528</v>
      </c>
      <c r="G310" s="66"/>
      <c r="H310" s="70"/>
      <c r="I310" s="71"/>
      <c r="J310" s="71"/>
      <c r="K310" s="70" t="s">
        <v>6655</v>
      </c>
      <c r="L310" s="74"/>
      <c r="M310" s="75">
        <v>1499.0545654296875</v>
      </c>
      <c r="N310" s="75">
        <v>4899.86328125</v>
      </c>
      <c r="O310" s="76"/>
      <c r="P310" s="77"/>
      <c r="Q310" s="77"/>
      <c r="R310" s="87"/>
      <c r="S310" s="49">
        <v>0</v>
      </c>
      <c r="T310" s="49">
        <v>1</v>
      </c>
      <c r="U310" s="87"/>
      <c r="V310" s="51"/>
      <c r="W310" s="51"/>
      <c r="X310" s="51"/>
      <c r="Y310" s="51"/>
      <c r="Z310" s="50"/>
      <c r="AA310" s="72">
        <v>310</v>
      </c>
      <c r="AB310" s="72"/>
      <c r="AC310" s="73"/>
      <c r="AD310" s="79">
        <v>1107</v>
      </c>
      <c r="AE310" s="79">
        <v>950</v>
      </c>
      <c r="AF310" s="79">
        <v>22926</v>
      </c>
      <c r="AG310" s="79">
        <v>14117</v>
      </c>
      <c r="AH310" s="79">
        <v>-10800</v>
      </c>
      <c r="AI310" s="79" t="s">
        <v>4418</v>
      </c>
      <c r="AJ310" s="79" t="s">
        <v>4794</v>
      </c>
      <c r="AK310" s="85" t="s">
        <v>5050</v>
      </c>
      <c r="AL310" s="79" t="s">
        <v>5211</v>
      </c>
      <c r="AM310" s="81">
        <v>39820.871851851851</v>
      </c>
      <c r="AN310" s="79" t="s">
        <v>5782</v>
      </c>
      <c r="AO310" s="85" t="s">
        <v>6090</v>
      </c>
      <c r="AP310" s="79" t="s">
        <v>66</v>
      </c>
      <c r="AQ310" s="2"/>
      <c r="AR310" s="3"/>
      <c r="AS310" s="3"/>
      <c r="AT310" s="3"/>
      <c r="AU310" s="3"/>
    </row>
    <row r="311" spans="1:47" x14ac:dyDescent="0.25">
      <c r="A311" s="65" t="s">
        <v>402</v>
      </c>
      <c r="B311" s="66"/>
      <c r="C311" s="66"/>
      <c r="D311" s="67"/>
      <c r="E311" s="69"/>
      <c r="F311" s="103" t="s">
        <v>5529</v>
      </c>
      <c r="G311" s="66"/>
      <c r="H311" s="70"/>
      <c r="I311" s="71"/>
      <c r="J311" s="71"/>
      <c r="K311" s="70" t="s">
        <v>6656</v>
      </c>
      <c r="L311" s="74"/>
      <c r="M311" s="75">
        <v>3338.309814453125</v>
      </c>
      <c r="N311" s="75">
        <v>8523.65234375</v>
      </c>
      <c r="O311" s="76"/>
      <c r="P311" s="77"/>
      <c r="Q311" s="77"/>
      <c r="R311" s="87"/>
      <c r="S311" s="49">
        <v>0</v>
      </c>
      <c r="T311" s="49">
        <v>4</v>
      </c>
      <c r="U311" s="87"/>
      <c r="V311" s="51"/>
      <c r="W311" s="51"/>
      <c r="X311" s="51"/>
      <c r="Y311" s="51"/>
      <c r="Z311" s="50"/>
      <c r="AA311" s="72">
        <v>311</v>
      </c>
      <c r="AB311" s="72"/>
      <c r="AC311" s="73"/>
      <c r="AD311" s="79">
        <v>89</v>
      </c>
      <c r="AE311" s="79">
        <v>244</v>
      </c>
      <c r="AF311" s="79">
        <v>1555</v>
      </c>
      <c r="AG311" s="79">
        <v>1803</v>
      </c>
      <c r="AH311" s="79"/>
      <c r="AI311" s="79" t="s">
        <v>4419</v>
      </c>
      <c r="AJ311" s="79" t="s">
        <v>4645</v>
      </c>
      <c r="AK311" s="79"/>
      <c r="AL311" s="79"/>
      <c r="AM311" s="81">
        <v>42492.703819444447</v>
      </c>
      <c r="AN311" s="79" t="s">
        <v>5782</v>
      </c>
      <c r="AO311" s="85" t="s">
        <v>6091</v>
      </c>
      <c r="AP311" s="79" t="s">
        <v>66</v>
      </c>
      <c r="AQ311" s="2"/>
      <c r="AR311" s="3"/>
      <c r="AS311" s="3"/>
      <c r="AT311" s="3"/>
      <c r="AU311" s="3"/>
    </row>
    <row r="312" spans="1:47" x14ac:dyDescent="0.25">
      <c r="A312" s="65" t="s">
        <v>690</v>
      </c>
      <c r="B312" s="66"/>
      <c r="C312" s="66"/>
      <c r="D312" s="67"/>
      <c r="E312" s="69"/>
      <c r="F312" s="103" t="s">
        <v>5530</v>
      </c>
      <c r="G312" s="66"/>
      <c r="H312" s="70"/>
      <c r="I312" s="71"/>
      <c r="J312" s="71"/>
      <c r="K312" s="70" t="s">
        <v>6657</v>
      </c>
      <c r="L312" s="74"/>
      <c r="M312" s="75">
        <v>2890.956298828125</v>
      </c>
      <c r="N312" s="75">
        <v>8632.1748046875</v>
      </c>
      <c r="O312" s="76"/>
      <c r="P312" s="77"/>
      <c r="Q312" s="77"/>
      <c r="R312" s="87"/>
      <c r="S312" s="49">
        <v>5</v>
      </c>
      <c r="T312" s="49">
        <v>0</v>
      </c>
      <c r="U312" s="87"/>
      <c r="V312" s="51"/>
      <c r="W312" s="51"/>
      <c r="X312" s="51"/>
      <c r="Y312" s="51"/>
      <c r="Z312" s="50"/>
      <c r="AA312" s="72">
        <v>312</v>
      </c>
      <c r="AB312" s="72"/>
      <c r="AC312" s="73"/>
      <c r="AD312" s="79">
        <v>1065</v>
      </c>
      <c r="AE312" s="79">
        <v>6166</v>
      </c>
      <c r="AF312" s="79">
        <v>2132</v>
      </c>
      <c r="AG312" s="79">
        <v>430</v>
      </c>
      <c r="AH312" s="79">
        <v>-14400</v>
      </c>
      <c r="AI312" s="79" t="s">
        <v>4420</v>
      </c>
      <c r="AJ312" s="79" t="s">
        <v>4795</v>
      </c>
      <c r="AK312" s="85" t="s">
        <v>5051</v>
      </c>
      <c r="AL312" s="79" t="s">
        <v>5203</v>
      </c>
      <c r="AM312" s="81">
        <v>40011.797488425924</v>
      </c>
      <c r="AN312" s="79" t="s">
        <v>5782</v>
      </c>
      <c r="AO312" s="85" t="s">
        <v>6092</v>
      </c>
      <c r="AP312" s="79" t="s">
        <v>65</v>
      </c>
      <c r="AQ312" s="2"/>
      <c r="AR312" s="3"/>
      <c r="AS312" s="3"/>
      <c r="AT312" s="3"/>
      <c r="AU312" s="3"/>
    </row>
    <row r="313" spans="1:47" x14ac:dyDescent="0.25">
      <c r="A313" s="65" t="s">
        <v>403</v>
      </c>
      <c r="B313" s="66"/>
      <c r="C313" s="66"/>
      <c r="D313" s="67"/>
      <c r="E313" s="69"/>
      <c r="F313" s="103" t="s">
        <v>5531</v>
      </c>
      <c r="G313" s="66"/>
      <c r="H313" s="70"/>
      <c r="I313" s="71"/>
      <c r="J313" s="71"/>
      <c r="K313" s="70" t="s">
        <v>6658</v>
      </c>
      <c r="L313" s="74"/>
      <c r="M313" s="75">
        <v>729.57244873046875</v>
      </c>
      <c r="N313" s="75">
        <v>5462.82421875</v>
      </c>
      <c r="O313" s="76"/>
      <c r="P313" s="77"/>
      <c r="Q313" s="77"/>
      <c r="R313" s="87"/>
      <c r="S313" s="49">
        <v>0</v>
      </c>
      <c r="T313" s="49">
        <v>1</v>
      </c>
      <c r="U313" s="87"/>
      <c r="V313" s="51"/>
      <c r="W313" s="51"/>
      <c r="X313" s="51"/>
      <c r="Y313" s="51"/>
      <c r="Z313" s="50"/>
      <c r="AA313" s="72">
        <v>313</v>
      </c>
      <c r="AB313" s="72"/>
      <c r="AC313" s="73"/>
      <c r="AD313" s="79">
        <v>1380</v>
      </c>
      <c r="AE313" s="79">
        <v>474</v>
      </c>
      <c r="AF313" s="79">
        <v>15136</v>
      </c>
      <c r="AG313" s="79">
        <v>6137</v>
      </c>
      <c r="AH313" s="79">
        <v>-14400</v>
      </c>
      <c r="AI313" s="79" t="s">
        <v>4421</v>
      </c>
      <c r="AJ313" s="79" t="s">
        <v>4652</v>
      </c>
      <c r="AK313" s="79"/>
      <c r="AL313" s="79" t="s">
        <v>5203</v>
      </c>
      <c r="AM313" s="81">
        <v>41012.029907407406</v>
      </c>
      <c r="AN313" s="79" t="s">
        <v>5782</v>
      </c>
      <c r="AO313" s="85" t="s">
        <v>6093</v>
      </c>
      <c r="AP313" s="79" t="s">
        <v>66</v>
      </c>
      <c r="AQ313" s="2"/>
      <c r="AR313" s="3"/>
      <c r="AS313" s="3"/>
      <c r="AT313" s="3"/>
      <c r="AU313" s="3"/>
    </row>
    <row r="314" spans="1:47" x14ac:dyDescent="0.25">
      <c r="A314" s="65" t="s">
        <v>404</v>
      </c>
      <c r="B314" s="66"/>
      <c r="C314" s="66"/>
      <c r="D314" s="67"/>
      <c r="E314" s="69"/>
      <c r="F314" s="103" t="s">
        <v>5532</v>
      </c>
      <c r="G314" s="66"/>
      <c r="H314" s="70"/>
      <c r="I314" s="71"/>
      <c r="J314" s="71"/>
      <c r="K314" s="70" t="s">
        <v>6659</v>
      </c>
      <c r="L314" s="74"/>
      <c r="M314" s="75">
        <v>1214.999755859375</v>
      </c>
      <c r="N314" s="75">
        <v>4403.0224609375</v>
      </c>
      <c r="O314" s="76"/>
      <c r="P314" s="77"/>
      <c r="Q314" s="77"/>
      <c r="R314" s="87"/>
      <c r="S314" s="49">
        <v>0</v>
      </c>
      <c r="T314" s="49">
        <v>1</v>
      </c>
      <c r="U314" s="87"/>
      <c r="V314" s="51"/>
      <c r="W314" s="51"/>
      <c r="X314" s="51"/>
      <c r="Y314" s="51"/>
      <c r="Z314" s="50"/>
      <c r="AA314" s="72">
        <v>314</v>
      </c>
      <c r="AB314" s="72"/>
      <c r="AC314" s="73"/>
      <c r="AD314" s="79">
        <v>602</v>
      </c>
      <c r="AE314" s="79">
        <v>459</v>
      </c>
      <c r="AF314" s="79">
        <v>96883</v>
      </c>
      <c r="AG314" s="79">
        <v>61346</v>
      </c>
      <c r="AH314" s="79"/>
      <c r="AI314" s="79"/>
      <c r="AJ314" s="79" t="s">
        <v>4796</v>
      </c>
      <c r="AK314" s="79"/>
      <c r="AL314" s="79"/>
      <c r="AM314" s="81">
        <v>40854.660636574074</v>
      </c>
      <c r="AN314" s="79" t="s">
        <v>5782</v>
      </c>
      <c r="AO314" s="85" t="s">
        <v>6094</v>
      </c>
      <c r="AP314" s="79" t="s">
        <v>66</v>
      </c>
      <c r="AQ314" s="2"/>
      <c r="AR314" s="3"/>
      <c r="AS314" s="3"/>
      <c r="AT314" s="3"/>
      <c r="AU314" s="3"/>
    </row>
    <row r="315" spans="1:47" x14ac:dyDescent="0.25">
      <c r="A315" s="65" t="s">
        <v>405</v>
      </c>
      <c r="B315" s="66"/>
      <c r="C315" s="66"/>
      <c r="D315" s="67"/>
      <c r="E315" s="69"/>
      <c r="F315" s="103" t="s">
        <v>5533</v>
      </c>
      <c r="G315" s="66"/>
      <c r="H315" s="70"/>
      <c r="I315" s="71"/>
      <c r="J315" s="71"/>
      <c r="K315" s="70" t="s">
        <v>6660</v>
      </c>
      <c r="L315" s="74"/>
      <c r="M315" s="75">
        <v>3286.737548828125</v>
      </c>
      <c r="N315" s="75">
        <v>8846.4462890625</v>
      </c>
      <c r="O315" s="76"/>
      <c r="P315" s="77"/>
      <c r="Q315" s="77"/>
      <c r="R315" s="87"/>
      <c r="S315" s="49">
        <v>0</v>
      </c>
      <c r="T315" s="49">
        <v>5</v>
      </c>
      <c r="U315" s="87"/>
      <c r="V315" s="51"/>
      <c r="W315" s="51"/>
      <c r="X315" s="51"/>
      <c r="Y315" s="51"/>
      <c r="Z315" s="50"/>
      <c r="AA315" s="72">
        <v>315</v>
      </c>
      <c r="AB315" s="72"/>
      <c r="AC315" s="73"/>
      <c r="AD315" s="79">
        <v>168</v>
      </c>
      <c r="AE315" s="79">
        <v>267</v>
      </c>
      <c r="AF315" s="79">
        <v>144</v>
      </c>
      <c r="AG315" s="79">
        <v>1047</v>
      </c>
      <c r="AH315" s="79">
        <v>-14400</v>
      </c>
      <c r="AI315" s="79" t="s">
        <v>4422</v>
      </c>
      <c r="AJ315" s="79" t="s">
        <v>4676</v>
      </c>
      <c r="AK315" s="85" t="s">
        <v>5052</v>
      </c>
      <c r="AL315" s="79" t="s">
        <v>5203</v>
      </c>
      <c r="AM315" s="81">
        <v>42766.95</v>
      </c>
      <c r="AN315" s="79" t="s">
        <v>5782</v>
      </c>
      <c r="AO315" s="85" t="s">
        <v>6095</v>
      </c>
      <c r="AP315" s="79" t="s">
        <v>66</v>
      </c>
      <c r="AQ315" s="2"/>
      <c r="AR315" s="3"/>
      <c r="AS315" s="3"/>
      <c r="AT315" s="3"/>
      <c r="AU315" s="3"/>
    </row>
    <row r="316" spans="1:47" x14ac:dyDescent="0.25">
      <c r="A316" s="65" t="s">
        <v>406</v>
      </c>
      <c r="B316" s="66"/>
      <c r="C316" s="66"/>
      <c r="D316" s="67"/>
      <c r="E316" s="69"/>
      <c r="F316" s="103" t="s">
        <v>5534</v>
      </c>
      <c r="G316" s="66"/>
      <c r="H316" s="70"/>
      <c r="I316" s="71"/>
      <c r="J316" s="71"/>
      <c r="K316" s="70" t="s">
        <v>6661</v>
      </c>
      <c r="L316" s="74"/>
      <c r="M316" s="75">
        <v>7250.146484375</v>
      </c>
      <c r="N316" s="75">
        <v>6079.7939453125</v>
      </c>
      <c r="O316" s="76"/>
      <c r="P316" s="77"/>
      <c r="Q316" s="77"/>
      <c r="R316" s="87"/>
      <c r="S316" s="49">
        <v>0</v>
      </c>
      <c r="T316" s="49">
        <v>1</v>
      </c>
      <c r="U316" s="87"/>
      <c r="V316" s="51"/>
      <c r="W316" s="51"/>
      <c r="X316" s="51"/>
      <c r="Y316" s="51"/>
      <c r="Z316" s="50"/>
      <c r="AA316" s="72">
        <v>316</v>
      </c>
      <c r="AB316" s="72"/>
      <c r="AC316" s="73"/>
      <c r="AD316" s="79">
        <v>866</v>
      </c>
      <c r="AE316" s="79">
        <v>672</v>
      </c>
      <c r="AF316" s="79">
        <v>51218</v>
      </c>
      <c r="AG316" s="79">
        <v>206604</v>
      </c>
      <c r="AH316" s="79">
        <v>-14400</v>
      </c>
      <c r="AI316" s="79"/>
      <c r="AJ316" s="79" t="s">
        <v>4797</v>
      </c>
      <c r="AK316" s="79"/>
      <c r="AL316" s="79" t="s">
        <v>5203</v>
      </c>
      <c r="AM316" s="81">
        <v>41255.007974537039</v>
      </c>
      <c r="AN316" s="79" t="s">
        <v>5782</v>
      </c>
      <c r="AO316" s="85" t="s">
        <v>6096</v>
      </c>
      <c r="AP316" s="79" t="s">
        <v>66</v>
      </c>
      <c r="AQ316" s="2"/>
      <c r="AR316" s="3"/>
      <c r="AS316" s="3"/>
      <c r="AT316" s="3"/>
      <c r="AU316" s="3"/>
    </row>
    <row r="317" spans="1:47" x14ac:dyDescent="0.25">
      <c r="A317" s="65" t="s">
        <v>407</v>
      </c>
      <c r="B317" s="66"/>
      <c r="C317" s="66"/>
      <c r="D317" s="67"/>
      <c r="E317" s="69"/>
      <c r="F317" s="103" t="s">
        <v>5535</v>
      </c>
      <c r="G317" s="66"/>
      <c r="H317" s="70"/>
      <c r="I317" s="71"/>
      <c r="J317" s="71"/>
      <c r="K317" s="70" t="s">
        <v>6662</v>
      </c>
      <c r="L317" s="74"/>
      <c r="M317" s="75">
        <v>7232.359375</v>
      </c>
      <c r="N317" s="75">
        <v>2399.86328125</v>
      </c>
      <c r="O317" s="76"/>
      <c r="P317" s="77"/>
      <c r="Q317" s="77"/>
      <c r="R317" s="87"/>
      <c r="S317" s="49">
        <v>0</v>
      </c>
      <c r="T317" s="49">
        <v>2</v>
      </c>
      <c r="U317" s="87"/>
      <c r="V317" s="51"/>
      <c r="W317" s="51"/>
      <c r="X317" s="51"/>
      <c r="Y317" s="51"/>
      <c r="Z317" s="50"/>
      <c r="AA317" s="72">
        <v>317</v>
      </c>
      <c r="AB317" s="72"/>
      <c r="AC317" s="73"/>
      <c r="AD317" s="79">
        <v>2432</v>
      </c>
      <c r="AE317" s="79">
        <v>1166</v>
      </c>
      <c r="AF317" s="79">
        <v>8125</v>
      </c>
      <c r="AG317" s="79">
        <v>7796</v>
      </c>
      <c r="AH317" s="79">
        <v>-14400</v>
      </c>
      <c r="AI317" s="79" t="s">
        <v>4423</v>
      </c>
      <c r="AJ317" s="79" t="s">
        <v>4798</v>
      </c>
      <c r="AK317" s="85" t="s">
        <v>5053</v>
      </c>
      <c r="AL317" s="79" t="s">
        <v>5203</v>
      </c>
      <c r="AM317" s="81">
        <v>39884.078287037039</v>
      </c>
      <c r="AN317" s="79" t="s">
        <v>5782</v>
      </c>
      <c r="AO317" s="85" t="s">
        <v>6097</v>
      </c>
      <c r="AP317" s="79" t="s">
        <v>66</v>
      </c>
      <c r="AQ317" s="2"/>
      <c r="AR317" s="3"/>
      <c r="AS317" s="3"/>
      <c r="AT317" s="3"/>
      <c r="AU317" s="3"/>
    </row>
    <row r="318" spans="1:47" x14ac:dyDescent="0.25">
      <c r="A318" s="65" t="s">
        <v>691</v>
      </c>
      <c r="B318" s="66"/>
      <c r="C318" s="66"/>
      <c r="D318" s="67"/>
      <c r="E318" s="69"/>
      <c r="F318" s="103" t="s">
        <v>5536</v>
      </c>
      <c r="G318" s="66"/>
      <c r="H318" s="70"/>
      <c r="I318" s="71"/>
      <c r="J318" s="71"/>
      <c r="K318" s="70" t="s">
        <v>6663</v>
      </c>
      <c r="L318" s="74"/>
      <c r="M318" s="75">
        <v>7404.71875</v>
      </c>
      <c r="N318" s="75">
        <v>3140.389404296875</v>
      </c>
      <c r="O318" s="76"/>
      <c r="P318" s="77"/>
      <c r="Q318" s="77"/>
      <c r="R318" s="87"/>
      <c r="S318" s="49">
        <v>3</v>
      </c>
      <c r="T318" s="49">
        <v>0</v>
      </c>
      <c r="U318" s="87"/>
      <c r="V318" s="51"/>
      <c r="W318" s="51"/>
      <c r="X318" s="51"/>
      <c r="Y318" s="51"/>
      <c r="Z318" s="50"/>
      <c r="AA318" s="72">
        <v>318</v>
      </c>
      <c r="AB318" s="72"/>
      <c r="AC318" s="73"/>
      <c r="AD318" s="79">
        <v>4329</v>
      </c>
      <c r="AE318" s="79">
        <v>22001</v>
      </c>
      <c r="AF318" s="79">
        <v>17979</v>
      </c>
      <c r="AG318" s="79">
        <v>15836</v>
      </c>
      <c r="AH318" s="79">
        <v>-14400</v>
      </c>
      <c r="AI318" s="79" t="s">
        <v>4424</v>
      </c>
      <c r="AJ318" s="79" t="s">
        <v>4799</v>
      </c>
      <c r="AK318" s="85" t="s">
        <v>5054</v>
      </c>
      <c r="AL318" s="79" t="s">
        <v>5203</v>
      </c>
      <c r="AM318" s="81">
        <v>39926.765972222223</v>
      </c>
      <c r="AN318" s="79" t="s">
        <v>5782</v>
      </c>
      <c r="AO318" s="85" t="s">
        <v>6098</v>
      </c>
      <c r="AP318" s="79" t="s">
        <v>65</v>
      </c>
      <c r="AQ318" s="2"/>
      <c r="AR318" s="3"/>
      <c r="AS318" s="3"/>
      <c r="AT318" s="3"/>
      <c r="AU318" s="3"/>
    </row>
    <row r="319" spans="1:47" x14ac:dyDescent="0.25">
      <c r="A319" s="65" t="s">
        <v>576</v>
      </c>
      <c r="B319" s="66"/>
      <c r="C319" s="66"/>
      <c r="D319" s="67"/>
      <c r="E319" s="69"/>
      <c r="F319" s="103" t="s">
        <v>5537</v>
      </c>
      <c r="G319" s="66"/>
      <c r="H319" s="70"/>
      <c r="I319" s="71"/>
      <c r="J319" s="71"/>
      <c r="K319" s="70" t="s">
        <v>6664</v>
      </c>
      <c r="L319" s="74"/>
      <c r="M319" s="75">
        <v>7526.11865234375</v>
      </c>
      <c r="N319" s="75">
        <v>2386.696044921875</v>
      </c>
      <c r="O319" s="76"/>
      <c r="P319" s="77"/>
      <c r="Q319" s="77"/>
      <c r="R319" s="87"/>
      <c r="S319" s="49">
        <v>3</v>
      </c>
      <c r="T319" s="49">
        <v>2</v>
      </c>
      <c r="U319" s="87"/>
      <c r="V319" s="51"/>
      <c r="W319" s="51"/>
      <c r="X319" s="51"/>
      <c r="Y319" s="51"/>
      <c r="Z319" s="50"/>
      <c r="AA319" s="72">
        <v>319</v>
      </c>
      <c r="AB319" s="72"/>
      <c r="AC319" s="73"/>
      <c r="AD319" s="79">
        <v>597</v>
      </c>
      <c r="AE319" s="79">
        <v>3976</v>
      </c>
      <c r="AF319" s="79">
        <v>5867</v>
      </c>
      <c r="AG319" s="79">
        <v>601</v>
      </c>
      <c r="AH319" s="79">
        <v>-14400</v>
      </c>
      <c r="AI319" s="79" t="s">
        <v>4425</v>
      </c>
      <c r="AJ319" s="79" t="s">
        <v>4645</v>
      </c>
      <c r="AK319" s="85" t="s">
        <v>5055</v>
      </c>
      <c r="AL319" s="79" t="s">
        <v>5203</v>
      </c>
      <c r="AM319" s="81">
        <v>41282.648657407408</v>
      </c>
      <c r="AN319" s="79" t="s">
        <v>5782</v>
      </c>
      <c r="AO319" s="85" t="s">
        <v>6099</v>
      </c>
      <c r="AP319" s="79" t="s">
        <v>66</v>
      </c>
      <c r="AQ319" s="2"/>
      <c r="AR319" s="3"/>
      <c r="AS319" s="3"/>
      <c r="AT319" s="3"/>
      <c r="AU319" s="3"/>
    </row>
    <row r="320" spans="1:47" x14ac:dyDescent="0.25">
      <c r="A320" s="65" t="s">
        <v>408</v>
      </c>
      <c r="B320" s="66"/>
      <c r="C320" s="66"/>
      <c r="D320" s="67"/>
      <c r="E320" s="69"/>
      <c r="F320" s="103" t="s">
        <v>5538</v>
      </c>
      <c r="G320" s="66"/>
      <c r="H320" s="70"/>
      <c r="I320" s="71"/>
      <c r="J320" s="71"/>
      <c r="K320" s="70" t="s">
        <v>6665</v>
      </c>
      <c r="L320" s="74"/>
      <c r="M320" s="75">
        <v>4104.8525390625</v>
      </c>
      <c r="N320" s="75">
        <v>4567.6787109375</v>
      </c>
      <c r="O320" s="76"/>
      <c r="P320" s="77"/>
      <c r="Q320" s="77"/>
      <c r="R320" s="87"/>
      <c r="S320" s="49">
        <v>0</v>
      </c>
      <c r="T320" s="49">
        <v>1</v>
      </c>
      <c r="U320" s="87"/>
      <c r="V320" s="51"/>
      <c r="W320" s="51"/>
      <c r="X320" s="51"/>
      <c r="Y320" s="51"/>
      <c r="Z320" s="50"/>
      <c r="AA320" s="72">
        <v>320</v>
      </c>
      <c r="AB320" s="72"/>
      <c r="AC320" s="73"/>
      <c r="AD320" s="79">
        <v>155</v>
      </c>
      <c r="AE320" s="79">
        <v>344</v>
      </c>
      <c r="AF320" s="79">
        <v>36590</v>
      </c>
      <c r="AG320" s="79">
        <v>10</v>
      </c>
      <c r="AH320" s="79"/>
      <c r="AI320" s="79" t="s">
        <v>4426</v>
      </c>
      <c r="AJ320" s="79" t="s">
        <v>4677</v>
      </c>
      <c r="AK320" s="85" t="s">
        <v>5056</v>
      </c>
      <c r="AL320" s="79"/>
      <c r="AM320" s="81">
        <v>42099.678530092591</v>
      </c>
      <c r="AN320" s="79" t="s">
        <v>5782</v>
      </c>
      <c r="AO320" s="85" t="s">
        <v>6100</v>
      </c>
      <c r="AP320" s="79" t="s">
        <v>66</v>
      </c>
      <c r="AQ320" s="2"/>
      <c r="AR320" s="3"/>
      <c r="AS320" s="3"/>
      <c r="AT320" s="3"/>
      <c r="AU320" s="3"/>
    </row>
    <row r="321" spans="1:47" x14ac:dyDescent="0.25">
      <c r="A321" s="65" t="s">
        <v>409</v>
      </c>
      <c r="B321" s="66"/>
      <c r="C321" s="66"/>
      <c r="D321" s="67"/>
      <c r="E321" s="69"/>
      <c r="F321" s="103" t="s">
        <v>5539</v>
      </c>
      <c r="G321" s="66"/>
      <c r="H321" s="70"/>
      <c r="I321" s="71"/>
      <c r="J321" s="71"/>
      <c r="K321" s="70" t="s">
        <v>6666</v>
      </c>
      <c r="L321" s="74"/>
      <c r="M321" s="75">
        <v>7698.47802734375</v>
      </c>
      <c r="N321" s="75">
        <v>3127.22216796875</v>
      </c>
      <c r="O321" s="76"/>
      <c r="P321" s="77"/>
      <c r="Q321" s="77"/>
      <c r="R321" s="87"/>
      <c r="S321" s="49">
        <v>0</v>
      </c>
      <c r="T321" s="49">
        <v>2</v>
      </c>
      <c r="U321" s="87"/>
      <c r="V321" s="51"/>
      <c r="W321" s="51"/>
      <c r="X321" s="51"/>
      <c r="Y321" s="51"/>
      <c r="Z321" s="50"/>
      <c r="AA321" s="72">
        <v>321</v>
      </c>
      <c r="AB321" s="72"/>
      <c r="AC321" s="73"/>
      <c r="AD321" s="79">
        <v>2403</v>
      </c>
      <c r="AE321" s="79">
        <v>1484</v>
      </c>
      <c r="AF321" s="79">
        <v>156367</v>
      </c>
      <c r="AG321" s="79">
        <v>14213</v>
      </c>
      <c r="AH321" s="79">
        <v>-14400</v>
      </c>
      <c r="AI321" s="79" t="s">
        <v>4427</v>
      </c>
      <c r="AJ321" s="79" t="s">
        <v>4800</v>
      </c>
      <c r="AK321" s="79"/>
      <c r="AL321" s="79" t="s">
        <v>5203</v>
      </c>
      <c r="AM321" s="81">
        <v>40055.605196759258</v>
      </c>
      <c r="AN321" s="79" t="s">
        <v>5782</v>
      </c>
      <c r="AO321" s="85" t="s">
        <v>6101</v>
      </c>
      <c r="AP321" s="79" t="s">
        <v>66</v>
      </c>
      <c r="AQ321" s="2"/>
      <c r="AR321" s="3"/>
      <c r="AS321" s="3"/>
      <c r="AT321" s="3"/>
      <c r="AU321" s="3"/>
    </row>
    <row r="322" spans="1:47" x14ac:dyDescent="0.25">
      <c r="A322" s="65" t="s">
        <v>410</v>
      </c>
      <c r="B322" s="66"/>
      <c r="C322" s="66"/>
      <c r="D322" s="67"/>
      <c r="E322" s="69"/>
      <c r="F322" s="103" t="s">
        <v>5540</v>
      </c>
      <c r="G322" s="66"/>
      <c r="H322" s="70"/>
      <c r="I322" s="71"/>
      <c r="J322" s="71"/>
      <c r="K322" s="70" t="s">
        <v>6667</v>
      </c>
      <c r="L322" s="74"/>
      <c r="M322" s="75">
        <v>4230.02197265625</v>
      </c>
      <c r="N322" s="75">
        <v>8760.2236328125</v>
      </c>
      <c r="O322" s="76"/>
      <c r="P322" s="77"/>
      <c r="Q322" s="77"/>
      <c r="R322" s="87"/>
      <c r="S322" s="49">
        <v>0</v>
      </c>
      <c r="T322" s="49">
        <v>1</v>
      </c>
      <c r="U322" s="87"/>
      <c r="V322" s="51"/>
      <c r="W322" s="51"/>
      <c r="X322" s="51"/>
      <c r="Y322" s="51"/>
      <c r="Z322" s="50"/>
      <c r="AA322" s="72">
        <v>322</v>
      </c>
      <c r="AB322" s="72"/>
      <c r="AC322" s="73"/>
      <c r="AD322" s="79">
        <v>796</v>
      </c>
      <c r="AE322" s="79">
        <v>344</v>
      </c>
      <c r="AF322" s="79">
        <v>426</v>
      </c>
      <c r="AG322" s="79">
        <v>7731</v>
      </c>
      <c r="AH322" s="79">
        <v>-14400</v>
      </c>
      <c r="AI322" s="79" t="s">
        <v>4428</v>
      </c>
      <c r="AJ322" s="79"/>
      <c r="AK322" s="79"/>
      <c r="AL322" s="79" t="s">
        <v>5203</v>
      </c>
      <c r="AM322" s="81">
        <v>41680.609525462962</v>
      </c>
      <c r="AN322" s="79" t="s">
        <v>5782</v>
      </c>
      <c r="AO322" s="85" t="s">
        <v>6102</v>
      </c>
      <c r="AP322" s="79" t="s">
        <v>66</v>
      </c>
      <c r="AQ322" s="2"/>
      <c r="AR322" s="3"/>
      <c r="AS322" s="3"/>
      <c r="AT322" s="3"/>
      <c r="AU322" s="3"/>
    </row>
    <row r="323" spans="1:47" x14ac:dyDescent="0.25">
      <c r="A323" s="65" t="s">
        <v>411</v>
      </c>
      <c r="B323" s="66"/>
      <c r="C323" s="66"/>
      <c r="D323" s="67"/>
      <c r="E323" s="69"/>
      <c r="F323" s="103" t="s">
        <v>5541</v>
      </c>
      <c r="G323" s="66"/>
      <c r="H323" s="70"/>
      <c r="I323" s="71"/>
      <c r="J323" s="71"/>
      <c r="K323" s="70" t="s">
        <v>6668</v>
      </c>
      <c r="L323" s="74"/>
      <c r="M323" s="75">
        <v>7999.2001953125</v>
      </c>
      <c r="N323" s="75">
        <v>3448.147705078125</v>
      </c>
      <c r="O323" s="76"/>
      <c r="P323" s="77"/>
      <c r="Q323" s="77"/>
      <c r="R323" s="87"/>
      <c r="S323" s="49">
        <v>0</v>
      </c>
      <c r="T323" s="49">
        <v>1</v>
      </c>
      <c r="U323" s="87"/>
      <c r="V323" s="51"/>
      <c r="W323" s="51"/>
      <c r="X323" s="51"/>
      <c r="Y323" s="51"/>
      <c r="Z323" s="50"/>
      <c r="AA323" s="72">
        <v>323</v>
      </c>
      <c r="AB323" s="72"/>
      <c r="AC323" s="73"/>
      <c r="AD323" s="79">
        <v>587</v>
      </c>
      <c r="AE323" s="79">
        <v>1836</v>
      </c>
      <c r="AF323" s="79">
        <v>2873</v>
      </c>
      <c r="AG323" s="79">
        <v>56</v>
      </c>
      <c r="AH323" s="79">
        <v>-14400</v>
      </c>
      <c r="AI323" s="79" t="s">
        <v>4429</v>
      </c>
      <c r="AJ323" s="79" t="s">
        <v>4801</v>
      </c>
      <c r="AK323" s="85" t="s">
        <v>5057</v>
      </c>
      <c r="AL323" s="79" t="s">
        <v>5203</v>
      </c>
      <c r="AM323" s="81">
        <v>41192.747141203705</v>
      </c>
      <c r="AN323" s="79" t="s">
        <v>5782</v>
      </c>
      <c r="AO323" s="85" t="s">
        <v>6103</v>
      </c>
      <c r="AP323" s="79" t="s">
        <v>66</v>
      </c>
      <c r="AQ323" s="2"/>
      <c r="AR323" s="3"/>
      <c r="AS323" s="3"/>
      <c r="AT323" s="3"/>
      <c r="AU323" s="3"/>
    </row>
    <row r="324" spans="1:47" x14ac:dyDescent="0.25">
      <c r="A324" s="65" t="s">
        <v>692</v>
      </c>
      <c r="B324" s="66"/>
      <c r="C324" s="66"/>
      <c r="D324" s="67"/>
      <c r="E324" s="69"/>
      <c r="F324" s="103" t="s">
        <v>5542</v>
      </c>
      <c r="G324" s="66"/>
      <c r="H324" s="70"/>
      <c r="I324" s="71"/>
      <c r="J324" s="71"/>
      <c r="K324" s="70" t="s">
        <v>6669</v>
      </c>
      <c r="L324" s="74"/>
      <c r="M324" s="75">
        <v>7999.2001953125</v>
      </c>
      <c r="N324" s="75">
        <v>3209.47802734375</v>
      </c>
      <c r="O324" s="76"/>
      <c r="P324" s="77"/>
      <c r="Q324" s="77"/>
      <c r="R324" s="87"/>
      <c r="S324" s="49">
        <v>1</v>
      </c>
      <c r="T324" s="49">
        <v>0</v>
      </c>
      <c r="U324" s="87"/>
      <c r="V324" s="51"/>
      <c r="W324" s="51"/>
      <c r="X324" s="51"/>
      <c r="Y324" s="51"/>
      <c r="Z324" s="50"/>
      <c r="AA324" s="72">
        <v>324</v>
      </c>
      <c r="AB324" s="72"/>
      <c r="AC324" s="73"/>
      <c r="AD324" s="79">
        <v>10</v>
      </c>
      <c r="AE324" s="79">
        <v>11389</v>
      </c>
      <c r="AF324" s="79">
        <v>237</v>
      </c>
      <c r="AG324" s="79">
        <v>0</v>
      </c>
      <c r="AH324" s="79">
        <v>-25200</v>
      </c>
      <c r="AI324" s="79" t="s">
        <v>4430</v>
      </c>
      <c r="AJ324" s="79" t="s">
        <v>4654</v>
      </c>
      <c r="AK324" s="85" t="s">
        <v>5058</v>
      </c>
      <c r="AL324" s="79" t="s">
        <v>5204</v>
      </c>
      <c r="AM324" s="81">
        <v>42731.71025462963</v>
      </c>
      <c r="AN324" s="79" t="s">
        <v>5782</v>
      </c>
      <c r="AO324" s="85" t="s">
        <v>6104</v>
      </c>
      <c r="AP324" s="79" t="s">
        <v>65</v>
      </c>
      <c r="AQ324" s="2"/>
      <c r="AR324" s="3"/>
      <c r="AS324" s="3"/>
      <c r="AT324" s="3"/>
      <c r="AU324" s="3"/>
    </row>
    <row r="325" spans="1:47" x14ac:dyDescent="0.25">
      <c r="A325" s="65" t="s">
        <v>413</v>
      </c>
      <c r="B325" s="66"/>
      <c r="C325" s="66"/>
      <c r="D325" s="67"/>
      <c r="E325" s="69"/>
      <c r="F325" s="103" t="s">
        <v>5543</v>
      </c>
      <c r="G325" s="66"/>
      <c r="H325" s="70"/>
      <c r="I325" s="71"/>
      <c r="J325" s="71"/>
      <c r="K325" s="70" t="s">
        <v>6670</v>
      </c>
      <c r="L325" s="74"/>
      <c r="M325" s="75">
        <v>7232.359375</v>
      </c>
      <c r="N325" s="75">
        <v>301.47738647460937</v>
      </c>
      <c r="O325" s="76"/>
      <c r="P325" s="77"/>
      <c r="Q325" s="77"/>
      <c r="R325" s="87"/>
      <c r="S325" s="49">
        <v>0</v>
      </c>
      <c r="T325" s="49">
        <v>2</v>
      </c>
      <c r="U325" s="87"/>
      <c r="V325" s="51"/>
      <c r="W325" s="51"/>
      <c r="X325" s="51"/>
      <c r="Y325" s="51"/>
      <c r="Z325" s="50"/>
      <c r="AA325" s="72">
        <v>325</v>
      </c>
      <c r="AB325" s="72"/>
      <c r="AC325" s="73"/>
      <c r="AD325" s="79">
        <v>99</v>
      </c>
      <c r="AE325" s="79">
        <v>31</v>
      </c>
      <c r="AF325" s="79">
        <v>80</v>
      </c>
      <c r="AG325" s="79">
        <v>116</v>
      </c>
      <c r="AH325" s="79">
        <v>-10800</v>
      </c>
      <c r="AI325" s="79" t="s">
        <v>4431</v>
      </c>
      <c r="AJ325" s="79" t="s">
        <v>4802</v>
      </c>
      <c r="AK325" s="79"/>
      <c r="AL325" s="79" t="s">
        <v>5211</v>
      </c>
      <c r="AM325" s="81">
        <v>41042.720416666663</v>
      </c>
      <c r="AN325" s="79" t="s">
        <v>5782</v>
      </c>
      <c r="AO325" s="85" t="s">
        <v>6105</v>
      </c>
      <c r="AP325" s="79" t="s">
        <v>66</v>
      </c>
      <c r="AQ325" s="2"/>
      <c r="AR325" s="3"/>
      <c r="AS325" s="3"/>
      <c r="AT325" s="3"/>
      <c r="AU325" s="3"/>
    </row>
    <row r="326" spans="1:47" x14ac:dyDescent="0.25">
      <c r="A326" s="65" t="s">
        <v>414</v>
      </c>
      <c r="B326" s="66"/>
      <c r="C326" s="66"/>
      <c r="D326" s="67"/>
      <c r="E326" s="69"/>
      <c r="F326" s="103" t="s">
        <v>5544</v>
      </c>
      <c r="G326" s="66"/>
      <c r="H326" s="70"/>
      <c r="I326" s="71"/>
      <c r="J326" s="71"/>
      <c r="K326" s="70" t="s">
        <v>6671</v>
      </c>
      <c r="L326" s="74"/>
      <c r="M326" s="75">
        <v>1454.0655517578125</v>
      </c>
      <c r="N326" s="75">
        <v>3521.916748046875</v>
      </c>
      <c r="O326" s="76"/>
      <c r="P326" s="77"/>
      <c r="Q326" s="77"/>
      <c r="R326" s="87"/>
      <c r="S326" s="49">
        <v>0</v>
      </c>
      <c r="T326" s="49">
        <v>1</v>
      </c>
      <c r="U326" s="87"/>
      <c r="V326" s="51"/>
      <c r="W326" s="51"/>
      <c r="X326" s="51"/>
      <c r="Y326" s="51"/>
      <c r="Z326" s="50"/>
      <c r="AA326" s="72">
        <v>326</v>
      </c>
      <c r="AB326" s="72"/>
      <c r="AC326" s="73"/>
      <c r="AD326" s="79">
        <v>227</v>
      </c>
      <c r="AE326" s="79">
        <v>427</v>
      </c>
      <c r="AF326" s="79">
        <v>1349</v>
      </c>
      <c r="AG326" s="79">
        <v>654</v>
      </c>
      <c r="AH326" s="79"/>
      <c r="AI326" s="79" t="s">
        <v>4432</v>
      </c>
      <c r="AJ326" s="79" t="s">
        <v>4803</v>
      </c>
      <c r="AK326" s="85" t="s">
        <v>5059</v>
      </c>
      <c r="AL326" s="79"/>
      <c r="AM326" s="81">
        <v>40081.221817129626</v>
      </c>
      <c r="AN326" s="79" t="s">
        <v>5782</v>
      </c>
      <c r="AO326" s="85" t="s">
        <v>6106</v>
      </c>
      <c r="AP326" s="79" t="s">
        <v>66</v>
      </c>
      <c r="AQ326" s="2"/>
      <c r="AR326" s="3"/>
      <c r="AS326" s="3"/>
      <c r="AT326" s="3"/>
      <c r="AU326" s="3"/>
    </row>
    <row r="327" spans="1:47" x14ac:dyDescent="0.25">
      <c r="A327" s="65" t="s">
        <v>415</v>
      </c>
      <c r="B327" s="66"/>
      <c r="C327" s="66"/>
      <c r="D327" s="67"/>
      <c r="E327" s="69"/>
      <c r="F327" s="103" t="s">
        <v>5545</v>
      </c>
      <c r="G327" s="66"/>
      <c r="H327" s="70"/>
      <c r="I327" s="71"/>
      <c r="J327" s="71"/>
      <c r="K327" s="70" t="s">
        <v>6672</v>
      </c>
      <c r="L327" s="74"/>
      <c r="M327" s="75">
        <v>6602.63330078125</v>
      </c>
      <c r="N327" s="75">
        <v>8977.1337890625</v>
      </c>
      <c r="O327" s="76"/>
      <c r="P327" s="77"/>
      <c r="Q327" s="77"/>
      <c r="R327" s="87"/>
      <c r="S327" s="49">
        <v>3</v>
      </c>
      <c r="T327" s="49">
        <v>4</v>
      </c>
      <c r="U327" s="87"/>
      <c r="V327" s="51"/>
      <c r="W327" s="51"/>
      <c r="X327" s="51"/>
      <c r="Y327" s="51"/>
      <c r="Z327" s="50"/>
      <c r="AA327" s="72">
        <v>327</v>
      </c>
      <c r="AB327" s="72"/>
      <c r="AC327" s="73"/>
      <c r="AD327" s="79">
        <v>182</v>
      </c>
      <c r="AE327" s="79">
        <v>253</v>
      </c>
      <c r="AF327" s="79">
        <v>434</v>
      </c>
      <c r="AG327" s="79">
        <v>462</v>
      </c>
      <c r="AH327" s="79">
        <v>-14400</v>
      </c>
      <c r="AI327" s="79" t="s">
        <v>4433</v>
      </c>
      <c r="AJ327" s="79" t="s">
        <v>4804</v>
      </c>
      <c r="AK327" s="85" t="s">
        <v>5060</v>
      </c>
      <c r="AL327" s="79" t="s">
        <v>5203</v>
      </c>
      <c r="AM327" s="81">
        <v>41858.777094907404</v>
      </c>
      <c r="AN327" s="79" t="s">
        <v>5782</v>
      </c>
      <c r="AO327" s="85" t="s">
        <v>6107</v>
      </c>
      <c r="AP327" s="79" t="s">
        <v>66</v>
      </c>
      <c r="AQ327" s="2"/>
      <c r="AR327" s="3"/>
      <c r="AS327" s="3"/>
      <c r="AT327" s="3"/>
      <c r="AU327" s="3"/>
    </row>
    <row r="328" spans="1:47" x14ac:dyDescent="0.25">
      <c r="A328" s="65" t="s">
        <v>693</v>
      </c>
      <c r="B328" s="66"/>
      <c r="C328" s="66"/>
      <c r="D328" s="67"/>
      <c r="E328" s="69"/>
      <c r="F328" s="103" t="s">
        <v>5546</v>
      </c>
      <c r="G328" s="66"/>
      <c r="H328" s="70"/>
      <c r="I328" s="71"/>
      <c r="J328" s="71"/>
      <c r="K328" s="70" t="s">
        <v>6673</v>
      </c>
      <c r="L328" s="74"/>
      <c r="M328" s="75">
        <v>6759.736328125</v>
      </c>
      <c r="N328" s="75">
        <v>9697.5224609375</v>
      </c>
      <c r="O328" s="76"/>
      <c r="P328" s="77"/>
      <c r="Q328" s="77"/>
      <c r="R328" s="87"/>
      <c r="S328" s="49">
        <v>1</v>
      </c>
      <c r="T328" s="49">
        <v>0</v>
      </c>
      <c r="U328" s="87"/>
      <c r="V328" s="51"/>
      <c r="W328" s="51"/>
      <c r="X328" s="51"/>
      <c r="Y328" s="51"/>
      <c r="Z328" s="50"/>
      <c r="AA328" s="72">
        <v>328</v>
      </c>
      <c r="AB328" s="72"/>
      <c r="AC328" s="73"/>
      <c r="AD328" s="79">
        <v>33</v>
      </c>
      <c r="AE328" s="79">
        <v>2465</v>
      </c>
      <c r="AF328" s="79">
        <v>7764</v>
      </c>
      <c r="AG328" s="79">
        <v>95</v>
      </c>
      <c r="AH328" s="79">
        <v>-14400</v>
      </c>
      <c r="AI328" s="79" t="s">
        <v>4434</v>
      </c>
      <c r="AJ328" s="79" t="s">
        <v>4805</v>
      </c>
      <c r="AK328" s="85" t="s">
        <v>5061</v>
      </c>
      <c r="AL328" s="79" t="s">
        <v>5203</v>
      </c>
      <c r="AM328" s="81">
        <v>40772.832465277781</v>
      </c>
      <c r="AN328" s="79" t="s">
        <v>5782</v>
      </c>
      <c r="AO328" s="85" t="s">
        <v>6108</v>
      </c>
      <c r="AP328" s="79" t="s">
        <v>65</v>
      </c>
      <c r="AQ328" s="2"/>
      <c r="AR328" s="3"/>
      <c r="AS328" s="3"/>
      <c r="AT328" s="3"/>
      <c r="AU328" s="3"/>
    </row>
    <row r="329" spans="1:47" x14ac:dyDescent="0.25">
      <c r="A329" s="65" t="s">
        <v>416</v>
      </c>
      <c r="B329" s="66"/>
      <c r="C329" s="66"/>
      <c r="D329" s="67"/>
      <c r="E329" s="69"/>
      <c r="F329" s="103" t="s">
        <v>5547</v>
      </c>
      <c r="G329" s="66"/>
      <c r="H329" s="70"/>
      <c r="I329" s="71"/>
      <c r="J329" s="71"/>
      <c r="K329" s="70" t="s">
        <v>6674</v>
      </c>
      <c r="L329" s="74"/>
      <c r="M329" s="75">
        <v>1561.04736328125</v>
      </c>
      <c r="N329" s="75">
        <v>3441.017333984375</v>
      </c>
      <c r="O329" s="76"/>
      <c r="P329" s="77"/>
      <c r="Q329" s="77"/>
      <c r="R329" s="87"/>
      <c r="S329" s="49">
        <v>0</v>
      </c>
      <c r="T329" s="49">
        <v>1</v>
      </c>
      <c r="U329" s="87"/>
      <c r="V329" s="51"/>
      <c r="W329" s="51"/>
      <c r="X329" s="51"/>
      <c r="Y329" s="51"/>
      <c r="Z329" s="50"/>
      <c r="AA329" s="72">
        <v>329</v>
      </c>
      <c r="AB329" s="72"/>
      <c r="AC329" s="73"/>
      <c r="AD329" s="79">
        <v>180</v>
      </c>
      <c r="AE329" s="79">
        <v>4912</v>
      </c>
      <c r="AF329" s="79">
        <v>23865</v>
      </c>
      <c r="AG329" s="79">
        <v>1</v>
      </c>
      <c r="AH329" s="79">
        <v>-14400</v>
      </c>
      <c r="AI329" s="79" t="s">
        <v>4435</v>
      </c>
      <c r="AJ329" s="79" t="s">
        <v>4806</v>
      </c>
      <c r="AK329" s="85" t="s">
        <v>5062</v>
      </c>
      <c r="AL329" s="79" t="s">
        <v>5203</v>
      </c>
      <c r="AM329" s="81">
        <v>41619.602685185186</v>
      </c>
      <c r="AN329" s="79" t="s">
        <v>5782</v>
      </c>
      <c r="AO329" s="85" t="s">
        <v>6109</v>
      </c>
      <c r="AP329" s="79" t="s">
        <v>66</v>
      </c>
      <c r="AQ329" s="2"/>
      <c r="AR329" s="3"/>
      <c r="AS329" s="3"/>
      <c r="AT329" s="3"/>
      <c r="AU329" s="3"/>
    </row>
    <row r="330" spans="1:47" x14ac:dyDescent="0.25">
      <c r="A330" s="65" t="s">
        <v>417</v>
      </c>
      <c r="B330" s="66"/>
      <c r="C330" s="66"/>
      <c r="D330" s="67"/>
      <c r="E330" s="69"/>
      <c r="F330" s="103" t="s">
        <v>5548</v>
      </c>
      <c r="G330" s="66"/>
      <c r="H330" s="70"/>
      <c r="I330" s="71"/>
      <c r="J330" s="71"/>
      <c r="K330" s="70" t="s">
        <v>6675</v>
      </c>
      <c r="L330" s="74"/>
      <c r="M330" s="75">
        <v>345.93338012695312</v>
      </c>
      <c r="N330" s="75">
        <v>5114.03466796875</v>
      </c>
      <c r="O330" s="76"/>
      <c r="P330" s="77"/>
      <c r="Q330" s="77"/>
      <c r="R330" s="87"/>
      <c r="S330" s="49">
        <v>0</v>
      </c>
      <c r="T330" s="49">
        <v>1</v>
      </c>
      <c r="U330" s="87"/>
      <c r="V330" s="51"/>
      <c r="W330" s="51"/>
      <c r="X330" s="51"/>
      <c r="Y330" s="51"/>
      <c r="Z330" s="50"/>
      <c r="AA330" s="72">
        <v>330</v>
      </c>
      <c r="AB330" s="72"/>
      <c r="AC330" s="73"/>
      <c r="AD330" s="79">
        <v>1501</v>
      </c>
      <c r="AE330" s="79">
        <v>275</v>
      </c>
      <c r="AF330" s="79">
        <v>711</v>
      </c>
      <c r="AG330" s="79">
        <v>1718</v>
      </c>
      <c r="AH330" s="79"/>
      <c r="AI330" s="79" t="s">
        <v>4436</v>
      </c>
      <c r="AJ330" s="79" t="s">
        <v>4807</v>
      </c>
      <c r="AK330" s="79"/>
      <c r="AL330" s="79"/>
      <c r="AM330" s="81">
        <v>41704.838067129633</v>
      </c>
      <c r="AN330" s="79" t="s">
        <v>5782</v>
      </c>
      <c r="AO330" s="85" t="s">
        <v>6110</v>
      </c>
      <c r="AP330" s="79" t="s">
        <v>66</v>
      </c>
      <c r="AQ330" s="2"/>
      <c r="AR330" s="3"/>
      <c r="AS330" s="3"/>
      <c r="AT330" s="3"/>
      <c r="AU330" s="3"/>
    </row>
    <row r="331" spans="1:47" x14ac:dyDescent="0.25">
      <c r="A331" s="65" t="s">
        <v>599</v>
      </c>
      <c r="B331" s="66"/>
      <c r="C331" s="66"/>
      <c r="D331" s="67"/>
      <c r="E331" s="69"/>
      <c r="F331" s="103" t="s">
        <v>5549</v>
      </c>
      <c r="G331" s="66"/>
      <c r="H331" s="70"/>
      <c r="I331" s="71"/>
      <c r="J331" s="71"/>
      <c r="K331" s="70" t="s">
        <v>6676</v>
      </c>
      <c r="L331" s="74"/>
      <c r="M331" s="75">
        <v>865.4698486328125</v>
      </c>
      <c r="N331" s="75">
        <v>6463.42919921875</v>
      </c>
      <c r="O331" s="76"/>
      <c r="P331" s="77"/>
      <c r="Q331" s="77"/>
      <c r="R331" s="87"/>
      <c r="S331" s="49">
        <v>8</v>
      </c>
      <c r="T331" s="49">
        <v>3</v>
      </c>
      <c r="U331" s="87"/>
      <c r="V331" s="51"/>
      <c r="W331" s="51"/>
      <c r="X331" s="51"/>
      <c r="Y331" s="51"/>
      <c r="Z331" s="50"/>
      <c r="AA331" s="72">
        <v>331</v>
      </c>
      <c r="AB331" s="72"/>
      <c r="AC331" s="73"/>
      <c r="AD331" s="79">
        <v>544</v>
      </c>
      <c r="AE331" s="79">
        <v>9462</v>
      </c>
      <c r="AF331" s="79">
        <v>6295</v>
      </c>
      <c r="AG331" s="79">
        <v>85</v>
      </c>
      <c r="AH331" s="79">
        <v>-25200</v>
      </c>
      <c r="AI331" s="79" t="s">
        <v>4437</v>
      </c>
      <c r="AJ331" s="79" t="s">
        <v>4808</v>
      </c>
      <c r="AK331" s="79"/>
      <c r="AL331" s="79" t="s">
        <v>5204</v>
      </c>
      <c r="AM331" s="81">
        <v>39888.922569444447</v>
      </c>
      <c r="AN331" s="79" t="s">
        <v>5782</v>
      </c>
      <c r="AO331" s="85" t="s">
        <v>6111</v>
      </c>
      <c r="AP331" s="79" t="s">
        <v>66</v>
      </c>
      <c r="AQ331" s="2"/>
      <c r="AR331" s="3"/>
      <c r="AS331" s="3"/>
      <c r="AT331" s="3"/>
      <c r="AU331" s="3"/>
    </row>
    <row r="332" spans="1:47" x14ac:dyDescent="0.25">
      <c r="A332" s="65" t="s">
        <v>418</v>
      </c>
      <c r="B332" s="66"/>
      <c r="C332" s="66"/>
      <c r="D332" s="67"/>
      <c r="E332" s="69"/>
      <c r="F332" s="103" t="s">
        <v>5550</v>
      </c>
      <c r="G332" s="66"/>
      <c r="H332" s="70"/>
      <c r="I332" s="71"/>
      <c r="J332" s="71"/>
      <c r="K332" s="70" t="s">
        <v>6677</v>
      </c>
      <c r="L332" s="74"/>
      <c r="M332" s="75">
        <v>1423.87109375</v>
      </c>
      <c r="N332" s="75">
        <v>4668.404296875</v>
      </c>
      <c r="O332" s="76"/>
      <c r="P332" s="77"/>
      <c r="Q332" s="77"/>
      <c r="R332" s="87"/>
      <c r="S332" s="49">
        <v>1</v>
      </c>
      <c r="T332" s="49">
        <v>2</v>
      </c>
      <c r="U332" s="87"/>
      <c r="V332" s="51"/>
      <c r="W332" s="51"/>
      <c r="X332" s="51"/>
      <c r="Y332" s="51"/>
      <c r="Z332" s="50"/>
      <c r="AA332" s="72">
        <v>332</v>
      </c>
      <c r="AB332" s="72"/>
      <c r="AC332" s="73"/>
      <c r="AD332" s="79">
        <v>931</v>
      </c>
      <c r="AE332" s="79">
        <v>2064</v>
      </c>
      <c r="AF332" s="79">
        <v>3786</v>
      </c>
      <c r="AG332" s="79">
        <v>510</v>
      </c>
      <c r="AH332" s="79">
        <v>-14400</v>
      </c>
      <c r="AI332" s="79" t="s">
        <v>4438</v>
      </c>
      <c r="AJ332" s="79" t="s">
        <v>4645</v>
      </c>
      <c r="AK332" s="85" t="s">
        <v>5063</v>
      </c>
      <c r="AL332" s="79" t="s">
        <v>5203</v>
      </c>
      <c r="AM332" s="81">
        <v>41100.794270833336</v>
      </c>
      <c r="AN332" s="79" t="s">
        <v>5782</v>
      </c>
      <c r="AO332" s="85" t="s">
        <v>6112</v>
      </c>
      <c r="AP332" s="79" t="s">
        <v>66</v>
      </c>
      <c r="AQ332" s="2"/>
      <c r="AR332" s="3"/>
      <c r="AS332" s="3"/>
      <c r="AT332" s="3"/>
      <c r="AU332" s="3"/>
    </row>
    <row r="333" spans="1:47" x14ac:dyDescent="0.25">
      <c r="A333" s="65" t="s">
        <v>419</v>
      </c>
      <c r="B333" s="66"/>
      <c r="C333" s="66"/>
      <c r="D333" s="67"/>
      <c r="E333" s="69"/>
      <c r="F333" s="103" t="s">
        <v>5551</v>
      </c>
      <c r="G333" s="66"/>
      <c r="H333" s="70"/>
      <c r="I333" s="71"/>
      <c r="J333" s="71"/>
      <c r="K333" s="70" t="s">
        <v>6678</v>
      </c>
      <c r="L333" s="74"/>
      <c r="M333" s="75">
        <v>708.0478515625</v>
      </c>
      <c r="N333" s="75">
        <v>4836.76123046875</v>
      </c>
      <c r="O333" s="76"/>
      <c r="P333" s="77"/>
      <c r="Q333" s="77"/>
      <c r="R333" s="87"/>
      <c r="S333" s="49">
        <v>0</v>
      </c>
      <c r="T333" s="49">
        <v>1</v>
      </c>
      <c r="U333" s="87"/>
      <c r="V333" s="51"/>
      <c r="W333" s="51"/>
      <c r="X333" s="51"/>
      <c r="Y333" s="51"/>
      <c r="Z333" s="50"/>
      <c r="AA333" s="72">
        <v>333</v>
      </c>
      <c r="AB333" s="72"/>
      <c r="AC333" s="73"/>
      <c r="AD333" s="79">
        <v>292</v>
      </c>
      <c r="AE333" s="79">
        <v>50</v>
      </c>
      <c r="AF333" s="79">
        <v>182</v>
      </c>
      <c r="AG333" s="79">
        <v>227</v>
      </c>
      <c r="AH333" s="79"/>
      <c r="AI333" s="79" t="s">
        <v>4439</v>
      </c>
      <c r="AJ333" s="79"/>
      <c r="AK333" s="79"/>
      <c r="AL333" s="79"/>
      <c r="AM333" s="81">
        <v>42778.910925925928</v>
      </c>
      <c r="AN333" s="79" t="s">
        <v>5782</v>
      </c>
      <c r="AO333" s="85" t="s">
        <v>6113</v>
      </c>
      <c r="AP333" s="79" t="s">
        <v>66</v>
      </c>
      <c r="AQ333" s="2"/>
      <c r="AR333" s="3"/>
      <c r="AS333" s="3"/>
      <c r="AT333" s="3"/>
      <c r="AU333" s="3"/>
    </row>
    <row r="334" spans="1:47" x14ac:dyDescent="0.25">
      <c r="A334" s="65" t="s">
        <v>420</v>
      </c>
      <c r="B334" s="66"/>
      <c r="C334" s="66"/>
      <c r="D334" s="67"/>
      <c r="E334" s="69"/>
      <c r="F334" s="103" t="s">
        <v>5552</v>
      </c>
      <c r="G334" s="66"/>
      <c r="H334" s="70"/>
      <c r="I334" s="71"/>
      <c r="J334" s="71"/>
      <c r="K334" s="70" t="s">
        <v>6679</v>
      </c>
      <c r="L334" s="74"/>
      <c r="M334" s="75">
        <v>1505.7760009765625</v>
      </c>
      <c r="N334" s="75">
        <v>6372.408203125</v>
      </c>
      <c r="O334" s="76"/>
      <c r="P334" s="77"/>
      <c r="Q334" s="77"/>
      <c r="R334" s="87"/>
      <c r="S334" s="49">
        <v>0</v>
      </c>
      <c r="T334" s="49">
        <v>3</v>
      </c>
      <c r="U334" s="87"/>
      <c r="V334" s="51"/>
      <c r="W334" s="51"/>
      <c r="X334" s="51"/>
      <c r="Y334" s="51"/>
      <c r="Z334" s="50"/>
      <c r="AA334" s="72">
        <v>334</v>
      </c>
      <c r="AB334" s="72"/>
      <c r="AC334" s="73"/>
      <c r="AD334" s="79">
        <v>282</v>
      </c>
      <c r="AE334" s="79">
        <v>532</v>
      </c>
      <c r="AF334" s="79">
        <v>15951</v>
      </c>
      <c r="AG334" s="79">
        <v>4225</v>
      </c>
      <c r="AH334" s="79">
        <v>-18000</v>
      </c>
      <c r="AI334" s="79" t="s">
        <v>4440</v>
      </c>
      <c r="AJ334" s="79" t="s">
        <v>4694</v>
      </c>
      <c r="AK334" s="79"/>
      <c r="AL334" s="79" t="s">
        <v>5208</v>
      </c>
      <c r="AM334" s="81">
        <v>39964.571863425925</v>
      </c>
      <c r="AN334" s="79" t="s">
        <v>5782</v>
      </c>
      <c r="AO334" s="85" t="s">
        <v>6114</v>
      </c>
      <c r="AP334" s="79" t="s">
        <v>66</v>
      </c>
      <c r="AQ334" s="2"/>
      <c r="AR334" s="3"/>
      <c r="AS334" s="3"/>
      <c r="AT334" s="3"/>
      <c r="AU334" s="3"/>
    </row>
    <row r="335" spans="1:47" x14ac:dyDescent="0.25">
      <c r="A335" s="65" t="s">
        <v>694</v>
      </c>
      <c r="B335" s="66"/>
      <c r="C335" s="66"/>
      <c r="D335" s="67"/>
      <c r="E335" s="69"/>
      <c r="F335" s="103" t="s">
        <v>5553</v>
      </c>
      <c r="G335" s="66"/>
      <c r="H335" s="70"/>
      <c r="I335" s="71"/>
      <c r="J335" s="71"/>
      <c r="K335" s="70" t="s">
        <v>6680</v>
      </c>
      <c r="L335" s="74"/>
      <c r="M335" s="75">
        <v>1504.0712890625</v>
      </c>
      <c r="N335" s="75">
        <v>5488.8349609375</v>
      </c>
      <c r="O335" s="76"/>
      <c r="P335" s="77"/>
      <c r="Q335" s="77"/>
      <c r="R335" s="87"/>
      <c r="S335" s="49">
        <v>5</v>
      </c>
      <c r="T335" s="49">
        <v>0</v>
      </c>
      <c r="U335" s="87"/>
      <c r="V335" s="51"/>
      <c r="W335" s="51"/>
      <c r="X335" s="51"/>
      <c r="Y335" s="51"/>
      <c r="Z335" s="50"/>
      <c r="AA335" s="72">
        <v>335</v>
      </c>
      <c r="AB335" s="72"/>
      <c r="AC335" s="73"/>
      <c r="AD335" s="79">
        <v>40</v>
      </c>
      <c r="AE335" s="79">
        <v>5</v>
      </c>
      <c r="AF335" s="79">
        <v>1727</v>
      </c>
      <c r="AG335" s="79">
        <v>77</v>
      </c>
      <c r="AH335" s="79">
        <v>-18000</v>
      </c>
      <c r="AI335" s="79" t="s">
        <v>4441</v>
      </c>
      <c r="AJ335" s="79"/>
      <c r="AK335" s="79"/>
      <c r="AL335" s="79" t="s">
        <v>5208</v>
      </c>
      <c r="AM335" s="81">
        <v>40081.850011574075</v>
      </c>
      <c r="AN335" s="79" t="s">
        <v>5782</v>
      </c>
      <c r="AO335" s="85" t="s">
        <v>6115</v>
      </c>
      <c r="AP335" s="79" t="s">
        <v>65</v>
      </c>
      <c r="AQ335" s="2"/>
      <c r="AR335" s="3"/>
      <c r="AS335" s="3"/>
      <c r="AT335" s="3"/>
      <c r="AU335" s="3"/>
    </row>
    <row r="336" spans="1:47" x14ac:dyDescent="0.25">
      <c r="A336" s="65" t="s">
        <v>421</v>
      </c>
      <c r="B336" s="66"/>
      <c r="C336" s="66"/>
      <c r="D336" s="67"/>
      <c r="E336" s="69"/>
      <c r="F336" s="103" t="s">
        <v>5554</v>
      </c>
      <c r="G336" s="66"/>
      <c r="H336" s="70"/>
      <c r="I336" s="71"/>
      <c r="J336" s="71"/>
      <c r="K336" s="70" t="s">
        <v>6681</v>
      </c>
      <c r="L336" s="74"/>
      <c r="M336" s="75">
        <v>5518.2451171875</v>
      </c>
      <c r="N336" s="75">
        <v>8416.3193359375</v>
      </c>
      <c r="O336" s="76"/>
      <c r="P336" s="77"/>
      <c r="Q336" s="77"/>
      <c r="R336" s="87"/>
      <c r="S336" s="49">
        <v>0</v>
      </c>
      <c r="T336" s="49">
        <v>1</v>
      </c>
      <c r="U336" s="87"/>
      <c r="V336" s="51"/>
      <c r="W336" s="51"/>
      <c r="X336" s="51"/>
      <c r="Y336" s="51"/>
      <c r="Z336" s="50"/>
      <c r="AA336" s="72">
        <v>336</v>
      </c>
      <c r="AB336" s="72"/>
      <c r="AC336" s="73"/>
      <c r="AD336" s="79">
        <v>479</v>
      </c>
      <c r="AE336" s="79">
        <v>351</v>
      </c>
      <c r="AF336" s="79">
        <v>2047</v>
      </c>
      <c r="AG336" s="79">
        <v>1419</v>
      </c>
      <c r="AH336" s="79">
        <v>-18000</v>
      </c>
      <c r="AI336" s="79" t="s">
        <v>4442</v>
      </c>
      <c r="AJ336" s="79" t="s">
        <v>4809</v>
      </c>
      <c r="AK336" s="85" t="s">
        <v>5064</v>
      </c>
      <c r="AL336" s="79" t="s">
        <v>5208</v>
      </c>
      <c r="AM336" s="81">
        <v>39994.183842592596</v>
      </c>
      <c r="AN336" s="79" t="s">
        <v>5782</v>
      </c>
      <c r="AO336" s="85" t="s">
        <v>6116</v>
      </c>
      <c r="AP336" s="79" t="s">
        <v>66</v>
      </c>
      <c r="AQ336" s="2"/>
      <c r="AR336" s="3"/>
      <c r="AS336" s="3"/>
      <c r="AT336" s="3"/>
      <c r="AU336" s="3"/>
    </row>
    <row r="337" spans="1:47" x14ac:dyDescent="0.25">
      <c r="A337" s="65" t="s">
        <v>422</v>
      </c>
      <c r="B337" s="66"/>
      <c r="C337" s="66"/>
      <c r="D337" s="67"/>
      <c r="E337" s="69"/>
      <c r="F337" s="103" t="s">
        <v>5555</v>
      </c>
      <c r="G337" s="66"/>
      <c r="H337" s="70"/>
      <c r="I337" s="71"/>
      <c r="J337" s="71"/>
      <c r="K337" s="70" t="s">
        <v>6682</v>
      </c>
      <c r="L337" s="74"/>
      <c r="M337" s="75">
        <v>6964.84716796875</v>
      </c>
      <c r="N337" s="75">
        <v>6708.16748046875</v>
      </c>
      <c r="O337" s="76"/>
      <c r="P337" s="77"/>
      <c r="Q337" s="77"/>
      <c r="R337" s="87"/>
      <c r="S337" s="49">
        <v>0</v>
      </c>
      <c r="T337" s="49">
        <v>3</v>
      </c>
      <c r="U337" s="87"/>
      <c r="V337" s="51"/>
      <c r="W337" s="51"/>
      <c r="X337" s="51"/>
      <c r="Y337" s="51"/>
      <c r="Z337" s="50"/>
      <c r="AA337" s="72">
        <v>337</v>
      </c>
      <c r="AB337" s="72"/>
      <c r="AC337" s="73"/>
      <c r="AD337" s="79">
        <v>284</v>
      </c>
      <c r="AE337" s="79">
        <v>168</v>
      </c>
      <c r="AF337" s="79">
        <v>15034</v>
      </c>
      <c r="AG337" s="79">
        <v>5499</v>
      </c>
      <c r="AH337" s="79">
        <v>-14400</v>
      </c>
      <c r="AI337" s="79" t="s">
        <v>4443</v>
      </c>
      <c r="AJ337" s="79" t="s">
        <v>4810</v>
      </c>
      <c r="AK337" s="79"/>
      <c r="AL337" s="79" t="s">
        <v>5203</v>
      </c>
      <c r="AM337" s="81">
        <v>42607.613634259258</v>
      </c>
      <c r="AN337" s="79" t="s">
        <v>5782</v>
      </c>
      <c r="AO337" s="85" t="s">
        <v>6117</v>
      </c>
      <c r="AP337" s="79" t="s">
        <v>66</v>
      </c>
      <c r="AQ337" s="2"/>
      <c r="AR337" s="3"/>
      <c r="AS337" s="3"/>
      <c r="AT337" s="3"/>
      <c r="AU337" s="3"/>
    </row>
    <row r="338" spans="1:47" x14ac:dyDescent="0.25">
      <c r="A338" s="65" t="s">
        <v>423</v>
      </c>
      <c r="B338" s="66"/>
      <c r="C338" s="66"/>
      <c r="D338" s="67"/>
      <c r="E338" s="69"/>
      <c r="F338" s="103" t="s">
        <v>5556</v>
      </c>
      <c r="G338" s="66"/>
      <c r="H338" s="70"/>
      <c r="I338" s="71"/>
      <c r="J338" s="71"/>
      <c r="K338" s="70" t="s">
        <v>6683</v>
      </c>
      <c r="L338" s="74"/>
      <c r="M338" s="75">
        <v>1460.954345703125</v>
      </c>
      <c r="N338" s="75">
        <v>6096.6298828125</v>
      </c>
      <c r="O338" s="76"/>
      <c r="P338" s="77"/>
      <c r="Q338" s="77"/>
      <c r="R338" s="87"/>
      <c r="S338" s="49">
        <v>0</v>
      </c>
      <c r="T338" s="49">
        <v>3</v>
      </c>
      <c r="U338" s="87"/>
      <c r="V338" s="51"/>
      <c r="W338" s="51"/>
      <c r="X338" s="51"/>
      <c r="Y338" s="51"/>
      <c r="Z338" s="50"/>
      <c r="AA338" s="72">
        <v>338</v>
      </c>
      <c r="AB338" s="72"/>
      <c r="AC338" s="73"/>
      <c r="AD338" s="79">
        <v>170</v>
      </c>
      <c r="AE338" s="79">
        <v>1327</v>
      </c>
      <c r="AF338" s="79">
        <v>36533</v>
      </c>
      <c r="AG338" s="79">
        <v>144</v>
      </c>
      <c r="AH338" s="79">
        <v>-7200</v>
      </c>
      <c r="AI338" s="79" t="s">
        <v>4444</v>
      </c>
      <c r="AJ338" s="79" t="s">
        <v>4811</v>
      </c>
      <c r="AK338" s="85" t="s">
        <v>5065</v>
      </c>
      <c r="AL338" s="79" t="s">
        <v>5218</v>
      </c>
      <c r="AM338" s="81">
        <v>39962.941250000003</v>
      </c>
      <c r="AN338" s="79" t="s">
        <v>5782</v>
      </c>
      <c r="AO338" s="85" t="s">
        <v>6118</v>
      </c>
      <c r="AP338" s="79" t="s">
        <v>66</v>
      </c>
      <c r="AQ338" s="2"/>
      <c r="AR338" s="3"/>
      <c r="AS338" s="3"/>
      <c r="AT338" s="3"/>
      <c r="AU338" s="3"/>
    </row>
    <row r="339" spans="1:47" x14ac:dyDescent="0.25">
      <c r="A339" s="65" t="s">
        <v>424</v>
      </c>
      <c r="B339" s="66"/>
      <c r="C339" s="66"/>
      <c r="D339" s="67"/>
      <c r="E339" s="69"/>
      <c r="F339" s="103" t="s">
        <v>5557</v>
      </c>
      <c r="G339" s="66"/>
      <c r="H339" s="70"/>
      <c r="I339" s="71"/>
      <c r="J339" s="71"/>
      <c r="K339" s="70" t="s">
        <v>6684</v>
      </c>
      <c r="L339" s="74"/>
      <c r="M339" s="75">
        <v>2606.957763671875</v>
      </c>
      <c r="N339" s="75">
        <v>8667.4326171875</v>
      </c>
      <c r="O339" s="76"/>
      <c r="P339" s="77"/>
      <c r="Q339" s="77"/>
      <c r="R339" s="87"/>
      <c r="S339" s="49">
        <v>1</v>
      </c>
      <c r="T339" s="49">
        <v>3</v>
      </c>
      <c r="U339" s="87"/>
      <c r="V339" s="51"/>
      <c r="W339" s="51"/>
      <c r="X339" s="51"/>
      <c r="Y339" s="51"/>
      <c r="Z339" s="50"/>
      <c r="AA339" s="72">
        <v>339</v>
      </c>
      <c r="AB339" s="72"/>
      <c r="AC339" s="73"/>
      <c r="AD339" s="79">
        <v>760</v>
      </c>
      <c r="AE339" s="79">
        <v>884</v>
      </c>
      <c r="AF339" s="79">
        <v>3085</v>
      </c>
      <c r="AG339" s="79">
        <v>308</v>
      </c>
      <c r="AH339" s="79">
        <v>-14400</v>
      </c>
      <c r="AI339" s="79" t="s">
        <v>4445</v>
      </c>
      <c r="AJ339" s="79" t="s">
        <v>4645</v>
      </c>
      <c r="AK339" s="85" t="s">
        <v>4937</v>
      </c>
      <c r="AL339" s="79" t="s">
        <v>5203</v>
      </c>
      <c r="AM339" s="81">
        <v>39811.883125</v>
      </c>
      <c r="AN339" s="79" t="s">
        <v>5782</v>
      </c>
      <c r="AO339" s="85" t="s">
        <v>6119</v>
      </c>
      <c r="AP339" s="79" t="s">
        <v>66</v>
      </c>
      <c r="AQ339" s="2"/>
      <c r="AR339" s="3"/>
      <c r="AS339" s="3"/>
      <c r="AT339" s="3"/>
      <c r="AU339" s="3"/>
    </row>
    <row r="340" spans="1:47" x14ac:dyDescent="0.25">
      <c r="A340" s="65" t="s">
        <v>695</v>
      </c>
      <c r="B340" s="66"/>
      <c r="C340" s="66"/>
      <c r="D340" s="67"/>
      <c r="E340" s="69"/>
      <c r="F340" s="103" t="s">
        <v>5558</v>
      </c>
      <c r="G340" s="66"/>
      <c r="H340" s="70"/>
      <c r="I340" s="71"/>
      <c r="J340" s="71"/>
      <c r="K340" s="70" t="s">
        <v>6685</v>
      </c>
      <c r="L340" s="74"/>
      <c r="M340" s="75">
        <v>2741.029052734375</v>
      </c>
      <c r="N340" s="75">
        <v>8404.9833984375</v>
      </c>
      <c r="O340" s="76"/>
      <c r="P340" s="77"/>
      <c r="Q340" s="77"/>
      <c r="R340" s="87"/>
      <c r="S340" s="49">
        <v>7</v>
      </c>
      <c r="T340" s="49">
        <v>0</v>
      </c>
      <c r="U340" s="87"/>
      <c r="V340" s="51"/>
      <c r="W340" s="51"/>
      <c r="X340" s="51"/>
      <c r="Y340" s="51"/>
      <c r="Z340" s="50"/>
      <c r="AA340" s="72">
        <v>340</v>
      </c>
      <c r="AB340" s="72"/>
      <c r="AC340" s="73"/>
      <c r="AD340" s="79">
        <v>24</v>
      </c>
      <c r="AE340" s="79">
        <v>53</v>
      </c>
      <c r="AF340" s="79">
        <v>15</v>
      </c>
      <c r="AG340" s="79">
        <v>7</v>
      </c>
      <c r="AH340" s="79">
        <v>-18000</v>
      </c>
      <c r="AI340" s="79" t="s">
        <v>4446</v>
      </c>
      <c r="AJ340" s="79" t="s">
        <v>4691</v>
      </c>
      <c r="AK340" s="85" t="s">
        <v>5066</v>
      </c>
      <c r="AL340" s="79" t="s">
        <v>5208</v>
      </c>
      <c r="AM340" s="81">
        <v>39652.043946759259</v>
      </c>
      <c r="AN340" s="79" t="s">
        <v>5782</v>
      </c>
      <c r="AO340" s="85" t="s">
        <v>6120</v>
      </c>
      <c r="AP340" s="79" t="s">
        <v>65</v>
      </c>
      <c r="AQ340" s="2"/>
      <c r="AR340" s="3"/>
      <c r="AS340" s="3"/>
      <c r="AT340" s="3"/>
      <c r="AU340" s="3"/>
    </row>
    <row r="341" spans="1:47" x14ac:dyDescent="0.25">
      <c r="A341" s="65" t="s">
        <v>425</v>
      </c>
      <c r="B341" s="66"/>
      <c r="C341" s="66"/>
      <c r="D341" s="67"/>
      <c r="E341" s="69"/>
      <c r="F341" s="103" t="s">
        <v>5559</v>
      </c>
      <c r="G341" s="66"/>
      <c r="H341" s="70"/>
      <c r="I341" s="71"/>
      <c r="J341" s="71"/>
      <c r="K341" s="70" t="s">
        <v>6686</v>
      </c>
      <c r="L341" s="74"/>
      <c r="M341" s="75">
        <v>9535.427734375</v>
      </c>
      <c r="N341" s="75">
        <v>8578.17578125</v>
      </c>
      <c r="O341" s="76"/>
      <c r="P341" s="77"/>
      <c r="Q341" s="77"/>
      <c r="R341" s="87"/>
      <c r="S341" s="49">
        <v>2</v>
      </c>
      <c r="T341" s="49">
        <v>5</v>
      </c>
      <c r="U341" s="87"/>
      <c r="V341" s="51"/>
      <c r="W341" s="51"/>
      <c r="X341" s="51"/>
      <c r="Y341" s="51"/>
      <c r="Z341" s="50"/>
      <c r="AA341" s="72">
        <v>341</v>
      </c>
      <c r="AB341" s="72"/>
      <c r="AC341" s="73"/>
      <c r="AD341" s="79">
        <v>1033</v>
      </c>
      <c r="AE341" s="79">
        <v>1414</v>
      </c>
      <c r="AF341" s="79">
        <v>5492</v>
      </c>
      <c r="AG341" s="79">
        <v>910</v>
      </c>
      <c r="AH341" s="79">
        <v>-14400</v>
      </c>
      <c r="AI341" s="79" t="s">
        <v>4447</v>
      </c>
      <c r="AJ341" s="79" t="s">
        <v>4652</v>
      </c>
      <c r="AK341" s="85" t="s">
        <v>5067</v>
      </c>
      <c r="AL341" s="79" t="s">
        <v>5203</v>
      </c>
      <c r="AM341" s="81">
        <v>39864.887418981481</v>
      </c>
      <c r="AN341" s="79" t="s">
        <v>5782</v>
      </c>
      <c r="AO341" s="85" t="s">
        <v>6121</v>
      </c>
      <c r="AP341" s="79" t="s">
        <v>66</v>
      </c>
      <c r="AQ341" s="2"/>
      <c r="AR341" s="3"/>
      <c r="AS341" s="3"/>
      <c r="AT341" s="3"/>
      <c r="AU341" s="3"/>
    </row>
    <row r="342" spans="1:47" x14ac:dyDescent="0.25">
      <c r="A342" s="65" t="s">
        <v>696</v>
      </c>
      <c r="B342" s="66"/>
      <c r="C342" s="66"/>
      <c r="D342" s="67"/>
      <c r="E342" s="69"/>
      <c r="F342" s="103" t="s">
        <v>5560</v>
      </c>
      <c r="G342" s="66"/>
      <c r="H342" s="70"/>
      <c r="I342" s="71"/>
      <c r="J342" s="71"/>
      <c r="K342" s="70" t="s">
        <v>6687</v>
      </c>
      <c r="L342" s="74"/>
      <c r="M342" s="75">
        <v>9784.802734375</v>
      </c>
      <c r="N342" s="75">
        <v>9097.048828125</v>
      </c>
      <c r="O342" s="76"/>
      <c r="P342" s="77"/>
      <c r="Q342" s="77"/>
      <c r="R342" s="87"/>
      <c r="S342" s="49">
        <v>1</v>
      </c>
      <c r="T342" s="49">
        <v>0</v>
      </c>
      <c r="U342" s="87"/>
      <c r="V342" s="51"/>
      <c r="W342" s="51"/>
      <c r="X342" s="51"/>
      <c r="Y342" s="51"/>
      <c r="Z342" s="50"/>
      <c r="AA342" s="72">
        <v>342</v>
      </c>
      <c r="AB342" s="72"/>
      <c r="AC342" s="73"/>
      <c r="AD342" s="79">
        <v>429</v>
      </c>
      <c r="AE342" s="79">
        <v>1233</v>
      </c>
      <c r="AF342" s="79">
        <v>989</v>
      </c>
      <c r="AG342" s="79">
        <v>114</v>
      </c>
      <c r="AH342" s="79">
        <v>-14400</v>
      </c>
      <c r="AI342" s="79" t="s">
        <v>4448</v>
      </c>
      <c r="AJ342" s="79" t="s">
        <v>4701</v>
      </c>
      <c r="AK342" s="85" t="s">
        <v>5068</v>
      </c>
      <c r="AL342" s="79" t="s">
        <v>5203</v>
      </c>
      <c r="AM342" s="81">
        <v>40209.799675925926</v>
      </c>
      <c r="AN342" s="79" t="s">
        <v>5782</v>
      </c>
      <c r="AO342" s="85" t="s">
        <v>6122</v>
      </c>
      <c r="AP342" s="79" t="s">
        <v>65</v>
      </c>
      <c r="AQ342" s="2"/>
      <c r="AR342" s="3"/>
      <c r="AS342" s="3"/>
      <c r="AT342" s="3"/>
      <c r="AU342" s="3"/>
    </row>
    <row r="343" spans="1:47" x14ac:dyDescent="0.25">
      <c r="A343" s="65" t="s">
        <v>697</v>
      </c>
      <c r="B343" s="66"/>
      <c r="C343" s="66"/>
      <c r="D343" s="67"/>
      <c r="E343" s="69"/>
      <c r="F343" s="103" t="s">
        <v>5561</v>
      </c>
      <c r="G343" s="66"/>
      <c r="H343" s="70"/>
      <c r="I343" s="71"/>
      <c r="J343" s="71"/>
      <c r="K343" s="70" t="s">
        <v>6688</v>
      </c>
      <c r="L343" s="74"/>
      <c r="M343" s="75">
        <v>9581.73828125</v>
      </c>
      <c r="N343" s="75">
        <v>7863.53515625</v>
      </c>
      <c r="O343" s="76"/>
      <c r="P343" s="77"/>
      <c r="Q343" s="77"/>
      <c r="R343" s="87"/>
      <c r="S343" s="49">
        <v>1</v>
      </c>
      <c r="T343" s="49">
        <v>0</v>
      </c>
      <c r="U343" s="87"/>
      <c r="V343" s="51"/>
      <c r="W343" s="51"/>
      <c r="X343" s="51"/>
      <c r="Y343" s="51"/>
      <c r="Z343" s="50"/>
      <c r="AA343" s="72">
        <v>343</v>
      </c>
      <c r="AB343" s="72"/>
      <c r="AC343" s="73"/>
      <c r="AD343" s="79">
        <v>256</v>
      </c>
      <c r="AE343" s="79">
        <v>1023</v>
      </c>
      <c r="AF343" s="79">
        <v>590</v>
      </c>
      <c r="AG343" s="79">
        <v>147</v>
      </c>
      <c r="AH343" s="79">
        <v>-14400</v>
      </c>
      <c r="AI343" s="79" t="s">
        <v>4449</v>
      </c>
      <c r="AJ343" s="79" t="s">
        <v>4812</v>
      </c>
      <c r="AK343" s="79"/>
      <c r="AL343" s="79" t="s">
        <v>5203</v>
      </c>
      <c r="AM343" s="81">
        <v>40906.178923611114</v>
      </c>
      <c r="AN343" s="79" t="s">
        <v>5782</v>
      </c>
      <c r="AO343" s="85" t="s">
        <v>6123</v>
      </c>
      <c r="AP343" s="79" t="s">
        <v>65</v>
      </c>
      <c r="AQ343" s="2"/>
      <c r="AR343" s="3"/>
      <c r="AS343" s="3"/>
      <c r="AT343" s="3"/>
      <c r="AU343" s="3"/>
    </row>
    <row r="344" spans="1:47" x14ac:dyDescent="0.25">
      <c r="A344" s="65" t="s">
        <v>698</v>
      </c>
      <c r="B344" s="66"/>
      <c r="C344" s="66"/>
      <c r="D344" s="67"/>
      <c r="E344" s="69"/>
      <c r="F344" s="103" t="s">
        <v>5562</v>
      </c>
      <c r="G344" s="66"/>
      <c r="H344" s="70"/>
      <c r="I344" s="71"/>
      <c r="J344" s="71"/>
      <c r="K344" s="70" t="s">
        <v>6689</v>
      </c>
      <c r="L344" s="74"/>
      <c r="M344" s="75">
        <v>9818.5673828125</v>
      </c>
      <c r="N344" s="75">
        <v>8652.1923828125</v>
      </c>
      <c r="O344" s="76"/>
      <c r="P344" s="77"/>
      <c r="Q344" s="77"/>
      <c r="R344" s="87"/>
      <c r="S344" s="49">
        <v>1</v>
      </c>
      <c r="T344" s="49">
        <v>0</v>
      </c>
      <c r="U344" s="87"/>
      <c r="V344" s="51"/>
      <c r="W344" s="51"/>
      <c r="X344" s="51"/>
      <c r="Y344" s="51"/>
      <c r="Z344" s="50"/>
      <c r="AA344" s="72">
        <v>344</v>
      </c>
      <c r="AB344" s="72"/>
      <c r="AC344" s="73"/>
      <c r="AD344" s="79">
        <v>255</v>
      </c>
      <c r="AE344" s="79">
        <v>799</v>
      </c>
      <c r="AF344" s="79">
        <v>353</v>
      </c>
      <c r="AG344" s="79">
        <v>114</v>
      </c>
      <c r="AH344" s="79">
        <v>-10800</v>
      </c>
      <c r="AI344" s="79" t="s">
        <v>4450</v>
      </c>
      <c r="AJ344" s="79" t="s">
        <v>4813</v>
      </c>
      <c r="AK344" s="85" t="s">
        <v>5069</v>
      </c>
      <c r="AL344" s="79" t="s">
        <v>5211</v>
      </c>
      <c r="AM344" s="81">
        <v>41118.989745370367</v>
      </c>
      <c r="AN344" s="79" t="s">
        <v>5782</v>
      </c>
      <c r="AO344" s="85" t="s">
        <v>6124</v>
      </c>
      <c r="AP344" s="79" t="s">
        <v>65</v>
      </c>
      <c r="AQ344" s="2"/>
      <c r="AR344" s="3"/>
      <c r="AS344" s="3"/>
      <c r="AT344" s="3"/>
      <c r="AU344" s="3"/>
    </row>
    <row r="345" spans="1:47" x14ac:dyDescent="0.25">
      <c r="A345" s="65" t="s">
        <v>426</v>
      </c>
      <c r="B345" s="66"/>
      <c r="C345" s="66"/>
      <c r="D345" s="67"/>
      <c r="E345" s="69"/>
      <c r="F345" s="103" t="s">
        <v>5563</v>
      </c>
      <c r="G345" s="66"/>
      <c r="H345" s="70"/>
      <c r="I345" s="71"/>
      <c r="J345" s="71"/>
      <c r="K345" s="70" t="s">
        <v>6690</v>
      </c>
      <c r="L345" s="74"/>
      <c r="M345" s="75">
        <v>3543.36572265625</v>
      </c>
      <c r="N345" s="75">
        <v>8165.20849609375</v>
      </c>
      <c r="O345" s="76"/>
      <c r="P345" s="77"/>
      <c r="Q345" s="77"/>
      <c r="R345" s="87"/>
      <c r="S345" s="49">
        <v>1</v>
      </c>
      <c r="T345" s="49">
        <v>4</v>
      </c>
      <c r="U345" s="87"/>
      <c r="V345" s="51"/>
      <c r="W345" s="51"/>
      <c r="X345" s="51"/>
      <c r="Y345" s="51"/>
      <c r="Z345" s="50"/>
      <c r="AA345" s="72">
        <v>345</v>
      </c>
      <c r="AB345" s="72"/>
      <c r="AC345" s="73"/>
      <c r="AD345" s="79">
        <v>2187</v>
      </c>
      <c r="AE345" s="79">
        <v>2234</v>
      </c>
      <c r="AF345" s="79">
        <v>7332</v>
      </c>
      <c r="AG345" s="79">
        <v>3498</v>
      </c>
      <c r="AH345" s="79">
        <v>-10800</v>
      </c>
      <c r="AI345" s="79" t="s">
        <v>4451</v>
      </c>
      <c r="AJ345" s="79" t="s">
        <v>4654</v>
      </c>
      <c r="AK345" s="85" t="s">
        <v>5070</v>
      </c>
      <c r="AL345" s="79" t="s">
        <v>5211</v>
      </c>
      <c r="AM345" s="81">
        <v>40875.842557870368</v>
      </c>
      <c r="AN345" s="79" t="s">
        <v>5782</v>
      </c>
      <c r="AO345" s="85" t="s">
        <v>6125</v>
      </c>
      <c r="AP345" s="79" t="s">
        <v>66</v>
      </c>
      <c r="AQ345" s="2"/>
      <c r="AR345" s="3"/>
      <c r="AS345" s="3"/>
      <c r="AT345" s="3"/>
      <c r="AU345" s="3"/>
    </row>
    <row r="346" spans="1:47" x14ac:dyDescent="0.25">
      <c r="A346" s="65" t="s">
        <v>699</v>
      </c>
      <c r="B346" s="66"/>
      <c r="C346" s="66"/>
      <c r="D346" s="67"/>
      <c r="E346" s="69"/>
      <c r="F346" s="103" t="s">
        <v>5564</v>
      </c>
      <c r="G346" s="66"/>
      <c r="H346" s="70"/>
      <c r="I346" s="71"/>
      <c r="J346" s="71"/>
      <c r="K346" s="70" t="s">
        <v>6691</v>
      </c>
      <c r="L346" s="74"/>
      <c r="M346" s="75">
        <v>3924.41943359375</v>
      </c>
      <c r="N346" s="75">
        <v>8214.740234375</v>
      </c>
      <c r="O346" s="76"/>
      <c r="P346" s="77"/>
      <c r="Q346" s="77"/>
      <c r="R346" s="87"/>
      <c r="S346" s="49">
        <v>1</v>
      </c>
      <c r="T346" s="49">
        <v>0</v>
      </c>
      <c r="U346" s="87"/>
      <c r="V346" s="51"/>
      <c r="W346" s="51"/>
      <c r="X346" s="51"/>
      <c r="Y346" s="51"/>
      <c r="Z346" s="50"/>
      <c r="AA346" s="72">
        <v>346</v>
      </c>
      <c r="AB346" s="72"/>
      <c r="AC346" s="73"/>
      <c r="AD346" s="79">
        <v>2444</v>
      </c>
      <c r="AE346" s="79">
        <v>15930</v>
      </c>
      <c r="AF346" s="79">
        <v>14116</v>
      </c>
      <c r="AG346" s="79">
        <v>5380</v>
      </c>
      <c r="AH346" s="79">
        <v>-14400</v>
      </c>
      <c r="AI346" s="79" t="s">
        <v>4452</v>
      </c>
      <c r="AJ346" s="79" t="s">
        <v>4814</v>
      </c>
      <c r="AK346" s="85" t="s">
        <v>5071</v>
      </c>
      <c r="AL346" s="79" t="s">
        <v>5203</v>
      </c>
      <c r="AM346" s="81">
        <v>39722.706087962964</v>
      </c>
      <c r="AN346" s="79" t="s">
        <v>5782</v>
      </c>
      <c r="AO346" s="85" t="s">
        <v>6126</v>
      </c>
      <c r="AP346" s="79" t="s">
        <v>65</v>
      </c>
      <c r="AQ346" s="2"/>
      <c r="AR346" s="3"/>
      <c r="AS346" s="3"/>
      <c r="AT346" s="3"/>
      <c r="AU346" s="3"/>
    </row>
    <row r="347" spans="1:47" x14ac:dyDescent="0.25">
      <c r="A347" s="65" t="s">
        <v>700</v>
      </c>
      <c r="B347" s="66"/>
      <c r="C347" s="66"/>
      <c r="D347" s="67"/>
      <c r="E347" s="69"/>
      <c r="F347" s="103" t="s">
        <v>5565</v>
      </c>
      <c r="G347" s="66"/>
      <c r="H347" s="70"/>
      <c r="I347" s="71"/>
      <c r="J347" s="71"/>
      <c r="K347" s="70" t="s">
        <v>6692</v>
      </c>
      <c r="L347" s="74"/>
      <c r="M347" s="75">
        <v>3846.87060546875</v>
      </c>
      <c r="N347" s="75">
        <v>8929.0712890625</v>
      </c>
      <c r="O347" s="76"/>
      <c r="P347" s="77"/>
      <c r="Q347" s="77"/>
      <c r="R347" s="87"/>
      <c r="S347" s="49">
        <v>1</v>
      </c>
      <c r="T347" s="49">
        <v>0</v>
      </c>
      <c r="U347" s="87"/>
      <c r="V347" s="51"/>
      <c r="W347" s="51"/>
      <c r="X347" s="51"/>
      <c r="Y347" s="51"/>
      <c r="Z347" s="50"/>
      <c r="AA347" s="72">
        <v>347</v>
      </c>
      <c r="AB347" s="72"/>
      <c r="AC347" s="73"/>
      <c r="AD347" s="79">
        <v>356</v>
      </c>
      <c r="AE347" s="79">
        <v>514</v>
      </c>
      <c r="AF347" s="79">
        <v>2385</v>
      </c>
      <c r="AG347" s="79">
        <v>1041</v>
      </c>
      <c r="AH347" s="79"/>
      <c r="AI347" s="79" t="s">
        <v>4453</v>
      </c>
      <c r="AJ347" s="79"/>
      <c r="AK347" s="85" t="s">
        <v>5072</v>
      </c>
      <c r="AL347" s="79"/>
      <c r="AM347" s="81">
        <v>41752.092905092592</v>
      </c>
      <c r="AN347" s="79" t="s">
        <v>5782</v>
      </c>
      <c r="AO347" s="85" t="s">
        <v>6127</v>
      </c>
      <c r="AP347" s="79" t="s">
        <v>65</v>
      </c>
      <c r="AQ347" s="2"/>
      <c r="AR347" s="3"/>
      <c r="AS347" s="3"/>
      <c r="AT347" s="3"/>
      <c r="AU347" s="3"/>
    </row>
    <row r="348" spans="1:47" x14ac:dyDescent="0.25">
      <c r="A348" s="65" t="s">
        <v>427</v>
      </c>
      <c r="B348" s="66"/>
      <c r="C348" s="66"/>
      <c r="D348" s="67"/>
      <c r="E348" s="69"/>
      <c r="F348" s="103" t="s">
        <v>5566</v>
      </c>
      <c r="G348" s="66"/>
      <c r="H348" s="70"/>
      <c r="I348" s="71"/>
      <c r="J348" s="71"/>
      <c r="K348" s="70" t="s">
        <v>6693</v>
      </c>
      <c r="L348" s="74"/>
      <c r="M348" s="75">
        <v>8961.509765625</v>
      </c>
      <c r="N348" s="75">
        <v>5263.29248046875</v>
      </c>
      <c r="O348" s="76"/>
      <c r="P348" s="77"/>
      <c r="Q348" s="77"/>
      <c r="R348" s="87"/>
      <c r="S348" s="49">
        <v>1</v>
      </c>
      <c r="T348" s="49">
        <v>5</v>
      </c>
      <c r="U348" s="87"/>
      <c r="V348" s="51"/>
      <c r="W348" s="51"/>
      <c r="X348" s="51"/>
      <c r="Y348" s="51"/>
      <c r="Z348" s="50"/>
      <c r="AA348" s="72">
        <v>348</v>
      </c>
      <c r="AB348" s="72"/>
      <c r="AC348" s="73"/>
      <c r="AD348" s="79">
        <v>85</v>
      </c>
      <c r="AE348" s="79">
        <v>145</v>
      </c>
      <c r="AF348" s="79">
        <v>1227</v>
      </c>
      <c r="AG348" s="79">
        <v>54</v>
      </c>
      <c r="AH348" s="79">
        <v>-14400</v>
      </c>
      <c r="AI348" s="79" t="s">
        <v>4454</v>
      </c>
      <c r="AJ348" s="79" t="s">
        <v>4815</v>
      </c>
      <c r="AK348" s="85" t="s">
        <v>5073</v>
      </c>
      <c r="AL348" s="79" t="s">
        <v>5203</v>
      </c>
      <c r="AM348" s="81">
        <v>40437.583657407406</v>
      </c>
      <c r="AN348" s="79" t="s">
        <v>5782</v>
      </c>
      <c r="AO348" s="85" t="s">
        <v>6128</v>
      </c>
      <c r="AP348" s="79" t="s">
        <v>66</v>
      </c>
      <c r="AQ348" s="2"/>
      <c r="AR348" s="3"/>
      <c r="AS348" s="3"/>
      <c r="AT348" s="3"/>
      <c r="AU348" s="3"/>
    </row>
    <row r="349" spans="1:47" x14ac:dyDescent="0.25">
      <c r="A349" s="65" t="s">
        <v>701</v>
      </c>
      <c r="B349" s="66"/>
      <c r="C349" s="66"/>
      <c r="D349" s="67"/>
      <c r="E349" s="69"/>
      <c r="F349" s="103" t="s">
        <v>5567</v>
      </c>
      <c r="G349" s="66"/>
      <c r="H349" s="70"/>
      <c r="I349" s="71"/>
      <c r="J349" s="71"/>
      <c r="K349" s="70" t="s">
        <v>6694</v>
      </c>
      <c r="L349" s="74"/>
      <c r="M349" s="75">
        <v>8989.234375</v>
      </c>
      <c r="N349" s="75">
        <v>4748.26904296875</v>
      </c>
      <c r="O349" s="76"/>
      <c r="P349" s="77"/>
      <c r="Q349" s="77"/>
      <c r="R349" s="87"/>
      <c r="S349" s="49">
        <v>1</v>
      </c>
      <c r="T349" s="49">
        <v>0</v>
      </c>
      <c r="U349" s="87"/>
      <c r="V349" s="51"/>
      <c r="W349" s="51"/>
      <c r="X349" s="51"/>
      <c r="Y349" s="51"/>
      <c r="Z349" s="50"/>
      <c r="AA349" s="72">
        <v>349</v>
      </c>
      <c r="AB349" s="72"/>
      <c r="AC349" s="73"/>
      <c r="AD349" s="79">
        <v>1510</v>
      </c>
      <c r="AE349" s="79">
        <v>157701</v>
      </c>
      <c r="AF349" s="79">
        <v>8951</v>
      </c>
      <c r="AG349" s="79">
        <v>3332</v>
      </c>
      <c r="AH349" s="79">
        <v>-18000</v>
      </c>
      <c r="AI349" s="79" t="s">
        <v>4455</v>
      </c>
      <c r="AJ349" s="79"/>
      <c r="AK349" s="85" t="s">
        <v>5074</v>
      </c>
      <c r="AL349" s="79" t="s">
        <v>5208</v>
      </c>
      <c r="AM349" s="81">
        <v>39821.844942129632</v>
      </c>
      <c r="AN349" s="79" t="s">
        <v>5782</v>
      </c>
      <c r="AO349" s="85" t="s">
        <v>6129</v>
      </c>
      <c r="AP349" s="79" t="s">
        <v>65</v>
      </c>
      <c r="AQ349" s="2"/>
      <c r="AR349" s="3"/>
      <c r="AS349" s="3"/>
      <c r="AT349" s="3"/>
      <c r="AU349" s="3"/>
    </row>
    <row r="350" spans="1:47" x14ac:dyDescent="0.25">
      <c r="A350" s="65" t="s">
        <v>702</v>
      </c>
      <c r="B350" s="66"/>
      <c r="C350" s="66"/>
      <c r="D350" s="67"/>
      <c r="E350" s="69"/>
      <c r="F350" s="103" t="s">
        <v>5568</v>
      </c>
      <c r="G350" s="66"/>
      <c r="H350" s="70"/>
      <c r="I350" s="71"/>
      <c r="J350" s="71"/>
      <c r="K350" s="70" t="s">
        <v>6695</v>
      </c>
      <c r="L350" s="74"/>
      <c r="M350" s="75">
        <v>8933.78515625</v>
      </c>
      <c r="N350" s="75">
        <v>5778.31640625</v>
      </c>
      <c r="O350" s="76"/>
      <c r="P350" s="77"/>
      <c r="Q350" s="77"/>
      <c r="R350" s="87"/>
      <c r="S350" s="49">
        <v>1</v>
      </c>
      <c r="T350" s="49">
        <v>0</v>
      </c>
      <c r="U350" s="87"/>
      <c r="V350" s="51"/>
      <c r="W350" s="51"/>
      <c r="X350" s="51"/>
      <c r="Y350" s="51"/>
      <c r="Z350" s="50"/>
      <c r="AA350" s="72">
        <v>350</v>
      </c>
      <c r="AB350" s="72"/>
      <c r="AC350" s="73"/>
      <c r="AD350" s="79">
        <v>3867</v>
      </c>
      <c r="AE350" s="79">
        <v>54651</v>
      </c>
      <c r="AF350" s="79">
        <v>11138</v>
      </c>
      <c r="AG350" s="79">
        <v>11460</v>
      </c>
      <c r="AH350" s="79">
        <v>-25200</v>
      </c>
      <c r="AI350" s="79" t="s">
        <v>4456</v>
      </c>
      <c r="AJ350" s="79" t="s">
        <v>4769</v>
      </c>
      <c r="AK350" s="85" t="s">
        <v>5075</v>
      </c>
      <c r="AL350" s="79" t="s">
        <v>5204</v>
      </c>
      <c r="AM350" s="81">
        <v>39646.778738425928</v>
      </c>
      <c r="AN350" s="79" t="s">
        <v>5782</v>
      </c>
      <c r="AO350" s="85" t="s">
        <v>6130</v>
      </c>
      <c r="AP350" s="79" t="s">
        <v>65</v>
      </c>
      <c r="AQ350" s="2"/>
      <c r="AR350" s="3"/>
      <c r="AS350" s="3"/>
      <c r="AT350" s="3"/>
      <c r="AU350" s="3"/>
    </row>
    <row r="351" spans="1:47" x14ac:dyDescent="0.25">
      <c r="A351" s="65" t="s">
        <v>703</v>
      </c>
      <c r="B351" s="66"/>
      <c r="C351" s="66"/>
      <c r="D351" s="67"/>
      <c r="E351" s="69"/>
      <c r="F351" s="103" t="s">
        <v>5569</v>
      </c>
      <c r="G351" s="66"/>
      <c r="H351" s="70"/>
      <c r="I351" s="71"/>
      <c r="J351" s="71"/>
      <c r="K351" s="70" t="s">
        <v>6696</v>
      </c>
      <c r="L351" s="74"/>
      <c r="M351" s="75">
        <v>9187.05078125</v>
      </c>
      <c r="N351" s="75">
        <v>5326.6015625</v>
      </c>
      <c r="O351" s="76"/>
      <c r="P351" s="77"/>
      <c r="Q351" s="77"/>
      <c r="R351" s="87"/>
      <c r="S351" s="49">
        <v>1</v>
      </c>
      <c r="T351" s="49">
        <v>0</v>
      </c>
      <c r="U351" s="87"/>
      <c r="V351" s="51"/>
      <c r="W351" s="51"/>
      <c r="X351" s="51"/>
      <c r="Y351" s="51"/>
      <c r="Z351" s="50"/>
      <c r="AA351" s="72">
        <v>351</v>
      </c>
      <c r="AB351" s="72"/>
      <c r="AC351" s="73"/>
      <c r="AD351" s="79">
        <v>161827</v>
      </c>
      <c r="AE351" s="79">
        <v>2301781</v>
      </c>
      <c r="AF351" s="79">
        <v>67887</v>
      </c>
      <c r="AG351" s="79">
        <v>4909</v>
      </c>
      <c r="AH351" s="79">
        <v>-14400</v>
      </c>
      <c r="AI351" s="79" t="s">
        <v>4457</v>
      </c>
      <c r="AJ351" s="79" t="s">
        <v>4814</v>
      </c>
      <c r="AK351" s="85" t="s">
        <v>5076</v>
      </c>
      <c r="AL351" s="79" t="s">
        <v>5203</v>
      </c>
      <c r="AM351" s="81">
        <v>39458.920787037037</v>
      </c>
      <c r="AN351" s="79" t="s">
        <v>5782</v>
      </c>
      <c r="AO351" s="85" t="s">
        <v>6131</v>
      </c>
      <c r="AP351" s="79" t="s">
        <v>65</v>
      </c>
      <c r="AQ351" s="2"/>
      <c r="AR351" s="3"/>
      <c r="AS351" s="3"/>
      <c r="AT351" s="3"/>
      <c r="AU351" s="3"/>
    </row>
    <row r="352" spans="1:47" x14ac:dyDescent="0.25">
      <c r="A352" s="65" t="s">
        <v>704</v>
      </c>
      <c r="B352" s="66"/>
      <c r="C352" s="66"/>
      <c r="D352" s="67"/>
      <c r="E352" s="69"/>
      <c r="F352" s="103" t="s">
        <v>5570</v>
      </c>
      <c r="G352" s="66"/>
      <c r="H352" s="70"/>
      <c r="I352" s="71"/>
      <c r="J352" s="71"/>
      <c r="K352" s="70" t="s">
        <v>6697</v>
      </c>
      <c r="L352" s="74"/>
      <c r="M352" s="75">
        <v>8735.96875</v>
      </c>
      <c r="N352" s="75">
        <v>5199.9833984375</v>
      </c>
      <c r="O352" s="76"/>
      <c r="P352" s="77"/>
      <c r="Q352" s="77"/>
      <c r="R352" s="87"/>
      <c r="S352" s="49">
        <v>1</v>
      </c>
      <c r="T352" s="49">
        <v>0</v>
      </c>
      <c r="U352" s="87"/>
      <c r="V352" s="51"/>
      <c r="W352" s="51"/>
      <c r="X352" s="51"/>
      <c r="Y352" s="51"/>
      <c r="Z352" s="50"/>
      <c r="AA352" s="72">
        <v>352</v>
      </c>
      <c r="AB352" s="72"/>
      <c r="AC352" s="73"/>
      <c r="AD352" s="79">
        <v>669</v>
      </c>
      <c r="AE352" s="79">
        <v>8311</v>
      </c>
      <c r="AF352" s="79">
        <v>3247</v>
      </c>
      <c r="AG352" s="79">
        <v>62</v>
      </c>
      <c r="AH352" s="79">
        <v>-14400</v>
      </c>
      <c r="AI352" s="79" t="s">
        <v>4458</v>
      </c>
      <c r="AJ352" s="79" t="s">
        <v>4814</v>
      </c>
      <c r="AK352" s="85" t="s">
        <v>5077</v>
      </c>
      <c r="AL352" s="79" t="s">
        <v>5203</v>
      </c>
      <c r="AM352" s="81">
        <v>39962.058993055558</v>
      </c>
      <c r="AN352" s="79" t="s">
        <v>5782</v>
      </c>
      <c r="AO352" s="85" t="s">
        <v>6132</v>
      </c>
      <c r="AP352" s="79" t="s">
        <v>65</v>
      </c>
      <c r="AQ352" s="2"/>
      <c r="AR352" s="3"/>
      <c r="AS352" s="3"/>
      <c r="AT352" s="3"/>
      <c r="AU352" s="3"/>
    </row>
    <row r="353" spans="1:47" x14ac:dyDescent="0.25">
      <c r="A353" s="65" t="s">
        <v>452</v>
      </c>
      <c r="B353" s="66"/>
      <c r="C353" s="66"/>
      <c r="D353" s="67"/>
      <c r="E353" s="69"/>
      <c r="F353" s="103" t="s">
        <v>5571</v>
      </c>
      <c r="G353" s="66"/>
      <c r="H353" s="70"/>
      <c r="I353" s="71"/>
      <c r="J353" s="71"/>
      <c r="K353" s="70" t="s">
        <v>6698</v>
      </c>
      <c r="L353" s="74"/>
      <c r="M353" s="75">
        <v>9249.4716796875</v>
      </c>
      <c r="N353" s="75">
        <v>8768.4951171875</v>
      </c>
      <c r="O353" s="76"/>
      <c r="P353" s="77"/>
      <c r="Q353" s="77"/>
      <c r="R353" s="87"/>
      <c r="S353" s="49">
        <v>1</v>
      </c>
      <c r="T353" s="49">
        <v>1</v>
      </c>
      <c r="U353" s="87"/>
      <c r="V353" s="51"/>
      <c r="W353" s="51"/>
      <c r="X353" s="51"/>
      <c r="Y353" s="51"/>
      <c r="Z353" s="50"/>
      <c r="AA353" s="72">
        <v>353</v>
      </c>
      <c r="AB353" s="72"/>
      <c r="AC353" s="73"/>
      <c r="AD353" s="79">
        <v>387</v>
      </c>
      <c r="AE353" s="79">
        <v>828</v>
      </c>
      <c r="AF353" s="79">
        <v>1193</v>
      </c>
      <c r="AG353" s="79">
        <v>263</v>
      </c>
      <c r="AH353" s="79">
        <v>-14400</v>
      </c>
      <c r="AI353" s="79" t="s">
        <v>4459</v>
      </c>
      <c r="AJ353" s="79"/>
      <c r="AK353" s="79"/>
      <c r="AL353" s="79" t="s">
        <v>5203</v>
      </c>
      <c r="AM353" s="81">
        <v>41746.101168981484</v>
      </c>
      <c r="AN353" s="79" t="s">
        <v>5782</v>
      </c>
      <c r="AO353" s="85" t="s">
        <v>6133</v>
      </c>
      <c r="AP353" s="79" t="s">
        <v>66</v>
      </c>
      <c r="AQ353" s="2"/>
      <c r="AR353" s="3"/>
      <c r="AS353" s="3"/>
      <c r="AT353" s="3"/>
      <c r="AU353" s="3"/>
    </row>
    <row r="354" spans="1:47" x14ac:dyDescent="0.25">
      <c r="A354" s="65" t="s">
        <v>428</v>
      </c>
      <c r="B354" s="66"/>
      <c r="C354" s="66"/>
      <c r="D354" s="67"/>
      <c r="E354" s="69"/>
      <c r="F354" s="103" t="s">
        <v>5572</v>
      </c>
      <c r="G354" s="66"/>
      <c r="H354" s="70"/>
      <c r="I354" s="71"/>
      <c r="J354" s="71"/>
      <c r="K354" s="70" t="s">
        <v>6699</v>
      </c>
      <c r="L354" s="74"/>
      <c r="M354" s="75">
        <v>9741.078125</v>
      </c>
      <c r="N354" s="75">
        <v>8183.0146484375</v>
      </c>
      <c r="O354" s="76"/>
      <c r="P354" s="77"/>
      <c r="Q354" s="77"/>
      <c r="R354" s="87"/>
      <c r="S354" s="49">
        <v>0</v>
      </c>
      <c r="T354" s="49">
        <v>1</v>
      </c>
      <c r="U354" s="87"/>
      <c r="V354" s="51"/>
      <c r="W354" s="51"/>
      <c r="X354" s="51"/>
      <c r="Y354" s="51"/>
      <c r="Z354" s="50"/>
      <c r="AA354" s="72">
        <v>354</v>
      </c>
      <c r="AB354" s="72"/>
      <c r="AC354" s="73"/>
      <c r="AD354" s="79">
        <v>837</v>
      </c>
      <c r="AE354" s="79">
        <v>1410</v>
      </c>
      <c r="AF354" s="79">
        <v>11625</v>
      </c>
      <c r="AG354" s="79">
        <v>1058</v>
      </c>
      <c r="AH354" s="79">
        <v>-14400</v>
      </c>
      <c r="AI354" s="79" t="s">
        <v>4460</v>
      </c>
      <c r="AJ354" s="79" t="s">
        <v>4676</v>
      </c>
      <c r="AK354" s="79"/>
      <c r="AL354" s="79" t="s">
        <v>5203</v>
      </c>
      <c r="AM354" s="81">
        <v>39881.911296296297</v>
      </c>
      <c r="AN354" s="79" t="s">
        <v>5782</v>
      </c>
      <c r="AO354" s="85" t="s">
        <v>6134</v>
      </c>
      <c r="AP354" s="79" t="s">
        <v>66</v>
      </c>
      <c r="AQ354" s="2"/>
      <c r="AR354" s="3"/>
      <c r="AS354" s="3"/>
      <c r="AT354" s="3"/>
      <c r="AU354" s="3"/>
    </row>
    <row r="355" spans="1:47" x14ac:dyDescent="0.25">
      <c r="A355" s="65" t="s">
        <v>429</v>
      </c>
      <c r="B355" s="66"/>
      <c r="C355" s="66"/>
      <c r="D355" s="67"/>
      <c r="E355" s="69"/>
      <c r="F355" s="103" t="s">
        <v>5573</v>
      </c>
      <c r="G355" s="66"/>
      <c r="H355" s="70"/>
      <c r="I355" s="71"/>
      <c r="J355" s="71"/>
      <c r="K355" s="70" t="s">
        <v>6700</v>
      </c>
      <c r="L355" s="74"/>
      <c r="M355" s="75">
        <v>4431.18798828125</v>
      </c>
      <c r="N355" s="75">
        <v>3811.500732421875</v>
      </c>
      <c r="O355" s="76"/>
      <c r="P355" s="77"/>
      <c r="Q355" s="77"/>
      <c r="R355" s="87"/>
      <c r="S355" s="49">
        <v>0</v>
      </c>
      <c r="T355" s="49">
        <v>1</v>
      </c>
      <c r="U355" s="87"/>
      <c r="V355" s="51"/>
      <c r="W355" s="51"/>
      <c r="X355" s="51"/>
      <c r="Y355" s="51"/>
      <c r="Z355" s="50"/>
      <c r="AA355" s="72">
        <v>355</v>
      </c>
      <c r="AB355" s="72"/>
      <c r="AC355" s="73"/>
      <c r="AD355" s="79">
        <v>2456</v>
      </c>
      <c r="AE355" s="79">
        <v>526</v>
      </c>
      <c r="AF355" s="79">
        <v>31672</v>
      </c>
      <c r="AG355" s="79">
        <v>46</v>
      </c>
      <c r="AH355" s="79">
        <v>-14400</v>
      </c>
      <c r="AI355" s="79" t="s">
        <v>4461</v>
      </c>
      <c r="AJ355" s="79"/>
      <c r="AK355" s="79"/>
      <c r="AL355" s="79" t="s">
        <v>5203</v>
      </c>
      <c r="AM355" s="81">
        <v>41249.174351851849</v>
      </c>
      <c r="AN355" s="79" t="s">
        <v>5782</v>
      </c>
      <c r="AO355" s="85" t="s">
        <v>6135</v>
      </c>
      <c r="AP355" s="79" t="s">
        <v>66</v>
      </c>
      <c r="AQ355" s="2"/>
      <c r="AR355" s="3"/>
      <c r="AS355" s="3"/>
      <c r="AT355" s="3"/>
      <c r="AU355" s="3"/>
    </row>
    <row r="356" spans="1:47" x14ac:dyDescent="0.25">
      <c r="A356" s="65" t="s">
        <v>430</v>
      </c>
      <c r="B356" s="66"/>
      <c r="C356" s="66"/>
      <c r="D356" s="67"/>
      <c r="E356" s="69"/>
      <c r="F356" s="103" t="s">
        <v>5574</v>
      </c>
      <c r="G356" s="66"/>
      <c r="H356" s="70"/>
      <c r="I356" s="71"/>
      <c r="J356" s="71"/>
      <c r="K356" s="70" t="s">
        <v>6701</v>
      </c>
      <c r="L356" s="74"/>
      <c r="M356" s="75">
        <v>4450.638671875</v>
      </c>
      <c r="N356" s="75">
        <v>7804.67724609375</v>
      </c>
      <c r="O356" s="76"/>
      <c r="P356" s="77"/>
      <c r="Q356" s="77"/>
      <c r="R356" s="87"/>
      <c r="S356" s="49">
        <v>0</v>
      </c>
      <c r="T356" s="49">
        <v>1</v>
      </c>
      <c r="U356" s="87"/>
      <c r="V356" s="51"/>
      <c r="W356" s="51"/>
      <c r="X356" s="51"/>
      <c r="Y356" s="51"/>
      <c r="Z356" s="50"/>
      <c r="AA356" s="72">
        <v>356</v>
      </c>
      <c r="AB356" s="72"/>
      <c r="AC356" s="73"/>
      <c r="AD356" s="79">
        <v>164</v>
      </c>
      <c r="AE356" s="79">
        <v>42</v>
      </c>
      <c r="AF356" s="79">
        <v>291</v>
      </c>
      <c r="AG356" s="79">
        <v>138</v>
      </c>
      <c r="AH356" s="79"/>
      <c r="AI356" s="79"/>
      <c r="AJ356" s="79"/>
      <c r="AK356" s="79"/>
      <c r="AL356" s="79"/>
      <c r="AM356" s="81">
        <v>41737.553726851853</v>
      </c>
      <c r="AN356" s="79" t="s">
        <v>5782</v>
      </c>
      <c r="AO356" s="85" t="s">
        <v>6136</v>
      </c>
      <c r="AP356" s="79" t="s">
        <v>66</v>
      </c>
      <c r="AQ356" s="2"/>
      <c r="AR356" s="3"/>
      <c r="AS356" s="3"/>
      <c r="AT356" s="3"/>
      <c r="AU356" s="3"/>
    </row>
    <row r="357" spans="1:47" x14ac:dyDescent="0.25">
      <c r="A357" s="65" t="s">
        <v>431</v>
      </c>
      <c r="B357" s="66"/>
      <c r="C357" s="66"/>
      <c r="D357" s="67"/>
      <c r="E357" s="69"/>
      <c r="F357" s="103" t="s">
        <v>5575</v>
      </c>
      <c r="G357" s="66"/>
      <c r="H357" s="70"/>
      <c r="I357" s="71"/>
      <c r="J357" s="71"/>
      <c r="K357" s="70" t="s">
        <v>6702</v>
      </c>
      <c r="L357" s="74"/>
      <c r="M357" s="75">
        <v>2589.37939453125</v>
      </c>
      <c r="N357" s="75">
        <v>8277.0380859375</v>
      </c>
      <c r="O357" s="76"/>
      <c r="P357" s="77"/>
      <c r="Q357" s="77"/>
      <c r="R357" s="87"/>
      <c r="S357" s="49">
        <v>0</v>
      </c>
      <c r="T357" s="49">
        <v>2</v>
      </c>
      <c r="U357" s="87"/>
      <c r="V357" s="51"/>
      <c r="W357" s="51"/>
      <c r="X357" s="51"/>
      <c r="Y357" s="51"/>
      <c r="Z357" s="50"/>
      <c r="AA357" s="72">
        <v>357</v>
      </c>
      <c r="AB357" s="72"/>
      <c r="AC357" s="73"/>
      <c r="AD357" s="79">
        <v>47</v>
      </c>
      <c r="AE357" s="79">
        <v>17</v>
      </c>
      <c r="AF357" s="79">
        <v>48</v>
      </c>
      <c r="AG357" s="79">
        <v>7</v>
      </c>
      <c r="AH357" s="79"/>
      <c r="AI357" s="79"/>
      <c r="AJ357" s="79"/>
      <c r="AK357" s="79"/>
      <c r="AL357" s="79"/>
      <c r="AM357" s="81">
        <v>41466.161874999998</v>
      </c>
      <c r="AN357" s="79" t="s">
        <v>5782</v>
      </c>
      <c r="AO357" s="85" t="s">
        <v>6137</v>
      </c>
      <c r="AP357" s="79" t="s">
        <v>66</v>
      </c>
      <c r="AQ357" s="2"/>
      <c r="AR357" s="3"/>
      <c r="AS357" s="3"/>
      <c r="AT357" s="3"/>
      <c r="AU357" s="3"/>
    </row>
    <row r="358" spans="1:47" x14ac:dyDescent="0.25">
      <c r="A358" s="65" t="s">
        <v>434</v>
      </c>
      <c r="B358" s="66"/>
      <c r="C358" s="66"/>
      <c r="D358" s="67"/>
      <c r="E358" s="69"/>
      <c r="F358" s="103" t="s">
        <v>5576</v>
      </c>
      <c r="G358" s="66"/>
      <c r="H358" s="70"/>
      <c r="I358" s="71"/>
      <c r="J358" s="71"/>
      <c r="K358" s="70" t="s">
        <v>6703</v>
      </c>
      <c r="L358" s="74"/>
      <c r="M358" s="75">
        <v>4501.77099609375</v>
      </c>
      <c r="N358" s="75">
        <v>7444.521484375</v>
      </c>
      <c r="O358" s="76"/>
      <c r="P358" s="77"/>
      <c r="Q358" s="77"/>
      <c r="R358" s="87"/>
      <c r="S358" s="49">
        <v>0</v>
      </c>
      <c r="T358" s="49">
        <v>2</v>
      </c>
      <c r="U358" s="87"/>
      <c r="V358" s="51"/>
      <c r="W358" s="51"/>
      <c r="X358" s="51"/>
      <c r="Y358" s="51"/>
      <c r="Z358" s="50"/>
      <c r="AA358" s="72">
        <v>358</v>
      </c>
      <c r="AB358" s="72"/>
      <c r="AC358" s="73"/>
      <c r="AD358" s="79">
        <v>317</v>
      </c>
      <c r="AE358" s="79">
        <v>312</v>
      </c>
      <c r="AF358" s="79">
        <v>5250</v>
      </c>
      <c r="AG358" s="79">
        <v>1817</v>
      </c>
      <c r="AH358" s="79">
        <v>-25200</v>
      </c>
      <c r="AI358" s="79" t="s">
        <v>4462</v>
      </c>
      <c r="AJ358" s="79" t="s">
        <v>4816</v>
      </c>
      <c r="AK358" s="79"/>
      <c r="AL358" s="79" t="s">
        <v>5204</v>
      </c>
      <c r="AM358" s="81">
        <v>41830.551493055558</v>
      </c>
      <c r="AN358" s="79" t="s">
        <v>5782</v>
      </c>
      <c r="AO358" s="85" t="s">
        <v>6138</v>
      </c>
      <c r="AP358" s="79" t="s">
        <v>66</v>
      </c>
      <c r="AQ358" s="2"/>
      <c r="AR358" s="3"/>
      <c r="AS358" s="3"/>
      <c r="AT358" s="3"/>
      <c r="AU358" s="3"/>
    </row>
    <row r="359" spans="1:47" x14ac:dyDescent="0.25">
      <c r="A359" s="65" t="s">
        <v>435</v>
      </c>
      <c r="B359" s="66"/>
      <c r="C359" s="66"/>
      <c r="D359" s="67"/>
      <c r="E359" s="69"/>
      <c r="F359" s="103" t="s">
        <v>5577</v>
      </c>
      <c r="G359" s="66"/>
      <c r="H359" s="70"/>
      <c r="I359" s="71"/>
      <c r="J359" s="71"/>
      <c r="K359" s="70" t="s">
        <v>6704</v>
      </c>
      <c r="L359" s="74"/>
      <c r="M359" s="75">
        <v>2823.115478515625</v>
      </c>
      <c r="N359" s="75">
        <v>7817.23681640625</v>
      </c>
      <c r="O359" s="76"/>
      <c r="P359" s="77"/>
      <c r="Q359" s="77"/>
      <c r="R359" s="87"/>
      <c r="S359" s="49">
        <v>0</v>
      </c>
      <c r="T359" s="49">
        <v>2</v>
      </c>
      <c r="U359" s="87"/>
      <c r="V359" s="51"/>
      <c r="W359" s="51"/>
      <c r="X359" s="51"/>
      <c r="Y359" s="51"/>
      <c r="Z359" s="50"/>
      <c r="AA359" s="72">
        <v>359</v>
      </c>
      <c r="AB359" s="72"/>
      <c r="AC359" s="73"/>
      <c r="AD359" s="79">
        <v>1307</v>
      </c>
      <c r="AE359" s="79">
        <v>1176</v>
      </c>
      <c r="AF359" s="79">
        <v>2265</v>
      </c>
      <c r="AG359" s="79">
        <v>667</v>
      </c>
      <c r="AH359" s="79">
        <v>-14400</v>
      </c>
      <c r="AI359" s="79" t="s">
        <v>4463</v>
      </c>
      <c r="AJ359" s="79" t="s">
        <v>4817</v>
      </c>
      <c r="AK359" s="85" t="s">
        <v>5078</v>
      </c>
      <c r="AL359" s="79" t="s">
        <v>5203</v>
      </c>
      <c r="AM359" s="81">
        <v>39387.129571759258</v>
      </c>
      <c r="AN359" s="79" t="s">
        <v>5782</v>
      </c>
      <c r="AO359" s="85" t="s">
        <v>6139</v>
      </c>
      <c r="AP359" s="79" t="s">
        <v>66</v>
      </c>
      <c r="AQ359" s="2"/>
      <c r="AR359" s="3"/>
      <c r="AS359" s="3"/>
      <c r="AT359" s="3"/>
      <c r="AU359" s="3"/>
    </row>
    <row r="360" spans="1:47" x14ac:dyDescent="0.25">
      <c r="A360" s="65" t="s">
        <v>436</v>
      </c>
      <c r="B360" s="66"/>
      <c r="C360" s="66"/>
      <c r="D360" s="67"/>
      <c r="E360" s="69"/>
      <c r="F360" s="103" t="s">
        <v>5578</v>
      </c>
      <c r="G360" s="66"/>
      <c r="H360" s="70"/>
      <c r="I360" s="71"/>
      <c r="J360" s="71"/>
      <c r="K360" s="70" t="s">
        <v>6705</v>
      </c>
      <c r="L360" s="74"/>
      <c r="M360" s="75">
        <v>8893.84765625</v>
      </c>
      <c r="N360" s="75">
        <v>2650.48876953125</v>
      </c>
      <c r="O360" s="76"/>
      <c r="P360" s="77"/>
      <c r="Q360" s="77"/>
      <c r="R360" s="87"/>
      <c r="S360" s="49">
        <v>1</v>
      </c>
      <c r="T360" s="49">
        <v>1</v>
      </c>
      <c r="U360" s="87"/>
      <c r="V360" s="51"/>
      <c r="W360" s="51"/>
      <c r="X360" s="51"/>
      <c r="Y360" s="51"/>
      <c r="Z360" s="50"/>
      <c r="AA360" s="72">
        <v>360</v>
      </c>
      <c r="AB360" s="72"/>
      <c r="AC360" s="73"/>
      <c r="AD360" s="79">
        <v>486</v>
      </c>
      <c r="AE360" s="79">
        <v>2028</v>
      </c>
      <c r="AF360" s="79">
        <v>39334</v>
      </c>
      <c r="AG360" s="79">
        <v>1964</v>
      </c>
      <c r="AH360" s="79">
        <v>-14400</v>
      </c>
      <c r="AI360" s="79" t="s">
        <v>4464</v>
      </c>
      <c r="AJ360" s="79" t="s">
        <v>4818</v>
      </c>
      <c r="AK360" s="85" t="s">
        <v>5079</v>
      </c>
      <c r="AL360" s="79" t="s">
        <v>5203</v>
      </c>
      <c r="AM360" s="81">
        <v>40164.645057870373</v>
      </c>
      <c r="AN360" s="79" t="s">
        <v>5782</v>
      </c>
      <c r="AO360" s="85" t="s">
        <v>6140</v>
      </c>
      <c r="AP360" s="79" t="s">
        <v>66</v>
      </c>
      <c r="AQ360" s="2"/>
      <c r="AR360" s="3"/>
      <c r="AS360" s="3"/>
      <c r="AT360" s="3"/>
      <c r="AU360" s="3"/>
    </row>
    <row r="361" spans="1:47" x14ac:dyDescent="0.25">
      <c r="A361" s="65" t="s">
        <v>437</v>
      </c>
      <c r="B361" s="66"/>
      <c r="C361" s="66"/>
      <c r="D361" s="67"/>
      <c r="E361" s="69"/>
      <c r="F361" s="103" t="s">
        <v>5579</v>
      </c>
      <c r="G361" s="66"/>
      <c r="H361" s="70"/>
      <c r="I361" s="71"/>
      <c r="J361" s="71"/>
      <c r="K361" s="70" t="s">
        <v>6706</v>
      </c>
      <c r="L361" s="74"/>
      <c r="M361" s="75">
        <v>8420.2109375</v>
      </c>
      <c r="N361" s="75">
        <v>3448.147705078125</v>
      </c>
      <c r="O361" s="76"/>
      <c r="P361" s="77"/>
      <c r="Q361" s="77"/>
      <c r="R361" s="87"/>
      <c r="S361" s="49">
        <v>1</v>
      </c>
      <c r="T361" s="49">
        <v>2</v>
      </c>
      <c r="U361" s="87"/>
      <c r="V361" s="51"/>
      <c r="W361" s="51"/>
      <c r="X361" s="51"/>
      <c r="Y361" s="51"/>
      <c r="Z361" s="50"/>
      <c r="AA361" s="72">
        <v>361</v>
      </c>
      <c r="AB361" s="72"/>
      <c r="AC361" s="73"/>
      <c r="AD361" s="79">
        <v>320</v>
      </c>
      <c r="AE361" s="79">
        <v>164</v>
      </c>
      <c r="AF361" s="79">
        <v>51</v>
      </c>
      <c r="AG361" s="79">
        <v>4</v>
      </c>
      <c r="AH361" s="79">
        <v>-14400</v>
      </c>
      <c r="AI361" s="79" t="s">
        <v>4465</v>
      </c>
      <c r="AJ361" s="79" t="s">
        <v>4645</v>
      </c>
      <c r="AK361" s="85" t="s">
        <v>5080</v>
      </c>
      <c r="AL361" s="79" t="s">
        <v>5203</v>
      </c>
      <c r="AM361" s="81">
        <v>41351.676249999997</v>
      </c>
      <c r="AN361" s="79" t="s">
        <v>5782</v>
      </c>
      <c r="AO361" s="85" t="s">
        <v>6141</v>
      </c>
      <c r="AP361" s="79" t="s">
        <v>66</v>
      </c>
      <c r="AQ361" s="2"/>
      <c r="AR361" s="3"/>
      <c r="AS361" s="3"/>
      <c r="AT361" s="3"/>
      <c r="AU361" s="3"/>
    </row>
    <row r="362" spans="1:47" x14ac:dyDescent="0.25">
      <c r="A362" s="65" t="s">
        <v>705</v>
      </c>
      <c r="B362" s="66"/>
      <c r="C362" s="66"/>
      <c r="D362" s="67"/>
      <c r="E362" s="69"/>
      <c r="F362" s="103" t="s">
        <v>5580</v>
      </c>
      <c r="G362" s="66"/>
      <c r="H362" s="70"/>
      <c r="I362" s="71"/>
      <c r="J362" s="71"/>
      <c r="K362" s="70" t="s">
        <v>6707</v>
      </c>
      <c r="L362" s="74"/>
      <c r="M362" s="75">
        <v>8420.2109375</v>
      </c>
      <c r="N362" s="75">
        <v>3209.47802734375</v>
      </c>
      <c r="O362" s="76"/>
      <c r="P362" s="77"/>
      <c r="Q362" s="77"/>
      <c r="R362" s="87"/>
      <c r="S362" s="49">
        <v>1</v>
      </c>
      <c r="T362" s="49">
        <v>0</v>
      </c>
      <c r="U362" s="87"/>
      <c r="V362" s="51"/>
      <c r="W362" s="51"/>
      <c r="X362" s="51"/>
      <c r="Y362" s="51"/>
      <c r="Z362" s="50"/>
      <c r="AA362" s="72">
        <v>362</v>
      </c>
      <c r="AB362" s="72"/>
      <c r="AC362" s="73"/>
      <c r="AD362" s="79">
        <v>92</v>
      </c>
      <c r="AE362" s="79">
        <v>402</v>
      </c>
      <c r="AF362" s="79">
        <v>462</v>
      </c>
      <c r="AG362" s="79">
        <v>88</v>
      </c>
      <c r="AH362" s="79">
        <v>-14400</v>
      </c>
      <c r="AI362" s="79" t="s">
        <v>4466</v>
      </c>
      <c r="AJ362" s="79" t="s">
        <v>4694</v>
      </c>
      <c r="AK362" s="85" t="s">
        <v>5081</v>
      </c>
      <c r="AL362" s="79" t="s">
        <v>5203</v>
      </c>
      <c r="AM362" s="81">
        <v>41670.112662037034</v>
      </c>
      <c r="AN362" s="79" t="s">
        <v>5782</v>
      </c>
      <c r="AO362" s="85" t="s">
        <v>6142</v>
      </c>
      <c r="AP362" s="79" t="s">
        <v>65</v>
      </c>
      <c r="AQ362" s="2"/>
      <c r="AR362" s="3"/>
      <c r="AS362" s="3"/>
      <c r="AT362" s="3"/>
      <c r="AU362" s="3"/>
    </row>
    <row r="363" spans="1:47" x14ac:dyDescent="0.25">
      <c r="A363" s="65" t="s">
        <v>438</v>
      </c>
      <c r="B363" s="66"/>
      <c r="C363" s="66"/>
      <c r="D363" s="67"/>
      <c r="E363" s="69"/>
      <c r="F363" s="103" t="s">
        <v>5581</v>
      </c>
      <c r="G363" s="66"/>
      <c r="H363" s="70"/>
      <c r="I363" s="71"/>
      <c r="J363" s="71"/>
      <c r="K363" s="70" t="s">
        <v>6708</v>
      </c>
      <c r="L363" s="74"/>
      <c r="M363" s="75">
        <v>9036.6904296875</v>
      </c>
      <c r="N363" s="75">
        <v>3868.959716796875</v>
      </c>
      <c r="O363" s="76"/>
      <c r="P363" s="77"/>
      <c r="Q363" s="77"/>
      <c r="R363" s="87"/>
      <c r="S363" s="49">
        <v>3</v>
      </c>
      <c r="T363" s="49">
        <v>2</v>
      </c>
      <c r="U363" s="87"/>
      <c r="V363" s="51"/>
      <c r="W363" s="51"/>
      <c r="X363" s="51"/>
      <c r="Y363" s="51"/>
      <c r="Z363" s="50"/>
      <c r="AA363" s="72">
        <v>363</v>
      </c>
      <c r="AB363" s="72"/>
      <c r="AC363" s="73"/>
      <c r="AD363" s="79">
        <v>857</v>
      </c>
      <c r="AE363" s="79">
        <v>309</v>
      </c>
      <c r="AF363" s="79">
        <v>1774</v>
      </c>
      <c r="AG363" s="79">
        <v>4605</v>
      </c>
      <c r="AH363" s="79">
        <v>-25200</v>
      </c>
      <c r="AI363" s="79" t="s">
        <v>4467</v>
      </c>
      <c r="AJ363" s="79" t="s">
        <v>4654</v>
      </c>
      <c r="AK363" s="85" t="s">
        <v>5082</v>
      </c>
      <c r="AL363" s="79" t="s">
        <v>5204</v>
      </c>
      <c r="AM363" s="81">
        <v>42160.607974537037</v>
      </c>
      <c r="AN363" s="79" t="s">
        <v>5782</v>
      </c>
      <c r="AO363" s="85" t="s">
        <v>6143</v>
      </c>
      <c r="AP363" s="79" t="s">
        <v>66</v>
      </c>
      <c r="AQ363" s="2"/>
      <c r="AR363" s="3"/>
      <c r="AS363" s="3"/>
      <c r="AT363" s="3"/>
      <c r="AU363" s="3"/>
    </row>
    <row r="364" spans="1:47" x14ac:dyDescent="0.25">
      <c r="A364" s="65" t="s">
        <v>439</v>
      </c>
      <c r="B364" s="66"/>
      <c r="C364" s="66"/>
      <c r="D364" s="67"/>
      <c r="E364" s="69"/>
      <c r="F364" s="103" t="s">
        <v>5582</v>
      </c>
      <c r="G364" s="66"/>
      <c r="H364" s="70"/>
      <c r="I364" s="71"/>
      <c r="J364" s="71"/>
      <c r="K364" s="70" t="s">
        <v>6709</v>
      </c>
      <c r="L364" s="74"/>
      <c r="M364" s="75">
        <v>9427.62890625</v>
      </c>
      <c r="N364" s="75">
        <v>4048.2919921875</v>
      </c>
      <c r="O364" s="76"/>
      <c r="P364" s="77"/>
      <c r="Q364" s="77"/>
      <c r="R364" s="87"/>
      <c r="S364" s="49">
        <v>2</v>
      </c>
      <c r="T364" s="49">
        <v>1</v>
      </c>
      <c r="U364" s="87"/>
      <c r="V364" s="51"/>
      <c r="W364" s="51"/>
      <c r="X364" s="51"/>
      <c r="Y364" s="51"/>
      <c r="Z364" s="50"/>
      <c r="AA364" s="72">
        <v>364</v>
      </c>
      <c r="AB364" s="72"/>
      <c r="AC364" s="73"/>
      <c r="AD364" s="79">
        <v>21424</v>
      </c>
      <c r="AE364" s="79">
        <v>24509</v>
      </c>
      <c r="AF364" s="79">
        <v>25798</v>
      </c>
      <c r="AG364" s="79">
        <v>11704</v>
      </c>
      <c r="AH364" s="79">
        <v>-25200</v>
      </c>
      <c r="AI364" s="79" t="s">
        <v>4468</v>
      </c>
      <c r="AJ364" s="79" t="s">
        <v>4819</v>
      </c>
      <c r="AK364" s="85" t="s">
        <v>5083</v>
      </c>
      <c r="AL364" s="79" t="s">
        <v>5204</v>
      </c>
      <c r="AM364" s="81">
        <v>41909.091053240743</v>
      </c>
      <c r="AN364" s="79" t="s">
        <v>5782</v>
      </c>
      <c r="AO364" s="85" t="s">
        <v>6144</v>
      </c>
      <c r="AP364" s="79" t="s">
        <v>66</v>
      </c>
      <c r="AQ364" s="2"/>
      <c r="AR364" s="3"/>
      <c r="AS364" s="3"/>
      <c r="AT364" s="3"/>
      <c r="AU364" s="3"/>
    </row>
    <row r="365" spans="1:47" x14ac:dyDescent="0.25">
      <c r="A365" s="65" t="s">
        <v>440</v>
      </c>
      <c r="B365" s="66"/>
      <c r="C365" s="66"/>
      <c r="D365" s="67"/>
      <c r="E365" s="69"/>
      <c r="F365" s="103" t="s">
        <v>5583</v>
      </c>
      <c r="G365" s="66"/>
      <c r="H365" s="70"/>
      <c r="I365" s="71"/>
      <c r="J365" s="71"/>
      <c r="K365" s="70" t="s">
        <v>6710</v>
      </c>
      <c r="L365" s="74"/>
      <c r="M365" s="75">
        <v>9124.4482421875</v>
      </c>
      <c r="N365" s="75">
        <v>4446.79150390625</v>
      </c>
      <c r="O365" s="76"/>
      <c r="P365" s="77"/>
      <c r="Q365" s="77"/>
      <c r="R365" s="87"/>
      <c r="S365" s="49">
        <v>0</v>
      </c>
      <c r="T365" s="49">
        <v>2</v>
      </c>
      <c r="U365" s="87"/>
      <c r="V365" s="51"/>
      <c r="W365" s="51"/>
      <c r="X365" s="51"/>
      <c r="Y365" s="51"/>
      <c r="Z365" s="50"/>
      <c r="AA365" s="72">
        <v>365</v>
      </c>
      <c r="AB365" s="72"/>
      <c r="AC365" s="73"/>
      <c r="AD365" s="79">
        <v>1405</v>
      </c>
      <c r="AE365" s="79">
        <v>1269</v>
      </c>
      <c r="AF365" s="79">
        <v>16517</v>
      </c>
      <c r="AG365" s="79">
        <v>2444</v>
      </c>
      <c r="AH365" s="79">
        <v>-14400</v>
      </c>
      <c r="AI365" s="79" t="s">
        <v>4469</v>
      </c>
      <c r="AJ365" s="79" t="s">
        <v>4820</v>
      </c>
      <c r="AK365" s="85" t="s">
        <v>5084</v>
      </c>
      <c r="AL365" s="79" t="s">
        <v>5203</v>
      </c>
      <c r="AM365" s="81">
        <v>39891.536296296297</v>
      </c>
      <c r="AN365" s="79" t="s">
        <v>5782</v>
      </c>
      <c r="AO365" s="85" t="s">
        <v>6145</v>
      </c>
      <c r="AP365" s="79" t="s">
        <v>66</v>
      </c>
      <c r="AQ365" s="2"/>
      <c r="AR365" s="3"/>
      <c r="AS365" s="3"/>
      <c r="AT365" s="3"/>
      <c r="AU365" s="3"/>
    </row>
    <row r="366" spans="1:47" x14ac:dyDescent="0.25">
      <c r="A366" s="65" t="s">
        <v>441</v>
      </c>
      <c r="B366" s="66"/>
      <c r="C366" s="66"/>
      <c r="D366" s="67"/>
      <c r="E366" s="69"/>
      <c r="F366" s="103" t="s">
        <v>5584</v>
      </c>
      <c r="G366" s="66"/>
      <c r="H366" s="70"/>
      <c r="I366" s="71"/>
      <c r="J366" s="71"/>
      <c r="K366" s="70" t="s">
        <v>6711</v>
      </c>
      <c r="L366" s="74"/>
      <c r="M366" s="75">
        <v>2437.88623046875</v>
      </c>
      <c r="N366" s="75">
        <v>8249.697265625</v>
      </c>
      <c r="O366" s="76"/>
      <c r="P366" s="77"/>
      <c r="Q366" s="77"/>
      <c r="R366" s="87"/>
      <c r="S366" s="49">
        <v>0</v>
      </c>
      <c r="T366" s="49">
        <v>2</v>
      </c>
      <c r="U366" s="87"/>
      <c r="V366" s="51"/>
      <c r="W366" s="51"/>
      <c r="X366" s="51"/>
      <c r="Y366" s="51"/>
      <c r="Z366" s="50"/>
      <c r="AA366" s="72">
        <v>366</v>
      </c>
      <c r="AB366" s="72"/>
      <c r="AC366" s="73"/>
      <c r="AD366" s="79">
        <v>76</v>
      </c>
      <c r="AE366" s="79">
        <v>17</v>
      </c>
      <c r="AF366" s="79">
        <v>13</v>
      </c>
      <c r="AG366" s="79">
        <v>4</v>
      </c>
      <c r="AH366" s="79">
        <v>-25200</v>
      </c>
      <c r="AI366" s="79" t="s">
        <v>4470</v>
      </c>
      <c r="AJ366" s="79" t="s">
        <v>4654</v>
      </c>
      <c r="AK366" s="79"/>
      <c r="AL366" s="79" t="s">
        <v>5204</v>
      </c>
      <c r="AM366" s="81">
        <v>42813.838449074072</v>
      </c>
      <c r="AN366" s="79" t="s">
        <v>5782</v>
      </c>
      <c r="AO366" s="85" t="s">
        <v>6146</v>
      </c>
      <c r="AP366" s="79" t="s">
        <v>66</v>
      </c>
      <c r="AQ366" s="2"/>
      <c r="AR366" s="3"/>
      <c r="AS366" s="3"/>
      <c r="AT366" s="3"/>
      <c r="AU366" s="3"/>
    </row>
    <row r="367" spans="1:47" x14ac:dyDescent="0.25">
      <c r="A367" s="65" t="s">
        <v>442</v>
      </c>
      <c r="B367" s="66"/>
      <c r="C367" s="66"/>
      <c r="D367" s="67"/>
      <c r="E367" s="69"/>
      <c r="F367" s="103" t="s">
        <v>5585</v>
      </c>
      <c r="G367" s="66"/>
      <c r="H367" s="70"/>
      <c r="I367" s="71"/>
      <c r="J367" s="71"/>
      <c r="K367" s="70" t="s">
        <v>6712</v>
      </c>
      <c r="L367" s="74"/>
      <c r="M367" s="75">
        <v>4283.45849609375</v>
      </c>
      <c r="N367" s="75">
        <v>9034.5302734375</v>
      </c>
      <c r="O367" s="76"/>
      <c r="P367" s="77"/>
      <c r="Q367" s="77"/>
      <c r="R367" s="87"/>
      <c r="S367" s="49">
        <v>0</v>
      </c>
      <c r="T367" s="49">
        <v>1</v>
      </c>
      <c r="U367" s="87"/>
      <c r="V367" s="51"/>
      <c r="W367" s="51"/>
      <c r="X367" s="51"/>
      <c r="Y367" s="51"/>
      <c r="Z367" s="50"/>
      <c r="AA367" s="72">
        <v>367</v>
      </c>
      <c r="AB367" s="72"/>
      <c r="AC367" s="73"/>
      <c r="AD367" s="79">
        <v>616</v>
      </c>
      <c r="AE367" s="79">
        <v>227</v>
      </c>
      <c r="AF367" s="79">
        <v>3272</v>
      </c>
      <c r="AG367" s="79">
        <v>4341</v>
      </c>
      <c r="AH367" s="79">
        <v>-14400</v>
      </c>
      <c r="AI367" s="79" t="s">
        <v>4471</v>
      </c>
      <c r="AJ367" s="79"/>
      <c r="AK367" s="85" t="s">
        <v>5085</v>
      </c>
      <c r="AL367" s="79" t="s">
        <v>5203</v>
      </c>
      <c r="AM367" s="81">
        <v>42080.71947916667</v>
      </c>
      <c r="AN367" s="79" t="s">
        <v>5782</v>
      </c>
      <c r="AO367" s="85" t="s">
        <v>6147</v>
      </c>
      <c r="AP367" s="79" t="s">
        <v>66</v>
      </c>
      <c r="AQ367" s="2"/>
      <c r="AR367" s="3"/>
      <c r="AS367" s="3"/>
      <c r="AT367" s="3"/>
      <c r="AU367" s="3"/>
    </row>
    <row r="368" spans="1:47" x14ac:dyDescent="0.25">
      <c r="A368" s="65" t="s">
        <v>443</v>
      </c>
      <c r="B368" s="66"/>
      <c r="C368" s="66"/>
      <c r="D368" s="67"/>
      <c r="E368" s="69"/>
      <c r="F368" s="103" t="s">
        <v>5586</v>
      </c>
      <c r="G368" s="66"/>
      <c r="H368" s="70"/>
      <c r="I368" s="71"/>
      <c r="J368" s="71"/>
      <c r="K368" s="70" t="s">
        <v>6713</v>
      </c>
      <c r="L368" s="74"/>
      <c r="M368" s="75">
        <v>253.16848754882813</v>
      </c>
      <c r="N368" s="75">
        <v>7543.6318359375</v>
      </c>
      <c r="O368" s="76"/>
      <c r="P368" s="77"/>
      <c r="Q368" s="77"/>
      <c r="R368" s="87"/>
      <c r="S368" s="49">
        <v>0</v>
      </c>
      <c r="T368" s="49">
        <v>1</v>
      </c>
      <c r="U368" s="87"/>
      <c r="V368" s="51"/>
      <c r="W368" s="51"/>
      <c r="X368" s="51"/>
      <c r="Y368" s="51"/>
      <c r="Z368" s="50"/>
      <c r="AA368" s="72">
        <v>368</v>
      </c>
      <c r="AB368" s="72"/>
      <c r="AC368" s="73"/>
      <c r="AD368" s="79">
        <v>2300</v>
      </c>
      <c r="AE368" s="79">
        <v>717</v>
      </c>
      <c r="AF368" s="79">
        <v>6705</v>
      </c>
      <c r="AG368" s="79">
        <v>13346</v>
      </c>
      <c r="AH368" s="79"/>
      <c r="AI368" s="79"/>
      <c r="AJ368" s="79"/>
      <c r="AK368" s="79"/>
      <c r="AL368" s="79"/>
      <c r="AM368" s="81">
        <v>42762.265011574076</v>
      </c>
      <c r="AN368" s="79" t="s">
        <v>5782</v>
      </c>
      <c r="AO368" s="85" t="s">
        <v>6148</v>
      </c>
      <c r="AP368" s="79" t="s">
        <v>66</v>
      </c>
      <c r="AQ368" s="2"/>
      <c r="AR368" s="3"/>
      <c r="AS368" s="3"/>
      <c r="AT368" s="3"/>
      <c r="AU368" s="3"/>
    </row>
    <row r="369" spans="1:47" x14ac:dyDescent="0.25">
      <c r="A369" s="65" t="s">
        <v>444</v>
      </c>
      <c r="B369" s="66"/>
      <c r="C369" s="66"/>
      <c r="D369" s="67"/>
      <c r="E369" s="69"/>
      <c r="F369" s="103" t="s">
        <v>5587</v>
      </c>
      <c r="G369" s="66"/>
      <c r="H369" s="70"/>
      <c r="I369" s="71"/>
      <c r="J369" s="71"/>
      <c r="K369" s="70" t="s">
        <v>6714</v>
      </c>
      <c r="L369" s="74"/>
      <c r="M369" s="75">
        <v>3455.55419921875</v>
      </c>
      <c r="N369" s="75">
        <v>7364.09716796875</v>
      </c>
      <c r="O369" s="76"/>
      <c r="P369" s="77"/>
      <c r="Q369" s="77"/>
      <c r="R369" s="87"/>
      <c r="S369" s="49">
        <v>1</v>
      </c>
      <c r="T369" s="49">
        <v>4</v>
      </c>
      <c r="U369" s="87"/>
      <c r="V369" s="51"/>
      <c r="W369" s="51"/>
      <c r="X369" s="51"/>
      <c r="Y369" s="51"/>
      <c r="Z369" s="50"/>
      <c r="AA369" s="72">
        <v>369</v>
      </c>
      <c r="AB369" s="72"/>
      <c r="AC369" s="73"/>
      <c r="AD369" s="79">
        <v>2042</v>
      </c>
      <c r="AE369" s="79">
        <v>1909</v>
      </c>
      <c r="AF369" s="79">
        <v>4727</v>
      </c>
      <c r="AG369" s="79">
        <v>2836</v>
      </c>
      <c r="AH369" s="79"/>
      <c r="AI369" s="79" t="s">
        <v>4472</v>
      </c>
      <c r="AJ369" s="79" t="s">
        <v>4645</v>
      </c>
      <c r="AK369" s="85" t="s">
        <v>5086</v>
      </c>
      <c r="AL369" s="79"/>
      <c r="AM369" s="81">
        <v>40379.507951388892</v>
      </c>
      <c r="AN369" s="79" t="s">
        <v>5782</v>
      </c>
      <c r="AO369" s="85" t="s">
        <v>6149</v>
      </c>
      <c r="AP369" s="79" t="s">
        <v>66</v>
      </c>
      <c r="AQ369" s="2"/>
      <c r="AR369" s="3"/>
      <c r="AS369" s="3"/>
      <c r="AT369" s="3"/>
      <c r="AU369" s="3"/>
    </row>
    <row r="370" spans="1:47" x14ac:dyDescent="0.25">
      <c r="A370" s="65" t="s">
        <v>706</v>
      </c>
      <c r="B370" s="66"/>
      <c r="C370" s="66"/>
      <c r="D370" s="67"/>
      <c r="E370" s="69"/>
      <c r="F370" s="103" t="s">
        <v>5588</v>
      </c>
      <c r="G370" s="66"/>
      <c r="H370" s="70"/>
      <c r="I370" s="71"/>
      <c r="J370" s="71"/>
      <c r="K370" s="70" t="s">
        <v>6715</v>
      </c>
      <c r="L370" s="74"/>
      <c r="M370" s="75">
        <v>3597.45751953125</v>
      </c>
      <c r="N370" s="75">
        <v>6230.53271484375</v>
      </c>
      <c r="O370" s="76"/>
      <c r="P370" s="77"/>
      <c r="Q370" s="77"/>
      <c r="R370" s="87"/>
      <c r="S370" s="49">
        <v>1</v>
      </c>
      <c r="T370" s="49">
        <v>0</v>
      </c>
      <c r="U370" s="87"/>
      <c r="V370" s="51"/>
      <c r="W370" s="51"/>
      <c r="X370" s="51"/>
      <c r="Y370" s="51"/>
      <c r="Z370" s="50"/>
      <c r="AA370" s="72">
        <v>370</v>
      </c>
      <c r="AB370" s="72"/>
      <c r="AC370" s="73"/>
      <c r="AD370" s="79">
        <v>3659</v>
      </c>
      <c r="AE370" s="79">
        <v>22403</v>
      </c>
      <c r="AF370" s="79">
        <v>7751</v>
      </c>
      <c r="AG370" s="79">
        <v>19844</v>
      </c>
      <c r="AH370" s="79">
        <v>-25200</v>
      </c>
      <c r="AI370" s="79" t="s">
        <v>4473</v>
      </c>
      <c r="AJ370" s="79"/>
      <c r="AK370" s="85" t="s">
        <v>5087</v>
      </c>
      <c r="AL370" s="79" t="s">
        <v>5204</v>
      </c>
      <c r="AM370" s="81">
        <v>41372.265694444446</v>
      </c>
      <c r="AN370" s="79" t="s">
        <v>5782</v>
      </c>
      <c r="AO370" s="85" t="s">
        <v>6150</v>
      </c>
      <c r="AP370" s="79" t="s">
        <v>65</v>
      </c>
      <c r="AQ370" s="2"/>
      <c r="AR370" s="3"/>
      <c r="AS370" s="3"/>
      <c r="AT370" s="3"/>
      <c r="AU370" s="3"/>
    </row>
    <row r="371" spans="1:47" x14ac:dyDescent="0.25">
      <c r="A371" s="65" t="s">
        <v>520</v>
      </c>
      <c r="B371" s="66"/>
      <c r="C371" s="66"/>
      <c r="D371" s="67"/>
      <c r="E371" s="69"/>
      <c r="F371" s="103" t="s">
        <v>5589</v>
      </c>
      <c r="G371" s="66"/>
      <c r="H371" s="70"/>
      <c r="I371" s="71"/>
      <c r="J371" s="71"/>
      <c r="K371" s="70" t="s">
        <v>6716</v>
      </c>
      <c r="L371" s="74"/>
      <c r="M371" s="75">
        <v>3419.401611328125</v>
      </c>
      <c r="N371" s="75">
        <v>7165.1376953125</v>
      </c>
      <c r="O371" s="76"/>
      <c r="P371" s="77"/>
      <c r="Q371" s="77"/>
      <c r="R371" s="87"/>
      <c r="S371" s="49">
        <v>1</v>
      </c>
      <c r="T371" s="49">
        <v>2</v>
      </c>
      <c r="U371" s="87"/>
      <c r="V371" s="51"/>
      <c r="W371" s="51"/>
      <c r="X371" s="51"/>
      <c r="Y371" s="51"/>
      <c r="Z371" s="50"/>
      <c r="AA371" s="72">
        <v>371</v>
      </c>
      <c r="AB371" s="72"/>
      <c r="AC371" s="73"/>
      <c r="AD371" s="79">
        <v>1757</v>
      </c>
      <c r="AE371" s="79">
        <v>2666</v>
      </c>
      <c r="AF371" s="79">
        <v>6741</v>
      </c>
      <c r="AG371" s="79">
        <v>1552</v>
      </c>
      <c r="AH371" s="79">
        <v>-14400</v>
      </c>
      <c r="AI371" s="79" t="s">
        <v>4474</v>
      </c>
      <c r="AJ371" s="79" t="s">
        <v>4650</v>
      </c>
      <c r="AK371" s="85" t="s">
        <v>5088</v>
      </c>
      <c r="AL371" s="79" t="s">
        <v>5203</v>
      </c>
      <c r="AM371" s="81">
        <v>39848.026921296296</v>
      </c>
      <c r="AN371" s="79" t="s">
        <v>5782</v>
      </c>
      <c r="AO371" s="85" t="s">
        <v>6151</v>
      </c>
      <c r="AP371" s="79" t="s">
        <v>66</v>
      </c>
      <c r="AQ371" s="2"/>
      <c r="AR371" s="3"/>
      <c r="AS371" s="3"/>
      <c r="AT371" s="3"/>
      <c r="AU371" s="3"/>
    </row>
    <row r="372" spans="1:47" x14ac:dyDescent="0.25">
      <c r="A372" s="65" t="s">
        <v>445</v>
      </c>
      <c r="B372" s="66"/>
      <c r="C372" s="66"/>
      <c r="D372" s="67"/>
      <c r="E372" s="69"/>
      <c r="F372" s="103" t="s">
        <v>5590</v>
      </c>
      <c r="G372" s="66"/>
      <c r="H372" s="70"/>
      <c r="I372" s="71"/>
      <c r="J372" s="71"/>
      <c r="K372" s="70" t="s">
        <v>6717</v>
      </c>
      <c r="L372" s="74"/>
      <c r="M372" s="75">
        <v>8705.61328125</v>
      </c>
      <c r="N372" s="75">
        <v>7117.20361328125</v>
      </c>
      <c r="O372" s="76"/>
      <c r="P372" s="77"/>
      <c r="Q372" s="77"/>
      <c r="R372" s="87"/>
      <c r="S372" s="49">
        <v>0</v>
      </c>
      <c r="T372" s="49">
        <v>3</v>
      </c>
      <c r="U372" s="87"/>
      <c r="V372" s="51"/>
      <c r="W372" s="51"/>
      <c r="X372" s="51"/>
      <c r="Y372" s="51"/>
      <c r="Z372" s="50"/>
      <c r="AA372" s="72">
        <v>372</v>
      </c>
      <c r="AB372" s="72"/>
      <c r="AC372" s="73"/>
      <c r="AD372" s="79">
        <v>2946</v>
      </c>
      <c r="AE372" s="79">
        <v>32132</v>
      </c>
      <c r="AF372" s="79">
        <v>248884</v>
      </c>
      <c r="AG372" s="79">
        <v>10082</v>
      </c>
      <c r="AH372" s="79">
        <v>-14400</v>
      </c>
      <c r="AI372" s="79" t="s">
        <v>4475</v>
      </c>
      <c r="AJ372" s="79" t="s">
        <v>4701</v>
      </c>
      <c r="AK372" s="85" t="s">
        <v>5089</v>
      </c>
      <c r="AL372" s="79" t="s">
        <v>5203</v>
      </c>
      <c r="AM372" s="81">
        <v>39711.576226851852</v>
      </c>
      <c r="AN372" s="79" t="s">
        <v>5782</v>
      </c>
      <c r="AO372" s="85" t="s">
        <v>6152</v>
      </c>
      <c r="AP372" s="79" t="s">
        <v>66</v>
      </c>
      <c r="AQ372" s="2"/>
      <c r="AR372" s="3"/>
      <c r="AS372" s="3"/>
      <c r="AT372" s="3"/>
      <c r="AU372" s="3"/>
    </row>
    <row r="373" spans="1:47" x14ac:dyDescent="0.25">
      <c r="A373" s="65" t="s">
        <v>707</v>
      </c>
      <c r="B373" s="66"/>
      <c r="C373" s="66"/>
      <c r="D373" s="67"/>
      <c r="E373" s="69"/>
      <c r="F373" s="103" t="s">
        <v>5591</v>
      </c>
      <c r="G373" s="66"/>
      <c r="H373" s="70"/>
      <c r="I373" s="71"/>
      <c r="J373" s="71"/>
      <c r="K373" s="70" t="s">
        <v>6718</v>
      </c>
      <c r="L373" s="74"/>
      <c r="M373" s="75">
        <v>8510.7177734375</v>
      </c>
      <c r="N373" s="75">
        <v>7400.90087890625</v>
      </c>
      <c r="O373" s="76"/>
      <c r="P373" s="77"/>
      <c r="Q373" s="77"/>
      <c r="R373" s="87"/>
      <c r="S373" s="49">
        <v>3</v>
      </c>
      <c r="T373" s="49">
        <v>0</v>
      </c>
      <c r="U373" s="87"/>
      <c r="V373" s="51"/>
      <c r="W373" s="51"/>
      <c r="X373" s="51"/>
      <c r="Y373" s="51"/>
      <c r="Z373" s="50"/>
      <c r="AA373" s="72">
        <v>373</v>
      </c>
      <c r="AB373" s="72"/>
      <c r="AC373" s="73"/>
      <c r="AD373" s="79">
        <v>529</v>
      </c>
      <c r="AE373" s="79">
        <v>798</v>
      </c>
      <c r="AF373" s="79">
        <v>1015</v>
      </c>
      <c r="AG373" s="79">
        <v>138</v>
      </c>
      <c r="AH373" s="79">
        <v>-25200</v>
      </c>
      <c r="AI373" s="79" t="s">
        <v>4476</v>
      </c>
      <c r="AJ373" s="79" t="s">
        <v>4821</v>
      </c>
      <c r="AK373" s="85" t="s">
        <v>5090</v>
      </c>
      <c r="AL373" s="79" t="s">
        <v>5204</v>
      </c>
      <c r="AM373" s="81">
        <v>42488.823020833333</v>
      </c>
      <c r="AN373" s="79" t="s">
        <v>5782</v>
      </c>
      <c r="AO373" s="85" t="s">
        <v>6153</v>
      </c>
      <c r="AP373" s="79" t="s">
        <v>65</v>
      </c>
      <c r="AQ373" s="2"/>
      <c r="AR373" s="3"/>
      <c r="AS373" s="3"/>
      <c r="AT373" s="3"/>
      <c r="AU373" s="3"/>
    </row>
    <row r="374" spans="1:47" x14ac:dyDescent="0.25">
      <c r="A374" s="65" t="s">
        <v>543</v>
      </c>
      <c r="B374" s="66"/>
      <c r="C374" s="66"/>
      <c r="D374" s="67"/>
      <c r="E374" s="69"/>
      <c r="F374" s="103" t="s">
        <v>5592</v>
      </c>
      <c r="G374" s="66"/>
      <c r="H374" s="70"/>
      <c r="I374" s="71"/>
      <c r="J374" s="71"/>
      <c r="K374" s="70" t="s">
        <v>6719</v>
      </c>
      <c r="L374" s="74"/>
      <c r="M374" s="75">
        <v>8294.7333984375</v>
      </c>
      <c r="N374" s="75">
        <v>6832.6015625</v>
      </c>
      <c r="O374" s="76"/>
      <c r="P374" s="77"/>
      <c r="Q374" s="77"/>
      <c r="R374" s="87"/>
      <c r="S374" s="49">
        <v>9</v>
      </c>
      <c r="T374" s="49">
        <v>3</v>
      </c>
      <c r="U374" s="87"/>
      <c r="V374" s="51"/>
      <c r="W374" s="51"/>
      <c r="X374" s="51"/>
      <c r="Y374" s="51"/>
      <c r="Z374" s="50"/>
      <c r="AA374" s="72">
        <v>374</v>
      </c>
      <c r="AB374" s="72"/>
      <c r="AC374" s="73"/>
      <c r="AD374" s="79">
        <v>3487</v>
      </c>
      <c r="AE374" s="79">
        <v>5446</v>
      </c>
      <c r="AF374" s="79">
        <v>141942</v>
      </c>
      <c r="AG374" s="79">
        <v>4988</v>
      </c>
      <c r="AH374" s="79">
        <v>-14400</v>
      </c>
      <c r="AI374" s="79" t="s">
        <v>4477</v>
      </c>
      <c r="AJ374" s="79" t="s">
        <v>4682</v>
      </c>
      <c r="AK374" s="85" t="s">
        <v>5090</v>
      </c>
      <c r="AL374" s="79" t="s">
        <v>5203</v>
      </c>
      <c r="AM374" s="81">
        <v>40591.076516203706</v>
      </c>
      <c r="AN374" s="79" t="s">
        <v>5782</v>
      </c>
      <c r="AO374" s="85" t="s">
        <v>6154</v>
      </c>
      <c r="AP374" s="79" t="s">
        <v>66</v>
      </c>
      <c r="AQ374" s="2"/>
      <c r="AR374" s="3"/>
      <c r="AS374" s="3"/>
      <c r="AT374" s="3"/>
      <c r="AU374" s="3"/>
    </row>
    <row r="375" spans="1:47" x14ac:dyDescent="0.25">
      <c r="A375" s="65" t="s">
        <v>708</v>
      </c>
      <c r="B375" s="66"/>
      <c r="C375" s="66"/>
      <c r="D375" s="67"/>
      <c r="E375" s="69"/>
      <c r="F375" s="103" t="s">
        <v>5593</v>
      </c>
      <c r="G375" s="66"/>
      <c r="H375" s="70"/>
      <c r="I375" s="71"/>
      <c r="J375" s="71"/>
      <c r="K375" s="70" t="s">
        <v>6720</v>
      </c>
      <c r="L375" s="74"/>
      <c r="M375" s="75">
        <v>8871.29296875</v>
      </c>
      <c r="N375" s="75">
        <v>6297.4599609375</v>
      </c>
      <c r="O375" s="76"/>
      <c r="P375" s="77"/>
      <c r="Q375" s="77"/>
      <c r="R375" s="87"/>
      <c r="S375" s="49">
        <v>4</v>
      </c>
      <c r="T375" s="49">
        <v>0</v>
      </c>
      <c r="U375" s="87"/>
      <c r="V375" s="51"/>
      <c r="W375" s="51"/>
      <c r="X375" s="51"/>
      <c r="Y375" s="51"/>
      <c r="Z375" s="50"/>
      <c r="AA375" s="72">
        <v>375</v>
      </c>
      <c r="AB375" s="72"/>
      <c r="AC375" s="73"/>
      <c r="AD375" s="79">
        <v>284</v>
      </c>
      <c r="AE375" s="79">
        <v>150466</v>
      </c>
      <c r="AF375" s="79">
        <v>14211</v>
      </c>
      <c r="AG375" s="79">
        <v>653</v>
      </c>
      <c r="AH375" s="79">
        <v>-25200</v>
      </c>
      <c r="AI375" s="79" t="s">
        <v>4478</v>
      </c>
      <c r="AJ375" s="79" t="s">
        <v>4733</v>
      </c>
      <c r="AK375" s="85" t="s">
        <v>5091</v>
      </c>
      <c r="AL375" s="79" t="s">
        <v>5204</v>
      </c>
      <c r="AM375" s="81">
        <v>39152.754131944443</v>
      </c>
      <c r="AN375" s="79" t="s">
        <v>5782</v>
      </c>
      <c r="AO375" s="85" t="s">
        <v>6155</v>
      </c>
      <c r="AP375" s="79" t="s">
        <v>65</v>
      </c>
      <c r="AQ375" s="2"/>
      <c r="AR375" s="3"/>
      <c r="AS375" s="3"/>
      <c r="AT375" s="3"/>
      <c r="AU375" s="3"/>
    </row>
    <row r="376" spans="1:47" x14ac:dyDescent="0.25">
      <c r="A376" s="65" t="s">
        <v>446</v>
      </c>
      <c r="B376" s="66"/>
      <c r="C376" s="66"/>
      <c r="D376" s="67"/>
      <c r="E376" s="69"/>
      <c r="F376" s="103" t="s">
        <v>5594</v>
      </c>
      <c r="G376" s="66"/>
      <c r="H376" s="70"/>
      <c r="I376" s="71"/>
      <c r="J376" s="71"/>
      <c r="K376" s="70" t="s">
        <v>6721</v>
      </c>
      <c r="L376" s="74"/>
      <c r="M376" s="75">
        <v>4833.72607421875</v>
      </c>
      <c r="N376" s="75">
        <v>8776.7060546875</v>
      </c>
      <c r="O376" s="76"/>
      <c r="P376" s="77"/>
      <c r="Q376" s="77"/>
      <c r="R376" s="87"/>
      <c r="S376" s="49">
        <v>0</v>
      </c>
      <c r="T376" s="49">
        <v>4</v>
      </c>
      <c r="U376" s="87"/>
      <c r="V376" s="51"/>
      <c r="W376" s="51"/>
      <c r="X376" s="51"/>
      <c r="Y376" s="51"/>
      <c r="Z376" s="50"/>
      <c r="AA376" s="72">
        <v>376</v>
      </c>
      <c r="AB376" s="72"/>
      <c r="AC376" s="73"/>
      <c r="AD376" s="79">
        <v>79</v>
      </c>
      <c r="AE376" s="79">
        <v>119</v>
      </c>
      <c r="AF376" s="79">
        <v>167</v>
      </c>
      <c r="AG376" s="79">
        <v>9</v>
      </c>
      <c r="AH376" s="79">
        <v>-14400</v>
      </c>
      <c r="AI376" s="79" t="s">
        <v>4479</v>
      </c>
      <c r="AJ376" s="79"/>
      <c r="AK376" s="85" t="s">
        <v>5092</v>
      </c>
      <c r="AL376" s="79" t="s">
        <v>5203</v>
      </c>
      <c r="AM376" s="81">
        <v>41983.612939814811</v>
      </c>
      <c r="AN376" s="79" t="s">
        <v>5782</v>
      </c>
      <c r="AO376" s="85" t="s">
        <v>6156</v>
      </c>
      <c r="AP376" s="79" t="s">
        <v>66</v>
      </c>
      <c r="AQ376" s="2"/>
      <c r="AR376" s="3"/>
      <c r="AS376" s="3"/>
      <c r="AT376" s="3"/>
      <c r="AU376" s="3"/>
    </row>
    <row r="377" spans="1:47" x14ac:dyDescent="0.25">
      <c r="A377" s="65" t="s">
        <v>709</v>
      </c>
      <c r="B377" s="66"/>
      <c r="C377" s="66"/>
      <c r="D377" s="67"/>
      <c r="E377" s="69"/>
      <c r="F377" s="103" t="s">
        <v>5595</v>
      </c>
      <c r="G377" s="66"/>
      <c r="H377" s="70"/>
      <c r="I377" s="71"/>
      <c r="J377" s="71"/>
      <c r="K377" s="70" t="s">
        <v>6722</v>
      </c>
      <c r="L377" s="74"/>
      <c r="M377" s="75">
        <v>4886.66015625</v>
      </c>
      <c r="N377" s="75">
        <v>9697.5224609375</v>
      </c>
      <c r="O377" s="76"/>
      <c r="P377" s="77"/>
      <c r="Q377" s="77"/>
      <c r="R377" s="87"/>
      <c r="S377" s="49">
        <v>1</v>
      </c>
      <c r="T377" s="49">
        <v>0</v>
      </c>
      <c r="U377" s="87"/>
      <c r="V377" s="51"/>
      <c r="W377" s="51"/>
      <c r="X377" s="51"/>
      <c r="Y377" s="51"/>
      <c r="Z377" s="50"/>
      <c r="AA377" s="72">
        <v>377</v>
      </c>
      <c r="AB377" s="72"/>
      <c r="AC377" s="73"/>
      <c r="AD377" s="79">
        <v>2</v>
      </c>
      <c r="AE377" s="79">
        <v>1459</v>
      </c>
      <c r="AF377" s="79">
        <v>207</v>
      </c>
      <c r="AG377" s="79">
        <v>5</v>
      </c>
      <c r="AH377" s="79">
        <v>-14400</v>
      </c>
      <c r="AI377" s="79"/>
      <c r="AJ377" s="79" t="s">
        <v>4822</v>
      </c>
      <c r="AK377" s="85" t="s">
        <v>5093</v>
      </c>
      <c r="AL377" s="79" t="s">
        <v>5203</v>
      </c>
      <c r="AM377" s="81">
        <v>40877.956967592596</v>
      </c>
      <c r="AN377" s="79" t="s">
        <v>5782</v>
      </c>
      <c r="AO377" s="85" t="s">
        <v>6157</v>
      </c>
      <c r="AP377" s="79" t="s">
        <v>65</v>
      </c>
      <c r="AQ377" s="2"/>
      <c r="AR377" s="3"/>
      <c r="AS377" s="3"/>
      <c r="AT377" s="3"/>
      <c r="AU377" s="3"/>
    </row>
    <row r="378" spans="1:47" x14ac:dyDescent="0.25">
      <c r="A378" s="65" t="s">
        <v>556</v>
      </c>
      <c r="B378" s="66"/>
      <c r="C378" s="66"/>
      <c r="D378" s="67"/>
      <c r="E378" s="69"/>
      <c r="F378" s="103" t="s">
        <v>5596</v>
      </c>
      <c r="G378" s="66"/>
      <c r="H378" s="70"/>
      <c r="I378" s="71"/>
      <c r="J378" s="71"/>
      <c r="K378" s="70" t="s">
        <v>6723</v>
      </c>
      <c r="L378" s="74"/>
      <c r="M378" s="75">
        <v>4658.154296875</v>
      </c>
      <c r="N378" s="75">
        <v>8496.9130859375</v>
      </c>
      <c r="O378" s="76"/>
      <c r="P378" s="77"/>
      <c r="Q378" s="77"/>
      <c r="R378" s="87"/>
      <c r="S378" s="49">
        <v>1</v>
      </c>
      <c r="T378" s="49">
        <v>1</v>
      </c>
      <c r="U378" s="87"/>
      <c r="V378" s="51"/>
      <c r="W378" s="51"/>
      <c r="X378" s="51"/>
      <c r="Y378" s="51"/>
      <c r="Z378" s="50"/>
      <c r="AA378" s="72">
        <v>378</v>
      </c>
      <c r="AB378" s="72"/>
      <c r="AC378" s="73"/>
      <c r="AD378" s="79">
        <v>2617</v>
      </c>
      <c r="AE378" s="79">
        <v>3183</v>
      </c>
      <c r="AF378" s="79">
        <v>3779</v>
      </c>
      <c r="AG378" s="79">
        <v>1394</v>
      </c>
      <c r="AH378" s="79"/>
      <c r="AI378" s="79" t="s">
        <v>4480</v>
      </c>
      <c r="AJ378" s="79" t="s">
        <v>4823</v>
      </c>
      <c r="AK378" s="85" t="s">
        <v>5094</v>
      </c>
      <c r="AL378" s="79"/>
      <c r="AM378" s="81">
        <v>41336.77076388889</v>
      </c>
      <c r="AN378" s="79" t="s">
        <v>5782</v>
      </c>
      <c r="AO378" s="85" t="s">
        <v>6158</v>
      </c>
      <c r="AP378" s="79" t="s">
        <v>66</v>
      </c>
      <c r="AQ378" s="2"/>
      <c r="AR378" s="3"/>
      <c r="AS378" s="3"/>
      <c r="AT378" s="3"/>
      <c r="AU378" s="3"/>
    </row>
    <row r="379" spans="1:47" x14ac:dyDescent="0.25">
      <c r="A379" s="65" t="s">
        <v>447</v>
      </c>
      <c r="B379" s="66"/>
      <c r="C379" s="66"/>
      <c r="D379" s="67"/>
      <c r="E379" s="69"/>
      <c r="F379" s="103" t="s">
        <v>5597</v>
      </c>
      <c r="G379" s="66"/>
      <c r="H379" s="70"/>
      <c r="I379" s="71"/>
      <c r="J379" s="71"/>
      <c r="K379" s="70" t="s">
        <v>6724</v>
      </c>
      <c r="L379" s="74"/>
      <c r="M379" s="75">
        <v>8555.46875</v>
      </c>
      <c r="N379" s="75">
        <v>6268.34375</v>
      </c>
      <c r="O379" s="76"/>
      <c r="P379" s="77"/>
      <c r="Q379" s="77"/>
      <c r="R379" s="87"/>
      <c r="S379" s="49">
        <v>0</v>
      </c>
      <c r="T379" s="49">
        <v>2</v>
      </c>
      <c r="U379" s="87"/>
      <c r="V379" s="51"/>
      <c r="W379" s="51"/>
      <c r="X379" s="51"/>
      <c r="Y379" s="51"/>
      <c r="Z379" s="50"/>
      <c r="AA379" s="72">
        <v>379</v>
      </c>
      <c r="AB379" s="72"/>
      <c r="AC379" s="73"/>
      <c r="AD379" s="79">
        <v>1351</v>
      </c>
      <c r="AE379" s="79">
        <v>806</v>
      </c>
      <c r="AF379" s="79">
        <v>13087</v>
      </c>
      <c r="AG379" s="79">
        <v>206</v>
      </c>
      <c r="AH379" s="79">
        <v>-18000</v>
      </c>
      <c r="AI379" s="79" t="s">
        <v>4481</v>
      </c>
      <c r="AJ379" s="79" t="s">
        <v>4824</v>
      </c>
      <c r="AK379" s="79"/>
      <c r="AL379" s="79" t="s">
        <v>5208</v>
      </c>
      <c r="AM379" s="81">
        <v>39677.500636574077</v>
      </c>
      <c r="AN379" s="79" t="s">
        <v>5782</v>
      </c>
      <c r="AO379" s="85" t="s">
        <v>6159</v>
      </c>
      <c r="AP379" s="79" t="s">
        <v>66</v>
      </c>
      <c r="AQ379" s="2"/>
      <c r="AR379" s="3"/>
      <c r="AS379" s="3"/>
      <c r="AT379" s="3"/>
      <c r="AU379" s="3"/>
    </row>
    <row r="380" spans="1:47" x14ac:dyDescent="0.25">
      <c r="A380" s="65" t="s">
        <v>448</v>
      </c>
      <c r="B380" s="66"/>
      <c r="C380" s="66"/>
      <c r="D380" s="67"/>
      <c r="E380" s="69"/>
      <c r="F380" s="103" t="s">
        <v>5598</v>
      </c>
      <c r="G380" s="66"/>
      <c r="H380" s="70"/>
      <c r="I380" s="71"/>
      <c r="J380" s="71"/>
      <c r="K380" s="70" t="s">
        <v>6725</v>
      </c>
      <c r="L380" s="74"/>
      <c r="M380" s="75">
        <v>1585.0745849609375</v>
      </c>
      <c r="N380" s="75">
        <v>6137.55419921875</v>
      </c>
      <c r="O380" s="76"/>
      <c r="P380" s="77"/>
      <c r="Q380" s="77"/>
      <c r="R380" s="87"/>
      <c r="S380" s="49">
        <v>1</v>
      </c>
      <c r="T380" s="49">
        <v>3</v>
      </c>
      <c r="U380" s="87"/>
      <c r="V380" s="51"/>
      <c r="W380" s="51"/>
      <c r="X380" s="51"/>
      <c r="Y380" s="51"/>
      <c r="Z380" s="50"/>
      <c r="AA380" s="72">
        <v>380</v>
      </c>
      <c r="AB380" s="72"/>
      <c r="AC380" s="73"/>
      <c r="AD380" s="79">
        <v>400</v>
      </c>
      <c r="AE380" s="79">
        <v>1152</v>
      </c>
      <c r="AF380" s="79">
        <v>778</v>
      </c>
      <c r="AG380" s="79">
        <v>1721</v>
      </c>
      <c r="AH380" s="79">
        <v>-14400</v>
      </c>
      <c r="AI380" s="79" t="s">
        <v>4482</v>
      </c>
      <c r="AJ380" s="79" t="s">
        <v>4825</v>
      </c>
      <c r="AK380" s="85" t="s">
        <v>5095</v>
      </c>
      <c r="AL380" s="79" t="s">
        <v>5203</v>
      </c>
      <c r="AM380" s="81">
        <v>41485.077708333331</v>
      </c>
      <c r="AN380" s="79" t="s">
        <v>5782</v>
      </c>
      <c r="AO380" s="85" t="s">
        <v>6160</v>
      </c>
      <c r="AP380" s="79" t="s">
        <v>66</v>
      </c>
      <c r="AQ380" s="2"/>
      <c r="AR380" s="3"/>
      <c r="AS380" s="3"/>
      <c r="AT380" s="3"/>
      <c r="AU380" s="3"/>
    </row>
    <row r="381" spans="1:47" x14ac:dyDescent="0.25">
      <c r="A381" s="65" t="s">
        <v>710</v>
      </c>
      <c r="B381" s="66"/>
      <c r="C381" s="66"/>
      <c r="D381" s="67"/>
      <c r="E381" s="69"/>
      <c r="F381" s="103" t="s">
        <v>5446</v>
      </c>
      <c r="G381" s="66"/>
      <c r="H381" s="70"/>
      <c r="I381" s="71"/>
      <c r="J381" s="71"/>
      <c r="K381" s="70" t="s">
        <v>6726</v>
      </c>
      <c r="L381" s="74"/>
      <c r="M381" s="75">
        <v>2028.9381103515625</v>
      </c>
      <c r="N381" s="75">
        <v>5323.65625</v>
      </c>
      <c r="O381" s="76"/>
      <c r="P381" s="77"/>
      <c r="Q381" s="77"/>
      <c r="R381" s="87"/>
      <c r="S381" s="49">
        <v>2</v>
      </c>
      <c r="T381" s="49">
        <v>0</v>
      </c>
      <c r="U381" s="87"/>
      <c r="V381" s="51"/>
      <c r="W381" s="51"/>
      <c r="X381" s="51"/>
      <c r="Y381" s="51"/>
      <c r="Z381" s="50"/>
      <c r="AA381" s="72">
        <v>381</v>
      </c>
      <c r="AB381" s="72"/>
      <c r="AC381" s="73"/>
      <c r="AD381" s="79">
        <v>0</v>
      </c>
      <c r="AE381" s="79">
        <v>52</v>
      </c>
      <c r="AF381" s="79">
        <v>3</v>
      </c>
      <c r="AG381" s="79">
        <v>0</v>
      </c>
      <c r="AH381" s="79">
        <v>-18000</v>
      </c>
      <c r="AI381" s="79"/>
      <c r="AJ381" s="79"/>
      <c r="AK381" s="79"/>
      <c r="AL381" s="79" t="s">
        <v>5208</v>
      </c>
      <c r="AM381" s="81">
        <v>39375.234027777777</v>
      </c>
      <c r="AN381" s="79" t="s">
        <v>5782</v>
      </c>
      <c r="AO381" s="85" t="s">
        <v>6161</v>
      </c>
      <c r="AP381" s="79" t="s">
        <v>65</v>
      </c>
      <c r="AQ381" s="2"/>
      <c r="AR381" s="3"/>
      <c r="AS381" s="3"/>
      <c r="AT381" s="3"/>
      <c r="AU381" s="3"/>
    </row>
    <row r="382" spans="1:47" x14ac:dyDescent="0.25">
      <c r="A382" s="65" t="s">
        <v>449</v>
      </c>
      <c r="B382" s="66"/>
      <c r="C382" s="66"/>
      <c r="D382" s="67"/>
      <c r="E382" s="69"/>
      <c r="F382" s="103" t="s">
        <v>5599</v>
      </c>
      <c r="G382" s="66"/>
      <c r="H382" s="70"/>
      <c r="I382" s="71"/>
      <c r="J382" s="71"/>
      <c r="K382" s="70" t="s">
        <v>6727</v>
      </c>
      <c r="L382" s="74"/>
      <c r="M382" s="75">
        <v>7051.92626953125</v>
      </c>
      <c r="N382" s="75">
        <v>3845.8583984375</v>
      </c>
      <c r="O382" s="76"/>
      <c r="P382" s="77"/>
      <c r="Q382" s="77"/>
      <c r="R382" s="87"/>
      <c r="S382" s="49">
        <v>0</v>
      </c>
      <c r="T382" s="49">
        <v>5</v>
      </c>
      <c r="U382" s="87"/>
      <c r="V382" s="51"/>
      <c r="W382" s="51"/>
      <c r="X382" s="51"/>
      <c r="Y382" s="51"/>
      <c r="Z382" s="50"/>
      <c r="AA382" s="72">
        <v>382</v>
      </c>
      <c r="AB382" s="72"/>
      <c r="AC382" s="73"/>
      <c r="AD382" s="79">
        <v>1152</v>
      </c>
      <c r="AE382" s="79">
        <v>955</v>
      </c>
      <c r="AF382" s="79">
        <v>1030</v>
      </c>
      <c r="AG382" s="79">
        <v>381</v>
      </c>
      <c r="AH382" s="79">
        <v>-14400</v>
      </c>
      <c r="AI382" s="79" t="s">
        <v>4483</v>
      </c>
      <c r="AJ382" s="79" t="s">
        <v>4652</v>
      </c>
      <c r="AK382" s="85" t="s">
        <v>5096</v>
      </c>
      <c r="AL382" s="79" t="s">
        <v>5203</v>
      </c>
      <c r="AM382" s="81">
        <v>40115.682673611111</v>
      </c>
      <c r="AN382" s="79" t="s">
        <v>5782</v>
      </c>
      <c r="AO382" s="85" t="s">
        <v>6162</v>
      </c>
      <c r="AP382" s="79" t="s">
        <v>66</v>
      </c>
      <c r="AQ382" s="2"/>
      <c r="AR382" s="3"/>
      <c r="AS382" s="3"/>
      <c r="AT382" s="3"/>
      <c r="AU382" s="3"/>
    </row>
    <row r="383" spans="1:47" x14ac:dyDescent="0.25">
      <c r="A383" s="65" t="s">
        <v>711</v>
      </c>
      <c r="B383" s="66"/>
      <c r="C383" s="66"/>
      <c r="D383" s="67"/>
      <c r="E383" s="69"/>
      <c r="F383" s="103" t="s">
        <v>5600</v>
      </c>
      <c r="G383" s="66"/>
      <c r="H383" s="70"/>
      <c r="I383" s="71"/>
      <c r="J383" s="71"/>
      <c r="K383" s="70" t="s">
        <v>6728</v>
      </c>
      <c r="L383" s="74"/>
      <c r="M383" s="75">
        <v>6827.77294921875</v>
      </c>
      <c r="N383" s="75">
        <v>3657.9921875</v>
      </c>
      <c r="O383" s="76"/>
      <c r="P383" s="77"/>
      <c r="Q383" s="77"/>
      <c r="R383" s="87"/>
      <c r="S383" s="49">
        <v>5</v>
      </c>
      <c r="T383" s="49">
        <v>0</v>
      </c>
      <c r="U383" s="87"/>
      <c r="V383" s="51"/>
      <c r="W383" s="51"/>
      <c r="X383" s="51"/>
      <c r="Y383" s="51"/>
      <c r="Z383" s="50"/>
      <c r="AA383" s="72">
        <v>383</v>
      </c>
      <c r="AB383" s="72"/>
      <c r="AC383" s="73"/>
      <c r="AD383" s="79">
        <v>149</v>
      </c>
      <c r="AE383" s="79">
        <v>47467</v>
      </c>
      <c r="AF383" s="79">
        <v>3528</v>
      </c>
      <c r="AG383" s="79">
        <v>330</v>
      </c>
      <c r="AH383" s="79">
        <v>-18000</v>
      </c>
      <c r="AI383" s="79" t="s">
        <v>4484</v>
      </c>
      <c r="AJ383" s="79" t="s">
        <v>4826</v>
      </c>
      <c r="AK383" s="85" t="s">
        <v>5097</v>
      </c>
      <c r="AL383" s="79" t="s">
        <v>5207</v>
      </c>
      <c r="AM383" s="81">
        <v>40036.776377314818</v>
      </c>
      <c r="AN383" s="79" t="s">
        <v>5782</v>
      </c>
      <c r="AO383" s="85" t="s">
        <v>6163</v>
      </c>
      <c r="AP383" s="79" t="s">
        <v>65</v>
      </c>
      <c r="AQ383" s="2"/>
      <c r="AR383" s="3"/>
      <c r="AS383" s="3"/>
      <c r="AT383" s="3"/>
      <c r="AU383" s="3"/>
    </row>
    <row r="384" spans="1:47" x14ac:dyDescent="0.25">
      <c r="A384" s="65" t="s">
        <v>538</v>
      </c>
      <c r="B384" s="66"/>
      <c r="C384" s="66"/>
      <c r="D384" s="67"/>
      <c r="E384" s="69"/>
      <c r="F384" s="103" t="s">
        <v>5601</v>
      </c>
      <c r="G384" s="66"/>
      <c r="H384" s="70"/>
      <c r="I384" s="71"/>
      <c r="J384" s="71"/>
      <c r="K384" s="70" t="s">
        <v>6729</v>
      </c>
      <c r="L384" s="74"/>
      <c r="M384" s="75">
        <v>6681.15478515625</v>
      </c>
      <c r="N384" s="75">
        <v>3873.0634765625</v>
      </c>
      <c r="O384" s="76"/>
      <c r="P384" s="77"/>
      <c r="Q384" s="77"/>
      <c r="R384" s="87"/>
      <c r="S384" s="49">
        <v>4</v>
      </c>
      <c r="T384" s="49">
        <v>2</v>
      </c>
      <c r="U384" s="87"/>
      <c r="V384" s="51"/>
      <c r="W384" s="51"/>
      <c r="X384" s="51"/>
      <c r="Y384" s="51"/>
      <c r="Z384" s="50"/>
      <c r="AA384" s="72">
        <v>384</v>
      </c>
      <c r="AB384" s="72"/>
      <c r="AC384" s="73"/>
      <c r="AD384" s="79">
        <v>1180</v>
      </c>
      <c r="AE384" s="79">
        <v>42917</v>
      </c>
      <c r="AF384" s="79">
        <v>33507</v>
      </c>
      <c r="AG384" s="79">
        <v>156</v>
      </c>
      <c r="AH384" s="79">
        <v>-14400</v>
      </c>
      <c r="AI384" s="79" t="s">
        <v>4485</v>
      </c>
      <c r="AJ384" s="79" t="s">
        <v>4827</v>
      </c>
      <c r="AK384" s="85" t="s">
        <v>5098</v>
      </c>
      <c r="AL384" s="79" t="s">
        <v>5203</v>
      </c>
      <c r="AM384" s="81">
        <v>39881.800057870372</v>
      </c>
      <c r="AN384" s="79" t="s">
        <v>5782</v>
      </c>
      <c r="AO384" s="85" t="s">
        <v>6164</v>
      </c>
      <c r="AP384" s="79" t="s">
        <v>66</v>
      </c>
      <c r="AQ384" s="2"/>
      <c r="AR384" s="3"/>
      <c r="AS384" s="3"/>
      <c r="AT384" s="3"/>
      <c r="AU384" s="3"/>
    </row>
    <row r="385" spans="1:47" x14ac:dyDescent="0.25">
      <c r="A385" s="65" t="s">
        <v>450</v>
      </c>
      <c r="B385" s="66"/>
      <c r="C385" s="66"/>
      <c r="D385" s="67"/>
      <c r="E385" s="69"/>
      <c r="F385" s="103" t="s">
        <v>5602</v>
      </c>
      <c r="G385" s="66"/>
      <c r="H385" s="70"/>
      <c r="I385" s="71"/>
      <c r="J385" s="71"/>
      <c r="K385" s="70" t="s">
        <v>6730</v>
      </c>
      <c r="L385" s="74"/>
      <c r="M385" s="75">
        <v>206.1451416015625</v>
      </c>
      <c r="N385" s="75">
        <v>7189.015625</v>
      </c>
      <c r="O385" s="76"/>
      <c r="P385" s="77"/>
      <c r="Q385" s="77"/>
      <c r="R385" s="87"/>
      <c r="S385" s="49">
        <v>0</v>
      </c>
      <c r="T385" s="49">
        <v>1</v>
      </c>
      <c r="U385" s="87"/>
      <c r="V385" s="51"/>
      <c r="W385" s="51"/>
      <c r="X385" s="51"/>
      <c r="Y385" s="51"/>
      <c r="Z385" s="50"/>
      <c r="AA385" s="72">
        <v>385</v>
      </c>
      <c r="AB385" s="72"/>
      <c r="AC385" s="73"/>
      <c r="AD385" s="79">
        <v>885</v>
      </c>
      <c r="AE385" s="79">
        <v>264</v>
      </c>
      <c r="AF385" s="79">
        <v>7524</v>
      </c>
      <c r="AG385" s="79">
        <v>7411</v>
      </c>
      <c r="AH385" s="79">
        <v>-18000</v>
      </c>
      <c r="AI385" s="79" t="s">
        <v>4486</v>
      </c>
      <c r="AJ385" s="79" t="s">
        <v>4828</v>
      </c>
      <c r="AK385" s="79"/>
      <c r="AL385" s="79" t="s">
        <v>5207</v>
      </c>
      <c r="AM385" s="81">
        <v>40831.697604166664</v>
      </c>
      <c r="AN385" s="79" t="s">
        <v>5782</v>
      </c>
      <c r="AO385" s="85" t="s">
        <v>6165</v>
      </c>
      <c r="AP385" s="79" t="s">
        <v>66</v>
      </c>
      <c r="AQ385" s="2"/>
      <c r="AR385" s="3"/>
      <c r="AS385" s="3"/>
      <c r="AT385" s="3"/>
      <c r="AU385" s="3"/>
    </row>
    <row r="386" spans="1:47" x14ac:dyDescent="0.25">
      <c r="A386" s="65" t="s">
        <v>451</v>
      </c>
      <c r="B386" s="66"/>
      <c r="C386" s="66"/>
      <c r="D386" s="67"/>
      <c r="E386" s="69"/>
      <c r="F386" s="103" t="s">
        <v>5603</v>
      </c>
      <c r="G386" s="66"/>
      <c r="H386" s="70"/>
      <c r="I386" s="71"/>
      <c r="J386" s="71"/>
      <c r="K386" s="70" t="s">
        <v>6731</v>
      </c>
      <c r="L386" s="74"/>
      <c r="M386" s="75">
        <v>8299.921875</v>
      </c>
      <c r="N386" s="75">
        <v>979.801513671875</v>
      </c>
      <c r="O386" s="76"/>
      <c r="P386" s="77"/>
      <c r="Q386" s="77"/>
      <c r="R386" s="87"/>
      <c r="S386" s="49">
        <v>1</v>
      </c>
      <c r="T386" s="49">
        <v>1</v>
      </c>
      <c r="U386" s="87"/>
      <c r="V386" s="51"/>
      <c r="W386" s="51"/>
      <c r="X386" s="51"/>
      <c r="Y386" s="51"/>
      <c r="Z386" s="50"/>
      <c r="AA386" s="72">
        <v>386</v>
      </c>
      <c r="AB386" s="72"/>
      <c r="AC386" s="73"/>
      <c r="AD386" s="79">
        <v>1404</v>
      </c>
      <c r="AE386" s="79">
        <v>941</v>
      </c>
      <c r="AF386" s="79">
        <v>7638</v>
      </c>
      <c r="AG386" s="79">
        <v>1151</v>
      </c>
      <c r="AH386" s="79">
        <v>-14400</v>
      </c>
      <c r="AI386" s="79" t="s">
        <v>4487</v>
      </c>
      <c r="AJ386" s="79" t="s">
        <v>4829</v>
      </c>
      <c r="AK386" s="85" t="s">
        <v>5099</v>
      </c>
      <c r="AL386" s="79" t="s">
        <v>5203</v>
      </c>
      <c r="AM386" s="81">
        <v>40188.999907407408</v>
      </c>
      <c r="AN386" s="79" t="s">
        <v>5782</v>
      </c>
      <c r="AO386" s="85" t="s">
        <v>6166</v>
      </c>
      <c r="AP386" s="79" t="s">
        <v>66</v>
      </c>
      <c r="AQ386" s="2"/>
      <c r="AR386" s="3"/>
      <c r="AS386" s="3"/>
      <c r="AT386" s="3"/>
      <c r="AU386" s="3"/>
    </row>
    <row r="387" spans="1:47" x14ac:dyDescent="0.25">
      <c r="A387" s="65" t="s">
        <v>712</v>
      </c>
      <c r="B387" s="66"/>
      <c r="C387" s="66"/>
      <c r="D387" s="67"/>
      <c r="E387" s="69"/>
      <c r="F387" s="103" t="s">
        <v>5604</v>
      </c>
      <c r="G387" s="66"/>
      <c r="H387" s="70"/>
      <c r="I387" s="71"/>
      <c r="J387" s="71"/>
      <c r="K387" s="70" t="s">
        <v>6732</v>
      </c>
      <c r="L387" s="74"/>
      <c r="M387" s="75">
        <v>3562.535400390625</v>
      </c>
      <c r="N387" s="75">
        <v>4910.92578125</v>
      </c>
      <c r="O387" s="76"/>
      <c r="P387" s="77"/>
      <c r="Q387" s="77"/>
      <c r="R387" s="87"/>
      <c r="S387" s="49">
        <v>2</v>
      </c>
      <c r="T387" s="49">
        <v>0</v>
      </c>
      <c r="U387" s="87"/>
      <c r="V387" s="51"/>
      <c r="W387" s="51"/>
      <c r="X387" s="51"/>
      <c r="Y387" s="51"/>
      <c r="Z387" s="50"/>
      <c r="AA387" s="72">
        <v>387</v>
      </c>
      <c r="AB387" s="72"/>
      <c r="AC387" s="73"/>
      <c r="AD387" s="79">
        <v>13174</v>
      </c>
      <c r="AE387" s="79">
        <v>17921</v>
      </c>
      <c r="AF387" s="79">
        <v>22821</v>
      </c>
      <c r="AG387" s="79">
        <v>57469</v>
      </c>
      <c r="AH387" s="79">
        <v>-18000</v>
      </c>
      <c r="AI387" s="79" t="s">
        <v>4488</v>
      </c>
      <c r="AJ387" s="79" t="s">
        <v>4830</v>
      </c>
      <c r="AK387" s="85" t="s">
        <v>5100</v>
      </c>
      <c r="AL387" s="79" t="s">
        <v>5208</v>
      </c>
      <c r="AM387" s="81">
        <v>41479.059039351851</v>
      </c>
      <c r="AN387" s="79" t="s">
        <v>5782</v>
      </c>
      <c r="AO387" s="85" t="s">
        <v>6167</v>
      </c>
      <c r="AP387" s="79" t="s">
        <v>65</v>
      </c>
      <c r="AQ387" s="2"/>
      <c r="AR387" s="3"/>
      <c r="AS387" s="3"/>
      <c r="AT387" s="3"/>
      <c r="AU387" s="3"/>
    </row>
    <row r="388" spans="1:47" x14ac:dyDescent="0.25">
      <c r="A388" s="65" t="s">
        <v>713</v>
      </c>
      <c r="B388" s="66"/>
      <c r="C388" s="66"/>
      <c r="D388" s="67"/>
      <c r="E388" s="69"/>
      <c r="F388" s="103" t="s">
        <v>5605</v>
      </c>
      <c r="G388" s="66"/>
      <c r="H388" s="70"/>
      <c r="I388" s="71"/>
      <c r="J388" s="71"/>
      <c r="K388" s="70" t="s">
        <v>6733</v>
      </c>
      <c r="L388" s="74"/>
      <c r="M388" s="75">
        <v>3336.048828125</v>
      </c>
      <c r="N388" s="75">
        <v>5286.24072265625</v>
      </c>
      <c r="O388" s="76"/>
      <c r="P388" s="77"/>
      <c r="Q388" s="77"/>
      <c r="R388" s="87"/>
      <c r="S388" s="49">
        <v>2</v>
      </c>
      <c r="T388" s="49">
        <v>0</v>
      </c>
      <c r="U388" s="87"/>
      <c r="V388" s="51"/>
      <c r="W388" s="51"/>
      <c r="X388" s="51"/>
      <c r="Y388" s="51"/>
      <c r="Z388" s="50"/>
      <c r="AA388" s="72">
        <v>388</v>
      </c>
      <c r="AB388" s="72"/>
      <c r="AC388" s="73"/>
      <c r="AD388" s="79">
        <v>13843</v>
      </c>
      <c r="AE388" s="79">
        <v>25572</v>
      </c>
      <c r="AF388" s="79">
        <v>31677</v>
      </c>
      <c r="AG388" s="79">
        <v>26934</v>
      </c>
      <c r="AH388" s="79"/>
      <c r="AI388" s="79" t="s">
        <v>4489</v>
      </c>
      <c r="AJ388" s="79" t="s">
        <v>4831</v>
      </c>
      <c r="AK388" s="85" t="s">
        <v>5101</v>
      </c>
      <c r="AL388" s="79"/>
      <c r="AM388" s="81">
        <v>41067.673275462963</v>
      </c>
      <c r="AN388" s="79" t="s">
        <v>5782</v>
      </c>
      <c r="AO388" s="85" t="s">
        <v>6168</v>
      </c>
      <c r="AP388" s="79" t="s">
        <v>65</v>
      </c>
      <c r="AQ388" s="2"/>
      <c r="AR388" s="3"/>
      <c r="AS388" s="3"/>
      <c r="AT388" s="3"/>
      <c r="AU388" s="3"/>
    </row>
    <row r="389" spans="1:47" x14ac:dyDescent="0.25">
      <c r="A389" s="65" t="s">
        <v>714</v>
      </c>
      <c r="B389" s="66"/>
      <c r="C389" s="66"/>
      <c r="D389" s="67"/>
      <c r="E389" s="69"/>
      <c r="F389" s="103" t="s">
        <v>5606</v>
      </c>
      <c r="G389" s="66"/>
      <c r="H389" s="70"/>
      <c r="I389" s="71"/>
      <c r="J389" s="71"/>
      <c r="K389" s="70" t="s">
        <v>6734</v>
      </c>
      <c r="L389" s="74"/>
      <c r="M389" s="75">
        <v>3651.291259765625</v>
      </c>
      <c r="N389" s="75">
        <v>4588.1826171875</v>
      </c>
      <c r="O389" s="76"/>
      <c r="P389" s="77"/>
      <c r="Q389" s="77"/>
      <c r="R389" s="87"/>
      <c r="S389" s="49">
        <v>1</v>
      </c>
      <c r="T389" s="49">
        <v>0</v>
      </c>
      <c r="U389" s="87"/>
      <c r="V389" s="51"/>
      <c r="W389" s="51"/>
      <c r="X389" s="51"/>
      <c r="Y389" s="51"/>
      <c r="Z389" s="50"/>
      <c r="AA389" s="72">
        <v>389</v>
      </c>
      <c r="AB389" s="72"/>
      <c r="AC389" s="73"/>
      <c r="AD389" s="79">
        <v>1341</v>
      </c>
      <c r="AE389" s="79">
        <v>22741</v>
      </c>
      <c r="AF389" s="79">
        <v>37737</v>
      </c>
      <c r="AG389" s="79">
        <v>1532</v>
      </c>
      <c r="AH389" s="79"/>
      <c r="AI389" s="79" t="s">
        <v>4490</v>
      </c>
      <c r="AJ389" s="79" t="s">
        <v>4756</v>
      </c>
      <c r="AK389" s="85" t="s">
        <v>5102</v>
      </c>
      <c r="AL389" s="79"/>
      <c r="AM389" s="81">
        <v>39459.944560185184</v>
      </c>
      <c r="AN389" s="79" t="s">
        <v>5782</v>
      </c>
      <c r="AO389" s="85" t="s">
        <v>6169</v>
      </c>
      <c r="AP389" s="79" t="s">
        <v>65</v>
      </c>
      <c r="AQ389" s="2"/>
      <c r="AR389" s="3"/>
      <c r="AS389" s="3"/>
      <c r="AT389" s="3"/>
      <c r="AU389" s="3"/>
    </row>
    <row r="390" spans="1:47" x14ac:dyDescent="0.25">
      <c r="A390" s="65" t="s">
        <v>715</v>
      </c>
      <c r="B390" s="66"/>
      <c r="C390" s="66"/>
      <c r="D390" s="67"/>
      <c r="E390" s="69"/>
      <c r="F390" s="103" t="s">
        <v>5607</v>
      </c>
      <c r="G390" s="66"/>
      <c r="H390" s="70"/>
      <c r="I390" s="71"/>
      <c r="J390" s="71"/>
      <c r="K390" s="70" t="s">
        <v>6735</v>
      </c>
      <c r="L390" s="74"/>
      <c r="M390" s="75">
        <v>3650.00537109375</v>
      </c>
      <c r="N390" s="75">
        <v>4290.58056640625</v>
      </c>
      <c r="O390" s="76"/>
      <c r="P390" s="77"/>
      <c r="Q390" s="77"/>
      <c r="R390" s="87"/>
      <c r="S390" s="49">
        <v>1</v>
      </c>
      <c r="T390" s="49">
        <v>0</v>
      </c>
      <c r="U390" s="87"/>
      <c r="V390" s="51"/>
      <c r="W390" s="51"/>
      <c r="X390" s="51"/>
      <c r="Y390" s="51"/>
      <c r="Z390" s="50"/>
      <c r="AA390" s="72">
        <v>390</v>
      </c>
      <c r="AB390" s="72"/>
      <c r="AC390" s="73"/>
      <c r="AD390" s="79">
        <v>370</v>
      </c>
      <c r="AE390" s="79">
        <v>504</v>
      </c>
      <c r="AF390" s="79">
        <v>707</v>
      </c>
      <c r="AG390" s="79">
        <v>507</v>
      </c>
      <c r="AH390" s="79">
        <v>-14400</v>
      </c>
      <c r="AI390" s="79" t="s">
        <v>4491</v>
      </c>
      <c r="AJ390" s="79" t="s">
        <v>4832</v>
      </c>
      <c r="AK390" s="79"/>
      <c r="AL390" s="79" t="s">
        <v>5203</v>
      </c>
      <c r="AM390" s="81">
        <v>39920.152048611111</v>
      </c>
      <c r="AN390" s="79" t="s">
        <v>5782</v>
      </c>
      <c r="AO390" s="85" t="s">
        <v>6170</v>
      </c>
      <c r="AP390" s="79" t="s">
        <v>65</v>
      </c>
      <c r="AQ390" s="2"/>
      <c r="AR390" s="3"/>
      <c r="AS390" s="3"/>
      <c r="AT390" s="3"/>
      <c r="AU390" s="3"/>
    </row>
    <row r="391" spans="1:47" x14ac:dyDescent="0.25">
      <c r="A391" s="65" t="s">
        <v>454</v>
      </c>
      <c r="B391" s="66"/>
      <c r="C391" s="66"/>
      <c r="D391" s="67"/>
      <c r="E391" s="69"/>
      <c r="F391" s="103" t="s">
        <v>5608</v>
      </c>
      <c r="G391" s="66"/>
      <c r="H391" s="70"/>
      <c r="I391" s="71"/>
      <c r="J391" s="71"/>
      <c r="K391" s="70" t="s">
        <v>6736</v>
      </c>
      <c r="L391" s="74"/>
      <c r="M391" s="75">
        <v>3348.868408203125</v>
      </c>
      <c r="N391" s="75">
        <v>4759.7294921875</v>
      </c>
      <c r="O391" s="76"/>
      <c r="P391" s="77"/>
      <c r="Q391" s="77"/>
      <c r="R391" s="87"/>
      <c r="S391" s="49">
        <v>0</v>
      </c>
      <c r="T391" s="49">
        <v>2</v>
      </c>
      <c r="U391" s="87"/>
      <c r="V391" s="51"/>
      <c r="W391" s="51"/>
      <c r="X391" s="51"/>
      <c r="Y391" s="51"/>
      <c r="Z391" s="50"/>
      <c r="AA391" s="72">
        <v>391</v>
      </c>
      <c r="AB391" s="72"/>
      <c r="AC391" s="73"/>
      <c r="AD391" s="79">
        <v>274</v>
      </c>
      <c r="AE391" s="79">
        <v>234</v>
      </c>
      <c r="AF391" s="79">
        <v>3110</v>
      </c>
      <c r="AG391" s="79">
        <v>14</v>
      </c>
      <c r="AH391" s="79">
        <v>-25200</v>
      </c>
      <c r="AI391" s="79" t="s">
        <v>4492</v>
      </c>
      <c r="AJ391" s="79"/>
      <c r="AK391" s="79"/>
      <c r="AL391" s="79" t="s">
        <v>5204</v>
      </c>
      <c r="AM391" s="81">
        <v>42752.840520833335</v>
      </c>
      <c r="AN391" s="79" t="s">
        <v>5782</v>
      </c>
      <c r="AO391" s="85" t="s">
        <v>6171</v>
      </c>
      <c r="AP391" s="79" t="s">
        <v>66</v>
      </c>
      <c r="AQ391" s="2"/>
      <c r="AR391" s="3"/>
      <c r="AS391" s="3"/>
      <c r="AT391" s="3"/>
      <c r="AU391" s="3"/>
    </row>
    <row r="392" spans="1:47" x14ac:dyDescent="0.25">
      <c r="A392" s="65" t="s">
        <v>591</v>
      </c>
      <c r="B392" s="66"/>
      <c r="C392" s="66"/>
      <c r="D392" s="67"/>
      <c r="E392" s="69"/>
      <c r="F392" s="103" t="s">
        <v>5609</v>
      </c>
      <c r="G392" s="66"/>
      <c r="H392" s="70"/>
      <c r="I392" s="71"/>
      <c r="J392" s="71"/>
      <c r="K392" s="70" t="s">
        <v>6737</v>
      </c>
      <c r="L392" s="74"/>
      <c r="M392" s="75">
        <v>3065.020263671875</v>
      </c>
      <c r="N392" s="75">
        <v>4328.38671875</v>
      </c>
      <c r="O392" s="76"/>
      <c r="P392" s="77"/>
      <c r="Q392" s="77"/>
      <c r="R392" s="87"/>
      <c r="S392" s="49">
        <v>6</v>
      </c>
      <c r="T392" s="49">
        <v>1</v>
      </c>
      <c r="U392" s="87"/>
      <c r="V392" s="51"/>
      <c r="W392" s="51"/>
      <c r="X392" s="51"/>
      <c r="Y392" s="51"/>
      <c r="Z392" s="50"/>
      <c r="AA392" s="72">
        <v>392</v>
      </c>
      <c r="AB392" s="72"/>
      <c r="AC392" s="73"/>
      <c r="AD392" s="79">
        <v>2700</v>
      </c>
      <c r="AE392" s="79">
        <v>4393</v>
      </c>
      <c r="AF392" s="79">
        <v>3721</v>
      </c>
      <c r="AG392" s="79">
        <v>10340</v>
      </c>
      <c r="AH392" s="79">
        <v>-18000</v>
      </c>
      <c r="AI392" s="79" t="s">
        <v>4493</v>
      </c>
      <c r="AJ392" s="79"/>
      <c r="AK392" s="85" t="s">
        <v>5103</v>
      </c>
      <c r="AL392" s="79" t="s">
        <v>5208</v>
      </c>
      <c r="AM392" s="81">
        <v>42032.092928240738</v>
      </c>
      <c r="AN392" s="79" t="s">
        <v>5782</v>
      </c>
      <c r="AO392" s="85" t="s">
        <v>6172</v>
      </c>
      <c r="AP392" s="79" t="s">
        <v>66</v>
      </c>
      <c r="AQ392" s="2"/>
      <c r="AR392" s="3"/>
      <c r="AS392" s="3"/>
      <c r="AT392" s="3"/>
      <c r="AU392" s="3"/>
    </row>
    <row r="393" spans="1:47" x14ac:dyDescent="0.25">
      <c r="A393" s="65" t="s">
        <v>455</v>
      </c>
      <c r="B393" s="66"/>
      <c r="C393" s="66"/>
      <c r="D393" s="67"/>
      <c r="E393" s="69"/>
      <c r="F393" s="103" t="s">
        <v>5610</v>
      </c>
      <c r="G393" s="66"/>
      <c r="H393" s="70"/>
      <c r="I393" s="71"/>
      <c r="J393" s="71"/>
      <c r="K393" s="70" t="s">
        <v>6738</v>
      </c>
      <c r="L393" s="74"/>
      <c r="M393" s="75">
        <v>6879.9013671875</v>
      </c>
      <c r="N393" s="75">
        <v>8424.62109375</v>
      </c>
      <c r="O393" s="76"/>
      <c r="P393" s="77"/>
      <c r="Q393" s="77"/>
      <c r="R393" s="87"/>
      <c r="S393" s="49">
        <v>1</v>
      </c>
      <c r="T393" s="49">
        <v>1</v>
      </c>
      <c r="U393" s="87"/>
      <c r="V393" s="51"/>
      <c r="W393" s="51"/>
      <c r="X393" s="51"/>
      <c r="Y393" s="51"/>
      <c r="Z393" s="50"/>
      <c r="AA393" s="72">
        <v>393</v>
      </c>
      <c r="AB393" s="72"/>
      <c r="AC393" s="73"/>
      <c r="AD393" s="79">
        <v>63</v>
      </c>
      <c r="AE393" s="79">
        <v>30</v>
      </c>
      <c r="AF393" s="79">
        <v>72</v>
      </c>
      <c r="AG393" s="79">
        <v>268</v>
      </c>
      <c r="AH393" s="79"/>
      <c r="AI393" s="79"/>
      <c r="AJ393" s="79"/>
      <c r="AK393" s="79"/>
      <c r="AL393" s="79"/>
      <c r="AM393" s="81">
        <v>40021.06177083333</v>
      </c>
      <c r="AN393" s="79" t="s">
        <v>5782</v>
      </c>
      <c r="AO393" s="85" t="s">
        <v>6173</v>
      </c>
      <c r="AP393" s="79" t="s">
        <v>66</v>
      </c>
      <c r="AQ393" s="2"/>
      <c r="AR393" s="3"/>
      <c r="AS393" s="3"/>
      <c r="AT393" s="3"/>
      <c r="AU393" s="3"/>
    </row>
    <row r="394" spans="1:47" x14ac:dyDescent="0.25">
      <c r="A394" s="65" t="s">
        <v>456</v>
      </c>
      <c r="B394" s="66"/>
      <c r="C394" s="66"/>
      <c r="D394" s="67"/>
      <c r="E394" s="69"/>
      <c r="F394" s="103" t="s">
        <v>5611</v>
      </c>
      <c r="G394" s="66"/>
      <c r="H394" s="70"/>
      <c r="I394" s="71"/>
      <c r="J394" s="71"/>
      <c r="K394" s="70" t="s">
        <v>6739</v>
      </c>
      <c r="L394" s="74"/>
      <c r="M394" s="75">
        <v>4401.08349609375</v>
      </c>
      <c r="N394" s="75">
        <v>8828.193359375</v>
      </c>
      <c r="O394" s="76"/>
      <c r="P394" s="77"/>
      <c r="Q394" s="77"/>
      <c r="R394" s="87"/>
      <c r="S394" s="49">
        <v>0</v>
      </c>
      <c r="T394" s="49">
        <v>2</v>
      </c>
      <c r="U394" s="87"/>
      <c r="V394" s="51"/>
      <c r="W394" s="51"/>
      <c r="X394" s="51"/>
      <c r="Y394" s="51"/>
      <c r="Z394" s="50"/>
      <c r="AA394" s="72">
        <v>394</v>
      </c>
      <c r="AB394" s="72"/>
      <c r="AC394" s="73"/>
      <c r="AD394" s="79">
        <v>1185</v>
      </c>
      <c r="AE394" s="79">
        <v>1351</v>
      </c>
      <c r="AF394" s="79">
        <v>7018</v>
      </c>
      <c r="AG394" s="79">
        <v>3460</v>
      </c>
      <c r="AH394" s="79">
        <v>-14400</v>
      </c>
      <c r="AI394" s="79"/>
      <c r="AJ394" s="79" t="s">
        <v>4661</v>
      </c>
      <c r="AK394" s="79"/>
      <c r="AL394" s="79" t="s">
        <v>5203</v>
      </c>
      <c r="AM394" s="81">
        <v>40014.84847222222</v>
      </c>
      <c r="AN394" s="79" t="s">
        <v>5782</v>
      </c>
      <c r="AO394" s="85" t="s">
        <v>6174</v>
      </c>
      <c r="AP394" s="79" t="s">
        <v>66</v>
      </c>
      <c r="AQ394" s="2"/>
      <c r="AR394" s="3"/>
      <c r="AS394" s="3"/>
      <c r="AT394" s="3"/>
      <c r="AU394" s="3"/>
    </row>
    <row r="395" spans="1:47" x14ac:dyDescent="0.25">
      <c r="A395" s="65" t="s">
        <v>457</v>
      </c>
      <c r="B395" s="66"/>
      <c r="C395" s="66"/>
      <c r="D395" s="67"/>
      <c r="E395" s="69"/>
      <c r="F395" s="103" t="s">
        <v>5612</v>
      </c>
      <c r="G395" s="66"/>
      <c r="H395" s="70"/>
      <c r="I395" s="71"/>
      <c r="J395" s="71"/>
      <c r="K395" s="70" t="s">
        <v>6740</v>
      </c>
      <c r="L395" s="74"/>
      <c r="M395" s="75">
        <v>8388.3876953125</v>
      </c>
      <c r="N395" s="75">
        <v>6079.7939453125</v>
      </c>
      <c r="O395" s="76"/>
      <c r="P395" s="77"/>
      <c r="Q395" s="77"/>
      <c r="R395" s="87"/>
      <c r="S395" s="49">
        <v>0</v>
      </c>
      <c r="T395" s="49">
        <v>2</v>
      </c>
      <c r="U395" s="87"/>
      <c r="V395" s="51"/>
      <c r="W395" s="51"/>
      <c r="X395" s="51"/>
      <c r="Y395" s="51"/>
      <c r="Z395" s="50"/>
      <c r="AA395" s="72">
        <v>395</v>
      </c>
      <c r="AB395" s="72"/>
      <c r="AC395" s="73"/>
      <c r="AD395" s="79">
        <v>1161</v>
      </c>
      <c r="AE395" s="79">
        <v>761</v>
      </c>
      <c r="AF395" s="79">
        <v>8945</v>
      </c>
      <c r="AG395" s="79">
        <v>5410</v>
      </c>
      <c r="AH395" s="79">
        <v>-18000</v>
      </c>
      <c r="AI395" s="79" t="s">
        <v>4494</v>
      </c>
      <c r="AJ395" s="79" t="s">
        <v>4645</v>
      </c>
      <c r="AK395" s="85" t="s">
        <v>5104</v>
      </c>
      <c r="AL395" s="79" t="s">
        <v>5207</v>
      </c>
      <c r="AM395" s="81">
        <v>40626.573113425926</v>
      </c>
      <c r="AN395" s="79" t="s">
        <v>5782</v>
      </c>
      <c r="AO395" s="85" t="s">
        <v>6175</v>
      </c>
      <c r="AP395" s="79" t="s">
        <v>66</v>
      </c>
      <c r="AQ395" s="2"/>
      <c r="AR395" s="3"/>
      <c r="AS395" s="3"/>
      <c r="AT395" s="3"/>
      <c r="AU395" s="3"/>
    </row>
    <row r="396" spans="1:47" x14ac:dyDescent="0.25">
      <c r="A396" s="65" t="s">
        <v>458</v>
      </c>
      <c r="B396" s="66"/>
      <c r="C396" s="66"/>
      <c r="D396" s="67"/>
      <c r="E396" s="69"/>
      <c r="F396" s="103" t="s">
        <v>5613</v>
      </c>
      <c r="G396" s="66"/>
      <c r="H396" s="70"/>
      <c r="I396" s="71"/>
      <c r="J396" s="71"/>
      <c r="K396" s="70" t="s">
        <v>6741</v>
      </c>
      <c r="L396" s="74"/>
      <c r="M396" s="75">
        <v>3476.496337890625</v>
      </c>
      <c r="N396" s="75">
        <v>4416.7353515625</v>
      </c>
      <c r="O396" s="76"/>
      <c r="P396" s="77"/>
      <c r="Q396" s="77"/>
      <c r="R396" s="87"/>
      <c r="S396" s="49">
        <v>0</v>
      </c>
      <c r="T396" s="49">
        <v>2</v>
      </c>
      <c r="U396" s="87"/>
      <c r="V396" s="51"/>
      <c r="W396" s="51"/>
      <c r="X396" s="51"/>
      <c r="Y396" s="51"/>
      <c r="Z396" s="50"/>
      <c r="AA396" s="72">
        <v>396</v>
      </c>
      <c r="AB396" s="72"/>
      <c r="AC396" s="73"/>
      <c r="AD396" s="79">
        <v>125</v>
      </c>
      <c r="AE396" s="79">
        <v>1117</v>
      </c>
      <c r="AF396" s="79">
        <v>37077</v>
      </c>
      <c r="AG396" s="79">
        <v>493</v>
      </c>
      <c r="AH396" s="79">
        <v>-14400</v>
      </c>
      <c r="AI396" s="79" t="s">
        <v>4495</v>
      </c>
      <c r="AJ396" s="79" t="s">
        <v>4833</v>
      </c>
      <c r="AK396" s="85" t="s">
        <v>5105</v>
      </c>
      <c r="AL396" s="79" t="s">
        <v>5203</v>
      </c>
      <c r="AM396" s="81">
        <v>39161.915960648148</v>
      </c>
      <c r="AN396" s="79" t="s">
        <v>5782</v>
      </c>
      <c r="AO396" s="85" t="s">
        <v>6176</v>
      </c>
      <c r="AP396" s="79" t="s">
        <v>66</v>
      </c>
      <c r="AQ396" s="2"/>
      <c r="AR396" s="3"/>
      <c r="AS396" s="3"/>
      <c r="AT396" s="3"/>
      <c r="AU396" s="3"/>
    </row>
    <row r="397" spans="1:47" x14ac:dyDescent="0.25">
      <c r="A397" s="65" t="s">
        <v>459</v>
      </c>
      <c r="B397" s="66"/>
      <c r="C397" s="66"/>
      <c r="D397" s="67"/>
      <c r="E397" s="69"/>
      <c r="F397" s="103" t="s">
        <v>5614</v>
      </c>
      <c r="G397" s="66"/>
      <c r="H397" s="70"/>
      <c r="I397" s="71"/>
      <c r="J397" s="71"/>
      <c r="K397" s="70" t="s">
        <v>6742</v>
      </c>
      <c r="L397" s="74"/>
      <c r="M397" s="75">
        <v>6484.70654296875</v>
      </c>
      <c r="N397" s="75">
        <v>3471.058837890625</v>
      </c>
      <c r="O397" s="76"/>
      <c r="P397" s="77"/>
      <c r="Q397" s="77"/>
      <c r="R397" s="87"/>
      <c r="S397" s="49">
        <v>0</v>
      </c>
      <c r="T397" s="49">
        <v>2</v>
      </c>
      <c r="U397" s="87"/>
      <c r="V397" s="51"/>
      <c r="W397" s="51"/>
      <c r="X397" s="51"/>
      <c r="Y397" s="51"/>
      <c r="Z397" s="50"/>
      <c r="AA397" s="72">
        <v>397</v>
      </c>
      <c r="AB397" s="72"/>
      <c r="AC397" s="73"/>
      <c r="AD397" s="79">
        <v>174</v>
      </c>
      <c r="AE397" s="79">
        <v>2871</v>
      </c>
      <c r="AF397" s="79">
        <v>2424</v>
      </c>
      <c r="AG397" s="79">
        <v>33</v>
      </c>
      <c r="AH397" s="79">
        <v>-14400</v>
      </c>
      <c r="AI397" s="79" t="s">
        <v>4496</v>
      </c>
      <c r="AJ397" s="79" t="s">
        <v>4679</v>
      </c>
      <c r="AK397" s="85" t="s">
        <v>5106</v>
      </c>
      <c r="AL397" s="79" t="s">
        <v>5203</v>
      </c>
      <c r="AM397" s="81">
        <v>39896.848680555559</v>
      </c>
      <c r="AN397" s="79" t="s">
        <v>5782</v>
      </c>
      <c r="AO397" s="85" t="s">
        <v>6177</v>
      </c>
      <c r="AP397" s="79" t="s">
        <v>66</v>
      </c>
      <c r="AQ397" s="2"/>
      <c r="AR397" s="3"/>
      <c r="AS397" s="3"/>
      <c r="AT397" s="3"/>
      <c r="AU397" s="3"/>
    </row>
    <row r="398" spans="1:47" x14ac:dyDescent="0.25">
      <c r="A398" s="65" t="s">
        <v>460</v>
      </c>
      <c r="B398" s="66"/>
      <c r="C398" s="66"/>
      <c r="D398" s="67"/>
      <c r="E398" s="69"/>
      <c r="F398" s="103" t="s">
        <v>5615</v>
      </c>
      <c r="G398" s="66"/>
      <c r="H398" s="70"/>
      <c r="I398" s="71"/>
      <c r="J398" s="71"/>
      <c r="K398" s="70" t="s">
        <v>6743</v>
      </c>
      <c r="L398" s="74"/>
      <c r="M398" s="75">
        <v>6829.04052734375</v>
      </c>
      <c r="N398" s="75">
        <v>4346.298828125</v>
      </c>
      <c r="O398" s="76"/>
      <c r="P398" s="77"/>
      <c r="Q398" s="77"/>
      <c r="R398" s="87"/>
      <c r="S398" s="49">
        <v>0</v>
      </c>
      <c r="T398" s="49">
        <v>2</v>
      </c>
      <c r="U398" s="87"/>
      <c r="V398" s="51"/>
      <c r="W398" s="51"/>
      <c r="X398" s="51"/>
      <c r="Y398" s="51"/>
      <c r="Z398" s="50"/>
      <c r="AA398" s="72">
        <v>398</v>
      </c>
      <c r="AB398" s="72"/>
      <c r="AC398" s="73"/>
      <c r="AD398" s="79">
        <v>1507</v>
      </c>
      <c r="AE398" s="79">
        <v>1808</v>
      </c>
      <c r="AF398" s="79">
        <v>226970</v>
      </c>
      <c r="AG398" s="79">
        <v>9599</v>
      </c>
      <c r="AH398" s="79">
        <v>-14400</v>
      </c>
      <c r="AI398" s="79" t="s">
        <v>4497</v>
      </c>
      <c r="AJ398" s="79" t="s">
        <v>4694</v>
      </c>
      <c r="AK398" s="85" t="s">
        <v>5107</v>
      </c>
      <c r="AL398" s="79" t="s">
        <v>5203</v>
      </c>
      <c r="AM398" s="81">
        <v>40731.01834490741</v>
      </c>
      <c r="AN398" s="79" t="s">
        <v>5782</v>
      </c>
      <c r="AO398" s="85" t="s">
        <v>6178</v>
      </c>
      <c r="AP398" s="79" t="s">
        <v>66</v>
      </c>
      <c r="AQ398" s="2"/>
      <c r="AR398" s="3"/>
      <c r="AS398" s="3"/>
      <c r="AT398" s="3"/>
      <c r="AU398" s="3"/>
    </row>
    <row r="399" spans="1:47" x14ac:dyDescent="0.25">
      <c r="A399" s="65" t="s">
        <v>461</v>
      </c>
      <c r="B399" s="66"/>
      <c r="C399" s="66"/>
      <c r="D399" s="67"/>
      <c r="E399" s="69"/>
      <c r="F399" s="103" t="s">
        <v>5616</v>
      </c>
      <c r="G399" s="66"/>
      <c r="H399" s="70"/>
      <c r="I399" s="71"/>
      <c r="J399" s="71"/>
      <c r="K399" s="70" t="s">
        <v>6744</v>
      </c>
      <c r="L399" s="74"/>
      <c r="M399" s="75">
        <v>6298.0615234375</v>
      </c>
      <c r="N399" s="75">
        <v>6124.13818359375</v>
      </c>
      <c r="O399" s="76"/>
      <c r="P399" s="77"/>
      <c r="Q399" s="77"/>
      <c r="R399" s="87"/>
      <c r="S399" s="49">
        <v>0</v>
      </c>
      <c r="T399" s="49">
        <v>1</v>
      </c>
      <c r="U399" s="87"/>
      <c r="V399" s="51"/>
      <c r="W399" s="51"/>
      <c r="X399" s="51"/>
      <c r="Y399" s="51"/>
      <c r="Z399" s="50"/>
      <c r="AA399" s="72">
        <v>399</v>
      </c>
      <c r="AB399" s="72"/>
      <c r="AC399" s="73"/>
      <c r="AD399" s="79">
        <v>28</v>
      </c>
      <c r="AE399" s="79">
        <v>411</v>
      </c>
      <c r="AF399" s="79">
        <v>1510</v>
      </c>
      <c r="AG399" s="79">
        <v>13</v>
      </c>
      <c r="AH399" s="79"/>
      <c r="AI399" s="79" t="s">
        <v>4498</v>
      </c>
      <c r="AJ399" s="79" t="s">
        <v>4834</v>
      </c>
      <c r="AK399" s="85" t="s">
        <v>5108</v>
      </c>
      <c r="AL399" s="79"/>
      <c r="AM399" s="81">
        <v>40653.619826388887</v>
      </c>
      <c r="AN399" s="79" t="s">
        <v>5782</v>
      </c>
      <c r="AO399" s="85" t="s">
        <v>6179</v>
      </c>
      <c r="AP399" s="79" t="s">
        <v>66</v>
      </c>
      <c r="AQ399" s="2"/>
      <c r="AR399" s="3"/>
      <c r="AS399" s="3"/>
      <c r="AT399" s="3"/>
      <c r="AU399" s="3"/>
    </row>
    <row r="400" spans="1:47" x14ac:dyDescent="0.25">
      <c r="A400" s="65" t="s">
        <v>462</v>
      </c>
      <c r="B400" s="66"/>
      <c r="C400" s="66"/>
      <c r="D400" s="67"/>
      <c r="E400" s="69"/>
      <c r="F400" s="103" t="s">
        <v>5617</v>
      </c>
      <c r="G400" s="66"/>
      <c r="H400" s="70"/>
      <c r="I400" s="71"/>
      <c r="J400" s="71"/>
      <c r="K400" s="70" t="s">
        <v>6745</v>
      </c>
      <c r="L400" s="74"/>
      <c r="M400" s="75">
        <v>4507.15185546875</v>
      </c>
      <c r="N400" s="75">
        <v>9028.5380859375</v>
      </c>
      <c r="O400" s="76"/>
      <c r="P400" s="77"/>
      <c r="Q400" s="77"/>
      <c r="R400" s="87"/>
      <c r="S400" s="49">
        <v>0</v>
      </c>
      <c r="T400" s="49">
        <v>1</v>
      </c>
      <c r="U400" s="87"/>
      <c r="V400" s="51"/>
      <c r="W400" s="51"/>
      <c r="X400" s="51"/>
      <c r="Y400" s="51"/>
      <c r="Z400" s="50"/>
      <c r="AA400" s="72">
        <v>400</v>
      </c>
      <c r="AB400" s="72"/>
      <c r="AC400" s="73"/>
      <c r="AD400" s="79">
        <v>2457</v>
      </c>
      <c r="AE400" s="79">
        <v>1669</v>
      </c>
      <c r="AF400" s="79">
        <v>21054</v>
      </c>
      <c r="AG400" s="79">
        <v>7944</v>
      </c>
      <c r="AH400" s="79">
        <v>-14400</v>
      </c>
      <c r="AI400" s="79" t="s">
        <v>4499</v>
      </c>
      <c r="AJ400" s="79" t="s">
        <v>4835</v>
      </c>
      <c r="AK400" s="79"/>
      <c r="AL400" s="79" t="s">
        <v>5203</v>
      </c>
      <c r="AM400" s="81">
        <v>41012.72824074074</v>
      </c>
      <c r="AN400" s="79" t="s">
        <v>5782</v>
      </c>
      <c r="AO400" s="85" t="s">
        <v>6180</v>
      </c>
      <c r="AP400" s="79" t="s">
        <v>66</v>
      </c>
      <c r="AQ400" s="2"/>
      <c r="AR400" s="3"/>
      <c r="AS400" s="3"/>
      <c r="AT400" s="3"/>
      <c r="AU400" s="3"/>
    </row>
    <row r="401" spans="1:47" x14ac:dyDescent="0.25">
      <c r="A401" s="65" t="s">
        <v>463</v>
      </c>
      <c r="B401" s="66"/>
      <c r="C401" s="66"/>
      <c r="D401" s="67"/>
      <c r="E401" s="69"/>
      <c r="F401" s="103" t="s">
        <v>5618</v>
      </c>
      <c r="G401" s="66"/>
      <c r="H401" s="70"/>
      <c r="I401" s="71"/>
      <c r="J401" s="71"/>
      <c r="K401" s="70" t="s">
        <v>6746</v>
      </c>
      <c r="L401" s="74"/>
      <c r="M401" s="75">
        <v>6962.35498046875</v>
      </c>
      <c r="N401" s="75">
        <v>6213.0380859375</v>
      </c>
      <c r="O401" s="76"/>
      <c r="P401" s="77"/>
      <c r="Q401" s="77"/>
      <c r="R401" s="87"/>
      <c r="S401" s="49">
        <v>0</v>
      </c>
      <c r="T401" s="49">
        <v>3</v>
      </c>
      <c r="U401" s="87"/>
      <c r="V401" s="51"/>
      <c r="W401" s="51"/>
      <c r="X401" s="51"/>
      <c r="Y401" s="51"/>
      <c r="Z401" s="50"/>
      <c r="AA401" s="72">
        <v>401</v>
      </c>
      <c r="AB401" s="72"/>
      <c r="AC401" s="73"/>
      <c r="AD401" s="79">
        <v>559</v>
      </c>
      <c r="AE401" s="79">
        <v>1109</v>
      </c>
      <c r="AF401" s="79">
        <v>2071</v>
      </c>
      <c r="AG401" s="79">
        <v>455</v>
      </c>
      <c r="AH401" s="79">
        <v>-18000</v>
      </c>
      <c r="AI401" s="79" t="s">
        <v>4500</v>
      </c>
      <c r="AJ401" s="79" t="s">
        <v>4737</v>
      </c>
      <c r="AK401" s="79"/>
      <c r="AL401" s="79" t="s">
        <v>5207</v>
      </c>
      <c r="AM401" s="81">
        <v>39943.901250000003</v>
      </c>
      <c r="AN401" s="79" t="s">
        <v>5782</v>
      </c>
      <c r="AO401" s="85" t="s">
        <v>6181</v>
      </c>
      <c r="AP401" s="79" t="s">
        <v>66</v>
      </c>
      <c r="AQ401" s="2"/>
      <c r="AR401" s="3"/>
      <c r="AS401" s="3"/>
      <c r="AT401" s="3"/>
      <c r="AU401" s="3"/>
    </row>
    <row r="402" spans="1:47" x14ac:dyDescent="0.25">
      <c r="A402" s="65" t="s">
        <v>464</v>
      </c>
      <c r="B402" s="66"/>
      <c r="C402" s="66"/>
      <c r="D402" s="67"/>
      <c r="E402" s="69"/>
      <c r="F402" s="103" t="s">
        <v>5619</v>
      </c>
      <c r="G402" s="66"/>
      <c r="H402" s="70"/>
      <c r="I402" s="71"/>
      <c r="J402" s="71"/>
      <c r="K402" s="70" t="s">
        <v>6747</v>
      </c>
      <c r="L402" s="74"/>
      <c r="M402" s="75">
        <v>1758.9390869140625</v>
      </c>
      <c r="N402" s="75">
        <v>8962.8603515625</v>
      </c>
      <c r="O402" s="76"/>
      <c r="P402" s="77"/>
      <c r="Q402" s="77"/>
      <c r="R402" s="87"/>
      <c r="S402" s="49">
        <v>0</v>
      </c>
      <c r="T402" s="49">
        <v>1</v>
      </c>
      <c r="U402" s="87"/>
      <c r="V402" s="51"/>
      <c r="W402" s="51"/>
      <c r="X402" s="51"/>
      <c r="Y402" s="51"/>
      <c r="Z402" s="50"/>
      <c r="AA402" s="72">
        <v>402</v>
      </c>
      <c r="AB402" s="72"/>
      <c r="AC402" s="73"/>
      <c r="AD402" s="79">
        <v>2722</v>
      </c>
      <c r="AE402" s="79">
        <v>3180</v>
      </c>
      <c r="AF402" s="79">
        <v>26269</v>
      </c>
      <c r="AG402" s="79">
        <v>1176</v>
      </c>
      <c r="AH402" s="79">
        <v>-14400</v>
      </c>
      <c r="AI402" s="79" t="s">
        <v>4501</v>
      </c>
      <c r="AJ402" s="79" t="s">
        <v>4645</v>
      </c>
      <c r="AK402" s="85" t="s">
        <v>5109</v>
      </c>
      <c r="AL402" s="79" t="s">
        <v>5203</v>
      </c>
      <c r="AM402" s="81">
        <v>39865.969571759262</v>
      </c>
      <c r="AN402" s="79" t="s">
        <v>5782</v>
      </c>
      <c r="AO402" s="85" t="s">
        <v>6182</v>
      </c>
      <c r="AP402" s="79" t="s">
        <v>66</v>
      </c>
      <c r="AQ402" s="2"/>
      <c r="AR402" s="3"/>
      <c r="AS402" s="3"/>
      <c r="AT402" s="3"/>
      <c r="AU402" s="3"/>
    </row>
    <row r="403" spans="1:47" x14ac:dyDescent="0.25">
      <c r="A403" s="65" t="s">
        <v>465</v>
      </c>
      <c r="B403" s="66"/>
      <c r="C403" s="66"/>
      <c r="D403" s="67"/>
      <c r="E403" s="69"/>
      <c r="F403" s="103" t="s">
        <v>5620</v>
      </c>
      <c r="G403" s="66"/>
      <c r="H403" s="70"/>
      <c r="I403" s="71"/>
      <c r="J403" s="71"/>
      <c r="K403" s="70" t="s">
        <v>6748</v>
      </c>
      <c r="L403" s="74"/>
      <c r="M403" s="75">
        <v>1424.8592529296875</v>
      </c>
      <c r="N403" s="75">
        <v>9574.880859375</v>
      </c>
      <c r="O403" s="76"/>
      <c r="P403" s="77"/>
      <c r="Q403" s="77"/>
      <c r="R403" s="87"/>
      <c r="S403" s="49">
        <v>0</v>
      </c>
      <c r="T403" s="49">
        <v>1</v>
      </c>
      <c r="U403" s="87"/>
      <c r="V403" s="51"/>
      <c r="W403" s="51"/>
      <c r="X403" s="51"/>
      <c r="Y403" s="51"/>
      <c r="Z403" s="50"/>
      <c r="AA403" s="72">
        <v>403</v>
      </c>
      <c r="AB403" s="72"/>
      <c r="AC403" s="73"/>
      <c r="AD403" s="79">
        <v>488</v>
      </c>
      <c r="AE403" s="79">
        <v>559</v>
      </c>
      <c r="AF403" s="79">
        <v>19604</v>
      </c>
      <c r="AG403" s="79">
        <v>19235</v>
      </c>
      <c r="AH403" s="79"/>
      <c r="AI403" s="79" t="s">
        <v>4502</v>
      </c>
      <c r="AJ403" s="79" t="s">
        <v>4836</v>
      </c>
      <c r="AK403" s="85" t="s">
        <v>5110</v>
      </c>
      <c r="AL403" s="79"/>
      <c r="AM403" s="81">
        <v>40154.775902777779</v>
      </c>
      <c r="AN403" s="79" t="s">
        <v>5782</v>
      </c>
      <c r="AO403" s="85" t="s">
        <v>6183</v>
      </c>
      <c r="AP403" s="79" t="s">
        <v>66</v>
      </c>
      <c r="AQ403" s="2"/>
      <c r="AR403" s="3"/>
      <c r="AS403" s="3"/>
      <c r="AT403" s="3"/>
      <c r="AU403" s="3"/>
    </row>
    <row r="404" spans="1:47" x14ac:dyDescent="0.25">
      <c r="A404" s="65" t="s">
        <v>466</v>
      </c>
      <c r="B404" s="66"/>
      <c r="C404" s="66"/>
      <c r="D404" s="67"/>
      <c r="E404" s="69"/>
      <c r="F404" s="103" t="s">
        <v>5621</v>
      </c>
      <c r="G404" s="66"/>
      <c r="H404" s="70"/>
      <c r="I404" s="71"/>
      <c r="J404" s="71"/>
      <c r="K404" s="70" t="s">
        <v>6749</v>
      </c>
      <c r="L404" s="74"/>
      <c r="M404" s="75">
        <v>1968.3736572265625</v>
      </c>
      <c r="N404" s="75">
        <v>8337.4482421875</v>
      </c>
      <c r="O404" s="76"/>
      <c r="P404" s="77"/>
      <c r="Q404" s="77"/>
      <c r="R404" s="87"/>
      <c r="S404" s="49">
        <v>0</v>
      </c>
      <c r="T404" s="49">
        <v>1</v>
      </c>
      <c r="U404" s="87"/>
      <c r="V404" s="51"/>
      <c r="W404" s="51"/>
      <c r="X404" s="51"/>
      <c r="Y404" s="51"/>
      <c r="Z404" s="50"/>
      <c r="AA404" s="72">
        <v>404</v>
      </c>
      <c r="AB404" s="72"/>
      <c r="AC404" s="73"/>
      <c r="AD404" s="79">
        <v>129</v>
      </c>
      <c r="AE404" s="79">
        <v>80</v>
      </c>
      <c r="AF404" s="79">
        <v>2902</v>
      </c>
      <c r="AG404" s="79">
        <v>743</v>
      </c>
      <c r="AH404" s="79"/>
      <c r="AI404" s="79"/>
      <c r="AJ404" s="79"/>
      <c r="AK404" s="79"/>
      <c r="AL404" s="79"/>
      <c r="AM404" s="81">
        <v>42331.589270833334</v>
      </c>
      <c r="AN404" s="79" t="s">
        <v>5782</v>
      </c>
      <c r="AO404" s="85" t="s">
        <v>6184</v>
      </c>
      <c r="AP404" s="79" t="s">
        <v>66</v>
      </c>
      <c r="AQ404" s="2"/>
      <c r="AR404" s="3"/>
      <c r="AS404" s="3"/>
      <c r="AT404" s="3"/>
      <c r="AU404" s="3"/>
    </row>
    <row r="405" spans="1:47" x14ac:dyDescent="0.25">
      <c r="A405" s="65" t="s">
        <v>467</v>
      </c>
      <c r="B405" s="66"/>
      <c r="C405" s="66"/>
      <c r="D405" s="67"/>
      <c r="E405" s="69"/>
      <c r="F405" s="103" t="s">
        <v>5294</v>
      </c>
      <c r="G405" s="66"/>
      <c r="H405" s="70"/>
      <c r="I405" s="71"/>
      <c r="J405" s="71"/>
      <c r="K405" s="70" t="s">
        <v>6750</v>
      </c>
      <c r="L405" s="74"/>
      <c r="M405" s="75">
        <v>1326.2890625</v>
      </c>
      <c r="N405" s="75">
        <v>4470.44384765625</v>
      </c>
      <c r="O405" s="76"/>
      <c r="P405" s="77"/>
      <c r="Q405" s="77"/>
      <c r="R405" s="87"/>
      <c r="S405" s="49">
        <v>0</v>
      </c>
      <c r="T405" s="49">
        <v>1</v>
      </c>
      <c r="U405" s="87"/>
      <c r="V405" s="51"/>
      <c r="W405" s="51"/>
      <c r="X405" s="51"/>
      <c r="Y405" s="51"/>
      <c r="Z405" s="50"/>
      <c r="AA405" s="72">
        <v>405</v>
      </c>
      <c r="AB405" s="72"/>
      <c r="AC405" s="73"/>
      <c r="AD405" s="79">
        <v>148</v>
      </c>
      <c r="AE405" s="79">
        <v>30</v>
      </c>
      <c r="AF405" s="79">
        <v>588</v>
      </c>
      <c r="AG405" s="79">
        <v>4783</v>
      </c>
      <c r="AH405" s="79"/>
      <c r="AI405" s="79"/>
      <c r="AJ405" s="79"/>
      <c r="AK405" s="79"/>
      <c r="AL405" s="79"/>
      <c r="AM405" s="81">
        <v>42167.191296296296</v>
      </c>
      <c r="AN405" s="79" t="s">
        <v>5782</v>
      </c>
      <c r="AO405" s="85" t="s">
        <v>6185</v>
      </c>
      <c r="AP405" s="79" t="s">
        <v>66</v>
      </c>
      <c r="AQ405" s="2"/>
      <c r="AR405" s="3"/>
      <c r="AS405" s="3"/>
      <c r="AT405" s="3"/>
      <c r="AU405" s="3"/>
    </row>
    <row r="406" spans="1:47" x14ac:dyDescent="0.25">
      <c r="A406" s="65" t="s">
        <v>468</v>
      </c>
      <c r="B406" s="66"/>
      <c r="C406" s="66"/>
      <c r="D406" s="67"/>
      <c r="E406" s="69"/>
      <c r="F406" s="103" t="s">
        <v>5622</v>
      </c>
      <c r="G406" s="66"/>
      <c r="H406" s="70"/>
      <c r="I406" s="71"/>
      <c r="J406" s="71"/>
      <c r="K406" s="70" t="s">
        <v>6751</v>
      </c>
      <c r="L406" s="74"/>
      <c r="M406" s="75">
        <v>2300.87841796875</v>
      </c>
      <c r="N406" s="75">
        <v>7278.126953125</v>
      </c>
      <c r="O406" s="76"/>
      <c r="P406" s="77"/>
      <c r="Q406" s="77"/>
      <c r="R406" s="87"/>
      <c r="S406" s="49">
        <v>0</v>
      </c>
      <c r="T406" s="49">
        <v>1</v>
      </c>
      <c r="U406" s="87"/>
      <c r="V406" s="51"/>
      <c r="W406" s="51"/>
      <c r="X406" s="51"/>
      <c r="Y406" s="51"/>
      <c r="Z406" s="50"/>
      <c r="AA406" s="72">
        <v>406</v>
      </c>
      <c r="AB406" s="72"/>
      <c r="AC406" s="73"/>
      <c r="AD406" s="79">
        <v>2021</v>
      </c>
      <c r="AE406" s="79">
        <v>2194</v>
      </c>
      <c r="AF406" s="79">
        <v>5040</v>
      </c>
      <c r="AG406" s="79">
        <v>11528</v>
      </c>
      <c r="AH406" s="79"/>
      <c r="AI406" s="79" t="s">
        <v>4503</v>
      </c>
      <c r="AJ406" s="79" t="s">
        <v>4672</v>
      </c>
      <c r="AK406" s="85" t="s">
        <v>5111</v>
      </c>
      <c r="AL406" s="79"/>
      <c r="AM406" s="81">
        <v>41765.070902777778</v>
      </c>
      <c r="AN406" s="79" t="s">
        <v>5782</v>
      </c>
      <c r="AO406" s="85" t="s">
        <v>6186</v>
      </c>
      <c r="AP406" s="79" t="s">
        <v>66</v>
      </c>
      <c r="AQ406" s="2"/>
      <c r="AR406" s="3"/>
      <c r="AS406" s="3"/>
      <c r="AT406" s="3"/>
      <c r="AU406" s="3"/>
    </row>
    <row r="407" spans="1:47" x14ac:dyDescent="0.25">
      <c r="A407" s="65" t="s">
        <v>469</v>
      </c>
      <c r="B407" s="66"/>
      <c r="C407" s="66"/>
      <c r="D407" s="67"/>
      <c r="E407" s="69"/>
      <c r="F407" s="103" t="s">
        <v>5623</v>
      </c>
      <c r="G407" s="66"/>
      <c r="H407" s="70"/>
      <c r="I407" s="71"/>
      <c r="J407" s="71"/>
      <c r="K407" s="70" t="s">
        <v>6752</v>
      </c>
      <c r="L407" s="74"/>
      <c r="M407" s="75">
        <v>2293.8369140625</v>
      </c>
      <c r="N407" s="75">
        <v>8532.779296875</v>
      </c>
      <c r="O407" s="76"/>
      <c r="P407" s="77"/>
      <c r="Q407" s="77"/>
      <c r="R407" s="87"/>
      <c r="S407" s="49">
        <v>0</v>
      </c>
      <c r="T407" s="49">
        <v>1</v>
      </c>
      <c r="U407" s="87"/>
      <c r="V407" s="51"/>
      <c r="W407" s="51"/>
      <c r="X407" s="51"/>
      <c r="Y407" s="51"/>
      <c r="Z407" s="50"/>
      <c r="AA407" s="72">
        <v>407</v>
      </c>
      <c r="AB407" s="72"/>
      <c r="AC407" s="73"/>
      <c r="AD407" s="79">
        <v>1165</v>
      </c>
      <c r="AE407" s="79">
        <v>613</v>
      </c>
      <c r="AF407" s="79">
        <v>1555</v>
      </c>
      <c r="AG407" s="79">
        <v>239</v>
      </c>
      <c r="AH407" s="79">
        <v>-14400</v>
      </c>
      <c r="AI407" s="79" t="s">
        <v>4504</v>
      </c>
      <c r="AJ407" s="79" t="s">
        <v>4676</v>
      </c>
      <c r="AK407" s="85" t="s">
        <v>5112</v>
      </c>
      <c r="AL407" s="79" t="s">
        <v>5203</v>
      </c>
      <c r="AM407" s="81">
        <v>41781.797013888892</v>
      </c>
      <c r="AN407" s="79" t="s">
        <v>5782</v>
      </c>
      <c r="AO407" s="85" t="s">
        <v>6187</v>
      </c>
      <c r="AP407" s="79" t="s">
        <v>66</v>
      </c>
      <c r="AQ407" s="2"/>
      <c r="AR407" s="3"/>
      <c r="AS407" s="3"/>
      <c r="AT407" s="3"/>
      <c r="AU407" s="3"/>
    </row>
    <row r="408" spans="1:47" x14ac:dyDescent="0.25">
      <c r="A408" s="65" t="s">
        <v>470</v>
      </c>
      <c r="B408" s="66"/>
      <c r="C408" s="66"/>
      <c r="D408" s="67"/>
      <c r="E408" s="69"/>
      <c r="F408" s="103" t="s">
        <v>5624</v>
      </c>
      <c r="G408" s="66"/>
      <c r="H408" s="70"/>
      <c r="I408" s="71"/>
      <c r="J408" s="71"/>
      <c r="K408" s="70" t="s">
        <v>6753</v>
      </c>
      <c r="L408" s="74"/>
      <c r="M408" s="75">
        <v>2468.925048828125</v>
      </c>
      <c r="N408" s="75">
        <v>8909.236328125</v>
      </c>
      <c r="O408" s="76"/>
      <c r="P408" s="77"/>
      <c r="Q408" s="77"/>
      <c r="R408" s="87"/>
      <c r="S408" s="49">
        <v>0</v>
      </c>
      <c r="T408" s="49">
        <v>1</v>
      </c>
      <c r="U408" s="87"/>
      <c r="V408" s="51"/>
      <c r="W408" s="51"/>
      <c r="X408" s="51"/>
      <c r="Y408" s="51"/>
      <c r="Z408" s="50"/>
      <c r="AA408" s="72">
        <v>408</v>
      </c>
      <c r="AB408" s="72"/>
      <c r="AC408" s="73"/>
      <c r="AD408" s="79">
        <v>130</v>
      </c>
      <c r="AE408" s="79">
        <v>95</v>
      </c>
      <c r="AF408" s="79">
        <v>193</v>
      </c>
      <c r="AG408" s="79">
        <v>297</v>
      </c>
      <c r="AH408" s="79"/>
      <c r="AI408" s="79"/>
      <c r="AJ408" s="79"/>
      <c r="AK408" s="79"/>
      <c r="AL408" s="79"/>
      <c r="AM408" s="81">
        <v>42007.624641203707</v>
      </c>
      <c r="AN408" s="79" t="s">
        <v>5782</v>
      </c>
      <c r="AO408" s="85" t="s">
        <v>6188</v>
      </c>
      <c r="AP408" s="79" t="s">
        <v>66</v>
      </c>
      <c r="AQ408" s="2"/>
      <c r="AR408" s="3"/>
      <c r="AS408" s="3"/>
      <c r="AT408" s="3"/>
      <c r="AU408" s="3"/>
    </row>
    <row r="409" spans="1:47" x14ac:dyDescent="0.25">
      <c r="A409" s="65" t="s">
        <v>471</v>
      </c>
      <c r="B409" s="66"/>
      <c r="C409" s="66"/>
      <c r="D409" s="67"/>
      <c r="E409" s="69"/>
      <c r="F409" s="103" t="s">
        <v>5625</v>
      </c>
      <c r="G409" s="66"/>
      <c r="H409" s="70"/>
      <c r="I409" s="71"/>
      <c r="J409" s="71"/>
      <c r="K409" s="70" t="s">
        <v>6754</v>
      </c>
      <c r="L409" s="74"/>
      <c r="M409" s="75">
        <v>6163.32958984375</v>
      </c>
      <c r="N409" s="75">
        <v>5511.89501953125</v>
      </c>
      <c r="O409" s="76"/>
      <c r="P409" s="77"/>
      <c r="Q409" s="77"/>
      <c r="R409" s="87"/>
      <c r="S409" s="49">
        <v>0</v>
      </c>
      <c r="T409" s="49">
        <v>2</v>
      </c>
      <c r="U409" s="87"/>
      <c r="V409" s="51"/>
      <c r="W409" s="51"/>
      <c r="X409" s="51"/>
      <c r="Y409" s="51"/>
      <c r="Z409" s="50"/>
      <c r="AA409" s="72">
        <v>409</v>
      </c>
      <c r="AB409" s="72"/>
      <c r="AC409" s="73"/>
      <c r="AD409" s="79">
        <v>168</v>
      </c>
      <c r="AE409" s="79">
        <v>109</v>
      </c>
      <c r="AF409" s="79">
        <v>9112</v>
      </c>
      <c r="AG409" s="79">
        <v>7547</v>
      </c>
      <c r="AH409" s="79"/>
      <c r="AI409" s="79"/>
      <c r="AJ409" s="79" t="s">
        <v>4837</v>
      </c>
      <c r="AK409" s="79"/>
      <c r="AL409" s="79"/>
      <c r="AM409" s="81">
        <v>41734.909085648149</v>
      </c>
      <c r="AN409" s="79" t="s">
        <v>5782</v>
      </c>
      <c r="AO409" s="85" t="s">
        <v>6189</v>
      </c>
      <c r="AP409" s="79" t="s">
        <v>66</v>
      </c>
      <c r="AQ409" s="2"/>
      <c r="AR409" s="3"/>
      <c r="AS409" s="3"/>
      <c r="AT409" s="3"/>
      <c r="AU409" s="3"/>
    </row>
    <row r="410" spans="1:47" x14ac:dyDescent="0.25">
      <c r="A410" s="65" t="s">
        <v>525</v>
      </c>
      <c r="B410" s="66"/>
      <c r="C410" s="66"/>
      <c r="D410" s="67"/>
      <c r="E410" s="69"/>
      <c r="F410" s="103" t="s">
        <v>5626</v>
      </c>
      <c r="G410" s="66"/>
      <c r="H410" s="70"/>
      <c r="I410" s="71"/>
      <c r="J410" s="71"/>
      <c r="K410" s="70" t="s">
        <v>6755</v>
      </c>
      <c r="L410" s="74"/>
      <c r="M410" s="75">
        <v>5900.28662109375</v>
      </c>
      <c r="N410" s="75">
        <v>4970.84033203125</v>
      </c>
      <c r="O410" s="76"/>
      <c r="P410" s="77"/>
      <c r="Q410" s="77"/>
      <c r="R410" s="87"/>
      <c r="S410" s="49">
        <v>9</v>
      </c>
      <c r="T410" s="49">
        <v>1</v>
      </c>
      <c r="U410" s="87"/>
      <c r="V410" s="51"/>
      <c r="W410" s="51"/>
      <c r="X410" s="51"/>
      <c r="Y410" s="51"/>
      <c r="Z410" s="50"/>
      <c r="AA410" s="72">
        <v>410</v>
      </c>
      <c r="AB410" s="72"/>
      <c r="AC410" s="73"/>
      <c r="AD410" s="79">
        <v>18292</v>
      </c>
      <c r="AE410" s="79">
        <v>35449</v>
      </c>
      <c r="AF410" s="79">
        <v>17998</v>
      </c>
      <c r="AG410" s="79">
        <v>30347</v>
      </c>
      <c r="AH410" s="79">
        <v>-25200</v>
      </c>
      <c r="AI410" s="79" t="s">
        <v>4505</v>
      </c>
      <c r="AJ410" s="79" t="s">
        <v>4769</v>
      </c>
      <c r="AK410" s="85" t="s">
        <v>5113</v>
      </c>
      <c r="AL410" s="79" t="s">
        <v>5204</v>
      </c>
      <c r="AM410" s="81">
        <v>41954.788888888892</v>
      </c>
      <c r="AN410" s="79" t="s">
        <v>5782</v>
      </c>
      <c r="AO410" s="85" t="s">
        <v>6190</v>
      </c>
      <c r="AP410" s="79" t="s">
        <v>66</v>
      </c>
      <c r="AQ410" s="2"/>
      <c r="AR410" s="3"/>
      <c r="AS410" s="3"/>
      <c r="AT410" s="3"/>
      <c r="AU410" s="3"/>
    </row>
    <row r="411" spans="1:47" x14ac:dyDescent="0.25">
      <c r="A411" s="65" t="s">
        <v>524</v>
      </c>
      <c r="B411" s="66"/>
      <c r="C411" s="66"/>
      <c r="D411" s="67"/>
      <c r="E411" s="69"/>
      <c r="F411" s="103" t="s">
        <v>5627</v>
      </c>
      <c r="G411" s="66"/>
      <c r="H411" s="70"/>
      <c r="I411" s="71"/>
      <c r="J411" s="71"/>
      <c r="K411" s="70" t="s">
        <v>6756</v>
      </c>
      <c r="L411" s="74"/>
      <c r="M411" s="75">
        <v>5853.3916015625</v>
      </c>
      <c r="N411" s="75">
        <v>5157.455078125</v>
      </c>
      <c r="O411" s="76"/>
      <c r="P411" s="77"/>
      <c r="Q411" s="77"/>
      <c r="R411" s="87"/>
      <c r="S411" s="49">
        <v>9</v>
      </c>
      <c r="T411" s="49">
        <v>1</v>
      </c>
      <c r="U411" s="87"/>
      <c r="V411" s="51"/>
      <c r="W411" s="51"/>
      <c r="X411" s="51"/>
      <c r="Y411" s="51"/>
      <c r="Z411" s="50"/>
      <c r="AA411" s="72">
        <v>411</v>
      </c>
      <c r="AB411" s="72"/>
      <c r="AC411" s="73"/>
      <c r="AD411" s="79">
        <v>1309</v>
      </c>
      <c r="AE411" s="79">
        <v>1569</v>
      </c>
      <c r="AF411" s="79">
        <v>6188</v>
      </c>
      <c r="AG411" s="79">
        <v>11790</v>
      </c>
      <c r="AH411" s="79"/>
      <c r="AI411" s="79" t="s">
        <v>4506</v>
      </c>
      <c r="AJ411" s="79" t="s">
        <v>4652</v>
      </c>
      <c r="AK411" s="85" t="s">
        <v>5114</v>
      </c>
      <c r="AL411" s="79"/>
      <c r="AM411" s="81">
        <v>41495.820937500001</v>
      </c>
      <c r="AN411" s="79" t="s">
        <v>5782</v>
      </c>
      <c r="AO411" s="85" t="s">
        <v>6191</v>
      </c>
      <c r="AP411" s="79" t="s">
        <v>66</v>
      </c>
      <c r="AQ411" s="2"/>
      <c r="AR411" s="3"/>
      <c r="AS411" s="3"/>
      <c r="AT411" s="3"/>
      <c r="AU411" s="3"/>
    </row>
    <row r="412" spans="1:47" x14ac:dyDescent="0.25">
      <c r="A412" s="65" t="s">
        <v>472</v>
      </c>
      <c r="B412" s="66"/>
      <c r="C412" s="66"/>
      <c r="D412" s="67"/>
      <c r="E412" s="69"/>
      <c r="F412" s="103" t="s">
        <v>5628</v>
      </c>
      <c r="G412" s="66"/>
      <c r="H412" s="70"/>
      <c r="I412" s="71"/>
      <c r="J412" s="71"/>
      <c r="K412" s="70" t="s">
        <v>6757</v>
      </c>
      <c r="L412" s="74"/>
      <c r="M412" s="75">
        <v>888.462890625</v>
      </c>
      <c r="N412" s="75">
        <v>4441.37451171875</v>
      </c>
      <c r="O412" s="76"/>
      <c r="P412" s="77"/>
      <c r="Q412" s="77"/>
      <c r="R412" s="87"/>
      <c r="S412" s="49">
        <v>0</v>
      </c>
      <c r="T412" s="49">
        <v>1</v>
      </c>
      <c r="U412" s="87"/>
      <c r="V412" s="51"/>
      <c r="W412" s="51"/>
      <c r="X412" s="51"/>
      <c r="Y412" s="51"/>
      <c r="Z412" s="50"/>
      <c r="AA412" s="72">
        <v>412</v>
      </c>
      <c r="AB412" s="72"/>
      <c r="AC412" s="73"/>
      <c r="AD412" s="79">
        <v>54</v>
      </c>
      <c r="AE412" s="79">
        <v>221</v>
      </c>
      <c r="AF412" s="79">
        <v>32340</v>
      </c>
      <c r="AG412" s="79">
        <v>18</v>
      </c>
      <c r="AH412" s="79">
        <v>-14400</v>
      </c>
      <c r="AI412" s="79"/>
      <c r="AJ412" s="79"/>
      <c r="AK412" s="79"/>
      <c r="AL412" s="79" t="s">
        <v>5203</v>
      </c>
      <c r="AM412" s="81">
        <v>39632.140370370369</v>
      </c>
      <c r="AN412" s="79" t="s">
        <v>5782</v>
      </c>
      <c r="AO412" s="85" t="s">
        <v>6192</v>
      </c>
      <c r="AP412" s="79" t="s">
        <v>66</v>
      </c>
      <c r="AQ412" s="2"/>
      <c r="AR412" s="3"/>
      <c r="AS412" s="3"/>
      <c r="AT412" s="3"/>
      <c r="AU412" s="3"/>
    </row>
    <row r="413" spans="1:47" x14ac:dyDescent="0.25">
      <c r="A413" s="65" t="s">
        <v>473</v>
      </c>
      <c r="B413" s="66"/>
      <c r="C413" s="66"/>
      <c r="D413" s="67"/>
      <c r="E413" s="69"/>
      <c r="F413" s="103" t="s">
        <v>5629</v>
      </c>
      <c r="G413" s="66"/>
      <c r="H413" s="70"/>
      <c r="I413" s="71"/>
      <c r="J413" s="71"/>
      <c r="K413" s="70" t="s">
        <v>6758</v>
      </c>
      <c r="L413" s="74"/>
      <c r="M413" s="75">
        <v>8350.6318359375</v>
      </c>
      <c r="N413" s="75">
        <v>7562.0576171875</v>
      </c>
      <c r="O413" s="76"/>
      <c r="P413" s="77"/>
      <c r="Q413" s="77"/>
      <c r="R413" s="87"/>
      <c r="S413" s="49">
        <v>0</v>
      </c>
      <c r="T413" s="49">
        <v>2</v>
      </c>
      <c r="U413" s="87"/>
      <c r="V413" s="51"/>
      <c r="W413" s="51"/>
      <c r="X413" s="51"/>
      <c r="Y413" s="51"/>
      <c r="Z413" s="50"/>
      <c r="AA413" s="72">
        <v>413</v>
      </c>
      <c r="AB413" s="72"/>
      <c r="AC413" s="73"/>
      <c r="AD413" s="79">
        <v>87</v>
      </c>
      <c r="AE413" s="79">
        <v>65</v>
      </c>
      <c r="AF413" s="79">
        <v>1121</v>
      </c>
      <c r="AG413" s="79">
        <v>2566</v>
      </c>
      <c r="AH413" s="79">
        <v>-14400</v>
      </c>
      <c r="AI413" s="79"/>
      <c r="AJ413" s="79"/>
      <c r="AK413" s="79"/>
      <c r="AL413" s="79" t="s">
        <v>5203</v>
      </c>
      <c r="AM413" s="81">
        <v>41730.952592592592</v>
      </c>
      <c r="AN413" s="79" t="s">
        <v>5782</v>
      </c>
      <c r="AO413" s="85" t="s">
        <v>6193</v>
      </c>
      <c r="AP413" s="79" t="s">
        <v>66</v>
      </c>
      <c r="AQ413" s="2"/>
      <c r="AR413" s="3"/>
      <c r="AS413" s="3"/>
      <c r="AT413" s="3"/>
      <c r="AU413" s="3"/>
    </row>
    <row r="414" spans="1:47" x14ac:dyDescent="0.25">
      <c r="A414" s="65" t="s">
        <v>474</v>
      </c>
      <c r="B414" s="66"/>
      <c r="C414" s="66"/>
      <c r="D414" s="67"/>
      <c r="E414" s="69"/>
      <c r="F414" s="103" t="s">
        <v>5630</v>
      </c>
      <c r="G414" s="66"/>
      <c r="H414" s="70"/>
      <c r="I414" s="71"/>
      <c r="J414" s="71"/>
      <c r="K414" s="70" t="s">
        <v>6759</v>
      </c>
      <c r="L414" s="74"/>
      <c r="M414" s="75">
        <v>2598.346923828125</v>
      </c>
      <c r="N414" s="75">
        <v>8962.58203125</v>
      </c>
      <c r="O414" s="76"/>
      <c r="P414" s="77"/>
      <c r="Q414" s="77"/>
      <c r="R414" s="87"/>
      <c r="S414" s="49">
        <v>0</v>
      </c>
      <c r="T414" s="49">
        <v>1</v>
      </c>
      <c r="U414" s="87"/>
      <c r="V414" s="51"/>
      <c r="W414" s="51"/>
      <c r="X414" s="51"/>
      <c r="Y414" s="51"/>
      <c r="Z414" s="50"/>
      <c r="AA414" s="72">
        <v>414</v>
      </c>
      <c r="AB414" s="72"/>
      <c r="AC414" s="73"/>
      <c r="AD414" s="79">
        <v>249</v>
      </c>
      <c r="AE414" s="79">
        <v>173</v>
      </c>
      <c r="AF414" s="79">
        <v>1623</v>
      </c>
      <c r="AG414" s="79">
        <v>2692</v>
      </c>
      <c r="AH414" s="79"/>
      <c r="AI414" s="79"/>
      <c r="AJ414" s="79"/>
      <c r="AK414" s="79"/>
      <c r="AL414" s="79"/>
      <c r="AM414" s="81">
        <v>40920.092476851853</v>
      </c>
      <c r="AN414" s="79" t="s">
        <v>5782</v>
      </c>
      <c r="AO414" s="85" t="s">
        <v>6194</v>
      </c>
      <c r="AP414" s="79" t="s">
        <v>66</v>
      </c>
      <c r="AQ414" s="2"/>
      <c r="AR414" s="3"/>
      <c r="AS414" s="3"/>
      <c r="AT414" s="3"/>
      <c r="AU414" s="3"/>
    </row>
    <row r="415" spans="1:47" x14ac:dyDescent="0.25">
      <c r="A415" s="65" t="s">
        <v>475</v>
      </c>
      <c r="B415" s="66"/>
      <c r="C415" s="66"/>
      <c r="D415" s="67"/>
      <c r="E415" s="69"/>
      <c r="F415" s="103" t="s">
        <v>5631</v>
      </c>
      <c r="G415" s="66"/>
      <c r="H415" s="70"/>
      <c r="I415" s="71"/>
      <c r="J415" s="71"/>
      <c r="K415" s="70" t="s">
        <v>6760</v>
      </c>
      <c r="L415" s="74"/>
      <c r="M415" s="75">
        <v>2377.1005859375</v>
      </c>
      <c r="N415" s="75">
        <v>8742.9033203125</v>
      </c>
      <c r="O415" s="76"/>
      <c r="P415" s="77"/>
      <c r="Q415" s="77"/>
      <c r="R415" s="87"/>
      <c r="S415" s="49">
        <v>0</v>
      </c>
      <c r="T415" s="49">
        <v>1</v>
      </c>
      <c r="U415" s="87"/>
      <c r="V415" s="51"/>
      <c r="W415" s="51"/>
      <c r="X415" s="51"/>
      <c r="Y415" s="51"/>
      <c r="Z415" s="50"/>
      <c r="AA415" s="72">
        <v>415</v>
      </c>
      <c r="AB415" s="72"/>
      <c r="AC415" s="73"/>
      <c r="AD415" s="79">
        <v>152</v>
      </c>
      <c r="AE415" s="79">
        <v>53</v>
      </c>
      <c r="AF415" s="79">
        <v>148</v>
      </c>
      <c r="AG415" s="79">
        <v>63</v>
      </c>
      <c r="AH415" s="79"/>
      <c r="AI415" s="79" t="s">
        <v>4507</v>
      </c>
      <c r="AJ415" s="79" t="s">
        <v>4838</v>
      </c>
      <c r="AK415" s="79"/>
      <c r="AL415" s="79"/>
      <c r="AM415" s="81">
        <v>39993.149143518516</v>
      </c>
      <c r="AN415" s="79" t="s">
        <v>5782</v>
      </c>
      <c r="AO415" s="85" t="s">
        <v>6195</v>
      </c>
      <c r="AP415" s="79" t="s">
        <v>66</v>
      </c>
      <c r="AQ415" s="2"/>
      <c r="AR415" s="3"/>
      <c r="AS415" s="3"/>
      <c r="AT415" s="3"/>
      <c r="AU415" s="3"/>
    </row>
    <row r="416" spans="1:47" x14ac:dyDescent="0.25">
      <c r="A416" s="65" t="s">
        <v>476</v>
      </c>
      <c r="B416" s="66"/>
      <c r="C416" s="66"/>
      <c r="D416" s="67"/>
      <c r="E416" s="69"/>
      <c r="F416" s="103" t="s">
        <v>5632</v>
      </c>
      <c r="G416" s="66"/>
      <c r="H416" s="70"/>
      <c r="I416" s="71"/>
      <c r="J416" s="71"/>
      <c r="K416" s="70" t="s">
        <v>6761</v>
      </c>
      <c r="L416" s="74"/>
      <c r="M416" s="75">
        <v>2828.488037109375</v>
      </c>
      <c r="N416" s="75">
        <v>4986.71630859375</v>
      </c>
      <c r="O416" s="76"/>
      <c r="P416" s="77"/>
      <c r="Q416" s="77"/>
      <c r="R416" s="87"/>
      <c r="S416" s="49">
        <v>1</v>
      </c>
      <c r="T416" s="49">
        <v>4</v>
      </c>
      <c r="U416" s="87"/>
      <c r="V416" s="51"/>
      <c r="W416" s="51"/>
      <c r="X416" s="51"/>
      <c r="Y416" s="51"/>
      <c r="Z416" s="50"/>
      <c r="AA416" s="72">
        <v>416</v>
      </c>
      <c r="AB416" s="72"/>
      <c r="AC416" s="73"/>
      <c r="AD416" s="79">
        <v>1792</v>
      </c>
      <c r="AE416" s="79">
        <v>6357</v>
      </c>
      <c r="AF416" s="79">
        <v>78414</v>
      </c>
      <c r="AG416" s="79">
        <v>43153</v>
      </c>
      <c r="AH416" s="79">
        <v>-18000</v>
      </c>
      <c r="AI416" s="79" t="s">
        <v>4508</v>
      </c>
      <c r="AJ416" s="79" t="s">
        <v>4645</v>
      </c>
      <c r="AK416" s="85" t="s">
        <v>5115</v>
      </c>
      <c r="AL416" s="79" t="s">
        <v>5208</v>
      </c>
      <c r="AM416" s="81">
        <v>39905.569699074076</v>
      </c>
      <c r="AN416" s="79" t="s">
        <v>5782</v>
      </c>
      <c r="AO416" s="85" t="s">
        <v>6196</v>
      </c>
      <c r="AP416" s="79" t="s">
        <v>66</v>
      </c>
      <c r="AQ416" s="2"/>
      <c r="AR416" s="3"/>
      <c r="AS416" s="3"/>
      <c r="AT416" s="3"/>
      <c r="AU416" s="3"/>
    </row>
    <row r="417" spans="1:47" x14ac:dyDescent="0.25">
      <c r="A417" s="65" t="s">
        <v>477</v>
      </c>
      <c r="B417" s="66"/>
      <c r="C417" s="66"/>
      <c r="D417" s="67"/>
      <c r="E417" s="69"/>
      <c r="F417" s="103" t="s">
        <v>5633</v>
      </c>
      <c r="G417" s="66"/>
      <c r="H417" s="70"/>
      <c r="I417" s="71"/>
      <c r="J417" s="71"/>
      <c r="K417" s="70" t="s">
        <v>6762</v>
      </c>
      <c r="L417" s="74"/>
      <c r="M417" s="75">
        <v>6239.9775390625</v>
      </c>
      <c r="N417" s="75">
        <v>4922.46875</v>
      </c>
      <c r="O417" s="76"/>
      <c r="P417" s="77"/>
      <c r="Q417" s="77"/>
      <c r="R417" s="87"/>
      <c r="S417" s="49">
        <v>0</v>
      </c>
      <c r="T417" s="49">
        <v>3</v>
      </c>
      <c r="U417" s="87"/>
      <c r="V417" s="51"/>
      <c r="W417" s="51"/>
      <c r="X417" s="51"/>
      <c r="Y417" s="51"/>
      <c r="Z417" s="50"/>
      <c r="AA417" s="72">
        <v>417</v>
      </c>
      <c r="AB417" s="72"/>
      <c r="AC417" s="73"/>
      <c r="AD417" s="79">
        <v>2485</v>
      </c>
      <c r="AE417" s="79">
        <v>2271</v>
      </c>
      <c r="AF417" s="79">
        <v>4170</v>
      </c>
      <c r="AG417" s="79">
        <v>1075</v>
      </c>
      <c r="AH417" s="79">
        <v>-14400</v>
      </c>
      <c r="AI417" s="79" t="s">
        <v>4509</v>
      </c>
      <c r="AJ417" s="79" t="s">
        <v>4645</v>
      </c>
      <c r="AK417" s="85" t="s">
        <v>5116</v>
      </c>
      <c r="AL417" s="79" t="s">
        <v>5203</v>
      </c>
      <c r="AM417" s="81">
        <v>39953.095752314817</v>
      </c>
      <c r="AN417" s="79" t="s">
        <v>5782</v>
      </c>
      <c r="AO417" s="85" t="s">
        <v>6197</v>
      </c>
      <c r="AP417" s="79" t="s">
        <v>66</v>
      </c>
      <c r="AQ417" s="2"/>
      <c r="AR417" s="3"/>
      <c r="AS417" s="3"/>
      <c r="AT417" s="3"/>
      <c r="AU417" s="3"/>
    </row>
    <row r="418" spans="1:47" x14ac:dyDescent="0.25">
      <c r="A418" s="65" t="s">
        <v>478</v>
      </c>
      <c r="B418" s="66"/>
      <c r="C418" s="66"/>
      <c r="D418" s="67"/>
      <c r="E418" s="69"/>
      <c r="F418" s="103" t="s">
        <v>5634</v>
      </c>
      <c r="G418" s="66"/>
      <c r="H418" s="70"/>
      <c r="I418" s="71"/>
      <c r="J418" s="71"/>
      <c r="K418" s="70" t="s">
        <v>6763</v>
      </c>
      <c r="L418" s="74"/>
      <c r="M418" s="75">
        <v>5717.734375</v>
      </c>
      <c r="N418" s="75">
        <v>4421.66845703125</v>
      </c>
      <c r="O418" s="76"/>
      <c r="P418" s="77"/>
      <c r="Q418" s="77"/>
      <c r="R418" s="87"/>
      <c r="S418" s="49">
        <v>0</v>
      </c>
      <c r="T418" s="49">
        <v>2</v>
      </c>
      <c r="U418" s="87"/>
      <c r="V418" s="51"/>
      <c r="W418" s="51"/>
      <c r="X418" s="51"/>
      <c r="Y418" s="51"/>
      <c r="Z418" s="50"/>
      <c r="AA418" s="72">
        <v>418</v>
      </c>
      <c r="AB418" s="72"/>
      <c r="AC418" s="73"/>
      <c r="AD418" s="79">
        <v>103</v>
      </c>
      <c r="AE418" s="79">
        <v>73</v>
      </c>
      <c r="AF418" s="79">
        <v>228</v>
      </c>
      <c r="AG418" s="79">
        <v>347</v>
      </c>
      <c r="AH418" s="79"/>
      <c r="AI418" s="79"/>
      <c r="AJ418" s="79" t="s">
        <v>4839</v>
      </c>
      <c r="AK418" s="79"/>
      <c r="AL418" s="79"/>
      <c r="AM418" s="81">
        <v>42607.093391203707</v>
      </c>
      <c r="AN418" s="79" t="s">
        <v>5782</v>
      </c>
      <c r="AO418" s="85" t="s">
        <v>6198</v>
      </c>
      <c r="AP418" s="79" t="s">
        <v>66</v>
      </c>
      <c r="AQ418" s="2"/>
      <c r="AR418" s="3"/>
      <c r="AS418" s="3"/>
      <c r="AT418" s="3"/>
      <c r="AU418" s="3"/>
    </row>
    <row r="419" spans="1:47" x14ac:dyDescent="0.25">
      <c r="A419" s="65" t="s">
        <v>479</v>
      </c>
      <c r="B419" s="66"/>
      <c r="C419" s="66"/>
      <c r="D419" s="67"/>
      <c r="E419" s="69"/>
      <c r="F419" s="103" t="s">
        <v>5635</v>
      </c>
      <c r="G419" s="66"/>
      <c r="H419" s="70"/>
      <c r="I419" s="71"/>
      <c r="J419" s="71"/>
      <c r="K419" s="70" t="s">
        <v>6764</v>
      </c>
      <c r="L419" s="74"/>
      <c r="M419" s="75">
        <v>3114.83056640625</v>
      </c>
      <c r="N419" s="75">
        <v>5043.4677734375</v>
      </c>
      <c r="O419" s="76"/>
      <c r="P419" s="77"/>
      <c r="Q419" s="77"/>
      <c r="R419" s="87"/>
      <c r="S419" s="49">
        <v>0</v>
      </c>
      <c r="T419" s="49">
        <v>2</v>
      </c>
      <c r="U419" s="87"/>
      <c r="V419" s="51"/>
      <c r="W419" s="51"/>
      <c r="X419" s="51"/>
      <c r="Y419" s="51"/>
      <c r="Z419" s="50"/>
      <c r="AA419" s="72">
        <v>419</v>
      </c>
      <c r="AB419" s="72"/>
      <c r="AC419" s="73"/>
      <c r="AD419" s="79">
        <v>382</v>
      </c>
      <c r="AE419" s="79">
        <v>664</v>
      </c>
      <c r="AF419" s="79">
        <v>3781</v>
      </c>
      <c r="AG419" s="79">
        <v>1275</v>
      </c>
      <c r="AH419" s="79">
        <v>-18000</v>
      </c>
      <c r="AI419" s="79" t="s">
        <v>4510</v>
      </c>
      <c r="AJ419" s="79"/>
      <c r="AK419" s="85" t="s">
        <v>5117</v>
      </c>
      <c r="AL419" s="79" t="s">
        <v>5208</v>
      </c>
      <c r="AM419" s="81">
        <v>40359.119664351849</v>
      </c>
      <c r="AN419" s="79" t="s">
        <v>5782</v>
      </c>
      <c r="AO419" s="85" t="s">
        <v>6199</v>
      </c>
      <c r="AP419" s="79" t="s">
        <v>66</v>
      </c>
      <c r="AQ419" s="2"/>
      <c r="AR419" s="3"/>
      <c r="AS419" s="3"/>
      <c r="AT419" s="3"/>
      <c r="AU419" s="3"/>
    </row>
    <row r="420" spans="1:47" x14ac:dyDescent="0.25">
      <c r="A420" s="65" t="s">
        <v>480</v>
      </c>
      <c r="B420" s="66"/>
      <c r="C420" s="66"/>
      <c r="D420" s="67"/>
      <c r="E420" s="69"/>
      <c r="F420" s="103" t="s">
        <v>5636</v>
      </c>
      <c r="G420" s="66"/>
      <c r="H420" s="70"/>
      <c r="I420" s="71"/>
      <c r="J420" s="71"/>
      <c r="K420" s="70" t="s">
        <v>6765</v>
      </c>
      <c r="L420" s="74"/>
      <c r="M420" s="75">
        <v>8299.921875</v>
      </c>
      <c r="N420" s="75">
        <v>2663.05029296875</v>
      </c>
      <c r="O420" s="76"/>
      <c r="P420" s="77"/>
      <c r="Q420" s="77"/>
      <c r="R420" s="87"/>
      <c r="S420" s="49">
        <v>1</v>
      </c>
      <c r="T420" s="49">
        <v>1</v>
      </c>
      <c r="U420" s="87"/>
      <c r="V420" s="51"/>
      <c r="W420" s="51"/>
      <c r="X420" s="51"/>
      <c r="Y420" s="51"/>
      <c r="Z420" s="50"/>
      <c r="AA420" s="72">
        <v>420</v>
      </c>
      <c r="AB420" s="72"/>
      <c r="AC420" s="73"/>
      <c r="AD420" s="79">
        <v>616</v>
      </c>
      <c r="AE420" s="79">
        <v>646</v>
      </c>
      <c r="AF420" s="79">
        <v>3540</v>
      </c>
      <c r="AG420" s="79">
        <v>8978</v>
      </c>
      <c r="AH420" s="79">
        <v>-14400</v>
      </c>
      <c r="AI420" s="79" t="s">
        <v>4511</v>
      </c>
      <c r="AJ420" s="79" t="s">
        <v>4652</v>
      </c>
      <c r="AK420" s="79"/>
      <c r="AL420" s="79" t="s">
        <v>5203</v>
      </c>
      <c r="AM420" s="81">
        <v>41251.182557870372</v>
      </c>
      <c r="AN420" s="79" t="s">
        <v>5782</v>
      </c>
      <c r="AO420" s="85" t="s">
        <v>6200</v>
      </c>
      <c r="AP420" s="79" t="s">
        <v>66</v>
      </c>
      <c r="AQ420" s="2"/>
      <c r="AR420" s="3"/>
      <c r="AS420" s="3"/>
      <c r="AT420" s="3"/>
      <c r="AU420" s="3"/>
    </row>
    <row r="421" spans="1:47" x14ac:dyDescent="0.25">
      <c r="A421" s="65" t="s">
        <v>481</v>
      </c>
      <c r="B421" s="66"/>
      <c r="C421" s="66"/>
      <c r="D421" s="67"/>
      <c r="E421" s="69"/>
      <c r="F421" s="103" t="s">
        <v>5446</v>
      </c>
      <c r="G421" s="66"/>
      <c r="H421" s="70"/>
      <c r="I421" s="71"/>
      <c r="J421" s="71"/>
      <c r="K421" s="70" t="s">
        <v>6766</v>
      </c>
      <c r="L421" s="74"/>
      <c r="M421" s="75">
        <v>5636.03369140625</v>
      </c>
      <c r="N421" s="75">
        <v>8207.2373046875</v>
      </c>
      <c r="O421" s="76"/>
      <c r="P421" s="77"/>
      <c r="Q421" s="77"/>
      <c r="R421" s="87"/>
      <c r="S421" s="49">
        <v>0</v>
      </c>
      <c r="T421" s="49">
        <v>1</v>
      </c>
      <c r="U421" s="87"/>
      <c r="V421" s="51"/>
      <c r="W421" s="51"/>
      <c r="X421" s="51"/>
      <c r="Y421" s="51"/>
      <c r="Z421" s="50"/>
      <c r="AA421" s="72">
        <v>421</v>
      </c>
      <c r="AB421" s="72"/>
      <c r="AC421" s="73"/>
      <c r="AD421" s="79">
        <v>95</v>
      </c>
      <c r="AE421" s="79">
        <v>42</v>
      </c>
      <c r="AF421" s="79">
        <v>277</v>
      </c>
      <c r="AG421" s="79">
        <v>13</v>
      </c>
      <c r="AH421" s="79"/>
      <c r="AI421" s="79" t="s">
        <v>4512</v>
      </c>
      <c r="AJ421" s="79" t="s">
        <v>4840</v>
      </c>
      <c r="AK421" s="85" t="s">
        <v>5118</v>
      </c>
      <c r="AL421" s="79"/>
      <c r="AM421" s="81">
        <v>40844.774722222224</v>
      </c>
      <c r="AN421" s="79" t="s">
        <v>5782</v>
      </c>
      <c r="AO421" s="85" t="s">
        <v>6201</v>
      </c>
      <c r="AP421" s="79" t="s">
        <v>66</v>
      </c>
      <c r="AQ421" s="2"/>
      <c r="AR421" s="3"/>
      <c r="AS421" s="3"/>
      <c r="AT421" s="3"/>
      <c r="AU421" s="3"/>
    </row>
    <row r="422" spans="1:47" x14ac:dyDescent="0.25">
      <c r="A422" s="65" t="s">
        <v>482</v>
      </c>
      <c r="B422" s="66"/>
      <c r="C422" s="66"/>
      <c r="D422" s="67"/>
      <c r="E422" s="69"/>
      <c r="F422" s="103" t="s">
        <v>5637</v>
      </c>
      <c r="G422" s="66"/>
      <c r="H422" s="70"/>
      <c r="I422" s="71"/>
      <c r="J422" s="71"/>
      <c r="K422" s="70" t="s">
        <v>6767</v>
      </c>
      <c r="L422" s="74"/>
      <c r="M422" s="75">
        <v>2848.29248046875</v>
      </c>
      <c r="N422" s="75">
        <v>6867.208984375</v>
      </c>
      <c r="O422" s="76"/>
      <c r="P422" s="77"/>
      <c r="Q422" s="77"/>
      <c r="R422" s="87"/>
      <c r="S422" s="49">
        <v>0</v>
      </c>
      <c r="T422" s="49">
        <v>1</v>
      </c>
      <c r="U422" s="87"/>
      <c r="V422" s="51"/>
      <c r="W422" s="51"/>
      <c r="X422" s="51"/>
      <c r="Y422" s="51"/>
      <c r="Z422" s="50"/>
      <c r="AA422" s="72">
        <v>422</v>
      </c>
      <c r="AB422" s="72"/>
      <c r="AC422" s="73"/>
      <c r="AD422" s="79">
        <v>457</v>
      </c>
      <c r="AE422" s="79">
        <v>497</v>
      </c>
      <c r="AF422" s="79">
        <v>3104</v>
      </c>
      <c r="AG422" s="79">
        <v>1261</v>
      </c>
      <c r="AH422" s="79">
        <v>-14400</v>
      </c>
      <c r="AI422" s="79" t="s">
        <v>4513</v>
      </c>
      <c r="AJ422" s="79" t="s">
        <v>4694</v>
      </c>
      <c r="AK422" s="85" t="s">
        <v>5119</v>
      </c>
      <c r="AL422" s="79" t="s">
        <v>5203</v>
      </c>
      <c r="AM422" s="81">
        <v>41028.932118055556</v>
      </c>
      <c r="AN422" s="79" t="s">
        <v>5782</v>
      </c>
      <c r="AO422" s="85" t="s">
        <v>6202</v>
      </c>
      <c r="AP422" s="79" t="s">
        <v>66</v>
      </c>
      <c r="AQ422" s="2"/>
      <c r="AR422" s="3"/>
      <c r="AS422" s="3"/>
      <c r="AT422" s="3"/>
      <c r="AU422" s="3"/>
    </row>
    <row r="423" spans="1:47" x14ac:dyDescent="0.25">
      <c r="A423" s="65" t="s">
        <v>483</v>
      </c>
      <c r="B423" s="66"/>
      <c r="C423" s="66"/>
      <c r="D423" s="67"/>
      <c r="E423" s="69"/>
      <c r="F423" s="103" t="s">
        <v>5638</v>
      </c>
      <c r="G423" s="66"/>
      <c r="H423" s="70"/>
      <c r="I423" s="71"/>
      <c r="J423" s="71"/>
      <c r="K423" s="70" t="s">
        <v>6768</v>
      </c>
      <c r="L423" s="74"/>
      <c r="M423" s="75">
        <v>1861.5225830078125</v>
      </c>
      <c r="N423" s="75">
        <v>8853.361328125</v>
      </c>
      <c r="O423" s="76"/>
      <c r="P423" s="77"/>
      <c r="Q423" s="77"/>
      <c r="R423" s="87"/>
      <c r="S423" s="49">
        <v>0</v>
      </c>
      <c r="T423" s="49">
        <v>1</v>
      </c>
      <c r="U423" s="87"/>
      <c r="V423" s="51"/>
      <c r="W423" s="51"/>
      <c r="X423" s="51"/>
      <c r="Y423" s="51"/>
      <c r="Z423" s="50"/>
      <c r="AA423" s="72">
        <v>423</v>
      </c>
      <c r="AB423" s="72"/>
      <c r="AC423" s="73"/>
      <c r="AD423" s="79">
        <v>1263</v>
      </c>
      <c r="AE423" s="79">
        <v>1908</v>
      </c>
      <c r="AF423" s="79">
        <v>8359</v>
      </c>
      <c r="AG423" s="79">
        <v>4872</v>
      </c>
      <c r="AH423" s="79"/>
      <c r="AI423" s="79" t="s">
        <v>4514</v>
      </c>
      <c r="AJ423" s="79"/>
      <c r="AK423" s="79"/>
      <c r="AL423" s="79"/>
      <c r="AM423" s="81">
        <v>39976.742071759261</v>
      </c>
      <c r="AN423" s="79" t="s">
        <v>5782</v>
      </c>
      <c r="AO423" s="85" t="s">
        <v>6203</v>
      </c>
      <c r="AP423" s="79" t="s">
        <v>66</v>
      </c>
      <c r="AQ423" s="2"/>
      <c r="AR423" s="3"/>
      <c r="AS423" s="3"/>
      <c r="AT423" s="3"/>
      <c r="AU423" s="3"/>
    </row>
    <row r="424" spans="1:47" x14ac:dyDescent="0.25">
      <c r="A424" s="65" t="s">
        <v>484</v>
      </c>
      <c r="B424" s="66"/>
      <c r="C424" s="66"/>
      <c r="D424" s="67"/>
      <c r="E424" s="69"/>
      <c r="F424" s="103" t="s">
        <v>5639</v>
      </c>
      <c r="G424" s="66"/>
      <c r="H424" s="70"/>
      <c r="I424" s="71"/>
      <c r="J424" s="71"/>
      <c r="K424" s="70" t="s">
        <v>6769</v>
      </c>
      <c r="L424" s="74"/>
      <c r="M424" s="75">
        <v>8703.7822265625</v>
      </c>
      <c r="N424" s="75">
        <v>6691.9423828125</v>
      </c>
      <c r="O424" s="76"/>
      <c r="P424" s="77"/>
      <c r="Q424" s="77"/>
      <c r="R424" s="87"/>
      <c r="S424" s="49">
        <v>0</v>
      </c>
      <c r="T424" s="49">
        <v>2</v>
      </c>
      <c r="U424" s="87"/>
      <c r="V424" s="51"/>
      <c r="W424" s="51"/>
      <c r="X424" s="51"/>
      <c r="Y424" s="51"/>
      <c r="Z424" s="50"/>
      <c r="AA424" s="72">
        <v>424</v>
      </c>
      <c r="AB424" s="72"/>
      <c r="AC424" s="73"/>
      <c r="AD424" s="79">
        <v>471</v>
      </c>
      <c r="AE424" s="79">
        <v>307</v>
      </c>
      <c r="AF424" s="79">
        <v>6168</v>
      </c>
      <c r="AG424" s="79">
        <v>18870</v>
      </c>
      <c r="AH424" s="79"/>
      <c r="AI424" s="79" t="s">
        <v>4515</v>
      </c>
      <c r="AJ424" s="79" t="s">
        <v>4644</v>
      </c>
      <c r="AK424" s="79"/>
      <c r="AL424" s="79"/>
      <c r="AM424" s="81">
        <v>42145.79478009259</v>
      </c>
      <c r="AN424" s="79" t="s">
        <v>5782</v>
      </c>
      <c r="AO424" s="85" t="s">
        <v>6204</v>
      </c>
      <c r="AP424" s="79" t="s">
        <v>66</v>
      </c>
      <c r="AQ424" s="2"/>
      <c r="AR424" s="3"/>
      <c r="AS424" s="3"/>
      <c r="AT424" s="3"/>
      <c r="AU424" s="3"/>
    </row>
    <row r="425" spans="1:47" x14ac:dyDescent="0.25">
      <c r="A425" s="65" t="s">
        <v>485</v>
      </c>
      <c r="B425" s="66"/>
      <c r="C425" s="66"/>
      <c r="D425" s="67"/>
      <c r="E425" s="69"/>
      <c r="F425" s="103" t="s">
        <v>5640</v>
      </c>
      <c r="G425" s="66"/>
      <c r="H425" s="70"/>
      <c r="I425" s="71"/>
      <c r="J425" s="71"/>
      <c r="K425" s="70" t="s">
        <v>6770</v>
      </c>
      <c r="L425" s="74"/>
      <c r="M425" s="75">
        <v>8299.921875</v>
      </c>
      <c r="N425" s="75">
        <v>2097.780029296875</v>
      </c>
      <c r="O425" s="76"/>
      <c r="P425" s="77"/>
      <c r="Q425" s="77"/>
      <c r="R425" s="87"/>
      <c r="S425" s="49">
        <v>1</v>
      </c>
      <c r="T425" s="49">
        <v>1</v>
      </c>
      <c r="U425" s="87"/>
      <c r="V425" s="51"/>
      <c r="W425" s="51"/>
      <c r="X425" s="51"/>
      <c r="Y425" s="51"/>
      <c r="Z425" s="50"/>
      <c r="AA425" s="72">
        <v>425</v>
      </c>
      <c r="AB425" s="72"/>
      <c r="AC425" s="73"/>
      <c r="AD425" s="79">
        <v>207</v>
      </c>
      <c r="AE425" s="79">
        <v>812</v>
      </c>
      <c r="AF425" s="79">
        <v>1292</v>
      </c>
      <c r="AG425" s="79">
        <v>34</v>
      </c>
      <c r="AH425" s="79">
        <v>-14400</v>
      </c>
      <c r="AI425" s="79" t="s">
        <v>4516</v>
      </c>
      <c r="AJ425" s="79" t="s">
        <v>4645</v>
      </c>
      <c r="AK425" s="79"/>
      <c r="AL425" s="79" t="s">
        <v>5203</v>
      </c>
      <c r="AM425" s="81">
        <v>39937.661481481482</v>
      </c>
      <c r="AN425" s="79" t="s">
        <v>5782</v>
      </c>
      <c r="AO425" s="85" t="s">
        <v>6205</v>
      </c>
      <c r="AP425" s="79" t="s">
        <v>66</v>
      </c>
      <c r="AQ425" s="2"/>
      <c r="AR425" s="3"/>
      <c r="AS425" s="3"/>
      <c r="AT425" s="3"/>
      <c r="AU425" s="3"/>
    </row>
    <row r="426" spans="1:47" x14ac:dyDescent="0.25">
      <c r="A426" s="65" t="s">
        <v>486</v>
      </c>
      <c r="B426" s="66"/>
      <c r="C426" s="66"/>
      <c r="D426" s="67"/>
      <c r="E426" s="69"/>
      <c r="F426" s="103" t="s">
        <v>5641</v>
      </c>
      <c r="G426" s="66"/>
      <c r="H426" s="70"/>
      <c r="I426" s="71"/>
      <c r="J426" s="71"/>
      <c r="K426" s="70" t="s">
        <v>6771</v>
      </c>
      <c r="L426" s="74"/>
      <c r="M426" s="75">
        <v>8299.921875</v>
      </c>
      <c r="N426" s="75">
        <v>1532.510009765625</v>
      </c>
      <c r="O426" s="76"/>
      <c r="P426" s="77"/>
      <c r="Q426" s="77"/>
      <c r="R426" s="87"/>
      <c r="S426" s="49">
        <v>1</v>
      </c>
      <c r="T426" s="49">
        <v>1</v>
      </c>
      <c r="U426" s="87"/>
      <c r="V426" s="51"/>
      <c r="W426" s="51"/>
      <c r="X426" s="51"/>
      <c r="Y426" s="51"/>
      <c r="Z426" s="50"/>
      <c r="AA426" s="72">
        <v>426</v>
      </c>
      <c r="AB426" s="72"/>
      <c r="AC426" s="73"/>
      <c r="AD426" s="79">
        <v>94</v>
      </c>
      <c r="AE426" s="79">
        <v>44</v>
      </c>
      <c r="AF426" s="79">
        <v>30</v>
      </c>
      <c r="AG426" s="79">
        <v>46</v>
      </c>
      <c r="AH426" s="79"/>
      <c r="AI426" s="79" t="s">
        <v>4517</v>
      </c>
      <c r="AJ426" s="79" t="s">
        <v>4691</v>
      </c>
      <c r="AK426" s="85" t="s">
        <v>5120</v>
      </c>
      <c r="AL426" s="79"/>
      <c r="AM426" s="81">
        <v>42679.763773148145</v>
      </c>
      <c r="AN426" s="79" t="s">
        <v>5782</v>
      </c>
      <c r="AO426" s="85" t="s">
        <v>6206</v>
      </c>
      <c r="AP426" s="79" t="s">
        <v>66</v>
      </c>
      <c r="AQ426" s="2"/>
      <c r="AR426" s="3"/>
      <c r="AS426" s="3"/>
      <c r="AT426" s="3"/>
      <c r="AU426" s="3"/>
    </row>
    <row r="427" spans="1:47" x14ac:dyDescent="0.25">
      <c r="A427" s="65" t="s">
        <v>487</v>
      </c>
      <c r="B427" s="66"/>
      <c r="C427" s="66"/>
      <c r="D427" s="67"/>
      <c r="E427" s="69"/>
      <c r="F427" s="103" t="s">
        <v>5642</v>
      </c>
      <c r="G427" s="66"/>
      <c r="H427" s="70"/>
      <c r="I427" s="71"/>
      <c r="J427" s="71"/>
      <c r="K427" s="70" t="s">
        <v>6772</v>
      </c>
      <c r="L427" s="74"/>
      <c r="M427" s="75">
        <v>7893.947265625</v>
      </c>
      <c r="N427" s="75">
        <v>7134.05126953125</v>
      </c>
      <c r="O427" s="76"/>
      <c r="P427" s="77"/>
      <c r="Q427" s="77"/>
      <c r="R427" s="87"/>
      <c r="S427" s="49">
        <v>0</v>
      </c>
      <c r="T427" s="49">
        <v>1</v>
      </c>
      <c r="U427" s="87"/>
      <c r="V427" s="51"/>
      <c r="W427" s="51"/>
      <c r="X427" s="51"/>
      <c r="Y427" s="51"/>
      <c r="Z427" s="50"/>
      <c r="AA427" s="72">
        <v>427</v>
      </c>
      <c r="AB427" s="72"/>
      <c r="AC427" s="73"/>
      <c r="AD427" s="79">
        <v>5510</v>
      </c>
      <c r="AE427" s="79">
        <v>5016</v>
      </c>
      <c r="AF427" s="79">
        <v>34539</v>
      </c>
      <c r="AG427" s="79">
        <v>2182</v>
      </c>
      <c r="AH427" s="79"/>
      <c r="AI427" s="79" t="s">
        <v>4518</v>
      </c>
      <c r="AJ427" s="79" t="s">
        <v>4841</v>
      </c>
      <c r="AK427" s="79"/>
      <c r="AL427" s="79"/>
      <c r="AM427" s="81">
        <v>40289.698425925926</v>
      </c>
      <c r="AN427" s="79" t="s">
        <v>5782</v>
      </c>
      <c r="AO427" s="85" t="s">
        <v>6207</v>
      </c>
      <c r="AP427" s="79" t="s">
        <v>66</v>
      </c>
      <c r="AQ427" s="2"/>
      <c r="AR427" s="3"/>
      <c r="AS427" s="3"/>
      <c r="AT427" s="3"/>
      <c r="AU427" s="3"/>
    </row>
    <row r="428" spans="1:47" x14ac:dyDescent="0.25">
      <c r="A428" s="65" t="s">
        <v>490</v>
      </c>
      <c r="B428" s="66"/>
      <c r="C428" s="66"/>
      <c r="D428" s="67"/>
      <c r="E428" s="69"/>
      <c r="F428" s="103" t="s">
        <v>5643</v>
      </c>
      <c r="G428" s="66"/>
      <c r="H428" s="70"/>
      <c r="I428" s="71"/>
      <c r="J428" s="71"/>
      <c r="K428" s="70" t="s">
        <v>6773</v>
      </c>
      <c r="L428" s="74"/>
      <c r="M428" s="75">
        <v>2254.552734375</v>
      </c>
      <c r="N428" s="75">
        <v>7536.2392578125</v>
      </c>
      <c r="O428" s="76"/>
      <c r="P428" s="77"/>
      <c r="Q428" s="77"/>
      <c r="R428" s="87"/>
      <c r="S428" s="49">
        <v>0</v>
      </c>
      <c r="T428" s="49">
        <v>1</v>
      </c>
      <c r="U428" s="87"/>
      <c r="V428" s="51"/>
      <c r="W428" s="51"/>
      <c r="X428" s="51"/>
      <c r="Y428" s="51"/>
      <c r="Z428" s="50"/>
      <c r="AA428" s="72">
        <v>428</v>
      </c>
      <c r="AB428" s="72"/>
      <c r="AC428" s="73"/>
      <c r="AD428" s="79">
        <v>617</v>
      </c>
      <c r="AE428" s="79">
        <v>319</v>
      </c>
      <c r="AF428" s="79">
        <v>5181</v>
      </c>
      <c r="AG428" s="79">
        <v>3821</v>
      </c>
      <c r="AH428" s="79"/>
      <c r="AI428" s="79" t="s">
        <v>4519</v>
      </c>
      <c r="AJ428" s="79" t="s">
        <v>4644</v>
      </c>
      <c r="AK428" s="85" t="s">
        <v>5121</v>
      </c>
      <c r="AL428" s="79"/>
      <c r="AM428" s="81">
        <v>42104.946469907409</v>
      </c>
      <c r="AN428" s="79" t="s">
        <v>5782</v>
      </c>
      <c r="AO428" s="85" t="s">
        <v>6208</v>
      </c>
      <c r="AP428" s="79" t="s">
        <v>66</v>
      </c>
      <c r="AQ428" s="2"/>
      <c r="AR428" s="3"/>
      <c r="AS428" s="3"/>
      <c r="AT428" s="3"/>
      <c r="AU428" s="3"/>
    </row>
    <row r="429" spans="1:47" x14ac:dyDescent="0.25">
      <c r="A429" s="65" t="s">
        <v>492</v>
      </c>
      <c r="B429" s="66"/>
      <c r="C429" s="66"/>
      <c r="D429" s="67"/>
      <c r="E429" s="69"/>
      <c r="F429" s="103" t="s">
        <v>5644</v>
      </c>
      <c r="G429" s="66"/>
      <c r="H429" s="70"/>
      <c r="I429" s="71"/>
      <c r="J429" s="71"/>
      <c r="K429" s="70" t="s">
        <v>6774</v>
      </c>
      <c r="L429" s="74"/>
      <c r="M429" s="75">
        <v>2519.992919921875</v>
      </c>
      <c r="N429" s="75">
        <v>800.81927490234375</v>
      </c>
      <c r="O429" s="76"/>
      <c r="P429" s="77"/>
      <c r="Q429" s="77"/>
      <c r="R429" s="87"/>
      <c r="S429" s="49">
        <v>0</v>
      </c>
      <c r="T429" s="49">
        <v>4</v>
      </c>
      <c r="U429" s="87"/>
      <c r="V429" s="51"/>
      <c r="W429" s="51"/>
      <c r="X429" s="51"/>
      <c r="Y429" s="51"/>
      <c r="Z429" s="50"/>
      <c r="AA429" s="72">
        <v>429</v>
      </c>
      <c r="AB429" s="72"/>
      <c r="AC429" s="73"/>
      <c r="AD429" s="79">
        <v>840</v>
      </c>
      <c r="AE429" s="79">
        <v>491</v>
      </c>
      <c r="AF429" s="79">
        <v>633</v>
      </c>
      <c r="AG429" s="79">
        <v>1187</v>
      </c>
      <c r="AH429" s="79">
        <v>-14400</v>
      </c>
      <c r="AI429" s="79" t="s">
        <v>4520</v>
      </c>
      <c r="AJ429" s="79" t="s">
        <v>4842</v>
      </c>
      <c r="AK429" s="79"/>
      <c r="AL429" s="79" t="s">
        <v>5203</v>
      </c>
      <c r="AM429" s="81">
        <v>40448.973692129628</v>
      </c>
      <c r="AN429" s="79" t="s">
        <v>5782</v>
      </c>
      <c r="AO429" s="85" t="s">
        <v>6209</v>
      </c>
      <c r="AP429" s="79" t="s">
        <v>66</v>
      </c>
      <c r="AQ429" s="2"/>
      <c r="AR429" s="3"/>
      <c r="AS429" s="3"/>
      <c r="AT429" s="3"/>
      <c r="AU429" s="3"/>
    </row>
    <row r="430" spans="1:47" x14ac:dyDescent="0.25">
      <c r="A430" s="65" t="s">
        <v>493</v>
      </c>
      <c r="B430" s="66"/>
      <c r="C430" s="66"/>
      <c r="D430" s="67"/>
      <c r="E430" s="69"/>
      <c r="F430" s="103" t="s">
        <v>5645</v>
      </c>
      <c r="G430" s="66"/>
      <c r="H430" s="70"/>
      <c r="I430" s="71"/>
      <c r="J430" s="71"/>
      <c r="K430" s="70" t="s">
        <v>6775</v>
      </c>
      <c r="L430" s="74"/>
      <c r="M430" s="75">
        <v>8050.095703125</v>
      </c>
      <c r="N430" s="75">
        <v>7501.88427734375</v>
      </c>
      <c r="O430" s="76"/>
      <c r="P430" s="77"/>
      <c r="Q430" s="77"/>
      <c r="R430" s="87"/>
      <c r="S430" s="49">
        <v>0</v>
      </c>
      <c r="T430" s="49">
        <v>1</v>
      </c>
      <c r="U430" s="87"/>
      <c r="V430" s="51"/>
      <c r="W430" s="51"/>
      <c r="X430" s="51"/>
      <c r="Y430" s="51"/>
      <c r="Z430" s="50"/>
      <c r="AA430" s="72">
        <v>430</v>
      </c>
      <c r="AB430" s="72"/>
      <c r="AC430" s="73"/>
      <c r="AD430" s="79">
        <v>998</v>
      </c>
      <c r="AE430" s="79">
        <v>5708</v>
      </c>
      <c r="AF430" s="79">
        <v>29551</v>
      </c>
      <c r="AG430" s="79">
        <v>1261</v>
      </c>
      <c r="AH430" s="79">
        <v>-18000</v>
      </c>
      <c r="AI430" s="79" t="s">
        <v>4521</v>
      </c>
      <c r="AJ430" s="79" t="s">
        <v>4821</v>
      </c>
      <c r="AK430" s="85" t="s">
        <v>5122</v>
      </c>
      <c r="AL430" s="79" t="s">
        <v>5207</v>
      </c>
      <c r="AM430" s="81">
        <v>39274.552604166667</v>
      </c>
      <c r="AN430" s="79" t="s">
        <v>5782</v>
      </c>
      <c r="AO430" s="85" t="s">
        <v>6210</v>
      </c>
      <c r="AP430" s="79" t="s">
        <v>66</v>
      </c>
      <c r="AQ430" s="2"/>
      <c r="AR430" s="3"/>
      <c r="AS430" s="3"/>
      <c r="AT430" s="3"/>
      <c r="AU430" s="3"/>
    </row>
    <row r="431" spans="1:47" x14ac:dyDescent="0.25">
      <c r="A431" s="65" t="s">
        <v>494</v>
      </c>
      <c r="B431" s="66"/>
      <c r="C431" s="66"/>
      <c r="D431" s="67"/>
      <c r="E431" s="69"/>
      <c r="F431" s="103" t="s">
        <v>5646</v>
      </c>
      <c r="G431" s="66"/>
      <c r="H431" s="70"/>
      <c r="I431" s="71"/>
      <c r="J431" s="71"/>
      <c r="K431" s="70" t="s">
        <v>6776</v>
      </c>
      <c r="L431" s="74"/>
      <c r="M431" s="75">
        <v>1226.45166015625</v>
      </c>
      <c r="N431" s="75">
        <v>9697.5224609375</v>
      </c>
      <c r="O431" s="76"/>
      <c r="P431" s="77"/>
      <c r="Q431" s="77"/>
      <c r="R431" s="87"/>
      <c r="S431" s="49">
        <v>0</v>
      </c>
      <c r="T431" s="49">
        <v>1</v>
      </c>
      <c r="U431" s="87"/>
      <c r="V431" s="51"/>
      <c r="W431" s="51"/>
      <c r="X431" s="51"/>
      <c r="Y431" s="51"/>
      <c r="Z431" s="50"/>
      <c r="AA431" s="72">
        <v>431</v>
      </c>
      <c r="AB431" s="72"/>
      <c r="AC431" s="73"/>
      <c r="AD431" s="79">
        <v>259</v>
      </c>
      <c r="AE431" s="79">
        <v>458</v>
      </c>
      <c r="AF431" s="79">
        <v>9096</v>
      </c>
      <c r="AG431" s="79">
        <v>10402</v>
      </c>
      <c r="AH431" s="79">
        <v>-14400</v>
      </c>
      <c r="AI431" s="79"/>
      <c r="AJ431" s="79" t="s">
        <v>4680</v>
      </c>
      <c r="AK431" s="85" t="s">
        <v>5123</v>
      </c>
      <c r="AL431" s="79" t="s">
        <v>5203</v>
      </c>
      <c r="AM431" s="81">
        <v>42066.595648148148</v>
      </c>
      <c r="AN431" s="79" t="s">
        <v>5782</v>
      </c>
      <c r="AO431" s="85" t="s">
        <v>6211</v>
      </c>
      <c r="AP431" s="79" t="s">
        <v>66</v>
      </c>
      <c r="AQ431" s="2"/>
      <c r="AR431" s="3"/>
      <c r="AS431" s="3"/>
      <c r="AT431" s="3"/>
      <c r="AU431" s="3"/>
    </row>
    <row r="432" spans="1:47" x14ac:dyDescent="0.25">
      <c r="A432" s="65" t="s">
        <v>495</v>
      </c>
      <c r="B432" s="66"/>
      <c r="C432" s="66"/>
      <c r="D432" s="67"/>
      <c r="E432" s="69"/>
      <c r="F432" s="103" t="s">
        <v>5446</v>
      </c>
      <c r="G432" s="66"/>
      <c r="H432" s="70"/>
      <c r="I432" s="71"/>
      <c r="J432" s="71"/>
      <c r="K432" s="70" t="s">
        <v>6777</v>
      </c>
      <c r="L432" s="74"/>
      <c r="M432" s="75">
        <v>7896.79150390625</v>
      </c>
      <c r="N432" s="75">
        <v>6620.77490234375</v>
      </c>
      <c r="O432" s="76"/>
      <c r="P432" s="77"/>
      <c r="Q432" s="77"/>
      <c r="R432" s="87"/>
      <c r="S432" s="49">
        <v>0</v>
      </c>
      <c r="T432" s="49">
        <v>1</v>
      </c>
      <c r="U432" s="87"/>
      <c r="V432" s="51"/>
      <c r="W432" s="51"/>
      <c r="X432" s="51"/>
      <c r="Y432" s="51"/>
      <c r="Z432" s="50"/>
      <c r="AA432" s="72">
        <v>432</v>
      </c>
      <c r="AB432" s="72"/>
      <c r="AC432" s="73"/>
      <c r="AD432" s="79">
        <v>3530</v>
      </c>
      <c r="AE432" s="79">
        <v>1367</v>
      </c>
      <c r="AF432" s="79">
        <v>57672</v>
      </c>
      <c r="AG432" s="79">
        <v>1256</v>
      </c>
      <c r="AH432" s="79"/>
      <c r="AI432" s="79" t="s">
        <v>4522</v>
      </c>
      <c r="AJ432" s="79"/>
      <c r="AK432" s="79"/>
      <c r="AL432" s="79"/>
      <c r="AM432" s="81">
        <v>40754.919768518521</v>
      </c>
      <c r="AN432" s="79" t="s">
        <v>5782</v>
      </c>
      <c r="AO432" s="85" t="s">
        <v>6212</v>
      </c>
      <c r="AP432" s="79" t="s">
        <v>66</v>
      </c>
      <c r="AQ432" s="2"/>
      <c r="AR432" s="3"/>
      <c r="AS432" s="3"/>
      <c r="AT432" s="3"/>
      <c r="AU432" s="3"/>
    </row>
    <row r="433" spans="1:47" x14ac:dyDescent="0.25">
      <c r="A433" s="65" t="s">
        <v>608</v>
      </c>
      <c r="B433" s="66"/>
      <c r="C433" s="66"/>
      <c r="D433" s="67"/>
      <c r="E433" s="69"/>
      <c r="F433" s="103" t="s">
        <v>5647</v>
      </c>
      <c r="G433" s="66"/>
      <c r="H433" s="70"/>
      <c r="I433" s="71"/>
      <c r="J433" s="71"/>
      <c r="K433" s="70" t="s">
        <v>6778</v>
      </c>
      <c r="L433" s="74"/>
      <c r="M433" s="75">
        <v>6273.38134765625</v>
      </c>
      <c r="N433" s="75">
        <v>8862.1025390625</v>
      </c>
      <c r="O433" s="76"/>
      <c r="P433" s="77"/>
      <c r="Q433" s="77"/>
      <c r="R433" s="87"/>
      <c r="S433" s="49">
        <v>4</v>
      </c>
      <c r="T433" s="49">
        <v>2</v>
      </c>
      <c r="U433" s="87"/>
      <c r="V433" s="51"/>
      <c r="W433" s="51"/>
      <c r="X433" s="51"/>
      <c r="Y433" s="51"/>
      <c r="Z433" s="50"/>
      <c r="AA433" s="72">
        <v>433</v>
      </c>
      <c r="AB433" s="72"/>
      <c r="AC433" s="73"/>
      <c r="AD433" s="79">
        <v>4219</v>
      </c>
      <c r="AE433" s="79">
        <v>5232</v>
      </c>
      <c r="AF433" s="79">
        <v>9721</v>
      </c>
      <c r="AG433" s="79">
        <v>14138</v>
      </c>
      <c r="AH433" s="79"/>
      <c r="AI433" s="79" t="s">
        <v>4523</v>
      </c>
      <c r="AJ433" s="79" t="s">
        <v>4843</v>
      </c>
      <c r="AK433" s="85" t="s">
        <v>5124</v>
      </c>
      <c r="AL433" s="79"/>
      <c r="AM433" s="81">
        <v>41098.980358796296</v>
      </c>
      <c r="AN433" s="79" t="s">
        <v>5782</v>
      </c>
      <c r="AO433" s="85" t="s">
        <v>6213</v>
      </c>
      <c r="AP433" s="79" t="s">
        <v>66</v>
      </c>
      <c r="AQ433" s="2"/>
      <c r="AR433" s="3"/>
      <c r="AS433" s="3"/>
      <c r="AT433" s="3"/>
      <c r="AU433" s="3"/>
    </row>
    <row r="434" spans="1:47" x14ac:dyDescent="0.25">
      <c r="A434" s="65" t="s">
        <v>496</v>
      </c>
      <c r="B434" s="66"/>
      <c r="C434" s="66"/>
      <c r="D434" s="67"/>
      <c r="E434" s="69"/>
      <c r="F434" s="103" t="s">
        <v>5648</v>
      </c>
      <c r="G434" s="66"/>
      <c r="H434" s="70"/>
      <c r="I434" s="71"/>
      <c r="J434" s="71"/>
      <c r="K434" s="70" t="s">
        <v>6779</v>
      </c>
      <c r="L434" s="74"/>
      <c r="M434" s="75">
        <v>6901.5654296875</v>
      </c>
      <c r="N434" s="75">
        <v>9096.27734375</v>
      </c>
      <c r="O434" s="76"/>
      <c r="P434" s="77"/>
      <c r="Q434" s="77"/>
      <c r="R434" s="87"/>
      <c r="S434" s="49">
        <v>1</v>
      </c>
      <c r="T434" s="49">
        <v>2</v>
      </c>
      <c r="U434" s="87"/>
      <c r="V434" s="51"/>
      <c r="W434" s="51"/>
      <c r="X434" s="51"/>
      <c r="Y434" s="51"/>
      <c r="Z434" s="50"/>
      <c r="AA434" s="72">
        <v>434</v>
      </c>
      <c r="AB434" s="72"/>
      <c r="AC434" s="73"/>
      <c r="AD434" s="79">
        <v>774</v>
      </c>
      <c r="AE434" s="79">
        <v>262</v>
      </c>
      <c r="AF434" s="79">
        <v>1424</v>
      </c>
      <c r="AG434" s="79">
        <v>317</v>
      </c>
      <c r="AH434" s="79"/>
      <c r="AI434" s="79" t="s">
        <v>4524</v>
      </c>
      <c r="AJ434" s="79"/>
      <c r="AK434" s="79"/>
      <c r="AL434" s="79"/>
      <c r="AM434" s="81">
        <v>42416.635706018518</v>
      </c>
      <c r="AN434" s="79" t="s">
        <v>5782</v>
      </c>
      <c r="AO434" s="85" t="s">
        <v>6214</v>
      </c>
      <c r="AP434" s="79" t="s">
        <v>66</v>
      </c>
      <c r="AQ434" s="2"/>
      <c r="AR434" s="3"/>
      <c r="AS434" s="3"/>
      <c r="AT434" s="3"/>
      <c r="AU434" s="3"/>
    </row>
    <row r="435" spans="1:47" x14ac:dyDescent="0.25">
      <c r="A435" s="65" t="s">
        <v>497</v>
      </c>
      <c r="B435" s="66"/>
      <c r="C435" s="66"/>
      <c r="D435" s="67"/>
      <c r="E435" s="69"/>
      <c r="F435" s="103" t="s">
        <v>5649</v>
      </c>
      <c r="G435" s="66"/>
      <c r="H435" s="70"/>
      <c r="I435" s="71"/>
      <c r="J435" s="71"/>
      <c r="K435" s="70" t="s">
        <v>6780</v>
      </c>
      <c r="L435" s="74"/>
      <c r="M435" s="75">
        <v>8608.162109375</v>
      </c>
      <c r="N435" s="75">
        <v>1532.510009765625</v>
      </c>
      <c r="O435" s="76"/>
      <c r="P435" s="77"/>
      <c r="Q435" s="77"/>
      <c r="R435" s="87"/>
      <c r="S435" s="49">
        <v>1</v>
      </c>
      <c r="T435" s="49">
        <v>1</v>
      </c>
      <c r="U435" s="87"/>
      <c r="V435" s="51"/>
      <c r="W435" s="51"/>
      <c r="X435" s="51"/>
      <c r="Y435" s="51"/>
      <c r="Z435" s="50"/>
      <c r="AA435" s="72">
        <v>435</v>
      </c>
      <c r="AB435" s="72"/>
      <c r="AC435" s="73"/>
      <c r="AD435" s="79">
        <v>73</v>
      </c>
      <c r="AE435" s="79">
        <v>8</v>
      </c>
      <c r="AF435" s="79">
        <v>10</v>
      </c>
      <c r="AG435" s="79">
        <v>6</v>
      </c>
      <c r="AH435" s="79"/>
      <c r="AI435" s="79" t="s">
        <v>4525</v>
      </c>
      <c r="AJ435" s="79" t="s">
        <v>4645</v>
      </c>
      <c r="AK435" s="85" t="s">
        <v>5125</v>
      </c>
      <c r="AL435" s="79"/>
      <c r="AM435" s="81">
        <v>42802.627951388888</v>
      </c>
      <c r="AN435" s="79" t="s">
        <v>5782</v>
      </c>
      <c r="AO435" s="85" t="s">
        <v>6215</v>
      </c>
      <c r="AP435" s="79" t="s">
        <v>66</v>
      </c>
      <c r="AQ435" s="2"/>
      <c r="AR435" s="3"/>
      <c r="AS435" s="3"/>
      <c r="AT435" s="3"/>
      <c r="AU435" s="3"/>
    </row>
    <row r="436" spans="1:47" x14ac:dyDescent="0.25">
      <c r="A436" s="65" t="s">
        <v>498</v>
      </c>
      <c r="B436" s="66"/>
      <c r="C436" s="66"/>
      <c r="D436" s="67"/>
      <c r="E436" s="69"/>
      <c r="F436" s="103" t="s">
        <v>5650</v>
      </c>
      <c r="G436" s="66"/>
      <c r="H436" s="70"/>
      <c r="I436" s="71"/>
      <c r="J436" s="71"/>
      <c r="K436" s="70" t="s">
        <v>6781</v>
      </c>
      <c r="L436" s="74"/>
      <c r="M436" s="75">
        <v>5580.80908203125</v>
      </c>
      <c r="N436" s="75">
        <v>5496.6806640625</v>
      </c>
      <c r="O436" s="76"/>
      <c r="P436" s="77"/>
      <c r="Q436" s="77"/>
      <c r="R436" s="87"/>
      <c r="S436" s="49">
        <v>0</v>
      </c>
      <c r="T436" s="49">
        <v>2</v>
      </c>
      <c r="U436" s="87"/>
      <c r="V436" s="51"/>
      <c r="W436" s="51"/>
      <c r="X436" s="51"/>
      <c r="Y436" s="51"/>
      <c r="Z436" s="50"/>
      <c r="AA436" s="72">
        <v>436</v>
      </c>
      <c r="AB436" s="72"/>
      <c r="AC436" s="73"/>
      <c r="AD436" s="79">
        <v>131</v>
      </c>
      <c r="AE436" s="79">
        <v>919</v>
      </c>
      <c r="AF436" s="79">
        <v>16847</v>
      </c>
      <c r="AG436" s="79">
        <v>36973</v>
      </c>
      <c r="AH436" s="79"/>
      <c r="AI436" s="79" t="s">
        <v>4526</v>
      </c>
      <c r="AJ436" s="79" t="s">
        <v>4844</v>
      </c>
      <c r="AK436" s="79"/>
      <c r="AL436" s="79"/>
      <c r="AM436" s="81">
        <v>41778.764872685184</v>
      </c>
      <c r="AN436" s="79" t="s">
        <v>5782</v>
      </c>
      <c r="AO436" s="85" t="s">
        <v>6216</v>
      </c>
      <c r="AP436" s="79" t="s">
        <v>66</v>
      </c>
      <c r="AQ436" s="2"/>
      <c r="AR436" s="3"/>
      <c r="AS436" s="3"/>
      <c r="AT436" s="3"/>
      <c r="AU436" s="3"/>
    </row>
    <row r="437" spans="1:47" x14ac:dyDescent="0.25">
      <c r="A437" s="65" t="s">
        <v>499</v>
      </c>
      <c r="B437" s="66"/>
      <c r="C437" s="66"/>
      <c r="D437" s="67"/>
      <c r="E437" s="69"/>
      <c r="F437" s="103" t="s">
        <v>5651</v>
      </c>
      <c r="G437" s="66"/>
      <c r="H437" s="70"/>
      <c r="I437" s="71"/>
      <c r="J437" s="71"/>
      <c r="K437" s="70" t="s">
        <v>6782</v>
      </c>
      <c r="L437" s="74"/>
      <c r="M437" s="75">
        <v>6043.55126953125</v>
      </c>
      <c r="N437" s="75">
        <v>4424.24951171875</v>
      </c>
      <c r="O437" s="76"/>
      <c r="P437" s="77"/>
      <c r="Q437" s="77"/>
      <c r="R437" s="87"/>
      <c r="S437" s="49">
        <v>0</v>
      </c>
      <c r="T437" s="49">
        <v>2</v>
      </c>
      <c r="U437" s="87"/>
      <c r="V437" s="51"/>
      <c r="W437" s="51"/>
      <c r="X437" s="51"/>
      <c r="Y437" s="51"/>
      <c r="Z437" s="50"/>
      <c r="AA437" s="72">
        <v>437</v>
      </c>
      <c r="AB437" s="72"/>
      <c r="AC437" s="73"/>
      <c r="AD437" s="79">
        <v>56</v>
      </c>
      <c r="AE437" s="79">
        <v>31</v>
      </c>
      <c r="AF437" s="79">
        <v>26</v>
      </c>
      <c r="AG437" s="79">
        <v>217</v>
      </c>
      <c r="AH437" s="79"/>
      <c r="AI437" s="79" t="s">
        <v>4527</v>
      </c>
      <c r="AJ437" s="79" t="s">
        <v>4839</v>
      </c>
      <c r="AK437" s="79"/>
      <c r="AL437" s="79"/>
      <c r="AM437" s="81">
        <v>42618.970196759263</v>
      </c>
      <c r="AN437" s="79" t="s">
        <v>5782</v>
      </c>
      <c r="AO437" s="85" t="s">
        <v>6217</v>
      </c>
      <c r="AP437" s="79" t="s">
        <v>66</v>
      </c>
      <c r="AQ437" s="2"/>
      <c r="AR437" s="3"/>
      <c r="AS437" s="3"/>
      <c r="AT437" s="3"/>
      <c r="AU437" s="3"/>
    </row>
    <row r="438" spans="1:47" x14ac:dyDescent="0.25">
      <c r="A438" s="65" t="s">
        <v>500</v>
      </c>
      <c r="B438" s="66"/>
      <c r="C438" s="66"/>
      <c r="D438" s="67"/>
      <c r="E438" s="69"/>
      <c r="F438" s="103" t="s">
        <v>5652</v>
      </c>
      <c r="G438" s="66"/>
      <c r="H438" s="70"/>
      <c r="I438" s="71"/>
      <c r="J438" s="71"/>
      <c r="K438" s="70" t="s">
        <v>6783</v>
      </c>
      <c r="L438" s="74"/>
      <c r="M438" s="75">
        <v>7984.1640625</v>
      </c>
      <c r="N438" s="75">
        <v>5431.0390625</v>
      </c>
      <c r="O438" s="76"/>
      <c r="P438" s="77"/>
      <c r="Q438" s="77"/>
      <c r="R438" s="87"/>
      <c r="S438" s="49">
        <v>0</v>
      </c>
      <c r="T438" s="49">
        <v>3</v>
      </c>
      <c r="U438" s="87"/>
      <c r="V438" s="51"/>
      <c r="W438" s="51"/>
      <c r="X438" s="51"/>
      <c r="Y438" s="51"/>
      <c r="Z438" s="50"/>
      <c r="AA438" s="72">
        <v>438</v>
      </c>
      <c r="AB438" s="72"/>
      <c r="AC438" s="73"/>
      <c r="AD438" s="79">
        <v>120</v>
      </c>
      <c r="AE438" s="79">
        <v>125</v>
      </c>
      <c r="AF438" s="79">
        <v>284</v>
      </c>
      <c r="AG438" s="79">
        <v>178</v>
      </c>
      <c r="AH438" s="79"/>
      <c r="AI438" s="79" t="s">
        <v>4528</v>
      </c>
      <c r="AJ438" s="79" t="s">
        <v>4645</v>
      </c>
      <c r="AK438" s="79"/>
      <c r="AL438" s="79"/>
      <c r="AM438" s="81">
        <v>40412.905011574076</v>
      </c>
      <c r="AN438" s="79" t="s">
        <v>5782</v>
      </c>
      <c r="AO438" s="85" t="s">
        <v>6218</v>
      </c>
      <c r="AP438" s="79" t="s">
        <v>66</v>
      </c>
      <c r="AQ438" s="2"/>
      <c r="AR438" s="3"/>
      <c r="AS438" s="3"/>
      <c r="AT438" s="3"/>
      <c r="AU438" s="3"/>
    </row>
    <row r="439" spans="1:47" x14ac:dyDescent="0.25">
      <c r="A439" s="65" t="s">
        <v>716</v>
      </c>
      <c r="B439" s="66"/>
      <c r="C439" s="66"/>
      <c r="D439" s="67"/>
      <c r="E439" s="69"/>
      <c r="F439" s="103" t="s">
        <v>5653</v>
      </c>
      <c r="G439" s="66"/>
      <c r="H439" s="70"/>
      <c r="I439" s="71"/>
      <c r="J439" s="71"/>
      <c r="K439" s="70" t="s">
        <v>6784</v>
      </c>
      <c r="L439" s="74"/>
      <c r="M439" s="75">
        <v>8133.39794921875</v>
      </c>
      <c r="N439" s="75">
        <v>5113.3076171875</v>
      </c>
      <c r="O439" s="76"/>
      <c r="P439" s="77"/>
      <c r="Q439" s="77"/>
      <c r="R439" s="87"/>
      <c r="S439" s="49">
        <v>3</v>
      </c>
      <c r="T439" s="49">
        <v>0</v>
      </c>
      <c r="U439" s="87"/>
      <c r="V439" s="51"/>
      <c r="W439" s="51"/>
      <c r="X439" s="51"/>
      <c r="Y439" s="51"/>
      <c r="Z439" s="50"/>
      <c r="AA439" s="72">
        <v>439</v>
      </c>
      <c r="AB439" s="72"/>
      <c r="AC439" s="73"/>
      <c r="AD439" s="79">
        <v>168</v>
      </c>
      <c r="AE439" s="79">
        <v>2121</v>
      </c>
      <c r="AF439" s="79">
        <v>2496</v>
      </c>
      <c r="AG439" s="79">
        <v>1042</v>
      </c>
      <c r="AH439" s="79">
        <v>-18000</v>
      </c>
      <c r="AI439" s="79" t="s">
        <v>4529</v>
      </c>
      <c r="AJ439" s="79" t="s">
        <v>4645</v>
      </c>
      <c r="AK439" s="85" t="s">
        <v>5126</v>
      </c>
      <c r="AL439" s="79" t="s">
        <v>5208</v>
      </c>
      <c r="AM439" s="81">
        <v>40135.827951388892</v>
      </c>
      <c r="AN439" s="79" t="s">
        <v>5782</v>
      </c>
      <c r="AO439" s="85" t="s">
        <v>6219</v>
      </c>
      <c r="AP439" s="79" t="s">
        <v>65</v>
      </c>
      <c r="AQ439" s="2"/>
      <c r="AR439" s="3"/>
      <c r="AS439" s="3"/>
      <c r="AT439" s="3"/>
      <c r="AU439" s="3"/>
    </row>
    <row r="440" spans="1:47" x14ac:dyDescent="0.25">
      <c r="A440" s="65" t="s">
        <v>717</v>
      </c>
      <c r="B440" s="66"/>
      <c r="C440" s="66"/>
      <c r="D440" s="67"/>
      <c r="E440" s="69"/>
      <c r="F440" s="103" t="s">
        <v>5654</v>
      </c>
      <c r="G440" s="66"/>
      <c r="H440" s="70"/>
      <c r="I440" s="71"/>
      <c r="J440" s="71"/>
      <c r="K440" s="70" t="s">
        <v>6785</v>
      </c>
      <c r="L440" s="74"/>
      <c r="M440" s="75">
        <v>8055.02490234375</v>
      </c>
      <c r="N440" s="75">
        <v>5778.31640625</v>
      </c>
      <c r="O440" s="76"/>
      <c r="P440" s="77"/>
      <c r="Q440" s="77"/>
      <c r="R440" s="87"/>
      <c r="S440" s="49">
        <v>2</v>
      </c>
      <c r="T440" s="49">
        <v>0</v>
      </c>
      <c r="U440" s="87"/>
      <c r="V440" s="51"/>
      <c r="W440" s="51"/>
      <c r="X440" s="51"/>
      <c r="Y440" s="51"/>
      <c r="Z440" s="50"/>
      <c r="AA440" s="72">
        <v>440</v>
      </c>
      <c r="AB440" s="72"/>
      <c r="AC440" s="73"/>
      <c r="AD440" s="79">
        <v>38</v>
      </c>
      <c r="AE440" s="79">
        <v>18</v>
      </c>
      <c r="AF440" s="79">
        <v>2</v>
      </c>
      <c r="AG440" s="79">
        <v>1</v>
      </c>
      <c r="AH440" s="79"/>
      <c r="AI440" s="79"/>
      <c r="AJ440" s="79"/>
      <c r="AK440" s="79"/>
      <c r="AL440" s="79"/>
      <c r="AM440" s="81">
        <v>42614.901053240741</v>
      </c>
      <c r="AN440" s="79" t="s">
        <v>5782</v>
      </c>
      <c r="AO440" s="85" t="s">
        <v>6220</v>
      </c>
      <c r="AP440" s="79" t="s">
        <v>65</v>
      </c>
      <c r="AQ440" s="2"/>
      <c r="AR440" s="3"/>
      <c r="AS440" s="3"/>
      <c r="AT440" s="3"/>
      <c r="AU440" s="3"/>
    </row>
    <row r="441" spans="1:47" x14ac:dyDescent="0.25">
      <c r="A441" s="65" t="s">
        <v>579</v>
      </c>
      <c r="B441" s="66"/>
      <c r="C441" s="66"/>
      <c r="D441" s="67"/>
      <c r="E441" s="69"/>
      <c r="F441" s="103" t="s">
        <v>5655</v>
      </c>
      <c r="G441" s="66"/>
      <c r="H441" s="70"/>
      <c r="I441" s="71"/>
      <c r="J441" s="71"/>
      <c r="K441" s="70" t="s">
        <v>6786</v>
      </c>
      <c r="L441" s="74"/>
      <c r="M441" s="75">
        <v>8255.9326171875</v>
      </c>
      <c r="N441" s="75">
        <v>5465.90087890625</v>
      </c>
      <c r="O441" s="76"/>
      <c r="P441" s="77"/>
      <c r="Q441" s="77"/>
      <c r="R441" s="87"/>
      <c r="S441" s="49">
        <v>3</v>
      </c>
      <c r="T441" s="49">
        <v>3</v>
      </c>
      <c r="U441" s="87"/>
      <c r="V441" s="51"/>
      <c r="W441" s="51"/>
      <c r="X441" s="51"/>
      <c r="Y441" s="51"/>
      <c r="Z441" s="50"/>
      <c r="AA441" s="72">
        <v>441</v>
      </c>
      <c r="AB441" s="72"/>
      <c r="AC441" s="73"/>
      <c r="AD441" s="79">
        <v>993</v>
      </c>
      <c r="AE441" s="79">
        <v>1076</v>
      </c>
      <c r="AF441" s="79">
        <v>5237</v>
      </c>
      <c r="AG441" s="79">
        <v>1440</v>
      </c>
      <c r="AH441" s="79">
        <v>-14400</v>
      </c>
      <c r="AI441" s="79" t="s">
        <v>4530</v>
      </c>
      <c r="AJ441" s="79" t="s">
        <v>4645</v>
      </c>
      <c r="AK441" s="85" t="s">
        <v>5127</v>
      </c>
      <c r="AL441" s="79" t="s">
        <v>5203</v>
      </c>
      <c r="AM441" s="81">
        <v>40311.569895833331</v>
      </c>
      <c r="AN441" s="79" t="s">
        <v>5782</v>
      </c>
      <c r="AO441" s="85" t="s">
        <v>6221</v>
      </c>
      <c r="AP441" s="79" t="s">
        <v>66</v>
      </c>
      <c r="AQ441" s="2"/>
      <c r="AR441" s="3"/>
      <c r="AS441" s="3"/>
      <c r="AT441" s="3"/>
      <c r="AU441" s="3"/>
    </row>
    <row r="442" spans="1:47" x14ac:dyDescent="0.25">
      <c r="A442" s="65" t="s">
        <v>501</v>
      </c>
      <c r="B442" s="66"/>
      <c r="C442" s="66"/>
      <c r="D442" s="67"/>
      <c r="E442" s="69"/>
      <c r="F442" s="103" t="s">
        <v>5656</v>
      </c>
      <c r="G442" s="66"/>
      <c r="H442" s="70"/>
      <c r="I442" s="71"/>
      <c r="J442" s="71"/>
      <c r="K442" s="70" t="s">
        <v>6787</v>
      </c>
      <c r="L442" s="74"/>
      <c r="M442" s="75">
        <v>1602.09375</v>
      </c>
      <c r="N442" s="75">
        <v>9305.240234375</v>
      </c>
      <c r="O442" s="76"/>
      <c r="P442" s="77"/>
      <c r="Q442" s="77"/>
      <c r="R442" s="87"/>
      <c r="S442" s="49">
        <v>0</v>
      </c>
      <c r="T442" s="49">
        <v>1</v>
      </c>
      <c r="U442" s="87"/>
      <c r="V442" s="51"/>
      <c r="W442" s="51"/>
      <c r="X442" s="51"/>
      <c r="Y442" s="51"/>
      <c r="Z442" s="50"/>
      <c r="AA442" s="72">
        <v>442</v>
      </c>
      <c r="AB442" s="72"/>
      <c r="AC442" s="73"/>
      <c r="AD442" s="79">
        <v>366</v>
      </c>
      <c r="AE442" s="79">
        <v>511</v>
      </c>
      <c r="AF442" s="79">
        <v>7161</v>
      </c>
      <c r="AG442" s="79">
        <v>4300</v>
      </c>
      <c r="AH442" s="79">
        <v>-10800</v>
      </c>
      <c r="AI442" s="79"/>
      <c r="AJ442" s="79" t="s">
        <v>4845</v>
      </c>
      <c r="AK442" s="79"/>
      <c r="AL442" s="79" t="s">
        <v>5211</v>
      </c>
      <c r="AM442" s="81">
        <v>41356.514641203707</v>
      </c>
      <c r="AN442" s="79" t="s">
        <v>5782</v>
      </c>
      <c r="AO442" s="85" t="s">
        <v>6222</v>
      </c>
      <c r="AP442" s="79" t="s">
        <v>66</v>
      </c>
      <c r="AQ442" s="2"/>
      <c r="AR442" s="3"/>
      <c r="AS442" s="3"/>
      <c r="AT442" s="3"/>
      <c r="AU442" s="3"/>
    </row>
    <row r="443" spans="1:47" x14ac:dyDescent="0.25">
      <c r="A443" s="65" t="s">
        <v>502</v>
      </c>
      <c r="B443" s="66"/>
      <c r="C443" s="66"/>
      <c r="D443" s="67"/>
      <c r="E443" s="69"/>
      <c r="F443" s="103" t="s">
        <v>5657</v>
      </c>
      <c r="G443" s="66"/>
      <c r="H443" s="70"/>
      <c r="I443" s="71"/>
      <c r="J443" s="71"/>
      <c r="K443" s="70" t="s">
        <v>6788</v>
      </c>
      <c r="L443" s="74"/>
      <c r="M443" s="75">
        <v>1556.3082275390625</v>
      </c>
      <c r="N443" s="75">
        <v>5154.7822265625</v>
      </c>
      <c r="O443" s="76"/>
      <c r="P443" s="77"/>
      <c r="Q443" s="77"/>
      <c r="R443" s="87"/>
      <c r="S443" s="49">
        <v>0</v>
      </c>
      <c r="T443" s="49">
        <v>1</v>
      </c>
      <c r="U443" s="87"/>
      <c r="V443" s="51"/>
      <c r="W443" s="51"/>
      <c r="X443" s="51"/>
      <c r="Y443" s="51"/>
      <c r="Z443" s="50"/>
      <c r="AA443" s="72">
        <v>443</v>
      </c>
      <c r="AB443" s="72"/>
      <c r="AC443" s="73"/>
      <c r="AD443" s="79">
        <v>2415</v>
      </c>
      <c r="AE443" s="79">
        <v>2429</v>
      </c>
      <c r="AF443" s="79">
        <v>65765</v>
      </c>
      <c r="AG443" s="79">
        <v>2275</v>
      </c>
      <c r="AH443" s="79">
        <v>-14400</v>
      </c>
      <c r="AI443" s="79" t="s">
        <v>4531</v>
      </c>
      <c r="AJ443" s="79"/>
      <c r="AK443" s="85" t="s">
        <v>5128</v>
      </c>
      <c r="AL443" s="79" t="s">
        <v>5203</v>
      </c>
      <c r="AM443" s="81">
        <v>40815.891319444447</v>
      </c>
      <c r="AN443" s="79" t="s">
        <v>5782</v>
      </c>
      <c r="AO443" s="85" t="s">
        <v>6223</v>
      </c>
      <c r="AP443" s="79" t="s">
        <v>66</v>
      </c>
      <c r="AQ443" s="2"/>
      <c r="AR443" s="3"/>
      <c r="AS443" s="3"/>
      <c r="AT443" s="3"/>
      <c r="AU443" s="3"/>
    </row>
    <row r="444" spans="1:47" x14ac:dyDescent="0.25">
      <c r="A444" s="65" t="s">
        <v>503</v>
      </c>
      <c r="B444" s="66"/>
      <c r="C444" s="66"/>
      <c r="D444" s="67"/>
      <c r="E444" s="69"/>
      <c r="F444" s="103" t="s">
        <v>5658</v>
      </c>
      <c r="G444" s="66"/>
      <c r="H444" s="70"/>
      <c r="I444" s="71"/>
      <c r="J444" s="71"/>
      <c r="K444" s="70" t="s">
        <v>6789</v>
      </c>
      <c r="L444" s="74"/>
      <c r="M444" s="75">
        <v>6518.87451171875</v>
      </c>
      <c r="N444" s="75">
        <v>4934.197265625</v>
      </c>
      <c r="O444" s="76"/>
      <c r="P444" s="77"/>
      <c r="Q444" s="77"/>
      <c r="R444" s="87"/>
      <c r="S444" s="49">
        <v>0</v>
      </c>
      <c r="T444" s="49">
        <v>2</v>
      </c>
      <c r="U444" s="87"/>
      <c r="V444" s="51"/>
      <c r="W444" s="51"/>
      <c r="X444" s="51"/>
      <c r="Y444" s="51"/>
      <c r="Z444" s="50"/>
      <c r="AA444" s="72">
        <v>444</v>
      </c>
      <c r="AB444" s="72"/>
      <c r="AC444" s="73"/>
      <c r="AD444" s="79">
        <v>194</v>
      </c>
      <c r="AE444" s="79">
        <v>23</v>
      </c>
      <c r="AF444" s="79">
        <v>51</v>
      </c>
      <c r="AG444" s="79">
        <v>11</v>
      </c>
      <c r="AH444" s="79">
        <v>-25200</v>
      </c>
      <c r="AI444" s="79"/>
      <c r="AJ444" s="79" t="s">
        <v>4654</v>
      </c>
      <c r="AK444" s="79"/>
      <c r="AL444" s="79" t="s">
        <v>5204</v>
      </c>
      <c r="AM444" s="81">
        <v>40938.554189814815</v>
      </c>
      <c r="AN444" s="79" t="s">
        <v>5782</v>
      </c>
      <c r="AO444" s="85" t="s">
        <v>6224</v>
      </c>
      <c r="AP444" s="79" t="s">
        <v>66</v>
      </c>
      <c r="AQ444" s="2"/>
      <c r="AR444" s="3"/>
      <c r="AS444" s="3"/>
      <c r="AT444" s="3"/>
      <c r="AU444" s="3"/>
    </row>
    <row r="445" spans="1:47" x14ac:dyDescent="0.25">
      <c r="A445" s="65" t="s">
        <v>718</v>
      </c>
      <c r="B445" s="66"/>
      <c r="C445" s="66"/>
      <c r="D445" s="67"/>
      <c r="E445" s="69"/>
      <c r="F445" s="103" t="s">
        <v>5659</v>
      </c>
      <c r="G445" s="66"/>
      <c r="H445" s="70"/>
      <c r="I445" s="71"/>
      <c r="J445" s="71"/>
      <c r="K445" s="70" t="s">
        <v>6790</v>
      </c>
      <c r="L445" s="74"/>
      <c r="M445" s="75">
        <v>6420.41064453125</v>
      </c>
      <c r="N445" s="75">
        <v>4647.7763671875</v>
      </c>
      <c r="O445" s="76"/>
      <c r="P445" s="77"/>
      <c r="Q445" s="77"/>
      <c r="R445" s="87"/>
      <c r="S445" s="49">
        <v>1</v>
      </c>
      <c r="T445" s="49">
        <v>0</v>
      </c>
      <c r="U445" s="87"/>
      <c r="V445" s="51"/>
      <c r="W445" s="51"/>
      <c r="X445" s="51"/>
      <c r="Y445" s="51"/>
      <c r="Z445" s="50"/>
      <c r="AA445" s="72">
        <v>445</v>
      </c>
      <c r="AB445" s="72"/>
      <c r="AC445" s="73"/>
      <c r="AD445" s="79">
        <v>273</v>
      </c>
      <c r="AE445" s="79">
        <v>220</v>
      </c>
      <c r="AF445" s="79">
        <v>396</v>
      </c>
      <c r="AG445" s="79">
        <v>210</v>
      </c>
      <c r="AH445" s="79"/>
      <c r="AI445" s="79" t="s">
        <v>4532</v>
      </c>
      <c r="AJ445" s="79" t="s">
        <v>4654</v>
      </c>
      <c r="AK445" s="85" t="s">
        <v>4958</v>
      </c>
      <c r="AL445" s="79"/>
      <c r="AM445" s="81">
        <v>41669.160358796296</v>
      </c>
      <c r="AN445" s="79" t="s">
        <v>5782</v>
      </c>
      <c r="AO445" s="85" t="s">
        <v>6225</v>
      </c>
      <c r="AP445" s="79" t="s">
        <v>65</v>
      </c>
      <c r="AQ445" s="2"/>
      <c r="AR445" s="3"/>
      <c r="AS445" s="3"/>
      <c r="AT445" s="3"/>
      <c r="AU445" s="3"/>
    </row>
    <row r="446" spans="1:47" x14ac:dyDescent="0.25">
      <c r="A446" s="65" t="s">
        <v>504</v>
      </c>
      <c r="B446" s="66"/>
      <c r="C446" s="66"/>
      <c r="D446" s="67"/>
      <c r="E446" s="69"/>
      <c r="F446" s="103" t="s">
        <v>5660</v>
      </c>
      <c r="G446" s="66"/>
      <c r="H446" s="70"/>
      <c r="I446" s="71"/>
      <c r="J446" s="71"/>
      <c r="K446" s="70" t="s">
        <v>6791</v>
      </c>
      <c r="L446" s="74"/>
      <c r="M446" s="75">
        <v>5518.2451171875</v>
      </c>
      <c r="N446" s="75">
        <v>4893.69482421875</v>
      </c>
      <c r="O446" s="76"/>
      <c r="P446" s="77"/>
      <c r="Q446" s="77"/>
      <c r="R446" s="87"/>
      <c r="S446" s="49">
        <v>0</v>
      </c>
      <c r="T446" s="49">
        <v>2</v>
      </c>
      <c r="U446" s="87"/>
      <c r="V446" s="51"/>
      <c r="W446" s="51"/>
      <c r="X446" s="51"/>
      <c r="Y446" s="51"/>
      <c r="Z446" s="50"/>
      <c r="AA446" s="72">
        <v>446</v>
      </c>
      <c r="AB446" s="72"/>
      <c r="AC446" s="73"/>
      <c r="AD446" s="79">
        <v>73</v>
      </c>
      <c r="AE446" s="79">
        <v>627</v>
      </c>
      <c r="AF446" s="79">
        <v>2900</v>
      </c>
      <c r="AG446" s="79">
        <v>3303</v>
      </c>
      <c r="AH446" s="79">
        <v>-10800</v>
      </c>
      <c r="AI446" s="79"/>
      <c r="AJ446" s="79" t="s">
        <v>4676</v>
      </c>
      <c r="AK446" s="85" t="s">
        <v>5129</v>
      </c>
      <c r="AL446" s="79" t="s">
        <v>5211</v>
      </c>
      <c r="AM446" s="81">
        <v>41502.761631944442</v>
      </c>
      <c r="AN446" s="79" t="s">
        <v>5782</v>
      </c>
      <c r="AO446" s="85" t="s">
        <v>6226</v>
      </c>
      <c r="AP446" s="79" t="s">
        <v>66</v>
      </c>
      <c r="AQ446" s="2"/>
      <c r="AR446" s="3"/>
      <c r="AS446" s="3"/>
      <c r="AT446" s="3"/>
      <c r="AU446" s="3"/>
    </row>
    <row r="447" spans="1:47" x14ac:dyDescent="0.25">
      <c r="A447" s="65" t="s">
        <v>505</v>
      </c>
      <c r="B447" s="66"/>
      <c r="C447" s="66"/>
      <c r="D447" s="67"/>
      <c r="E447" s="69"/>
      <c r="F447" s="103" t="s">
        <v>5661</v>
      </c>
      <c r="G447" s="66"/>
      <c r="H447" s="70"/>
      <c r="I447" s="71"/>
      <c r="J447" s="71"/>
      <c r="K447" s="70" t="s">
        <v>6792</v>
      </c>
      <c r="L447" s="74"/>
      <c r="M447" s="75">
        <v>1327.9862060546875</v>
      </c>
      <c r="N447" s="75">
        <v>9663.033203125</v>
      </c>
      <c r="O447" s="76"/>
      <c r="P447" s="77"/>
      <c r="Q447" s="77"/>
      <c r="R447" s="87"/>
      <c r="S447" s="49">
        <v>0</v>
      </c>
      <c r="T447" s="49">
        <v>1</v>
      </c>
      <c r="U447" s="87"/>
      <c r="V447" s="51"/>
      <c r="W447" s="51"/>
      <c r="X447" s="51"/>
      <c r="Y447" s="51"/>
      <c r="Z447" s="50"/>
      <c r="AA447" s="72">
        <v>447</v>
      </c>
      <c r="AB447" s="72"/>
      <c r="AC447" s="73"/>
      <c r="AD447" s="79">
        <v>109</v>
      </c>
      <c r="AE447" s="79">
        <v>81</v>
      </c>
      <c r="AF447" s="79">
        <v>6495</v>
      </c>
      <c r="AG447" s="79">
        <v>3989</v>
      </c>
      <c r="AH447" s="79"/>
      <c r="AI447" s="79"/>
      <c r="AJ447" s="79"/>
      <c r="AK447" s="79"/>
      <c r="AL447" s="79"/>
      <c r="AM447" s="81">
        <v>42159.730081018519</v>
      </c>
      <c r="AN447" s="79" t="s">
        <v>5782</v>
      </c>
      <c r="AO447" s="85" t="s">
        <v>6227</v>
      </c>
      <c r="AP447" s="79" t="s">
        <v>66</v>
      </c>
      <c r="AQ447" s="2"/>
      <c r="AR447" s="3"/>
      <c r="AS447" s="3"/>
      <c r="AT447" s="3"/>
      <c r="AU447" s="3"/>
    </row>
    <row r="448" spans="1:47" x14ac:dyDescent="0.25">
      <c r="A448" s="65" t="s">
        <v>506</v>
      </c>
      <c r="B448" s="66"/>
      <c r="C448" s="66"/>
      <c r="D448" s="67"/>
      <c r="E448" s="69"/>
      <c r="F448" s="103" t="s">
        <v>5662</v>
      </c>
      <c r="G448" s="66"/>
      <c r="H448" s="70"/>
      <c r="I448" s="71"/>
      <c r="J448" s="71"/>
      <c r="K448" s="70" t="s">
        <v>6793</v>
      </c>
      <c r="L448" s="74"/>
      <c r="M448" s="75">
        <v>6420.41064453125</v>
      </c>
      <c r="N448" s="75">
        <v>2327.59521484375</v>
      </c>
      <c r="O448" s="76"/>
      <c r="P448" s="77"/>
      <c r="Q448" s="77"/>
      <c r="R448" s="87"/>
      <c r="S448" s="49">
        <v>0</v>
      </c>
      <c r="T448" s="49">
        <v>2</v>
      </c>
      <c r="U448" s="87"/>
      <c r="V448" s="51"/>
      <c r="W448" s="51"/>
      <c r="X448" s="51"/>
      <c r="Y448" s="51"/>
      <c r="Z448" s="50"/>
      <c r="AA448" s="72">
        <v>448</v>
      </c>
      <c r="AB448" s="72"/>
      <c r="AC448" s="73"/>
      <c r="AD448" s="79">
        <v>10261</v>
      </c>
      <c r="AE448" s="79">
        <v>10859</v>
      </c>
      <c r="AF448" s="79">
        <v>407025</v>
      </c>
      <c r="AG448" s="79">
        <v>83183</v>
      </c>
      <c r="AH448" s="79">
        <v>-25200</v>
      </c>
      <c r="AI448" s="79" t="s">
        <v>4533</v>
      </c>
      <c r="AJ448" s="79"/>
      <c r="AK448" s="79"/>
      <c r="AL448" s="79" t="s">
        <v>5204</v>
      </c>
      <c r="AM448" s="81">
        <v>39773.86681712963</v>
      </c>
      <c r="AN448" s="79" t="s">
        <v>5782</v>
      </c>
      <c r="AO448" s="85" t="s">
        <v>6228</v>
      </c>
      <c r="AP448" s="79" t="s">
        <v>66</v>
      </c>
      <c r="AQ448" s="2"/>
      <c r="AR448" s="3"/>
      <c r="AS448" s="3"/>
      <c r="AT448" s="3"/>
      <c r="AU448" s="3"/>
    </row>
    <row r="449" spans="1:47" x14ac:dyDescent="0.25">
      <c r="A449" s="65" t="s">
        <v>719</v>
      </c>
      <c r="B449" s="66"/>
      <c r="C449" s="66"/>
      <c r="D449" s="67"/>
      <c r="E449" s="69"/>
      <c r="F449" s="103" t="s">
        <v>5663</v>
      </c>
      <c r="G449" s="66"/>
      <c r="H449" s="70"/>
      <c r="I449" s="71"/>
      <c r="J449" s="71"/>
      <c r="K449" s="70" t="s">
        <v>6794</v>
      </c>
      <c r="L449" s="74"/>
      <c r="M449" s="75">
        <v>6705.84228515625</v>
      </c>
      <c r="N449" s="75">
        <v>2333.432861328125</v>
      </c>
      <c r="O449" s="76"/>
      <c r="P449" s="77"/>
      <c r="Q449" s="77"/>
      <c r="R449" s="87"/>
      <c r="S449" s="49">
        <v>6</v>
      </c>
      <c r="T449" s="49">
        <v>0</v>
      </c>
      <c r="U449" s="87"/>
      <c r="V449" s="51"/>
      <c r="W449" s="51"/>
      <c r="X449" s="51"/>
      <c r="Y449" s="51"/>
      <c r="Z449" s="50"/>
      <c r="AA449" s="72">
        <v>449</v>
      </c>
      <c r="AB449" s="72"/>
      <c r="AC449" s="73"/>
      <c r="AD449" s="79">
        <v>408</v>
      </c>
      <c r="AE449" s="79">
        <v>28291</v>
      </c>
      <c r="AF449" s="79">
        <v>1291</v>
      </c>
      <c r="AG449" s="79">
        <v>0</v>
      </c>
      <c r="AH449" s="79">
        <v>-10800</v>
      </c>
      <c r="AI449" s="79" t="s">
        <v>4534</v>
      </c>
      <c r="AJ449" s="79" t="s">
        <v>4645</v>
      </c>
      <c r="AK449" s="85" t="s">
        <v>5130</v>
      </c>
      <c r="AL449" s="79" t="s">
        <v>5211</v>
      </c>
      <c r="AM449" s="81">
        <v>41516.621851851851</v>
      </c>
      <c r="AN449" s="79" t="s">
        <v>5782</v>
      </c>
      <c r="AO449" s="85" t="s">
        <v>6229</v>
      </c>
      <c r="AP449" s="79" t="s">
        <v>65</v>
      </c>
      <c r="AQ449" s="2"/>
      <c r="AR449" s="3"/>
      <c r="AS449" s="3"/>
      <c r="AT449" s="3"/>
      <c r="AU449" s="3"/>
    </row>
    <row r="450" spans="1:47" x14ac:dyDescent="0.25">
      <c r="A450" s="65" t="s">
        <v>510</v>
      </c>
      <c r="B450" s="66"/>
      <c r="C450" s="66"/>
      <c r="D450" s="67"/>
      <c r="E450" s="69"/>
      <c r="F450" s="103" t="s">
        <v>5664</v>
      </c>
      <c r="G450" s="66"/>
      <c r="H450" s="70"/>
      <c r="I450" s="71"/>
      <c r="J450" s="71"/>
      <c r="K450" s="70" t="s">
        <v>6795</v>
      </c>
      <c r="L450" s="74"/>
      <c r="M450" s="75">
        <v>6836.2294921875</v>
      </c>
      <c r="N450" s="75">
        <v>2305.888427734375</v>
      </c>
      <c r="O450" s="76"/>
      <c r="P450" s="77"/>
      <c r="Q450" s="77"/>
      <c r="R450" s="87"/>
      <c r="S450" s="49">
        <v>6</v>
      </c>
      <c r="T450" s="49">
        <v>2</v>
      </c>
      <c r="U450" s="87"/>
      <c r="V450" s="51"/>
      <c r="W450" s="51"/>
      <c r="X450" s="51"/>
      <c r="Y450" s="51"/>
      <c r="Z450" s="50"/>
      <c r="AA450" s="72">
        <v>450</v>
      </c>
      <c r="AB450" s="72"/>
      <c r="AC450" s="73"/>
      <c r="AD450" s="79">
        <v>2930</v>
      </c>
      <c r="AE450" s="79">
        <v>2708</v>
      </c>
      <c r="AF450" s="79">
        <v>41871</v>
      </c>
      <c r="AG450" s="79">
        <v>12692</v>
      </c>
      <c r="AH450" s="79">
        <v>-14400</v>
      </c>
      <c r="AI450" s="79" t="s">
        <v>4535</v>
      </c>
      <c r="AJ450" s="79" t="s">
        <v>4846</v>
      </c>
      <c r="AK450" s="79"/>
      <c r="AL450" s="79" t="s">
        <v>5203</v>
      </c>
      <c r="AM450" s="81">
        <v>40166.076203703706</v>
      </c>
      <c r="AN450" s="79" t="s">
        <v>5782</v>
      </c>
      <c r="AO450" s="85" t="s">
        <v>6230</v>
      </c>
      <c r="AP450" s="79" t="s">
        <v>66</v>
      </c>
      <c r="AQ450" s="2"/>
      <c r="AR450" s="3"/>
      <c r="AS450" s="3"/>
      <c r="AT450" s="3"/>
      <c r="AU450" s="3"/>
    </row>
    <row r="451" spans="1:47" x14ac:dyDescent="0.25">
      <c r="A451" s="65" t="s">
        <v>507</v>
      </c>
      <c r="B451" s="66"/>
      <c r="C451" s="66"/>
      <c r="D451" s="67"/>
      <c r="E451" s="69"/>
      <c r="F451" s="103" t="s">
        <v>5665</v>
      </c>
      <c r="G451" s="66"/>
      <c r="H451" s="70"/>
      <c r="I451" s="71"/>
      <c r="J451" s="71"/>
      <c r="K451" s="70" t="s">
        <v>6796</v>
      </c>
      <c r="L451" s="74"/>
      <c r="M451" s="75">
        <v>6660.248046875</v>
      </c>
      <c r="N451" s="75">
        <v>1758.6180419921875</v>
      </c>
      <c r="O451" s="76"/>
      <c r="P451" s="77"/>
      <c r="Q451" s="77"/>
      <c r="R451" s="87"/>
      <c r="S451" s="49">
        <v>0</v>
      </c>
      <c r="T451" s="49">
        <v>2</v>
      </c>
      <c r="U451" s="87"/>
      <c r="V451" s="51"/>
      <c r="W451" s="51"/>
      <c r="X451" s="51"/>
      <c r="Y451" s="51"/>
      <c r="Z451" s="50"/>
      <c r="AA451" s="72">
        <v>451</v>
      </c>
      <c r="AB451" s="72"/>
      <c r="AC451" s="73"/>
      <c r="AD451" s="79">
        <v>1078</v>
      </c>
      <c r="AE451" s="79">
        <v>965</v>
      </c>
      <c r="AF451" s="79">
        <v>14405</v>
      </c>
      <c r="AG451" s="79">
        <v>205</v>
      </c>
      <c r="AH451" s="79">
        <v>-14400</v>
      </c>
      <c r="AI451" s="79" t="s">
        <v>4536</v>
      </c>
      <c r="AJ451" s="79"/>
      <c r="AK451" s="85" t="s">
        <v>5131</v>
      </c>
      <c r="AL451" s="79" t="s">
        <v>5203</v>
      </c>
      <c r="AM451" s="81">
        <v>41158.394375000003</v>
      </c>
      <c r="AN451" s="79" t="s">
        <v>5782</v>
      </c>
      <c r="AO451" s="85" t="s">
        <v>6231</v>
      </c>
      <c r="AP451" s="79" t="s">
        <v>66</v>
      </c>
      <c r="AQ451" s="2"/>
      <c r="AR451" s="3"/>
      <c r="AS451" s="3"/>
      <c r="AT451" s="3"/>
      <c r="AU451" s="3"/>
    </row>
    <row r="452" spans="1:47" x14ac:dyDescent="0.25">
      <c r="A452" s="65" t="s">
        <v>508</v>
      </c>
      <c r="B452" s="66"/>
      <c r="C452" s="66"/>
      <c r="D452" s="67"/>
      <c r="E452" s="69"/>
      <c r="F452" s="103" t="s">
        <v>5666</v>
      </c>
      <c r="G452" s="66"/>
      <c r="H452" s="70"/>
      <c r="I452" s="71"/>
      <c r="J452" s="71"/>
      <c r="K452" s="70" t="s">
        <v>6797</v>
      </c>
      <c r="L452" s="74"/>
      <c r="M452" s="75">
        <v>7045.09326171875</v>
      </c>
      <c r="N452" s="75">
        <v>1949.4742431640625</v>
      </c>
      <c r="O452" s="76"/>
      <c r="P452" s="77"/>
      <c r="Q452" s="77"/>
      <c r="R452" s="87"/>
      <c r="S452" s="49">
        <v>0</v>
      </c>
      <c r="T452" s="49">
        <v>2</v>
      </c>
      <c r="U452" s="87"/>
      <c r="V452" s="51"/>
      <c r="W452" s="51"/>
      <c r="X452" s="51"/>
      <c r="Y452" s="51"/>
      <c r="Z452" s="50"/>
      <c r="AA452" s="72">
        <v>452</v>
      </c>
      <c r="AB452" s="72"/>
      <c r="AC452" s="73"/>
      <c r="AD452" s="79">
        <v>5309</v>
      </c>
      <c r="AE452" s="79">
        <v>5941</v>
      </c>
      <c r="AF452" s="79">
        <v>129091</v>
      </c>
      <c r="AG452" s="79">
        <v>7464</v>
      </c>
      <c r="AH452" s="79">
        <v>-14400</v>
      </c>
      <c r="AI452" s="79" t="s">
        <v>4537</v>
      </c>
      <c r="AJ452" s="79" t="s">
        <v>4847</v>
      </c>
      <c r="AK452" s="79"/>
      <c r="AL452" s="79" t="s">
        <v>5203</v>
      </c>
      <c r="AM452" s="81">
        <v>39982.950902777775</v>
      </c>
      <c r="AN452" s="79" t="s">
        <v>5782</v>
      </c>
      <c r="AO452" s="85" t="s">
        <v>6232</v>
      </c>
      <c r="AP452" s="79" t="s">
        <v>66</v>
      </c>
      <c r="AQ452" s="2"/>
      <c r="AR452" s="3"/>
      <c r="AS452" s="3"/>
      <c r="AT452" s="3"/>
      <c r="AU452" s="3"/>
    </row>
    <row r="453" spans="1:47" x14ac:dyDescent="0.25">
      <c r="A453" s="65" t="s">
        <v>509</v>
      </c>
      <c r="B453" s="66"/>
      <c r="C453" s="66"/>
      <c r="D453" s="67"/>
      <c r="E453" s="69"/>
      <c r="F453" s="103" t="s">
        <v>5667</v>
      </c>
      <c r="G453" s="66"/>
      <c r="H453" s="70"/>
      <c r="I453" s="71"/>
      <c r="J453" s="71"/>
      <c r="K453" s="70" t="s">
        <v>6798</v>
      </c>
      <c r="L453" s="74"/>
      <c r="M453" s="75">
        <v>6674.630859375</v>
      </c>
      <c r="N453" s="75">
        <v>2889.158203125</v>
      </c>
      <c r="O453" s="76"/>
      <c r="P453" s="77"/>
      <c r="Q453" s="77"/>
      <c r="R453" s="87"/>
      <c r="S453" s="49">
        <v>0</v>
      </c>
      <c r="T453" s="49">
        <v>2</v>
      </c>
      <c r="U453" s="87"/>
      <c r="V453" s="51"/>
      <c r="W453" s="51"/>
      <c r="X453" s="51"/>
      <c r="Y453" s="51"/>
      <c r="Z453" s="50"/>
      <c r="AA453" s="72">
        <v>453</v>
      </c>
      <c r="AB453" s="72"/>
      <c r="AC453" s="73"/>
      <c r="AD453" s="79">
        <v>4340</v>
      </c>
      <c r="AE453" s="79">
        <v>3497</v>
      </c>
      <c r="AF453" s="79">
        <v>119978</v>
      </c>
      <c r="AG453" s="79">
        <v>36260</v>
      </c>
      <c r="AH453" s="79">
        <v>-18000</v>
      </c>
      <c r="AI453" s="79" t="s">
        <v>4538</v>
      </c>
      <c r="AJ453" s="79"/>
      <c r="AK453" s="79"/>
      <c r="AL453" s="79" t="s">
        <v>5208</v>
      </c>
      <c r="AM453" s="81">
        <v>41840.967916666668</v>
      </c>
      <c r="AN453" s="79" t="s">
        <v>5782</v>
      </c>
      <c r="AO453" s="85" t="s">
        <v>6233</v>
      </c>
      <c r="AP453" s="79" t="s">
        <v>66</v>
      </c>
      <c r="AQ453" s="2"/>
      <c r="AR453" s="3"/>
      <c r="AS453" s="3"/>
      <c r="AT453" s="3"/>
      <c r="AU453" s="3"/>
    </row>
    <row r="454" spans="1:47" x14ac:dyDescent="0.25">
      <c r="A454" s="65" t="s">
        <v>511</v>
      </c>
      <c r="B454" s="66"/>
      <c r="C454" s="66"/>
      <c r="D454" s="67"/>
      <c r="E454" s="69"/>
      <c r="F454" s="103" t="s">
        <v>5668</v>
      </c>
      <c r="G454" s="66"/>
      <c r="H454" s="70"/>
      <c r="I454" s="71"/>
      <c r="J454" s="71"/>
      <c r="K454" s="70" t="s">
        <v>6799</v>
      </c>
      <c r="L454" s="74"/>
      <c r="M454" s="75">
        <v>7051.92626953125</v>
      </c>
      <c r="N454" s="75">
        <v>2671.302978515625</v>
      </c>
      <c r="O454" s="76"/>
      <c r="P454" s="77"/>
      <c r="Q454" s="77"/>
      <c r="R454" s="87"/>
      <c r="S454" s="49">
        <v>0</v>
      </c>
      <c r="T454" s="49">
        <v>2</v>
      </c>
      <c r="U454" s="87"/>
      <c r="V454" s="51"/>
      <c r="W454" s="51"/>
      <c r="X454" s="51"/>
      <c r="Y454" s="51"/>
      <c r="Z454" s="50"/>
      <c r="AA454" s="72">
        <v>454</v>
      </c>
      <c r="AB454" s="72"/>
      <c r="AC454" s="73"/>
      <c r="AD454" s="79">
        <v>4578</v>
      </c>
      <c r="AE454" s="79">
        <v>3866</v>
      </c>
      <c r="AF454" s="79">
        <v>144941</v>
      </c>
      <c r="AG454" s="79">
        <v>19060</v>
      </c>
      <c r="AH454" s="79">
        <v>-39600</v>
      </c>
      <c r="AI454" s="79" t="s">
        <v>4539</v>
      </c>
      <c r="AJ454" s="79" t="s">
        <v>4848</v>
      </c>
      <c r="AK454" s="79"/>
      <c r="AL454" s="79" t="s">
        <v>5219</v>
      </c>
      <c r="AM454" s="81">
        <v>39585.871574074074</v>
      </c>
      <c r="AN454" s="79" t="s">
        <v>5782</v>
      </c>
      <c r="AO454" s="85" t="s">
        <v>6234</v>
      </c>
      <c r="AP454" s="79" t="s">
        <v>66</v>
      </c>
      <c r="AQ454" s="2"/>
      <c r="AR454" s="3"/>
      <c r="AS454" s="3"/>
      <c r="AT454" s="3"/>
      <c r="AU454" s="3"/>
    </row>
    <row r="455" spans="1:47" x14ac:dyDescent="0.25">
      <c r="A455" s="65" t="s">
        <v>512</v>
      </c>
      <c r="B455" s="66"/>
      <c r="C455" s="66"/>
      <c r="D455" s="67"/>
      <c r="E455" s="69"/>
      <c r="F455" s="103" t="s">
        <v>5669</v>
      </c>
      <c r="G455" s="66"/>
      <c r="H455" s="70"/>
      <c r="I455" s="71"/>
      <c r="J455" s="71"/>
      <c r="K455" s="70" t="s">
        <v>6800</v>
      </c>
      <c r="L455" s="74"/>
      <c r="M455" s="75">
        <v>1711.558837890625</v>
      </c>
      <c r="N455" s="75">
        <v>9261.4765625</v>
      </c>
      <c r="O455" s="76"/>
      <c r="P455" s="77"/>
      <c r="Q455" s="77"/>
      <c r="R455" s="87"/>
      <c r="S455" s="49">
        <v>0</v>
      </c>
      <c r="T455" s="49">
        <v>1</v>
      </c>
      <c r="U455" s="87"/>
      <c r="V455" s="51"/>
      <c r="W455" s="51"/>
      <c r="X455" s="51"/>
      <c r="Y455" s="51"/>
      <c r="Z455" s="50"/>
      <c r="AA455" s="72">
        <v>455</v>
      </c>
      <c r="AB455" s="72"/>
      <c r="AC455" s="73"/>
      <c r="AD455" s="79">
        <v>1460</v>
      </c>
      <c r="AE455" s="79">
        <v>1036</v>
      </c>
      <c r="AF455" s="79">
        <v>7491</v>
      </c>
      <c r="AG455" s="79">
        <v>3468</v>
      </c>
      <c r="AH455" s="79">
        <v>-14400</v>
      </c>
      <c r="AI455" s="79" t="s">
        <v>4540</v>
      </c>
      <c r="AJ455" s="79" t="s">
        <v>4849</v>
      </c>
      <c r="AK455" s="85" t="s">
        <v>5132</v>
      </c>
      <c r="AL455" s="79" t="s">
        <v>5203</v>
      </c>
      <c r="AM455" s="81">
        <v>42315.986608796295</v>
      </c>
      <c r="AN455" s="79" t="s">
        <v>5782</v>
      </c>
      <c r="AO455" s="85" t="s">
        <v>6235</v>
      </c>
      <c r="AP455" s="79" t="s">
        <v>66</v>
      </c>
      <c r="AQ455" s="2"/>
      <c r="AR455" s="3"/>
      <c r="AS455" s="3"/>
      <c r="AT455" s="3"/>
      <c r="AU455" s="3"/>
    </row>
    <row r="456" spans="1:47" x14ac:dyDescent="0.25">
      <c r="A456" s="65" t="s">
        <v>513</v>
      </c>
      <c r="B456" s="66"/>
      <c r="C456" s="66"/>
      <c r="D456" s="67"/>
      <c r="E456" s="69"/>
      <c r="F456" s="103" t="s">
        <v>5670</v>
      </c>
      <c r="G456" s="66"/>
      <c r="H456" s="70"/>
      <c r="I456" s="71"/>
      <c r="J456" s="71"/>
      <c r="K456" s="70" t="s">
        <v>6801</v>
      </c>
      <c r="L456" s="74"/>
      <c r="M456" s="75">
        <v>8848.7392578125</v>
      </c>
      <c r="N456" s="75">
        <v>3209.47802734375</v>
      </c>
      <c r="O456" s="76"/>
      <c r="P456" s="77"/>
      <c r="Q456" s="77"/>
      <c r="R456" s="87"/>
      <c r="S456" s="49">
        <v>2</v>
      </c>
      <c r="T456" s="49">
        <v>1</v>
      </c>
      <c r="U456" s="87"/>
      <c r="V456" s="51"/>
      <c r="W456" s="51"/>
      <c r="X456" s="51"/>
      <c r="Y456" s="51"/>
      <c r="Z456" s="50"/>
      <c r="AA456" s="72">
        <v>456</v>
      </c>
      <c r="AB456" s="72"/>
      <c r="AC456" s="73"/>
      <c r="AD456" s="79">
        <v>85014</v>
      </c>
      <c r="AE456" s="79">
        <v>135067</v>
      </c>
      <c r="AF456" s="79">
        <v>39733</v>
      </c>
      <c r="AG456" s="79">
        <v>56093</v>
      </c>
      <c r="AH456" s="79">
        <v>-14400</v>
      </c>
      <c r="AI456" s="79" t="s">
        <v>4541</v>
      </c>
      <c r="AJ456" s="79" t="s">
        <v>4691</v>
      </c>
      <c r="AK456" s="85" t="s">
        <v>5133</v>
      </c>
      <c r="AL456" s="79" t="s">
        <v>5203</v>
      </c>
      <c r="AM456" s="81">
        <v>40604.29142361111</v>
      </c>
      <c r="AN456" s="79" t="s">
        <v>5782</v>
      </c>
      <c r="AO456" s="85" t="s">
        <v>6236</v>
      </c>
      <c r="AP456" s="79" t="s">
        <v>66</v>
      </c>
      <c r="AQ456" s="2"/>
      <c r="AR456" s="3"/>
      <c r="AS456" s="3"/>
      <c r="AT456" s="3"/>
      <c r="AU456" s="3"/>
    </row>
    <row r="457" spans="1:47" x14ac:dyDescent="0.25">
      <c r="A457" s="65" t="s">
        <v>514</v>
      </c>
      <c r="B457" s="66"/>
      <c r="C457" s="66"/>
      <c r="D457" s="67"/>
      <c r="E457" s="69"/>
      <c r="F457" s="103" t="s">
        <v>5671</v>
      </c>
      <c r="G457" s="66"/>
      <c r="H457" s="70"/>
      <c r="I457" s="71"/>
      <c r="J457" s="71"/>
      <c r="K457" s="70" t="s">
        <v>6802</v>
      </c>
      <c r="L457" s="74"/>
      <c r="M457" s="75">
        <v>8848.7392578125</v>
      </c>
      <c r="N457" s="75">
        <v>3448.147705078125</v>
      </c>
      <c r="O457" s="76"/>
      <c r="P457" s="77"/>
      <c r="Q457" s="77"/>
      <c r="R457" s="87"/>
      <c r="S457" s="49">
        <v>0</v>
      </c>
      <c r="T457" s="49">
        <v>1</v>
      </c>
      <c r="U457" s="87"/>
      <c r="V457" s="51"/>
      <c r="W457" s="51"/>
      <c r="X457" s="51"/>
      <c r="Y457" s="51"/>
      <c r="Z457" s="50"/>
      <c r="AA457" s="72">
        <v>457</v>
      </c>
      <c r="AB457" s="72"/>
      <c r="AC457" s="73"/>
      <c r="AD457" s="79">
        <v>8714</v>
      </c>
      <c r="AE457" s="79">
        <v>9979</v>
      </c>
      <c r="AF457" s="79">
        <v>19637</v>
      </c>
      <c r="AG457" s="79">
        <v>18278</v>
      </c>
      <c r="AH457" s="79">
        <v>-14400</v>
      </c>
      <c r="AI457" s="79" t="s">
        <v>4542</v>
      </c>
      <c r="AJ457" s="85" t="s">
        <v>4850</v>
      </c>
      <c r="AK457" s="85" t="s">
        <v>5134</v>
      </c>
      <c r="AL457" s="79" t="s">
        <v>5203</v>
      </c>
      <c r="AM457" s="81">
        <v>40922.595914351848</v>
      </c>
      <c r="AN457" s="79" t="s">
        <v>5782</v>
      </c>
      <c r="AO457" s="85" t="s">
        <v>6237</v>
      </c>
      <c r="AP457" s="79" t="s">
        <v>66</v>
      </c>
      <c r="AQ457" s="2"/>
      <c r="AR457" s="3"/>
      <c r="AS457" s="3"/>
      <c r="AT457" s="3"/>
      <c r="AU457" s="3"/>
    </row>
    <row r="458" spans="1:47" x14ac:dyDescent="0.25">
      <c r="A458" s="65" t="s">
        <v>515</v>
      </c>
      <c r="B458" s="66"/>
      <c r="C458" s="66"/>
      <c r="D458" s="67"/>
      <c r="E458" s="69"/>
      <c r="F458" s="103" t="s">
        <v>5672</v>
      </c>
      <c r="G458" s="66"/>
      <c r="H458" s="70"/>
      <c r="I458" s="71"/>
      <c r="J458" s="71"/>
      <c r="K458" s="70" t="s">
        <v>6803</v>
      </c>
      <c r="L458" s="74"/>
      <c r="M458" s="75">
        <v>2044.9083251953125</v>
      </c>
      <c r="N458" s="75">
        <v>7784.93212890625</v>
      </c>
      <c r="O458" s="76"/>
      <c r="P458" s="77"/>
      <c r="Q458" s="77"/>
      <c r="R458" s="87"/>
      <c r="S458" s="49">
        <v>0</v>
      </c>
      <c r="T458" s="49">
        <v>1</v>
      </c>
      <c r="U458" s="87"/>
      <c r="V458" s="51"/>
      <c r="W458" s="51"/>
      <c r="X458" s="51"/>
      <c r="Y458" s="51"/>
      <c r="Z458" s="50"/>
      <c r="AA458" s="72">
        <v>458</v>
      </c>
      <c r="AB458" s="72"/>
      <c r="AC458" s="73"/>
      <c r="AD458" s="79">
        <v>394</v>
      </c>
      <c r="AE458" s="79">
        <v>38</v>
      </c>
      <c r="AF458" s="79">
        <v>208</v>
      </c>
      <c r="AG458" s="79">
        <v>704</v>
      </c>
      <c r="AH458" s="79"/>
      <c r="AI458" s="79" t="s">
        <v>4543</v>
      </c>
      <c r="AJ458" s="79" t="s">
        <v>4652</v>
      </c>
      <c r="AK458" s="79"/>
      <c r="AL458" s="79"/>
      <c r="AM458" s="81">
        <v>41493.643171296295</v>
      </c>
      <c r="AN458" s="79" t="s">
        <v>5782</v>
      </c>
      <c r="AO458" s="85" t="s">
        <v>6238</v>
      </c>
      <c r="AP458" s="79" t="s">
        <v>66</v>
      </c>
      <c r="AQ458" s="2"/>
      <c r="AR458" s="3"/>
      <c r="AS458" s="3"/>
      <c r="AT458" s="3"/>
      <c r="AU458" s="3"/>
    </row>
    <row r="459" spans="1:47" x14ac:dyDescent="0.25">
      <c r="A459" s="65" t="s">
        <v>516</v>
      </c>
      <c r="B459" s="66"/>
      <c r="C459" s="66"/>
      <c r="D459" s="67"/>
      <c r="E459" s="69"/>
      <c r="F459" s="103" t="s">
        <v>5673</v>
      </c>
      <c r="G459" s="66"/>
      <c r="H459" s="70"/>
      <c r="I459" s="71"/>
      <c r="J459" s="71"/>
      <c r="K459" s="70" t="s">
        <v>6804</v>
      </c>
      <c r="L459" s="74"/>
      <c r="M459" s="75">
        <v>7232.359375</v>
      </c>
      <c r="N459" s="75">
        <v>5210.5927734375</v>
      </c>
      <c r="O459" s="76"/>
      <c r="P459" s="77"/>
      <c r="Q459" s="77"/>
      <c r="R459" s="87"/>
      <c r="S459" s="49">
        <v>0</v>
      </c>
      <c r="T459" s="49">
        <v>1</v>
      </c>
      <c r="U459" s="87"/>
      <c r="V459" s="51"/>
      <c r="W459" s="51"/>
      <c r="X459" s="51"/>
      <c r="Y459" s="51"/>
      <c r="Z459" s="50"/>
      <c r="AA459" s="72">
        <v>459</v>
      </c>
      <c r="AB459" s="72"/>
      <c r="AC459" s="73"/>
      <c r="AD459" s="79">
        <v>454</v>
      </c>
      <c r="AE459" s="79">
        <v>404</v>
      </c>
      <c r="AF459" s="79">
        <v>1951</v>
      </c>
      <c r="AG459" s="79">
        <v>6009</v>
      </c>
      <c r="AH459" s="79">
        <v>-18000</v>
      </c>
      <c r="AI459" s="79" t="s">
        <v>4544</v>
      </c>
      <c r="AJ459" s="79"/>
      <c r="AK459" s="79"/>
      <c r="AL459" s="79" t="s">
        <v>5207</v>
      </c>
      <c r="AM459" s="81">
        <v>40652.676481481481</v>
      </c>
      <c r="AN459" s="79" t="s">
        <v>5782</v>
      </c>
      <c r="AO459" s="85" t="s">
        <v>6239</v>
      </c>
      <c r="AP459" s="79" t="s">
        <v>66</v>
      </c>
      <c r="AQ459" s="2"/>
      <c r="AR459" s="3"/>
      <c r="AS459" s="3"/>
      <c r="AT459" s="3"/>
      <c r="AU459" s="3"/>
    </row>
    <row r="460" spans="1:47" x14ac:dyDescent="0.25">
      <c r="A460" s="65" t="s">
        <v>587</v>
      </c>
      <c r="B460" s="66"/>
      <c r="C460" s="66"/>
      <c r="D460" s="67"/>
      <c r="E460" s="69"/>
      <c r="F460" s="103" t="s">
        <v>5674</v>
      </c>
      <c r="G460" s="66"/>
      <c r="H460" s="70"/>
      <c r="I460" s="71"/>
      <c r="J460" s="71"/>
      <c r="K460" s="70" t="s">
        <v>6805</v>
      </c>
      <c r="L460" s="74"/>
      <c r="M460" s="75">
        <v>7534.384765625</v>
      </c>
      <c r="N460" s="75">
        <v>5286.861328125</v>
      </c>
      <c r="O460" s="76"/>
      <c r="P460" s="77"/>
      <c r="Q460" s="77"/>
      <c r="R460" s="87"/>
      <c r="S460" s="49">
        <v>6</v>
      </c>
      <c r="T460" s="49">
        <v>1</v>
      </c>
      <c r="U460" s="87"/>
      <c r="V460" s="51"/>
      <c r="W460" s="51"/>
      <c r="X460" s="51"/>
      <c r="Y460" s="51"/>
      <c r="Z460" s="50"/>
      <c r="AA460" s="72">
        <v>460</v>
      </c>
      <c r="AB460" s="72"/>
      <c r="AC460" s="73"/>
      <c r="AD460" s="79">
        <v>231</v>
      </c>
      <c r="AE460" s="79">
        <v>260</v>
      </c>
      <c r="AF460" s="79">
        <v>544</v>
      </c>
      <c r="AG460" s="79">
        <v>1339</v>
      </c>
      <c r="AH460" s="79"/>
      <c r="AI460" s="79" t="s">
        <v>4545</v>
      </c>
      <c r="AJ460" s="79" t="s">
        <v>4654</v>
      </c>
      <c r="AK460" s="79"/>
      <c r="AL460" s="79"/>
      <c r="AM460" s="81">
        <v>42042.641284722224</v>
      </c>
      <c r="AN460" s="79" t="s">
        <v>5782</v>
      </c>
      <c r="AO460" s="85" t="s">
        <v>6240</v>
      </c>
      <c r="AP460" s="79" t="s">
        <v>66</v>
      </c>
      <c r="AQ460" s="2"/>
      <c r="AR460" s="3"/>
      <c r="AS460" s="3"/>
      <c r="AT460" s="3"/>
      <c r="AU460" s="3"/>
    </row>
    <row r="461" spans="1:47" x14ac:dyDescent="0.25">
      <c r="A461" s="65" t="s">
        <v>720</v>
      </c>
      <c r="B461" s="66"/>
      <c r="C461" s="66"/>
      <c r="D461" s="67"/>
      <c r="E461" s="69"/>
      <c r="F461" s="103" t="s">
        <v>5675</v>
      </c>
      <c r="G461" s="66"/>
      <c r="H461" s="70"/>
      <c r="I461" s="71"/>
      <c r="J461" s="71"/>
      <c r="K461" s="70" t="s">
        <v>6806</v>
      </c>
      <c r="L461" s="74"/>
      <c r="M461" s="75">
        <v>2914.475830078125</v>
      </c>
      <c r="N461" s="75">
        <v>9697.5224609375</v>
      </c>
      <c r="O461" s="76"/>
      <c r="P461" s="77"/>
      <c r="Q461" s="77"/>
      <c r="R461" s="87"/>
      <c r="S461" s="49">
        <v>1</v>
      </c>
      <c r="T461" s="49">
        <v>0</v>
      </c>
      <c r="U461" s="87"/>
      <c r="V461" s="51"/>
      <c r="W461" s="51"/>
      <c r="X461" s="51"/>
      <c r="Y461" s="51"/>
      <c r="Z461" s="50"/>
      <c r="AA461" s="72">
        <v>461</v>
      </c>
      <c r="AB461" s="72"/>
      <c r="AC461" s="73"/>
      <c r="AD461" s="79">
        <v>347</v>
      </c>
      <c r="AE461" s="79">
        <v>2142</v>
      </c>
      <c r="AF461" s="79">
        <v>1490</v>
      </c>
      <c r="AG461" s="79">
        <v>7</v>
      </c>
      <c r="AH461" s="79"/>
      <c r="AI461" s="79" t="s">
        <v>4546</v>
      </c>
      <c r="AJ461" s="79" t="s">
        <v>4793</v>
      </c>
      <c r="AK461" s="85" t="s">
        <v>5135</v>
      </c>
      <c r="AL461" s="79"/>
      <c r="AM461" s="81">
        <v>40820.644178240742</v>
      </c>
      <c r="AN461" s="79" t="s">
        <v>5782</v>
      </c>
      <c r="AO461" s="85" t="s">
        <v>6241</v>
      </c>
      <c r="AP461" s="79" t="s">
        <v>65</v>
      </c>
      <c r="AQ461" s="2"/>
      <c r="AR461" s="3"/>
      <c r="AS461" s="3"/>
      <c r="AT461" s="3"/>
      <c r="AU461" s="3"/>
    </row>
    <row r="462" spans="1:47" x14ac:dyDescent="0.25">
      <c r="A462" s="65" t="s">
        <v>721</v>
      </c>
      <c r="B462" s="66"/>
      <c r="C462" s="66"/>
      <c r="D462" s="67"/>
      <c r="E462" s="69"/>
      <c r="F462" s="103" t="s">
        <v>5676</v>
      </c>
      <c r="G462" s="66"/>
      <c r="H462" s="70"/>
      <c r="I462" s="71"/>
      <c r="J462" s="71"/>
      <c r="K462" s="70" t="s">
        <v>6807</v>
      </c>
      <c r="L462" s="74"/>
      <c r="M462" s="75">
        <v>3783.58349609375</v>
      </c>
      <c r="N462" s="75">
        <v>6780.005859375</v>
      </c>
      <c r="O462" s="76"/>
      <c r="P462" s="77"/>
      <c r="Q462" s="77"/>
      <c r="R462" s="87"/>
      <c r="S462" s="49">
        <v>1</v>
      </c>
      <c r="T462" s="49">
        <v>0</v>
      </c>
      <c r="U462" s="87"/>
      <c r="V462" s="51"/>
      <c r="W462" s="51"/>
      <c r="X462" s="51"/>
      <c r="Y462" s="51"/>
      <c r="Z462" s="50"/>
      <c r="AA462" s="72">
        <v>462</v>
      </c>
      <c r="AB462" s="72"/>
      <c r="AC462" s="73"/>
      <c r="AD462" s="79">
        <v>63</v>
      </c>
      <c r="AE462" s="79">
        <v>136</v>
      </c>
      <c r="AF462" s="79">
        <v>503</v>
      </c>
      <c r="AG462" s="79">
        <v>248</v>
      </c>
      <c r="AH462" s="79"/>
      <c r="AI462" s="79" t="s">
        <v>4547</v>
      </c>
      <c r="AJ462" s="79" t="s">
        <v>4645</v>
      </c>
      <c r="AK462" s="85" t="s">
        <v>5136</v>
      </c>
      <c r="AL462" s="79"/>
      <c r="AM462" s="81">
        <v>40777.801412037035</v>
      </c>
      <c r="AN462" s="79" t="s">
        <v>5782</v>
      </c>
      <c r="AO462" s="85" t="s">
        <v>6242</v>
      </c>
      <c r="AP462" s="79" t="s">
        <v>65</v>
      </c>
      <c r="AQ462" s="2"/>
      <c r="AR462" s="3"/>
      <c r="AS462" s="3"/>
      <c r="AT462" s="3"/>
      <c r="AU462" s="3"/>
    </row>
    <row r="463" spans="1:47" x14ac:dyDescent="0.25">
      <c r="A463" s="65" t="s">
        <v>522</v>
      </c>
      <c r="B463" s="66"/>
      <c r="C463" s="66"/>
      <c r="D463" s="67"/>
      <c r="E463" s="69"/>
      <c r="F463" s="103" t="s">
        <v>5677</v>
      </c>
      <c r="G463" s="66"/>
      <c r="H463" s="70"/>
      <c r="I463" s="71"/>
      <c r="J463" s="71"/>
      <c r="K463" s="70" t="s">
        <v>6808</v>
      </c>
      <c r="L463" s="74"/>
      <c r="M463" s="75">
        <v>8608.162109375</v>
      </c>
      <c r="N463" s="75">
        <v>979.801513671875</v>
      </c>
      <c r="O463" s="76"/>
      <c r="P463" s="77"/>
      <c r="Q463" s="77"/>
      <c r="R463" s="87"/>
      <c r="S463" s="49">
        <v>1</v>
      </c>
      <c r="T463" s="49">
        <v>1</v>
      </c>
      <c r="U463" s="87"/>
      <c r="V463" s="51"/>
      <c r="W463" s="51"/>
      <c r="X463" s="51"/>
      <c r="Y463" s="51"/>
      <c r="Z463" s="50"/>
      <c r="AA463" s="72">
        <v>463</v>
      </c>
      <c r="AB463" s="72"/>
      <c r="AC463" s="73"/>
      <c r="AD463" s="79">
        <v>1908</v>
      </c>
      <c r="AE463" s="79">
        <v>638</v>
      </c>
      <c r="AF463" s="79">
        <v>1101</v>
      </c>
      <c r="AG463" s="79">
        <v>84</v>
      </c>
      <c r="AH463" s="79"/>
      <c r="AI463" s="79" t="s">
        <v>4548</v>
      </c>
      <c r="AJ463" s="79" t="s">
        <v>4652</v>
      </c>
      <c r="AK463" s="79"/>
      <c r="AL463" s="79"/>
      <c r="AM463" s="81">
        <v>40961.139513888891</v>
      </c>
      <c r="AN463" s="79" t="s">
        <v>5782</v>
      </c>
      <c r="AO463" s="85" t="s">
        <v>6243</v>
      </c>
      <c r="AP463" s="79" t="s">
        <v>66</v>
      </c>
      <c r="AQ463" s="2"/>
      <c r="AR463" s="3"/>
      <c r="AS463" s="3"/>
      <c r="AT463" s="3"/>
      <c r="AU463" s="3"/>
    </row>
    <row r="464" spans="1:47" x14ac:dyDescent="0.25">
      <c r="A464" s="65" t="s">
        <v>523</v>
      </c>
      <c r="B464" s="66"/>
      <c r="C464" s="66"/>
      <c r="D464" s="67"/>
      <c r="E464" s="69"/>
      <c r="F464" s="103" t="s">
        <v>5678</v>
      </c>
      <c r="G464" s="66"/>
      <c r="H464" s="70"/>
      <c r="I464" s="71"/>
      <c r="J464" s="71"/>
      <c r="K464" s="70" t="s">
        <v>6809</v>
      </c>
      <c r="L464" s="74"/>
      <c r="M464" s="75">
        <v>4520.1650390625</v>
      </c>
      <c r="N464" s="75">
        <v>8662.85546875</v>
      </c>
      <c r="O464" s="76"/>
      <c r="P464" s="77"/>
      <c r="Q464" s="77"/>
      <c r="R464" s="87"/>
      <c r="S464" s="49">
        <v>0</v>
      </c>
      <c r="T464" s="49">
        <v>1</v>
      </c>
      <c r="U464" s="87"/>
      <c r="V464" s="51"/>
      <c r="W464" s="51"/>
      <c r="X464" s="51"/>
      <c r="Y464" s="51"/>
      <c r="Z464" s="50"/>
      <c r="AA464" s="72">
        <v>464</v>
      </c>
      <c r="AB464" s="72"/>
      <c r="AC464" s="73"/>
      <c r="AD464" s="79">
        <v>377</v>
      </c>
      <c r="AE464" s="79">
        <v>189</v>
      </c>
      <c r="AF464" s="79">
        <v>1247</v>
      </c>
      <c r="AG464" s="79">
        <v>787</v>
      </c>
      <c r="AH464" s="79">
        <v>-14400</v>
      </c>
      <c r="AI464" s="79" t="s">
        <v>4549</v>
      </c>
      <c r="AJ464" s="79" t="s">
        <v>4825</v>
      </c>
      <c r="AK464" s="85" t="s">
        <v>5137</v>
      </c>
      <c r="AL464" s="79" t="s">
        <v>5203</v>
      </c>
      <c r="AM464" s="81">
        <v>42162.639675925922</v>
      </c>
      <c r="AN464" s="79" t="s">
        <v>5782</v>
      </c>
      <c r="AO464" s="85" t="s">
        <v>6244</v>
      </c>
      <c r="AP464" s="79" t="s">
        <v>66</v>
      </c>
      <c r="AQ464" s="2"/>
      <c r="AR464" s="3"/>
      <c r="AS464" s="3"/>
      <c r="AT464" s="3"/>
      <c r="AU464" s="3"/>
    </row>
    <row r="465" spans="1:47" x14ac:dyDescent="0.25">
      <c r="A465" s="65" t="s">
        <v>526</v>
      </c>
      <c r="B465" s="66"/>
      <c r="C465" s="66"/>
      <c r="D465" s="67"/>
      <c r="E465" s="69"/>
      <c r="F465" s="103" t="s">
        <v>5679</v>
      </c>
      <c r="G465" s="66"/>
      <c r="H465" s="70"/>
      <c r="I465" s="71"/>
      <c r="J465" s="71"/>
      <c r="K465" s="70" t="s">
        <v>6810</v>
      </c>
      <c r="L465" s="74"/>
      <c r="M465" s="75">
        <v>5874.2470703125</v>
      </c>
      <c r="N465" s="75">
        <v>5778.31640625</v>
      </c>
      <c r="O465" s="76"/>
      <c r="P465" s="77"/>
      <c r="Q465" s="77"/>
      <c r="R465" s="87"/>
      <c r="S465" s="49">
        <v>0</v>
      </c>
      <c r="T465" s="49">
        <v>2</v>
      </c>
      <c r="U465" s="87"/>
      <c r="V465" s="51"/>
      <c r="W465" s="51"/>
      <c r="X465" s="51"/>
      <c r="Y465" s="51"/>
      <c r="Z465" s="50"/>
      <c r="AA465" s="72">
        <v>465</v>
      </c>
      <c r="AB465" s="72"/>
      <c r="AC465" s="73"/>
      <c r="AD465" s="79">
        <v>145</v>
      </c>
      <c r="AE465" s="79">
        <v>135</v>
      </c>
      <c r="AF465" s="79">
        <v>173</v>
      </c>
      <c r="AG465" s="79">
        <v>369</v>
      </c>
      <c r="AH465" s="79"/>
      <c r="AI465" s="79" t="s">
        <v>4550</v>
      </c>
      <c r="AJ465" s="79" t="s">
        <v>4832</v>
      </c>
      <c r="AK465" s="79"/>
      <c r="AL465" s="79"/>
      <c r="AM465" s="81">
        <v>42426.740717592591</v>
      </c>
      <c r="AN465" s="79" t="s">
        <v>5782</v>
      </c>
      <c r="AO465" s="85" t="s">
        <v>6245</v>
      </c>
      <c r="AP465" s="79" t="s">
        <v>66</v>
      </c>
      <c r="AQ465" s="2"/>
      <c r="AR465" s="3"/>
      <c r="AS465" s="3"/>
      <c r="AT465" s="3"/>
      <c r="AU465" s="3"/>
    </row>
    <row r="466" spans="1:47" x14ac:dyDescent="0.25">
      <c r="A466" s="65" t="s">
        <v>527</v>
      </c>
      <c r="B466" s="66"/>
      <c r="C466" s="66"/>
      <c r="D466" s="67"/>
      <c r="E466" s="69"/>
      <c r="F466" s="103" t="s">
        <v>5680</v>
      </c>
      <c r="G466" s="66"/>
      <c r="H466" s="70"/>
      <c r="I466" s="71"/>
      <c r="J466" s="71"/>
      <c r="K466" s="70" t="s">
        <v>6811</v>
      </c>
      <c r="L466" s="74"/>
      <c r="M466" s="75">
        <v>8608.162109375</v>
      </c>
      <c r="N466" s="75">
        <v>427.09295654296875</v>
      </c>
      <c r="O466" s="76"/>
      <c r="P466" s="77"/>
      <c r="Q466" s="77"/>
      <c r="R466" s="87"/>
      <c r="S466" s="49">
        <v>1</v>
      </c>
      <c r="T466" s="49">
        <v>1</v>
      </c>
      <c r="U466" s="87"/>
      <c r="V466" s="51"/>
      <c r="W466" s="51"/>
      <c r="X466" s="51"/>
      <c r="Y466" s="51"/>
      <c r="Z466" s="50"/>
      <c r="AA466" s="72">
        <v>466</v>
      </c>
      <c r="AB466" s="72"/>
      <c r="AC466" s="73"/>
      <c r="AD466" s="79">
        <v>2131</v>
      </c>
      <c r="AE466" s="79">
        <v>2437</v>
      </c>
      <c r="AF466" s="79">
        <v>2451</v>
      </c>
      <c r="AG466" s="79">
        <v>6</v>
      </c>
      <c r="AH466" s="79">
        <v>-14400</v>
      </c>
      <c r="AI466" s="79" t="s">
        <v>4551</v>
      </c>
      <c r="AJ466" s="79" t="s">
        <v>4645</v>
      </c>
      <c r="AK466" s="85" t="s">
        <v>5138</v>
      </c>
      <c r="AL466" s="79" t="s">
        <v>5203</v>
      </c>
      <c r="AM466" s="81">
        <v>41996.978078703702</v>
      </c>
      <c r="AN466" s="79" t="s">
        <v>5782</v>
      </c>
      <c r="AO466" s="85" t="s">
        <v>6246</v>
      </c>
      <c r="AP466" s="79" t="s">
        <v>66</v>
      </c>
      <c r="AQ466" s="2"/>
      <c r="AR466" s="3"/>
      <c r="AS466" s="3"/>
      <c r="AT466" s="3"/>
      <c r="AU466" s="3"/>
    </row>
    <row r="467" spans="1:47" x14ac:dyDescent="0.25">
      <c r="A467" s="65" t="s">
        <v>529</v>
      </c>
      <c r="B467" s="66"/>
      <c r="C467" s="66"/>
      <c r="D467" s="67"/>
      <c r="E467" s="69"/>
      <c r="F467" s="103" t="s">
        <v>5681</v>
      </c>
      <c r="G467" s="66"/>
      <c r="H467" s="70"/>
      <c r="I467" s="71"/>
      <c r="J467" s="71"/>
      <c r="K467" s="70" t="s">
        <v>6812</v>
      </c>
      <c r="L467" s="74"/>
      <c r="M467" s="75">
        <v>6486.44873046875</v>
      </c>
      <c r="N467" s="75">
        <v>7240.4208984375</v>
      </c>
      <c r="O467" s="76"/>
      <c r="P467" s="77"/>
      <c r="Q467" s="77"/>
      <c r="R467" s="87"/>
      <c r="S467" s="49">
        <v>0</v>
      </c>
      <c r="T467" s="49">
        <v>1</v>
      </c>
      <c r="U467" s="87"/>
      <c r="V467" s="51"/>
      <c r="W467" s="51"/>
      <c r="X467" s="51"/>
      <c r="Y467" s="51"/>
      <c r="Z467" s="50"/>
      <c r="AA467" s="72">
        <v>467</v>
      </c>
      <c r="AB467" s="72"/>
      <c r="AC467" s="73"/>
      <c r="AD467" s="79">
        <v>112</v>
      </c>
      <c r="AE467" s="79">
        <v>43</v>
      </c>
      <c r="AF467" s="79">
        <v>444</v>
      </c>
      <c r="AG467" s="79">
        <v>40</v>
      </c>
      <c r="AH467" s="79"/>
      <c r="AI467" s="79"/>
      <c r="AJ467" s="79"/>
      <c r="AK467" s="79"/>
      <c r="AL467" s="79"/>
      <c r="AM467" s="81">
        <v>42408.022048611114</v>
      </c>
      <c r="AN467" s="79" t="s">
        <v>5782</v>
      </c>
      <c r="AO467" s="85" t="s">
        <v>6247</v>
      </c>
      <c r="AP467" s="79" t="s">
        <v>66</v>
      </c>
      <c r="AQ467" s="2"/>
      <c r="AR467" s="3"/>
      <c r="AS467" s="3"/>
      <c r="AT467" s="3"/>
      <c r="AU467" s="3"/>
    </row>
    <row r="468" spans="1:47" x14ac:dyDescent="0.25">
      <c r="A468" s="65" t="s">
        <v>530</v>
      </c>
      <c r="B468" s="66"/>
      <c r="C468" s="66"/>
      <c r="D468" s="67"/>
      <c r="E468" s="69"/>
      <c r="F468" s="103" t="s">
        <v>5682</v>
      </c>
      <c r="G468" s="66"/>
      <c r="H468" s="70"/>
      <c r="I468" s="71"/>
      <c r="J468" s="71"/>
      <c r="K468" s="70" t="s">
        <v>6813</v>
      </c>
      <c r="L468" s="74"/>
      <c r="M468" s="75">
        <v>7232.7802734375</v>
      </c>
      <c r="N468" s="75">
        <v>9697.5224609375</v>
      </c>
      <c r="O468" s="76"/>
      <c r="P468" s="77"/>
      <c r="Q468" s="77"/>
      <c r="R468" s="87"/>
      <c r="S468" s="49">
        <v>1</v>
      </c>
      <c r="T468" s="49">
        <v>2</v>
      </c>
      <c r="U468" s="87"/>
      <c r="V468" s="51"/>
      <c r="W468" s="51"/>
      <c r="X468" s="51"/>
      <c r="Y468" s="51"/>
      <c r="Z468" s="50"/>
      <c r="AA468" s="72">
        <v>468</v>
      </c>
      <c r="AB468" s="72"/>
      <c r="AC468" s="73"/>
      <c r="AD468" s="79">
        <v>2435</v>
      </c>
      <c r="AE468" s="79">
        <v>7136</v>
      </c>
      <c r="AF468" s="79">
        <v>8398</v>
      </c>
      <c r="AG468" s="79">
        <v>342</v>
      </c>
      <c r="AH468" s="79"/>
      <c r="AI468" s="79" t="s">
        <v>4552</v>
      </c>
      <c r="AJ468" s="79" t="s">
        <v>4652</v>
      </c>
      <c r="AK468" s="85" t="s">
        <v>5139</v>
      </c>
      <c r="AL468" s="79"/>
      <c r="AM468" s="81">
        <v>40798.503564814811</v>
      </c>
      <c r="AN468" s="79" t="s">
        <v>5782</v>
      </c>
      <c r="AO468" s="85" t="s">
        <v>6248</v>
      </c>
      <c r="AP468" s="79" t="s">
        <v>66</v>
      </c>
      <c r="AQ468" s="2"/>
      <c r="AR468" s="3"/>
      <c r="AS468" s="3"/>
      <c r="AT468" s="3"/>
      <c r="AU468" s="3"/>
    </row>
    <row r="469" spans="1:47" x14ac:dyDescent="0.25">
      <c r="A469" s="65" t="s">
        <v>722</v>
      </c>
      <c r="B469" s="66"/>
      <c r="C469" s="66"/>
      <c r="D469" s="67"/>
      <c r="E469" s="69"/>
      <c r="F469" s="103" t="s">
        <v>5683</v>
      </c>
      <c r="G469" s="66"/>
      <c r="H469" s="70"/>
      <c r="I469" s="71"/>
      <c r="J469" s="71"/>
      <c r="K469" s="70" t="s">
        <v>6814</v>
      </c>
      <c r="L469" s="74"/>
      <c r="M469" s="75">
        <v>4357.02197265625</v>
      </c>
      <c r="N469" s="75">
        <v>4187.51904296875</v>
      </c>
      <c r="O469" s="76"/>
      <c r="P469" s="77"/>
      <c r="Q469" s="77"/>
      <c r="R469" s="87"/>
      <c r="S469" s="49">
        <v>1</v>
      </c>
      <c r="T469" s="49">
        <v>0</v>
      </c>
      <c r="U469" s="87"/>
      <c r="V469" s="51"/>
      <c r="W469" s="51"/>
      <c r="X469" s="51"/>
      <c r="Y469" s="51"/>
      <c r="Z469" s="50"/>
      <c r="AA469" s="72">
        <v>469</v>
      </c>
      <c r="AB469" s="72"/>
      <c r="AC469" s="73"/>
      <c r="AD469" s="79">
        <v>8023</v>
      </c>
      <c r="AE469" s="79">
        <v>300656</v>
      </c>
      <c r="AF469" s="79">
        <v>102745</v>
      </c>
      <c r="AG469" s="79">
        <v>3093</v>
      </c>
      <c r="AH469" s="79">
        <v>-14400</v>
      </c>
      <c r="AI469" s="79" t="s">
        <v>4553</v>
      </c>
      <c r="AJ469" s="79" t="s">
        <v>4645</v>
      </c>
      <c r="AK469" s="85" t="s">
        <v>5140</v>
      </c>
      <c r="AL469" s="79" t="s">
        <v>5203</v>
      </c>
      <c r="AM469" s="81">
        <v>39598.727951388886</v>
      </c>
      <c r="AN469" s="79" t="s">
        <v>5782</v>
      </c>
      <c r="AO469" s="85" t="s">
        <v>6249</v>
      </c>
      <c r="AP469" s="79" t="s">
        <v>65</v>
      </c>
      <c r="AQ469" s="2"/>
      <c r="AR469" s="3"/>
      <c r="AS469" s="3"/>
      <c r="AT469" s="3"/>
      <c r="AU469" s="3"/>
    </row>
    <row r="470" spans="1:47" x14ac:dyDescent="0.25">
      <c r="A470" s="65" t="s">
        <v>533</v>
      </c>
      <c r="B470" s="66"/>
      <c r="C470" s="66"/>
      <c r="D470" s="67"/>
      <c r="E470" s="69"/>
      <c r="F470" s="103" t="s">
        <v>5684</v>
      </c>
      <c r="G470" s="66"/>
      <c r="H470" s="70"/>
      <c r="I470" s="71"/>
      <c r="J470" s="71"/>
      <c r="K470" s="70" t="s">
        <v>6815</v>
      </c>
      <c r="L470" s="74"/>
      <c r="M470" s="75">
        <v>4189.904296875</v>
      </c>
      <c r="N470" s="75">
        <v>546.90155029296875</v>
      </c>
      <c r="O470" s="76"/>
      <c r="P470" s="77"/>
      <c r="Q470" s="77"/>
      <c r="R470" s="87"/>
      <c r="S470" s="49">
        <v>2</v>
      </c>
      <c r="T470" s="49">
        <v>3</v>
      </c>
      <c r="U470" s="87"/>
      <c r="V470" s="51"/>
      <c r="W470" s="51"/>
      <c r="X470" s="51"/>
      <c r="Y470" s="51"/>
      <c r="Z470" s="50"/>
      <c r="AA470" s="72">
        <v>470</v>
      </c>
      <c r="AB470" s="72"/>
      <c r="AC470" s="73"/>
      <c r="AD470" s="79">
        <v>68</v>
      </c>
      <c r="AE470" s="79">
        <v>150</v>
      </c>
      <c r="AF470" s="79">
        <v>91</v>
      </c>
      <c r="AG470" s="79">
        <v>16</v>
      </c>
      <c r="AH470" s="79"/>
      <c r="AI470" s="79" t="s">
        <v>4554</v>
      </c>
      <c r="AJ470" s="79" t="s">
        <v>4851</v>
      </c>
      <c r="AK470" s="85" t="s">
        <v>5141</v>
      </c>
      <c r="AL470" s="79"/>
      <c r="AM470" s="81">
        <v>41383.219050925924</v>
      </c>
      <c r="AN470" s="79" t="s">
        <v>5782</v>
      </c>
      <c r="AO470" s="85" t="s">
        <v>6250</v>
      </c>
      <c r="AP470" s="79" t="s">
        <v>66</v>
      </c>
      <c r="AQ470" s="2"/>
      <c r="AR470" s="3"/>
      <c r="AS470" s="3"/>
      <c r="AT470" s="3"/>
      <c r="AU470" s="3"/>
    </row>
    <row r="471" spans="1:47" x14ac:dyDescent="0.25">
      <c r="A471" s="65" t="s">
        <v>723</v>
      </c>
      <c r="B471" s="66"/>
      <c r="C471" s="66"/>
      <c r="D471" s="67"/>
      <c r="E471" s="69"/>
      <c r="F471" s="103" t="s">
        <v>5685</v>
      </c>
      <c r="G471" s="66"/>
      <c r="H471" s="70"/>
      <c r="I471" s="71"/>
      <c r="J471" s="71"/>
      <c r="K471" s="70" t="s">
        <v>6816</v>
      </c>
      <c r="L471" s="74"/>
      <c r="M471" s="75">
        <v>4346.19287109375</v>
      </c>
      <c r="N471" s="75">
        <v>379.96337890625</v>
      </c>
      <c r="O471" s="76"/>
      <c r="P471" s="77"/>
      <c r="Q471" s="77"/>
      <c r="R471" s="87"/>
      <c r="S471" s="49">
        <v>3</v>
      </c>
      <c r="T471" s="49">
        <v>0</v>
      </c>
      <c r="U471" s="87"/>
      <c r="V471" s="51"/>
      <c r="W471" s="51"/>
      <c r="X471" s="51"/>
      <c r="Y471" s="51"/>
      <c r="Z471" s="50"/>
      <c r="AA471" s="72">
        <v>471</v>
      </c>
      <c r="AB471" s="72"/>
      <c r="AC471" s="73"/>
      <c r="AD471" s="79">
        <v>19219</v>
      </c>
      <c r="AE471" s="79">
        <v>182567</v>
      </c>
      <c r="AF471" s="79">
        <v>49047</v>
      </c>
      <c r="AG471" s="79">
        <v>12031</v>
      </c>
      <c r="AH471" s="79">
        <v>-14400</v>
      </c>
      <c r="AI471" s="79" t="s">
        <v>4555</v>
      </c>
      <c r="AJ471" s="79" t="s">
        <v>4675</v>
      </c>
      <c r="AK471" s="85" t="s">
        <v>5142</v>
      </c>
      <c r="AL471" s="79" t="s">
        <v>5203</v>
      </c>
      <c r="AM471" s="81">
        <v>39547.599976851852</v>
      </c>
      <c r="AN471" s="79" t="s">
        <v>5782</v>
      </c>
      <c r="AO471" s="85" t="s">
        <v>6251</v>
      </c>
      <c r="AP471" s="79" t="s">
        <v>65</v>
      </c>
      <c r="AQ471" s="2"/>
      <c r="AR471" s="3"/>
      <c r="AS471" s="3"/>
      <c r="AT471" s="3"/>
      <c r="AU471" s="3"/>
    </row>
    <row r="472" spans="1:47" x14ac:dyDescent="0.25">
      <c r="A472" s="65" t="s">
        <v>534</v>
      </c>
      <c r="B472" s="66"/>
      <c r="C472" s="66"/>
      <c r="D472" s="67"/>
      <c r="E472" s="69"/>
      <c r="F472" s="103" t="s">
        <v>5686</v>
      </c>
      <c r="G472" s="66"/>
      <c r="H472" s="70"/>
      <c r="I472" s="71"/>
      <c r="J472" s="71"/>
      <c r="K472" s="70" t="s">
        <v>6817</v>
      </c>
      <c r="L472" s="74"/>
      <c r="M472" s="75">
        <v>4909.99365234375</v>
      </c>
      <c r="N472" s="75">
        <v>386.62826538085937</v>
      </c>
      <c r="O472" s="76"/>
      <c r="P472" s="77"/>
      <c r="Q472" s="77"/>
      <c r="R472" s="87"/>
      <c r="S472" s="49">
        <v>2</v>
      </c>
      <c r="T472" s="49">
        <v>5</v>
      </c>
      <c r="U472" s="87"/>
      <c r="V472" s="51"/>
      <c r="W472" s="51"/>
      <c r="X472" s="51"/>
      <c r="Y472" s="51"/>
      <c r="Z472" s="50"/>
      <c r="AA472" s="72">
        <v>472</v>
      </c>
      <c r="AB472" s="72"/>
      <c r="AC472" s="73"/>
      <c r="AD472" s="79">
        <v>220</v>
      </c>
      <c r="AE472" s="79">
        <v>270</v>
      </c>
      <c r="AF472" s="79">
        <v>373</v>
      </c>
      <c r="AG472" s="79">
        <v>74</v>
      </c>
      <c r="AH472" s="79"/>
      <c r="AI472" s="79" t="s">
        <v>4556</v>
      </c>
      <c r="AJ472" s="79" t="s">
        <v>4852</v>
      </c>
      <c r="AK472" s="79"/>
      <c r="AL472" s="79"/>
      <c r="AM472" s="81">
        <v>41625.799155092594</v>
      </c>
      <c r="AN472" s="79" t="s">
        <v>5782</v>
      </c>
      <c r="AO472" s="85" t="s">
        <v>6252</v>
      </c>
      <c r="AP472" s="79" t="s">
        <v>66</v>
      </c>
      <c r="AQ472" s="2"/>
      <c r="AR472" s="3"/>
      <c r="AS472" s="3"/>
      <c r="AT472" s="3"/>
      <c r="AU472" s="3"/>
    </row>
    <row r="473" spans="1:47" x14ac:dyDescent="0.25">
      <c r="A473" s="65" t="s">
        <v>724</v>
      </c>
      <c r="B473" s="66"/>
      <c r="C473" s="66"/>
      <c r="D473" s="67"/>
      <c r="E473" s="69"/>
      <c r="F473" s="103" t="s">
        <v>5687</v>
      </c>
      <c r="G473" s="66"/>
      <c r="H473" s="70"/>
      <c r="I473" s="71"/>
      <c r="J473" s="71"/>
      <c r="K473" s="70" t="s">
        <v>6818</v>
      </c>
      <c r="L473" s="74"/>
      <c r="M473" s="75">
        <v>4718.1806640625</v>
      </c>
      <c r="N473" s="75">
        <v>301.47738647460937</v>
      </c>
      <c r="O473" s="76"/>
      <c r="P473" s="77"/>
      <c r="Q473" s="77"/>
      <c r="R473" s="87"/>
      <c r="S473" s="49">
        <v>3</v>
      </c>
      <c r="T473" s="49">
        <v>0</v>
      </c>
      <c r="U473" s="87"/>
      <c r="V473" s="51"/>
      <c r="W473" s="51"/>
      <c r="X473" s="51"/>
      <c r="Y473" s="51"/>
      <c r="Z473" s="50"/>
      <c r="AA473" s="72">
        <v>473</v>
      </c>
      <c r="AB473" s="72"/>
      <c r="AC473" s="73"/>
      <c r="AD473" s="79">
        <v>8620</v>
      </c>
      <c r="AE473" s="79">
        <v>99002</v>
      </c>
      <c r="AF473" s="79">
        <v>23935</v>
      </c>
      <c r="AG473" s="79">
        <v>21883</v>
      </c>
      <c r="AH473" s="79">
        <v>-14400</v>
      </c>
      <c r="AI473" s="79" t="s">
        <v>4557</v>
      </c>
      <c r="AJ473" s="79" t="s">
        <v>4819</v>
      </c>
      <c r="AK473" s="85" t="s">
        <v>5143</v>
      </c>
      <c r="AL473" s="79" t="s">
        <v>5203</v>
      </c>
      <c r="AM473" s="81">
        <v>40492.480902777781</v>
      </c>
      <c r="AN473" s="79" t="s">
        <v>5782</v>
      </c>
      <c r="AO473" s="85" t="s">
        <v>6253</v>
      </c>
      <c r="AP473" s="79" t="s">
        <v>65</v>
      </c>
      <c r="AQ473" s="2"/>
      <c r="AR473" s="3"/>
      <c r="AS473" s="3"/>
      <c r="AT473" s="3"/>
      <c r="AU473" s="3"/>
    </row>
    <row r="474" spans="1:47" x14ac:dyDescent="0.25">
      <c r="A474" s="65" t="s">
        <v>536</v>
      </c>
      <c r="B474" s="66"/>
      <c r="C474" s="66"/>
      <c r="D474" s="67"/>
      <c r="E474" s="69"/>
      <c r="F474" s="103" t="s">
        <v>5688</v>
      </c>
      <c r="G474" s="66"/>
      <c r="H474" s="70"/>
      <c r="I474" s="71"/>
      <c r="J474" s="71"/>
      <c r="K474" s="70" t="s">
        <v>6819</v>
      </c>
      <c r="L474" s="74"/>
      <c r="M474" s="75">
        <v>9713.314453125</v>
      </c>
      <c r="N474" s="75">
        <v>4013.417724609375</v>
      </c>
      <c r="O474" s="76"/>
      <c r="P474" s="77"/>
      <c r="Q474" s="77"/>
      <c r="R474" s="87"/>
      <c r="S474" s="49">
        <v>2</v>
      </c>
      <c r="T474" s="49">
        <v>1</v>
      </c>
      <c r="U474" s="87"/>
      <c r="V474" s="51"/>
      <c r="W474" s="51"/>
      <c r="X474" s="51"/>
      <c r="Y474" s="51"/>
      <c r="Z474" s="50"/>
      <c r="AA474" s="72">
        <v>474</v>
      </c>
      <c r="AB474" s="72"/>
      <c r="AC474" s="73"/>
      <c r="AD474" s="79">
        <v>5273</v>
      </c>
      <c r="AE474" s="79">
        <v>7963</v>
      </c>
      <c r="AF474" s="79">
        <v>11187</v>
      </c>
      <c r="AG474" s="79">
        <v>176</v>
      </c>
      <c r="AH474" s="79">
        <v>-14400</v>
      </c>
      <c r="AI474" s="79" t="s">
        <v>4558</v>
      </c>
      <c r="AJ474" s="79" t="s">
        <v>4652</v>
      </c>
      <c r="AK474" s="85" t="s">
        <v>5144</v>
      </c>
      <c r="AL474" s="79" t="s">
        <v>5203</v>
      </c>
      <c r="AM474" s="81">
        <v>40599.217129629629</v>
      </c>
      <c r="AN474" s="79" t="s">
        <v>5782</v>
      </c>
      <c r="AO474" s="85" t="s">
        <v>6254</v>
      </c>
      <c r="AP474" s="79" t="s">
        <v>66</v>
      </c>
      <c r="AQ474" s="2"/>
      <c r="AR474" s="3"/>
      <c r="AS474" s="3"/>
      <c r="AT474" s="3"/>
      <c r="AU474" s="3"/>
    </row>
    <row r="475" spans="1:47" x14ac:dyDescent="0.25">
      <c r="A475" s="65" t="s">
        <v>537</v>
      </c>
      <c r="B475" s="66"/>
      <c r="C475" s="66"/>
      <c r="D475" s="67"/>
      <c r="E475" s="69"/>
      <c r="F475" s="103" t="s">
        <v>5689</v>
      </c>
      <c r="G475" s="66"/>
      <c r="H475" s="70"/>
      <c r="I475" s="71"/>
      <c r="J475" s="71"/>
      <c r="K475" s="70" t="s">
        <v>6820</v>
      </c>
      <c r="L475" s="74"/>
      <c r="M475" s="75">
        <v>9713.314453125</v>
      </c>
      <c r="N475" s="75">
        <v>4302.33349609375</v>
      </c>
      <c r="O475" s="76"/>
      <c r="P475" s="77"/>
      <c r="Q475" s="77"/>
      <c r="R475" s="87"/>
      <c r="S475" s="49">
        <v>0</v>
      </c>
      <c r="T475" s="49">
        <v>1</v>
      </c>
      <c r="U475" s="87"/>
      <c r="V475" s="51"/>
      <c r="W475" s="51"/>
      <c r="X475" s="51"/>
      <c r="Y475" s="51"/>
      <c r="Z475" s="50"/>
      <c r="AA475" s="72">
        <v>475</v>
      </c>
      <c r="AB475" s="72"/>
      <c r="AC475" s="73"/>
      <c r="AD475" s="79">
        <v>639</v>
      </c>
      <c r="AE475" s="79">
        <v>378</v>
      </c>
      <c r="AF475" s="79">
        <v>30431</v>
      </c>
      <c r="AG475" s="79">
        <v>25236</v>
      </c>
      <c r="AH475" s="79">
        <v>-14400</v>
      </c>
      <c r="AI475" s="79" t="s">
        <v>4559</v>
      </c>
      <c r="AJ475" s="79" t="s">
        <v>4661</v>
      </c>
      <c r="AK475" s="79"/>
      <c r="AL475" s="79" t="s">
        <v>5203</v>
      </c>
      <c r="AM475" s="81">
        <v>40153.797905092593</v>
      </c>
      <c r="AN475" s="79" t="s">
        <v>5782</v>
      </c>
      <c r="AO475" s="85" t="s">
        <v>6255</v>
      </c>
      <c r="AP475" s="79" t="s">
        <v>66</v>
      </c>
      <c r="AQ475" s="2"/>
      <c r="AR475" s="3"/>
      <c r="AS475" s="3"/>
      <c r="AT475" s="3"/>
      <c r="AU475" s="3"/>
    </row>
    <row r="476" spans="1:47" x14ac:dyDescent="0.25">
      <c r="A476" s="65" t="s">
        <v>725</v>
      </c>
      <c r="B476" s="66"/>
      <c r="C476" s="66"/>
      <c r="D476" s="67"/>
      <c r="E476" s="69"/>
      <c r="F476" s="103" t="s">
        <v>5690</v>
      </c>
      <c r="G476" s="66"/>
      <c r="H476" s="70"/>
      <c r="I476" s="71"/>
      <c r="J476" s="71"/>
      <c r="K476" s="70" t="s">
        <v>6821</v>
      </c>
      <c r="L476" s="74"/>
      <c r="M476" s="75">
        <v>6420.41064453125</v>
      </c>
      <c r="N476" s="75">
        <v>4255.54931640625</v>
      </c>
      <c r="O476" s="76"/>
      <c r="P476" s="77"/>
      <c r="Q476" s="77"/>
      <c r="R476" s="87"/>
      <c r="S476" s="49">
        <v>1</v>
      </c>
      <c r="T476" s="49">
        <v>0</v>
      </c>
      <c r="U476" s="87"/>
      <c r="V476" s="51"/>
      <c r="W476" s="51"/>
      <c r="X476" s="51"/>
      <c r="Y476" s="51"/>
      <c r="Z476" s="50"/>
      <c r="AA476" s="72">
        <v>476</v>
      </c>
      <c r="AB476" s="72"/>
      <c r="AC476" s="73"/>
      <c r="AD476" s="79">
        <v>1701</v>
      </c>
      <c r="AE476" s="79">
        <v>2504</v>
      </c>
      <c r="AF476" s="79">
        <v>6611</v>
      </c>
      <c r="AG476" s="79">
        <v>485</v>
      </c>
      <c r="AH476" s="79">
        <v>-14400</v>
      </c>
      <c r="AI476" s="79" t="s">
        <v>4560</v>
      </c>
      <c r="AJ476" s="79" t="s">
        <v>4652</v>
      </c>
      <c r="AK476" s="85" t="s">
        <v>5145</v>
      </c>
      <c r="AL476" s="79" t="s">
        <v>5203</v>
      </c>
      <c r="AM476" s="81">
        <v>40561.637499999997</v>
      </c>
      <c r="AN476" s="79" t="s">
        <v>5782</v>
      </c>
      <c r="AO476" s="85" t="s">
        <v>6256</v>
      </c>
      <c r="AP476" s="79" t="s">
        <v>65</v>
      </c>
      <c r="AQ476" s="2"/>
      <c r="AR476" s="3"/>
      <c r="AS476" s="3"/>
      <c r="AT476" s="3"/>
      <c r="AU476" s="3"/>
    </row>
    <row r="477" spans="1:47" x14ac:dyDescent="0.25">
      <c r="A477" s="65" t="s">
        <v>539</v>
      </c>
      <c r="B477" s="66"/>
      <c r="C477" s="66"/>
      <c r="D477" s="67"/>
      <c r="E477" s="69"/>
      <c r="F477" s="103" t="s">
        <v>5691</v>
      </c>
      <c r="G477" s="66"/>
      <c r="H477" s="70"/>
      <c r="I477" s="71"/>
      <c r="J477" s="71"/>
      <c r="K477" s="70" t="s">
        <v>6822</v>
      </c>
      <c r="L477" s="74"/>
      <c r="M477" s="75">
        <v>6794.1435546875</v>
      </c>
      <c r="N477" s="75">
        <v>3190.6357421875</v>
      </c>
      <c r="O477" s="76"/>
      <c r="P477" s="77"/>
      <c r="Q477" s="77"/>
      <c r="R477" s="87"/>
      <c r="S477" s="49">
        <v>0</v>
      </c>
      <c r="T477" s="49">
        <v>2</v>
      </c>
      <c r="U477" s="87"/>
      <c r="V477" s="51"/>
      <c r="W477" s="51"/>
      <c r="X477" s="51"/>
      <c r="Y477" s="51"/>
      <c r="Z477" s="50"/>
      <c r="AA477" s="72">
        <v>477</v>
      </c>
      <c r="AB477" s="72"/>
      <c r="AC477" s="73"/>
      <c r="AD477" s="79">
        <v>741</v>
      </c>
      <c r="AE477" s="79">
        <v>217</v>
      </c>
      <c r="AF477" s="79">
        <v>8038</v>
      </c>
      <c r="AG477" s="79">
        <v>1503</v>
      </c>
      <c r="AH477" s="79">
        <v>-14400</v>
      </c>
      <c r="AI477" s="79" t="s">
        <v>4561</v>
      </c>
      <c r="AJ477" s="79" t="s">
        <v>4853</v>
      </c>
      <c r="AK477" s="79"/>
      <c r="AL477" s="79" t="s">
        <v>5203</v>
      </c>
      <c r="AM477" s="81">
        <v>39898.629803240743</v>
      </c>
      <c r="AN477" s="79" t="s">
        <v>5782</v>
      </c>
      <c r="AO477" s="85" t="s">
        <v>6257</v>
      </c>
      <c r="AP477" s="79" t="s">
        <v>66</v>
      </c>
      <c r="AQ477" s="2"/>
      <c r="AR477" s="3"/>
      <c r="AS477" s="3"/>
      <c r="AT477" s="3"/>
      <c r="AU477" s="3"/>
    </row>
    <row r="478" spans="1:47" x14ac:dyDescent="0.25">
      <c r="A478" s="65" t="s">
        <v>540</v>
      </c>
      <c r="B478" s="66"/>
      <c r="C478" s="66"/>
      <c r="D478" s="67"/>
      <c r="E478" s="69"/>
      <c r="F478" s="103" t="s">
        <v>5692</v>
      </c>
      <c r="G478" s="66"/>
      <c r="H478" s="70"/>
      <c r="I478" s="71"/>
      <c r="J478" s="71"/>
      <c r="K478" s="70" t="s">
        <v>6823</v>
      </c>
      <c r="L478" s="74"/>
      <c r="M478" s="75">
        <v>8608.162109375</v>
      </c>
      <c r="N478" s="75">
        <v>2085.218505859375</v>
      </c>
      <c r="O478" s="76"/>
      <c r="P478" s="77"/>
      <c r="Q478" s="77"/>
      <c r="R478" s="87"/>
      <c r="S478" s="49">
        <v>1</v>
      </c>
      <c r="T478" s="49">
        <v>1</v>
      </c>
      <c r="U478" s="87"/>
      <c r="V478" s="51"/>
      <c r="W478" s="51"/>
      <c r="X478" s="51"/>
      <c r="Y478" s="51"/>
      <c r="Z478" s="50"/>
      <c r="AA478" s="72">
        <v>478</v>
      </c>
      <c r="AB478" s="72"/>
      <c r="AC478" s="73"/>
      <c r="AD478" s="79">
        <v>115</v>
      </c>
      <c r="AE478" s="79">
        <v>154</v>
      </c>
      <c r="AF478" s="79">
        <v>781</v>
      </c>
      <c r="AG478" s="79">
        <v>145</v>
      </c>
      <c r="AH478" s="79">
        <v>-25200</v>
      </c>
      <c r="AI478" s="79" t="s">
        <v>4562</v>
      </c>
      <c r="AJ478" s="79" t="s">
        <v>4854</v>
      </c>
      <c r="AK478" s="79"/>
      <c r="AL478" s="79" t="s">
        <v>5204</v>
      </c>
      <c r="AM478" s="81">
        <v>42510.676678240743</v>
      </c>
      <c r="AN478" s="79" t="s">
        <v>5782</v>
      </c>
      <c r="AO478" s="85" t="s">
        <v>6258</v>
      </c>
      <c r="AP478" s="79" t="s">
        <v>66</v>
      </c>
      <c r="AQ478" s="2"/>
      <c r="AR478" s="3"/>
      <c r="AS478" s="3"/>
      <c r="AT478" s="3"/>
      <c r="AU478" s="3"/>
    </row>
    <row r="479" spans="1:47" x14ac:dyDescent="0.25">
      <c r="A479" s="65" t="s">
        <v>541</v>
      </c>
      <c r="B479" s="66"/>
      <c r="C479" s="66"/>
      <c r="D479" s="67"/>
      <c r="E479" s="69"/>
      <c r="F479" s="103" t="s">
        <v>5693</v>
      </c>
      <c r="G479" s="66"/>
      <c r="H479" s="70"/>
      <c r="I479" s="71"/>
      <c r="J479" s="71"/>
      <c r="K479" s="70" t="s">
        <v>6824</v>
      </c>
      <c r="L479" s="74"/>
      <c r="M479" s="75">
        <v>9698.2783203125</v>
      </c>
      <c r="N479" s="75">
        <v>3448.147705078125</v>
      </c>
      <c r="O479" s="76"/>
      <c r="P479" s="77"/>
      <c r="Q479" s="77"/>
      <c r="R479" s="87"/>
      <c r="S479" s="49">
        <v>0</v>
      </c>
      <c r="T479" s="49">
        <v>1</v>
      </c>
      <c r="U479" s="87"/>
      <c r="V479" s="51"/>
      <c r="W479" s="51"/>
      <c r="X479" s="51"/>
      <c r="Y479" s="51"/>
      <c r="Z479" s="50"/>
      <c r="AA479" s="72">
        <v>479</v>
      </c>
      <c r="AB479" s="72"/>
      <c r="AC479" s="73"/>
      <c r="AD479" s="79">
        <v>633</v>
      </c>
      <c r="AE479" s="79">
        <v>877</v>
      </c>
      <c r="AF479" s="79">
        <v>10344</v>
      </c>
      <c r="AG479" s="79">
        <v>1932</v>
      </c>
      <c r="AH479" s="79">
        <v>-14400</v>
      </c>
      <c r="AI479" s="79" t="s">
        <v>4563</v>
      </c>
      <c r="AJ479" s="79" t="s">
        <v>4694</v>
      </c>
      <c r="AK479" s="85" t="s">
        <v>5146</v>
      </c>
      <c r="AL479" s="79" t="s">
        <v>5203</v>
      </c>
      <c r="AM479" s="81">
        <v>39972.636724537035</v>
      </c>
      <c r="AN479" s="79" t="s">
        <v>5782</v>
      </c>
      <c r="AO479" s="85" t="s">
        <v>6259</v>
      </c>
      <c r="AP479" s="79" t="s">
        <v>66</v>
      </c>
      <c r="AQ479" s="2"/>
      <c r="AR479" s="3"/>
      <c r="AS479" s="3"/>
      <c r="AT479" s="3"/>
      <c r="AU479" s="3"/>
    </row>
    <row r="480" spans="1:47" x14ac:dyDescent="0.25">
      <c r="A480" s="65" t="s">
        <v>726</v>
      </c>
      <c r="B480" s="66"/>
      <c r="C480" s="66"/>
      <c r="D480" s="67"/>
      <c r="E480" s="69"/>
      <c r="F480" s="103" t="s">
        <v>5694</v>
      </c>
      <c r="G480" s="66"/>
      <c r="H480" s="70"/>
      <c r="I480" s="71"/>
      <c r="J480" s="71"/>
      <c r="K480" s="70" t="s">
        <v>6825</v>
      </c>
      <c r="L480" s="74"/>
      <c r="M480" s="75">
        <v>9698.2783203125</v>
      </c>
      <c r="N480" s="75">
        <v>3209.47802734375</v>
      </c>
      <c r="O480" s="76"/>
      <c r="P480" s="77"/>
      <c r="Q480" s="77"/>
      <c r="R480" s="87"/>
      <c r="S480" s="49">
        <v>1</v>
      </c>
      <c r="T480" s="49">
        <v>0</v>
      </c>
      <c r="U480" s="87"/>
      <c r="V480" s="51"/>
      <c r="W480" s="51"/>
      <c r="X480" s="51"/>
      <c r="Y480" s="51"/>
      <c r="Z480" s="50"/>
      <c r="AA480" s="72">
        <v>480</v>
      </c>
      <c r="AB480" s="72"/>
      <c r="AC480" s="73"/>
      <c r="AD480" s="79">
        <v>198</v>
      </c>
      <c r="AE480" s="79">
        <v>191</v>
      </c>
      <c r="AF480" s="79">
        <v>529</v>
      </c>
      <c r="AG480" s="79">
        <v>76</v>
      </c>
      <c r="AH480" s="79"/>
      <c r="AI480" s="79" t="s">
        <v>4564</v>
      </c>
      <c r="AJ480" s="79" t="s">
        <v>4694</v>
      </c>
      <c r="AK480" s="85" t="s">
        <v>5146</v>
      </c>
      <c r="AL480" s="79"/>
      <c r="AM480" s="81">
        <v>39938.607037037036</v>
      </c>
      <c r="AN480" s="79" t="s">
        <v>5782</v>
      </c>
      <c r="AO480" s="85" t="s">
        <v>6260</v>
      </c>
      <c r="AP480" s="79" t="s">
        <v>65</v>
      </c>
      <c r="AQ480" s="2"/>
      <c r="AR480" s="3"/>
      <c r="AS480" s="3"/>
      <c r="AT480" s="3"/>
      <c r="AU480" s="3"/>
    </row>
    <row r="481" spans="1:47" x14ac:dyDescent="0.25">
      <c r="A481" s="65" t="s">
        <v>542</v>
      </c>
      <c r="B481" s="66"/>
      <c r="C481" s="66"/>
      <c r="D481" s="67"/>
      <c r="E481" s="69"/>
      <c r="F481" s="103" t="s">
        <v>5695</v>
      </c>
      <c r="G481" s="66"/>
      <c r="H481" s="70"/>
      <c r="I481" s="71"/>
      <c r="J481" s="71"/>
      <c r="K481" s="70" t="s">
        <v>6826</v>
      </c>
      <c r="L481" s="74"/>
      <c r="M481" s="75">
        <v>8551.7763671875</v>
      </c>
      <c r="N481" s="75">
        <v>4013.417724609375</v>
      </c>
      <c r="O481" s="76"/>
      <c r="P481" s="77"/>
      <c r="Q481" s="77"/>
      <c r="R481" s="87"/>
      <c r="S481" s="49">
        <v>0</v>
      </c>
      <c r="T481" s="49">
        <v>3</v>
      </c>
      <c r="U481" s="87"/>
      <c r="V481" s="51"/>
      <c r="W481" s="51"/>
      <c r="X481" s="51"/>
      <c r="Y481" s="51"/>
      <c r="Z481" s="50"/>
      <c r="AA481" s="72">
        <v>481</v>
      </c>
      <c r="AB481" s="72"/>
      <c r="AC481" s="73"/>
      <c r="AD481" s="79">
        <v>2163</v>
      </c>
      <c r="AE481" s="79">
        <v>2651</v>
      </c>
      <c r="AF481" s="79">
        <v>19424</v>
      </c>
      <c r="AG481" s="79">
        <v>4320</v>
      </c>
      <c r="AH481" s="79">
        <v>-14400</v>
      </c>
      <c r="AI481" s="79" t="s">
        <v>4565</v>
      </c>
      <c r="AJ481" s="79" t="s">
        <v>4652</v>
      </c>
      <c r="AK481" s="85" t="s">
        <v>5147</v>
      </c>
      <c r="AL481" s="79" t="s">
        <v>5203</v>
      </c>
      <c r="AM481" s="81">
        <v>39507.99324074074</v>
      </c>
      <c r="AN481" s="79" t="s">
        <v>5782</v>
      </c>
      <c r="AO481" s="85" t="s">
        <v>6261</v>
      </c>
      <c r="AP481" s="79" t="s">
        <v>66</v>
      </c>
      <c r="AQ481" s="2"/>
      <c r="AR481" s="3"/>
      <c r="AS481" s="3"/>
      <c r="AT481" s="3"/>
      <c r="AU481" s="3"/>
    </row>
    <row r="482" spans="1:47" x14ac:dyDescent="0.25">
      <c r="A482" s="65" t="s">
        <v>727</v>
      </c>
      <c r="B482" s="66"/>
      <c r="C482" s="66"/>
      <c r="D482" s="67"/>
      <c r="E482" s="69"/>
      <c r="F482" s="103" t="s">
        <v>5696</v>
      </c>
      <c r="G482" s="66"/>
      <c r="H482" s="70"/>
      <c r="I482" s="71"/>
      <c r="J482" s="71"/>
      <c r="K482" s="70" t="s">
        <v>6827</v>
      </c>
      <c r="L482" s="74"/>
      <c r="M482" s="75">
        <v>8754.763671875</v>
      </c>
      <c r="N482" s="75">
        <v>4302.33349609375</v>
      </c>
      <c r="O482" s="76"/>
      <c r="P482" s="77"/>
      <c r="Q482" s="77"/>
      <c r="R482" s="87"/>
      <c r="S482" s="49">
        <v>1</v>
      </c>
      <c r="T482" s="49">
        <v>0</v>
      </c>
      <c r="U482" s="87"/>
      <c r="V482" s="51"/>
      <c r="W482" s="51"/>
      <c r="X482" s="51"/>
      <c r="Y482" s="51"/>
      <c r="Z482" s="50"/>
      <c r="AA482" s="72">
        <v>482</v>
      </c>
      <c r="AB482" s="72"/>
      <c r="AC482" s="73"/>
      <c r="AD482" s="79">
        <v>101</v>
      </c>
      <c r="AE482" s="79">
        <v>39</v>
      </c>
      <c r="AF482" s="79">
        <v>4</v>
      </c>
      <c r="AG482" s="79">
        <v>19</v>
      </c>
      <c r="AH482" s="79"/>
      <c r="AI482" s="79"/>
      <c r="AJ482" s="79" t="s">
        <v>4645</v>
      </c>
      <c r="AK482" s="79"/>
      <c r="AL482" s="79"/>
      <c r="AM482" s="81">
        <v>42811.96597222222</v>
      </c>
      <c r="AN482" s="79" t="s">
        <v>5782</v>
      </c>
      <c r="AO482" s="85" t="s">
        <v>6262</v>
      </c>
      <c r="AP482" s="79" t="s">
        <v>65</v>
      </c>
      <c r="AQ482" s="2"/>
      <c r="AR482" s="3"/>
      <c r="AS482" s="3"/>
      <c r="AT482" s="3"/>
      <c r="AU482" s="3"/>
    </row>
    <row r="483" spans="1:47" x14ac:dyDescent="0.25">
      <c r="A483" s="65" t="s">
        <v>728</v>
      </c>
      <c r="B483" s="66"/>
      <c r="C483" s="66"/>
      <c r="D483" s="67"/>
      <c r="E483" s="69"/>
      <c r="F483" s="103" t="s">
        <v>5697</v>
      </c>
      <c r="G483" s="66"/>
      <c r="H483" s="70"/>
      <c r="I483" s="71"/>
      <c r="J483" s="71"/>
      <c r="K483" s="70" t="s">
        <v>6828</v>
      </c>
      <c r="L483" s="74"/>
      <c r="M483" s="75">
        <v>8551.7763671875</v>
      </c>
      <c r="N483" s="75">
        <v>4302.33349609375</v>
      </c>
      <c r="O483" s="76"/>
      <c r="P483" s="77"/>
      <c r="Q483" s="77"/>
      <c r="R483" s="87"/>
      <c r="S483" s="49">
        <v>1</v>
      </c>
      <c r="T483" s="49">
        <v>0</v>
      </c>
      <c r="U483" s="87"/>
      <c r="V483" s="51"/>
      <c r="W483" s="51"/>
      <c r="X483" s="51"/>
      <c r="Y483" s="51"/>
      <c r="Z483" s="50"/>
      <c r="AA483" s="72">
        <v>483</v>
      </c>
      <c r="AB483" s="72"/>
      <c r="AC483" s="73"/>
      <c r="AD483" s="79">
        <v>1521</v>
      </c>
      <c r="AE483" s="79">
        <v>1423</v>
      </c>
      <c r="AF483" s="79">
        <v>2432</v>
      </c>
      <c r="AG483" s="79">
        <v>2997</v>
      </c>
      <c r="AH483" s="79">
        <v>-10800</v>
      </c>
      <c r="AI483" s="79" t="s">
        <v>4566</v>
      </c>
      <c r="AJ483" s="79"/>
      <c r="AK483" s="85" t="s">
        <v>5148</v>
      </c>
      <c r="AL483" s="79" t="s">
        <v>5211</v>
      </c>
      <c r="AM483" s="81">
        <v>39196.586759259262</v>
      </c>
      <c r="AN483" s="79" t="s">
        <v>5782</v>
      </c>
      <c r="AO483" s="85" t="s">
        <v>6263</v>
      </c>
      <c r="AP483" s="79" t="s">
        <v>65</v>
      </c>
      <c r="AQ483" s="2"/>
      <c r="AR483" s="3"/>
      <c r="AS483" s="3"/>
      <c r="AT483" s="3"/>
      <c r="AU483" s="3"/>
    </row>
    <row r="484" spans="1:47" x14ac:dyDescent="0.25">
      <c r="A484" s="65" t="s">
        <v>729</v>
      </c>
      <c r="B484" s="66"/>
      <c r="C484" s="66"/>
      <c r="D484" s="67"/>
      <c r="E484" s="69"/>
      <c r="F484" s="103" t="s">
        <v>5698</v>
      </c>
      <c r="G484" s="66"/>
      <c r="H484" s="70"/>
      <c r="I484" s="71"/>
      <c r="J484" s="71"/>
      <c r="K484" s="70" t="s">
        <v>6829</v>
      </c>
      <c r="L484" s="74"/>
      <c r="M484" s="75">
        <v>8032.9453125</v>
      </c>
      <c r="N484" s="75">
        <v>6203.44287109375</v>
      </c>
      <c r="O484" s="76"/>
      <c r="P484" s="77"/>
      <c r="Q484" s="77"/>
      <c r="R484" s="87"/>
      <c r="S484" s="49">
        <v>1</v>
      </c>
      <c r="T484" s="49">
        <v>0</v>
      </c>
      <c r="U484" s="87"/>
      <c r="V484" s="51"/>
      <c r="W484" s="51"/>
      <c r="X484" s="51"/>
      <c r="Y484" s="51"/>
      <c r="Z484" s="50"/>
      <c r="AA484" s="72">
        <v>484</v>
      </c>
      <c r="AB484" s="72"/>
      <c r="AC484" s="73"/>
      <c r="AD484" s="79">
        <v>0</v>
      </c>
      <c r="AE484" s="79">
        <v>825051</v>
      </c>
      <c r="AF484" s="79">
        <v>0</v>
      </c>
      <c r="AG484" s="79">
        <v>0</v>
      </c>
      <c r="AH484" s="79">
        <v>-25200</v>
      </c>
      <c r="AI484" s="85" t="s">
        <v>4567</v>
      </c>
      <c r="AJ484" s="79" t="s">
        <v>4855</v>
      </c>
      <c r="AK484" s="79"/>
      <c r="AL484" s="79" t="s">
        <v>5204</v>
      </c>
      <c r="AM484" s="81">
        <v>40813.209756944445</v>
      </c>
      <c r="AN484" s="79" t="s">
        <v>5782</v>
      </c>
      <c r="AO484" s="85" t="s">
        <v>6264</v>
      </c>
      <c r="AP484" s="79" t="s">
        <v>65</v>
      </c>
      <c r="AQ484" s="2"/>
      <c r="AR484" s="3"/>
      <c r="AS484" s="3"/>
      <c r="AT484" s="3"/>
      <c r="AU484" s="3"/>
    </row>
    <row r="485" spans="1:47" x14ac:dyDescent="0.25">
      <c r="A485" s="65" t="s">
        <v>730</v>
      </c>
      <c r="B485" s="66"/>
      <c r="C485" s="66"/>
      <c r="D485" s="67"/>
      <c r="E485" s="69"/>
      <c r="F485" s="103" t="s">
        <v>5699</v>
      </c>
      <c r="G485" s="66"/>
      <c r="H485" s="70"/>
      <c r="I485" s="71"/>
      <c r="J485" s="71"/>
      <c r="K485" s="70" t="s">
        <v>6830</v>
      </c>
      <c r="L485" s="74"/>
      <c r="M485" s="75">
        <v>4313.51318359375</v>
      </c>
      <c r="N485" s="75">
        <v>8531.6044921875</v>
      </c>
      <c r="O485" s="76"/>
      <c r="P485" s="77"/>
      <c r="Q485" s="77"/>
      <c r="R485" s="87"/>
      <c r="S485" s="49">
        <v>1</v>
      </c>
      <c r="T485" s="49">
        <v>0</v>
      </c>
      <c r="U485" s="87"/>
      <c r="V485" s="51"/>
      <c r="W485" s="51"/>
      <c r="X485" s="51"/>
      <c r="Y485" s="51"/>
      <c r="Z485" s="50"/>
      <c r="AA485" s="72">
        <v>485</v>
      </c>
      <c r="AB485" s="72"/>
      <c r="AC485" s="73"/>
      <c r="AD485" s="79">
        <v>187</v>
      </c>
      <c r="AE485" s="79">
        <v>11613</v>
      </c>
      <c r="AF485" s="79">
        <v>3767</v>
      </c>
      <c r="AG485" s="79">
        <v>273</v>
      </c>
      <c r="AH485" s="79">
        <v>-14400</v>
      </c>
      <c r="AI485" s="79" t="s">
        <v>4568</v>
      </c>
      <c r="AJ485" s="79" t="s">
        <v>4718</v>
      </c>
      <c r="AK485" s="85" t="s">
        <v>5149</v>
      </c>
      <c r="AL485" s="79" t="s">
        <v>5203</v>
      </c>
      <c r="AM485" s="81">
        <v>40673.597245370373</v>
      </c>
      <c r="AN485" s="79" t="s">
        <v>5782</v>
      </c>
      <c r="AO485" s="85" t="s">
        <v>6265</v>
      </c>
      <c r="AP485" s="79" t="s">
        <v>65</v>
      </c>
      <c r="AQ485" s="2"/>
      <c r="AR485" s="3"/>
      <c r="AS485" s="3"/>
      <c r="AT485" s="3"/>
      <c r="AU485" s="3"/>
    </row>
    <row r="486" spans="1:47" x14ac:dyDescent="0.25">
      <c r="A486" s="65" t="s">
        <v>548</v>
      </c>
      <c r="B486" s="66"/>
      <c r="C486" s="66"/>
      <c r="D486" s="67"/>
      <c r="E486" s="69"/>
      <c r="F486" s="103" t="s">
        <v>5700</v>
      </c>
      <c r="G486" s="66"/>
      <c r="H486" s="70"/>
      <c r="I486" s="71"/>
      <c r="J486" s="71"/>
      <c r="K486" s="70" t="s">
        <v>6831</v>
      </c>
      <c r="L486" s="74"/>
      <c r="M486" s="75">
        <v>645.54144287109375</v>
      </c>
      <c r="N486" s="75">
        <v>3741.017578125</v>
      </c>
      <c r="O486" s="76"/>
      <c r="P486" s="77"/>
      <c r="Q486" s="77"/>
      <c r="R486" s="87"/>
      <c r="S486" s="49">
        <v>0</v>
      </c>
      <c r="T486" s="49">
        <v>2</v>
      </c>
      <c r="U486" s="87"/>
      <c r="V486" s="51"/>
      <c r="W486" s="51"/>
      <c r="X486" s="51"/>
      <c r="Y486" s="51"/>
      <c r="Z486" s="50"/>
      <c r="AA486" s="72">
        <v>486</v>
      </c>
      <c r="AB486" s="72"/>
      <c r="AC486" s="73"/>
      <c r="AD486" s="79">
        <v>69</v>
      </c>
      <c r="AE486" s="79">
        <v>31</v>
      </c>
      <c r="AF486" s="79">
        <v>109</v>
      </c>
      <c r="AG486" s="79">
        <v>237</v>
      </c>
      <c r="AH486" s="79"/>
      <c r="AI486" s="79"/>
      <c r="AJ486" s="79"/>
      <c r="AK486" s="79"/>
      <c r="AL486" s="79"/>
      <c r="AM486" s="81">
        <v>41854.12259259259</v>
      </c>
      <c r="AN486" s="79" t="s">
        <v>5782</v>
      </c>
      <c r="AO486" s="85" t="s">
        <v>6266</v>
      </c>
      <c r="AP486" s="79" t="s">
        <v>66</v>
      </c>
      <c r="AQ486" s="2"/>
      <c r="AR486" s="3"/>
      <c r="AS486" s="3"/>
      <c r="AT486" s="3"/>
      <c r="AU486" s="3"/>
    </row>
    <row r="487" spans="1:47" x14ac:dyDescent="0.25">
      <c r="A487" s="65" t="s">
        <v>731</v>
      </c>
      <c r="B487" s="66"/>
      <c r="C487" s="66"/>
      <c r="D487" s="67"/>
      <c r="E487" s="69"/>
      <c r="F487" s="103" t="s">
        <v>5701</v>
      </c>
      <c r="G487" s="66"/>
      <c r="H487" s="70"/>
      <c r="I487" s="71"/>
      <c r="J487" s="71"/>
      <c r="K487" s="70" t="s">
        <v>6832</v>
      </c>
      <c r="L487" s="74"/>
      <c r="M487" s="75">
        <v>1311.6876220703125</v>
      </c>
      <c r="N487" s="75">
        <v>1722.42919921875</v>
      </c>
      <c r="O487" s="76"/>
      <c r="P487" s="77"/>
      <c r="Q487" s="77"/>
      <c r="R487" s="87"/>
      <c r="S487" s="49">
        <v>1</v>
      </c>
      <c r="T487" s="49">
        <v>0</v>
      </c>
      <c r="U487" s="87"/>
      <c r="V487" s="51"/>
      <c r="W487" s="51"/>
      <c r="X487" s="51"/>
      <c r="Y487" s="51"/>
      <c r="Z487" s="50"/>
      <c r="AA487" s="72">
        <v>487</v>
      </c>
      <c r="AB487" s="72"/>
      <c r="AC487" s="73"/>
      <c r="AD487" s="79">
        <v>1943</v>
      </c>
      <c r="AE487" s="79">
        <v>2246</v>
      </c>
      <c r="AF487" s="79">
        <v>7727</v>
      </c>
      <c r="AG487" s="79">
        <v>7819</v>
      </c>
      <c r="AH487" s="79">
        <v>-14400</v>
      </c>
      <c r="AI487" s="79" t="s">
        <v>4569</v>
      </c>
      <c r="AJ487" s="79" t="s">
        <v>4856</v>
      </c>
      <c r="AK487" s="85" t="s">
        <v>5150</v>
      </c>
      <c r="AL487" s="79" t="s">
        <v>5203</v>
      </c>
      <c r="AM487" s="81">
        <v>40106.846099537041</v>
      </c>
      <c r="AN487" s="79" t="s">
        <v>5782</v>
      </c>
      <c r="AO487" s="85" t="s">
        <v>6267</v>
      </c>
      <c r="AP487" s="79" t="s">
        <v>65</v>
      </c>
      <c r="AQ487" s="2"/>
      <c r="AR487" s="3"/>
      <c r="AS487" s="3"/>
      <c r="AT487" s="3"/>
      <c r="AU487" s="3"/>
    </row>
    <row r="488" spans="1:47" x14ac:dyDescent="0.25">
      <c r="A488" s="65" t="s">
        <v>732</v>
      </c>
      <c r="B488" s="66"/>
      <c r="C488" s="66"/>
      <c r="D488" s="67"/>
      <c r="E488" s="69"/>
      <c r="F488" s="103" t="s">
        <v>5702</v>
      </c>
      <c r="G488" s="66"/>
      <c r="H488" s="70"/>
      <c r="I488" s="71"/>
      <c r="J488" s="71"/>
      <c r="K488" s="70" t="s">
        <v>6833</v>
      </c>
      <c r="L488" s="74"/>
      <c r="M488" s="75">
        <v>1582.6424560546875</v>
      </c>
      <c r="N488" s="75">
        <v>1821.041015625</v>
      </c>
      <c r="O488" s="76"/>
      <c r="P488" s="77"/>
      <c r="Q488" s="77"/>
      <c r="R488" s="87"/>
      <c r="S488" s="49">
        <v>1</v>
      </c>
      <c r="T488" s="49">
        <v>0</v>
      </c>
      <c r="U488" s="87"/>
      <c r="V488" s="51"/>
      <c r="W488" s="51"/>
      <c r="X488" s="51"/>
      <c r="Y488" s="51"/>
      <c r="Z488" s="50"/>
      <c r="AA488" s="72">
        <v>488</v>
      </c>
      <c r="AB488" s="72"/>
      <c r="AC488" s="73"/>
      <c r="AD488" s="79">
        <v>35410</v>
      </c>
      <c r="AE488" s="79">
        <v>40758</v>
      </c>
      <c r="AF488" s="79">
        <v>64860</v>
      </c>
      <c r="AG488" s="79">
        <v>66832</v>
      </c>
      <c r="AH488" s="79">
        <v>-10800</v>
      </c>
      <c r="AI488" s="79" t="s">
        <v>4570</v>
      </c>
      <c r="AJ488" s="79" t="s">
        <v>4857</v>
      </c>
      <c r="AK488" s="85" t="s">
        <v>5151</v>
      </c>
      <c r="AL488" s="79" t="s">
        <v>5211</v>
      </c>
      <c r="AM488" s="81">
        <v>41387.647060185183</v>
      </c>
      <c r="AN488" s="79" t="s">
        <v>5782</v>
      </c>
      <c r="AO488" s="85" t="s">
        <v>6268</v>
      </c>
      <c r="AP488" s="79" t="s">
        <v>65</v>
      </c>
      <c r="AQ488" s="2"/>
      <c r="AR488" s="3"/>
      <c r="AS488" s="3"/>
      <c r="AT488" s="3"/>
      <c r="AU488" s="3"/>
    </row>
    <row r="489" spans="1:47" x14ac:dyDescent="0.25">
      <c r="A489" s="65" t="s">
        <v>550</v>
      </c>
      <c r="B489" s="66"/>
      <c r="C489" s="66"/>
      <c r="D489" s="67"/>
      <c r="E489" s="69"/>
      <c r="F489" s="103" t="s">
        <v>5703</v>
      </c>
      <c r="G489" s="66"/>
      <c r="H489" s="70"/>
      <c r="I489" s="71"/>
      <c r="J489" s="71"/>
      <c r="K489" s="70" t="s">
        <v>6834</v>
      </c>
      <c r="L489" s="74"/>
      <c r="M489" s="75">
        <v>1463.6787109375</v>
      </c>
      <c r="N489" s="75">
        <v>1785.0445556640625</v>
      </c>
      <c r="O489" s="76"/>
      <c r="P489" s="77"/>
      <c r="Q489" s="77"/>
      <c r="R489" s="87"/>
      <c r="S489" s="49">
        <v>3</v>
      </c>
      <c r="T489" s="49">
        <v>3</v>
      </c>
      <c r="U489" s="87"/>
      <c r="V489" s="51"/>
      <c r="W489" s="51"/>
      <c r="X489" s="51"/>
      <c r="Y489" s="51"/>
      <c r="Z489" s="50"/>
      <c r="AA489" s="72">
        <v>489</v>
      </c>
      <c r="AB489" s="72"/>
      <c r="AC489" s="73"/>
      <c r="AD489" s="79">
        <v>1221</v>
      </c>
      <c r="AE489" s="79">
        <v>1758</v>
      </c>
      <c r="AF489" s="79">
        <v>10583</v>
      </c>
      <c r="AG489" s="79">
        <v>8060</v>
      </c>
      <c r="AH489" s="79">
        <v>-14400</v>
      </c>
      <c r="AI489" s="79" t="s">
        <v>4571</v>
      </c>
      <c r="AJ489" s="79" t="s">
        <v>4645</v>
      </c>
      <c r="AK489" s="85" t="s">
        <v>5152</v>
      </c>
      <c r="AL489" s="79" t="s">
        <v>5203</v>
      </c>
      <c r="AM489" s="81">
        <v>40777.635682870372</v>
      </c>
      <c r="AN489" s="79" t="s">
        <v>5782</v>
      </c>
      <c r="AO489" s="85" t="s">
        <v>6269</v>
      </c>
      <c r="AP489" s="79" t="s">
        <v>66</v>
      </c>
      <c r="AQ489" s="2"/>
      <c r="AR489" s="3"/>
      <c r="AS489" s="3"/>
      <c r="AT489" s="3"/>
      <c r="AU489" s="3"/>
    </row>
    <row r="490" spans="1:47" x14ac:dyDescent="0.25">
      <c r="A490" s="65" t="s">
        <v>574</v>
      </c>
      <c r="B490" s="66"/>
      <c r="C490" s="66"/>
      <c r="D490" s="67"/>
      <c r="E490" s="69"/>
      <c r="F490" s="103" t="s">
        <v>5704</v>
      </c>
      <c r="G490" s="66"/>
      <c r="H490" s="70"/>
      <c r="I490" s="71"/>
      <c r="J490" s="71"/>
      <c r="K490" s="70" t="s">
        <v>6835</v>
      </c>
      <c r="L490" s="74"/>
      <c r="M490" s="75">
        <v>1395.123046875</v>
      </c>
      <c r="N490" s="75">
        <v>2079.9306640625</v>
      </c>
      <c r="O490" s="76"/>
      <c r="P490" s="77"/>
      <c r="Q490" s="77"/>
      <c r="R490" s="87"/>
      <c r="S490" s="49">
        <v>5</v>
      </c>
      <c r="T490" s="49">
        <v>3</v>
      </c>
      <c r="U490" s="87"/>
      <c r="V490" s="51"/>
      <c r="W490" s="51"/>
      <c r="X490" s="51"/>
      <c r="Y490" s="51"/>
      <c r="Z490" s="50"/>
      <c r="AA490" s="72">
        <v>490</v>
      </c>
      <c r="AB490" s="72"/>
      <c r="AC490" s="73"/>
      <c r="AD490" s="79">
        <v>2701</v>
      </c>
      <c r="AE490" s="79">
        <v>2527</v>
      </c>
      <c r="AF490" s="79">
        <v>22073</v>
      </c>
      <c r="AG490" s="79">
        <v>11970</v>
      </c>
      <c r="AH490" s="79">
        <v>-14400</v>
      </c>
      <c r="AI490" s="79" t="s">
        <v>4572</v>
      </c>
      <c r="AJ490" s="79" t="s">
        <v>4694</v>
      </c>
      <c r="AK490" s="85" t="s">
        <v>5153</v>
      </c>
      <c r="AL490" s="79" t="s">
        <v>5203</v>
      </c>
      <c r="AM490" s="81">
        <v>39985.961342592593</v>
      </c>
      <c r="AN490" s="79" t="s">
        <v>5782</v>
      </c>
      <c r="AO490" s="85" t="s">
        <v>6270</v>
      </c>
      <c r="AP490" s="79" t="s">
        <v>66</v>
      </c>
      <c r="AQ490" s="2"/>
      <c r="AR490" s="3"/>
      <c r="AS490" s="3"/>
      <c r="AT490" s="3"/>
      <c r="AU490" s="3"/>
    </row>
    <row r="491" spans="1:47" x14ac:dyDescent="0.25">
      <c r="A491" s="65" t="s">
        <v>551</v>
      </c>
      <c r="B491" s="66"/>
      <c r="C491" s="66"/>
      <c r="D491" s="67"/>
      <c r="E491" s="69"/>
      <c r="F491" s="103" t="s">
        <v>5705</v>
      </c>
      <c r="G491" s="66"/>
      <c r="H491" s="70"/>
      <c r="I491" s="71"/>
      <c r="J491" s="71"/>
      <c r="K491" s="70" t="s">
        <v>6836</v>
      </c>
      <c r="L491" s="74"/>
      <c r="M491" s="75">
        <v>1036.5482177734375</v>
      </c>
      <c r="N491" s="75">
        <v>1681.5849609375</v>
      </c>
      <c r="O491" s="76"/>
      <c r="P491" s="77"/>
      <c r="Q491" s="77"/>
      <c r="R491" s="87"/>
      <c r="S491" s="49">
        <v>3</v>
      </c>
      <c r="T491" s="49">
        <v>5</v>
      </c>
      <c r="U491" s="87"/>
      <c r="V491" s="51"/>
      <c r="W491" s="51"/>
      <c r="X491" s="51"/>
      <c r="Y491" s="51"/>
      <c r="Z491" s="50"/>
      <c r="AA491" s="72">
        <v>491</v>
      </c>
      <c r="AB491" s="72"/>
      <c r="AC491" s="73"/>
      <c r="AD491" s="79">
        <v>2493</v>
      </c>
      <c r="AE491" s="79">
        <v>3876</v>
      </c>
      <c r="AF491" s="79">
        <v>4802</v>
      </c>
      <c r="AG491" s="79">
        <v>420</v>
      </c>
      <c r="AH491" s="79">
        <v>-14400</v>
      </c>
      <c r="AI491" s="79" t="s">
        <v>4573</v>
      </c>
      <c r="AJ491" s="79" t="s">
        <v>4645</v>
      </c>
      <c r="AK491" s="85" t="s">
        <v>5154</v>
      </c>
      <c r="AL491" s="79" t="s">
        <v>5203</v>
      </c>
      <c r="AM491" s="81">
        <v>39855.706666666665</v>
      </c>
      <c r="AN491" s="79" t="s">
        <v>5782</v>
      </c>
      <c r="AO491" s="85" t="s">
        <v>6271</v>
      </c>
      <c r="AP491" s="79" t="s">
        <v>66</v>
      </c>
      <c r="AQ491" s="2"/>
      <c r="AR491" s="3"/>
      <c r="AS491" s="3"/>
      <c r="AT491" s="3"/>
      <c r="AU491" s="3"/>
    </row>
    <row r="492" spans="1:47" x14ac:dyDescent="0.25">
      <c r="A492" s="65" t="s">
        <v>733</v>
      </c>
      <c r="B492" s="66"/>
      <c r="C492" s="66"/>
      <c r="D492" s="67"/>
      <c r="E492" s="69"/>
      <c r="F492" s="103" t="s">
        <v>5706</v>
      </c>
      <c r="G492" s="66"/>
      <c r="H492" s="70"/>
      <c r="I492" s="71"/>
      <c r="J492" s="71"/>
      <c r="K492" s="70" t="s">
        <v>6837</v>
      </c>
      <c r="L492" s="74"/>
      <c r="M492" s="75">
        <v>802.066650390625</v>
      </c>
      <c r="N492" s="75">
        <v>1714.9976806640625</v>
      </c>
      <c r="O492" s="76"/>
      <c r="P492" s="77"/>
      <c r="Q492" s="77"/>
      <c r="R492" s="87"/>
      <c r="S492" s="49">
        <v>1</v>
      </c>
      <c r="T492" s="49">
        <v>0</v>
      </c>
      <c r="U492" s="87"/>
      <c r="V492" s="51"/>
      <c r="W492" s="51"/>
      <c r="X492" s="51"/>
      <c r="Y492" s="51"/>
      <c r="Z492" s="50"/>
      <c r="AA492" s="72">
        <v>492</v>
      </c>
      <c r="AB492" s="72"/>
      <c r="AC492" s="73"/>
      <c r="AD492" s="79">
        <v>1648</v>
      </c>
      <c r="AE492" s="79">
        <v>1235</v>
      </c>
      <c r="AF492" s="79">
        <v>5791</v>
      </c>
      <c r="AG492" s="79">
        <v>6032</v>
      </c>
      <c r="AH492" s="79"/>
      <c r="AI492" s="79" t="s">
        <v>4574</v>
      </c>
      <c r="AJ492" s="79" t="s">
        <v>4644</v>
      </c>
      <c r="AK492" s="85" t="s">
        <v>5155</v>
      </c>
      <c r="AL492" s="79"/>
      <c r="AM492" s="81">
        <v>39938.424710648149</v>
      </c>
      <c r="AN492" s="79" t="s">
        <v>5782</v>
      </c>
      <c r="AO492" s="85" t="s">
        <v>6272</v>
      </c>
      <c r="AP492" s="79" t="s">
        <v>65</v>
      </c>
      <c r="AQ492" s="2"/>
      <c r="AR492" s="3"/>
      <c r="AS492" s="3"/>
      <c r="AT492" s="3"/>
      <c r="AU492" s="3"/>
    </row>
    <row r="493" spans="1:47" x14ac:dyDescent="0.25">
      <c r="A493" s="65" t="s">
        <v>552</v>
      </c>
      <c r="B493" s="66"/>
      <c r="C493" s="66"/>
      <c r="D493" s="67"/>
      <c r="E493" s="69"/>
      <c r="F493" s="103" t="s">
        <v>5707</v>
      </c>
      <c r="G493" s="66"/>
      <c r="H493" s="70"/>
      <c r="I493" s="71"/>
      <c r="J493" s="71"/>
      <c r="K493" s="70" t="s">
        <v>6838</v>
      </c>
      <c r="L493" s="74"/>
      <c r="M493" s="75">
        <v>878.483642578125</v>
      </c>
      <c r="N493" s="75">
        <v>2204.24755859375</v>
      </c>
      <c r="O493" s="76"/>
      <c r="P493" s="77"/>
      <c r="Q493" s="77"/>
      <c r="R493" s="87"/>
      <c r="S493" s="49">
        <v>2</v>
      </c>
      <c r="T493" s="49">
        <v>1</v>
      </c>
      <c r="U493" s="87"/>
      <c r="V493" s="51"/>
      <c r="W493" s="51"/>
      <c r="X493" s="51"/>
      <c r="Y493" s="51"/>
      <c r="Z493" s="50"/>
      <c r="AA493" s="72">
        <v>493</v>
      </c>
      <c r="AB493" s="72"/>
      <c r="AC493" s="73"/>
      <c r="AD493" s="79">
        <v>3936</v>
      </c>
      <c r="AE493" s="79">
        <v>4181</v>
      </c>
      <c r="AF493" s="79">
        <v>12146</v>
      </c>
      <c r="AG493" s="79">
        <v>4364</v>
      </c>
      <c r="AH493" s="79">
        <v>-25200</v>
      </c>
      <c r="AI493" s="79" t="s">
        <v>4575</v>
      </c>
      <c r="AJ493" s="79" t="s">
        <v>4694</v>
      </c>
      <c r="AK493" s="85" t="s">
        <v>5156</v>
      </c>
      <c r="AL493" s="79" t="s">
        <v>5204</v>
      </c>
      <c r="AM493" s="81">
        <v>40167.740937499999</v>
      </c>
      <c r="AN493" s="79" t="s">
        <v>5782</v>
      </c>
      <c r="AO493" s="85" t="s">
        <v>6273</v>
      </c>
      <c r="AP493" s="79" t="s">
        <v>66</v>
      </c>
      <c r="AQ493" s="2"/>
      <c r="AR493" s="3"/>
      <c r="AS493" s="3"/>
      <c r="AT493" s="3"/>
      <c r="AU493" s="3"/>
    </row>
    <row r="494" spans="1:47" x14ac:dyDescent="0.25">
      <c r="A494" s="65" t="s">
        <v>553</v>
      </c>
      <c r="B494" s="66"/>
      <c r="C494" s="66"/>
      <c r="D494" s="67"/>
      <c r="E494" s="69"/>
      <c r="F494" s="103" t="s">
        <v>5708</v>
      </c>
      <c r="G494" s="66"/>
      <c r="H494" s="70"/>
      <c r="I494" s="71"/>
      <c r="J494" s="71"/>
      <c r="K494" s="70" t="s">
        <v>6839</v>
      </c>
      <c r="L494" s="74"/>
      <c r="M494" s="75">
        <v>1380.5941162109375</v>
      </c>
      <c r="N494" s="75">
        <v>2730.258056640625</v>
      </c>
      <c r="O494" s="76"/>
      <c r="P494" s="77"/>
      <c r="Q494" s="77"/>
      <c r="R494" s="87"/>
      <c r="S494" s="49">
        <v>5</v>
      </c>
      <c r="T494" s="49">
        <v>6</v>
      </c>
      <c r="U494" s="87"/>
      <c r="V494" s="51"/>
      <c r="W494" s="51"/>
      <c r="X494" s="51"/>
      <c r="Y494" s="51"/>
      <c r="Z494" s="50"/>
      <c r="AA494" s="72">
        <v>494</v>
      </c>
      <c r="AB494" s="72"/>
      <c r="AC494" s="73"/>
      <c r="AD494" s="79">
        <v>1514</v>
      </c>
      <c r="AE494" s="79">
        <v>1400</v>
      </c>
      <c r="AF494" s="79">
        <v>5509</v>
      </c>
      <c r="AG494" s="79">
        <v>1877</v>
      </c>
      <c r="AH494" s="79">
        <v>-14400</v>
      </c>
      <c r="AI494" s="79" t="s">
        <v>4576</v>
      </c>
      <c r="AJ494" s="79" t="s">
        <v>4858</v>
      </c>
      <c r="AK494" s="85" t="s">
        <v>5157</v>
      </c>
      <c r="AL494" s="79" t="s">
        <v>5203</v>
      </c>
      <c r="AM494" s="81">
        <v>40531.848668981482</v>
      </c>
      <c r="AN494" s="79" t="s">
        <v>5782</v>
      </c>
      <c r="AO494" s="85" t="s">
        <v>6274</v>
      </c>
      <c r="AP494" s="79" t="s">
        <v>66</v>
      </c>
      <c r="AQ494" s="2"/>
      <c r="AR494" s="3"/>
      <c r="AS494" s="3"/>
      <c r="AT494" s="3"/>
      <c r="AU494" s="3"/>
    </row>
    <row r="495" spans="1:47" x14ac:dyDescent="0.25">
      <c r="A495" s="65" t="s">
        <v>734</v>
      </c>
      <c r="B495" s="66"/>
      <c r="C495" s="66"/>
      <c r="D495" s="67"/>
      <c r="E495" s="69"/>
      <c r="F495" s="103" t="s">
        <v>5709</v>
      </c>
      <c r="G495" s="66"/>
      <c r="H495" s="70"/>
      <c r="I495" s="71"/>
      <c r="J495" s="71"/>
      <c r="K495" s="70" t="s">
        <v>6840</v>
      </c>
      <c r="L495" s="74"/>
      <c r="M495" s="75">
        <v>1614.6949462890625</v>
      </c>
      <c r="N495" s="75">
        <v>2046.6690673828125</v>
      </c>
      <c r="O495" s="76"/>
      <c r="P495" s="77"/>
      <c r="Q495" s="77"/>
      <c r="R495" s="87"/>
      <c r="S495" s="49">
        <v>1</v>
      </c>
      <c r="T495" s="49">
        <v>0</v>
      </c>
      <c r="U495" s="87"/>
      <c r="V495" s="51"/>
      <c r="W495" s="51"/>
      <c r="X495" s="51"/>
      <c r="Y495" s="51"/>
      <c r="Z495" s="50"/>
      <c r="AA495" s="72">
        <v>495</v>
      </c>
      <c r="AB495" s="72"/>
      <c r="AC495" s="73"/>
      <c r="AD495" s="79">
        <v>151</v>
      </c>
      <c r="AE495" s="79">
        <v>201</v>
      </c>
      <c r="AF495" s="79">
        <v>185</v>
      </c>
      <c r="AG495" s="79">
        <v>96</v>
      </c>
      <c r="AH495" s="79">
        <v>-25200</v>
      </c>
      <c r="AI495" s="79" t="s">
        <v>4577</v>
      </c>
      <c r="AJ495" s="79" t="s">
        <v>4859</v>
      </c>
      <c r="AK495" s="79"/>
      <c r="AL495" s="79" t="s">
        <v>5204</v>
      </c>
      <c r="AM495" s="81">
        <v>41474.830740740741</v>
      </c>
      <c r="AN495" s="79" t="s">
        <v>5782</v>
      </c>
      <c r="AO495" s="85" t="s">
        <v>6275</v>
      </c>
      <c r="AP495" s="79" t="s">
        <v>65</v>
      </c>
      <c r="AQ495" s="2"/>
      <c r="AR495" s="3"/>
      <c r="AS495" s="3"/>
      <c r="AT495" s="3"/>
      <c r="AU495" s="3"/>
    </row>
    <row r="496" spans="1:47" x14ac:dyDescent="0.25">
      <c r="A496" s="65" t="s">
        <v>554</v>
      </c>
      <c r="B496" s="66"/>
      <c r="C496" s="66"/>
      <c r="D496" s="67"/>
      <c r="E496" s="69"/>
      <c r="F496" s="103" t="s">
        <v>5710</v>
      </c>
      <c r="G496" s="66"/>
      <c r="H496" s="70"/>
      <c r="I496" s="71"/>
      <c r="J496" s="71"/>
      <c r="K496" s="70" t="s">
        <v>6841</v>
      </c>
      <c r="L496" s="74"/>
      <c r="M496" s="75">
        <v>4239.9287109375</v>
      </c>
      <c r="N496" s="75">
        <v>8070.287109375</v>
      </c>
      <c r="O496" s="76"/>
      <c r="P496" s="77"/>
      <c r="Q496" s="77"/>
      <c r="R496" s="87"/>
      <c r="S496" s="49">
        <v>0</v>
      </c>
      <c r="T496" s="49">
        <v>1</v>
      </c>
      <c r="U496" s="87"/>
      <c r="V496" s="51"/>
      <c r="W496" s="51"/>
      <c r="X496" s="51"/>
      <c r="Y496" s="51"/>
      <c r="Z496" s="50"/>
      <c r="AA496" s="72">
        <v>496</v>
      </c>
      <c r="AB496" s="72"/>
      <c r="AC496" s="73"/>
      <c r="AD496" s="79">
        <v>405</v>
      </c>
      <c r="AE496" s="79">
        <v>224</v>
      </c>
      <c r="AF496" s="79">
        <v>1468</v>
      </c>
      <c r="AG496" s="79">
        <v>586</v>
      </c>
      <c r="AH496" s="79"/>
      <c r="AI496" s="79" t="s">
        <v>4578</v>
      </c>
      <c r="AJ496" s="79" t="s">
        <v>4860</v>
      </c>
      <c r="AK496" s="85" t="s">
        <v>5158</v>
      </c>
      <c r="AL496" s="79"/>
      <c r="AM496" s="81">
        <v>42411.062754629631</v>
      </c>
      <c r="AN496" s="79" t="s">
        <v>5782</v>
      </c>
      <c r="AO496" s="85" t="s">
        <v>6276</v>
      </c>
      <c r="AP496" s="79" t="s">
        <v>66</v>
      </c>
      <c r="AQ496" s="2"/>
      <c r="AR496" s="3"/>
      <c r="AS496" s="3"/>
      <c r="AT496" s="3"/>
      <c r="AU496" s="3"/>
    </row>
    <row r="497" spans="1:47" x14ac:dyDescent="0.25">
      <c r="A497" s="65" t="s">
        <v>555</v>
      </c>
      <c r="B497" s="66"/>
      <c r="C497" s="66"/>
      <c r="D497" s="67"/>
      <c r="E497" s="69"/>
      <c r="F497" s="103" t="s">
        <v>5711</v>
      </c>
      <c r="G497" s="66"/>
      <c r="H497" s="70"/>
      <c r="I497" s="71"/>
      <c r="J497" s="71"/>
      <c r="K497" s="70" t="s">
        <v>6842</v>
      </c>
      <c r="L497" s="74"/>
      <c r="M497" s="75">
        <v>4571.98876953125</v>
      </c>
      <c r="N497" s="75">
        <v>7537.39453125</v>
      </c>
      <c r="O497" s="76"/>
      <c r="P497" s="77"/>
      <c r="Q497" s="77"/>
      <c r="R497" s="87"/>
      <c r="S497" s="49">
        <v>0</v>
      </c>
      <c r="T497" s="49">
        <v>2</v>
      </c>
      <c r="U497" s="87"/>
      <c r="V497" s="51"/>
      <c r="W497" s="51"/>
      <c r="X497" s="51"/>
      <c r="Y497" s="51"/>
      <c r="Z497" s="50"/>
      <c r="AA497" s="72">
        <v>497</v>
      </c>
      <c r="AB497" s="72"/>
      <c r="AC497" s="73"/>
      <c r="AD497" s="79">
        <v>1232</v>
      </c>
      <c r="AE497" s="79">
        <v>1049</v>
      </c>
      <c r="AF497" s="79">
        <v>2007</v>
      </c>
      <c r="AG497" s="79">
        <v>1215</v>
      </c>
      <c r="AH497" s="79"/>
      <c r="AI497" s="79" t="s">
        <v>4579</v>
      </c>
      <c r="AJ497" s="79" t="s">
        <v>4645</v>
      </c>
      <c r="AK497" s="79"/>
      <c r="AL497" s="79"/>
      <c r="AM497" s="81">
        <v>42550.744745370372</v>
      </c>
      <c r="AN497" s="79" t="s">
        <v>5782</v>
      </c>
      <c r="AO497" s="85" t="s">
        <v>6277</v>
      </c>
      <c r="AP497" s="79" t="s">
        <v>66</v>
      </c>
      <c r="AQ497" s="2"/>
      <c r="AR497" s="3"/>
      <c r="AS497" s="3"/>
      <c r="AT497" s="3"/>
      <c r="AU497" s="3"/>
    </row>
    <row r="498" spans="1:47" x14ac:dyDescent="0.25">
      <c r="A498" s="65" t="s">
        <v>557</v>
      </c>
      <c r="B498" s="66"/>
      <c r="C498" s="66"/>
      <c r="D498" s="67"/>
      <c r="E498" s="69"/>
      <c r="F498" s="103" t="s">
        <v>5712</v>
      </c>
      <c r="G498" s="66"/>
      <c r="H498" s="70"/>
      <c r="I498" s="71"/>
      <c r="J498" s="71"/>
      <c r="K498" s="70" t="s">
        <v>6843</v>
      </c>
      <c r="L498" s="74"/>
      <c r="M498" s="75">
        <v>4582.6494140625</v>
      </c>
      <c r="N498" s="75">
        <v>7872.345703125</v>
      </c>
      <c r="O498" s="76"/>
      <c r="P498" s="77"/>
      <c r="Q498" s="77"/>
      <c r="R498" s="87"/>
      <c r="S498" s="49">
        <v>0</v>
      </c>
      <c r="T498" s="49">
        <v>1</v>
      </c>
      <c r="U498" s="87"/>
      <c r="V498" s="51"/>
      <c r="W498" s="51"/>
      <c r="X498" s="51"/>
      <c r="Y498" s="51"/>
      <c r="Z498" s="50"/>
      <c r="AA498" s="72">
        <v>498</v>
      </c>
      <c r="AB498" s="72"/>
      <c r="AC498" s="73"/>
      <c r="AD498" s="79">
        <v>1191</v>
      </c>
      <c r="AE498" s="79">
        <v>595</v>
      </c>
      <c r="AF498" s="79">
        <v>2067</v>
      </c>
      <c r="AG498" s="79">
        <v>455</v>
      </c>
      <c r="AH498" s="79">
        <v>-14400</v>
      </c>
      <c r="AI498" s="79" t="s">
        <v>4580</v>
      </c>
      <c r="AJ498" s="79" t="s">
        <v>4654</v>
      </c>
      <c r="AK498" s="79"/>
      <c r="AL498" s="79" t="s">
        <v>5203</v>
      </c>
      <c r="AM498" s="81">
        <v>40051.060219907406</v>
      </c>
      <c r="AN498" s="79" t="s">
        <v>5782</v>
      </c>
      <c r="AO498" s="85" t="s">
        <v>6278</v>
      </c>
      <c r="AP498" s="79" t="s">
        <v>66</v>
      </c>
      <c r="AQ498" s="2"/>
      <c r="AR498" s="3"/>
      <c r="AS498" s="3"/>
      <c r="AT498" s="3"/>
      <c r="AU498" s="3"/>
    </row>
    <row r="499" spans="1:47" x14ac:dyDescent="0.25">
      <c r="A499" s="65" t="s">
        <v>558</v>
      </c>
      <c r="B499" s="66"/>
      <c r="C499" s="66"/>
      <c r="D499" s="67"/>
      <c r="E499" s="69"/>
      <c r="F499" s="103" t="s">
        <v>5713</v>
      </c>
      <c r="G499" s="66"/>
      <c r="H499" s="70"/>
      <c r="I499" s="71"/>
      <c r="J499" s="71"/>
      <c r="K499" s="70" t="s">
        <v>6844</v>
      </c>
      <c r="L499" s="74"/>
      <c r="M499" s="75">
        <v>9367.484375</v>
      </c>
      <c r="N499" s="75">
        <v>4748.26904296875</v>
      </c>
      <c r="O499" s="76"/>
      <c r="P499" s="77"/>
      <c r="Q499" s="77"/>
      <c r="R499" s="87"/>
      <c r="S499" s="49">
        <v>2</v>
      </c>
      <c r="T499" s="49">
        <v>2</v>
      </c>
      <c r="U499" s="87"/>
      <c r="V499" s="51"/>
      <c r="W499" s="51"/>
      <c r="X499" s="51"/>
      <c r="Y499" s="51"/>
      <c r="Z499" s="50"/>
      <c r="AA499" s="72">
        <v>499</v>
      </c>
      <c r="AB499" s="72"/>
      <c r="AC499" s="73"/>
      <c r="AD499" s="79">
        <v>886</v>
      </c>
      <c r="AE499" s="79">
        <v>6682</v>
      </c>
      <c r="AF499" s="79">
        <v>7673</v>
      </c>
      <c r="AG499" s="79">
        <v>4139</v>
      </c>
      <c r="AH499" s="79">
        <v>-14400</v>
      </c>
      <c r="AI499" s="79" t="s">
        <v>4581</v>
      </c>
      <c r="AJ499" s="79" t="s">
        <v>4861</v>
      </c>
      <c r="AK499" s="85" t="s">
        <v>5159</v>
      </c>
      <c r="AL499" s="79" t="s">
        <v>5203</v>
      </c>
      <c r="AM499" s="81">
        <v>40941.641759259262</v>
      </c>
      <c r="AN499" s="79" t="s">
        <v>5782</v>
      </c>
      <c r="AO499" s="85" t="s">
        <v>6279</v>
      </c>
      <c r="AP499" s="79" t="s">
        <v>66</v>
      </c>
      <c r="AQ499" s="2"/>
      <c r="AR499" s="3"/>
      <c r="AS499" s="3"/>
      <c r="AT499" s="3"/>
      <c r="AU499" s="3"/>
    </row>
    <row r="500" spans="1:47" x14ac:dyDescent="0.25">
      <c r="A500" s="65" t="s">
        <v>559</v>
      </c>
      <c r="B500" s="66"/>
      <c r="C500" s="66"/>
      <c r="D500" s="67"/>
      <c r="E500" s="69"/>
      <c r="F500" s="103" t="s">
        <v>5714</v>
      </c>
      <c r="G500" s="66"/>
      <c r="H500" s="70"/>
      <c r="I500" s="71"/>
      <c r="J500" s="71"/>
      <c r="K500" s="70" t="s">
        <v>6845</v>
      </c>
      <c r="L500" s="74"/>
      <c r="M500" s="75">
        <v>9669.3974609375</v>
      </c>
      <c r="N500" s="75">
        <v>5140.34619140625</v>
      </c>
      <c r="O500" s="76"/>
      <c r="P500" s="77"/>
      <c r="Q500" s="77"/>
      <c r="R500" s="87"/>
      <c r="S500" s="49">
        <v>3</v>
      </c>
      <c r="T500" s="49">
        <v>3</v>
      </c>
      <c r="U500" s="87"/>
      <c r="V500" s="51"/>
      <c r="W500" s="51"/>
      <c r="X500" s="51"/>
      <c r="Y500" s="51"/>
      <c r="Z500" s="50"/>
      <c r="AA500" s="72">
        <v>500</v>
      </c>
      <c r="AB500" s="72"/>
      <c r="AC500" s="73"/>
      <c r="AD500" s="79">
        <v>750</v>
      </c>
      <c r="AE500" s="79">
        <v>298</v>
      </c>
      <c r="AF500" s="79">
        <v>396</v>
      </c>
      <c r="AG500" s="79">
        <v>634</v>
      </c>
      <c r="AH500" s="79">
        <v>-25200</v>
      </c>
      <c r="AI500" s="79" t="s">
        <v>4582</v>
      </c>
      <c r="AJ500" s="79" t="s">
        <v>4654</v>
      </c>
      <c r="AK500" s="85" t="s">
        <v>5160</v>
      </c>
      <c r="AL500" s="79" t="s">
        <v>5204</v>
      </c>
      <c r="AM500" s="81">
        <v>42390.687615740739</v>
      </c>
      <c r="AN500" s="79" t="s">
        <v>5782</v>
      </c>
      <c r="AO500" s="85" t="s">
        <v>6280</v>
      </c>
      <c r="AP500" s="79" t="s">
        <v>66</v>
      </c>
      <c r="AQ500" s="2"/>
      <c r="AR500" s="3"/>
      <c r="AS500" s="3"/>
      <c r="AT500" s="3"/>
      <c r="AU500" s="3"/>
    </row>
    <row r="501" spans="1:47" x14ac:dyDescent="0.25">
      <c r="A501" s="65" t="s">
        <v>560</v>
      </c>
      <c r="B501" s="66"/>
      <c r="C501" s="66"/>
      <c r="D501" s="67"/>
      <c r="E501" s="69"/>
      <c r="F501" s="103" t="s">
        <v>5715</v>
      </c>
      <c r="G501" s="66"/>
      <c r="H501" s="70"/>
      <c r="I501" s="71"/>
      <c r="J501" s="71"/>
      <c r="K501" s="70" t="s">
        <v>6846</v>
      </c>
      <c r="L501" s="74"/>
      <c r="M501" s="75">
        <v>9377.3837890625</v>
      </c>
      <c r="N501" s="75">
        <v>5328.8544921875</v>
      </c>
      <c r="O501" s="76"/>
      <c r="P501" s="77"/>
      <c r="Q501" s="77"/>
      <c r="R501" s="87"/>
      <c r="S501" s="49">
        <v>3</v>
      </c>
      <c r="T501" s="49">
        <v>3</v>
      </c>
      <c r="U501" s="87"/>
      <c r="V501" s="51"/>
      <c r="W501" s="51"/>
      <c r="X501" s="51"/>
      <c r="Y501" s="51"/>
      <c r="Z501" s="50"/>
      <c r="AA501" s="72">
        <v>501</v>
      </c>
      <c r="AB501" s="72"/>
      <c r="AC501" s="73"/>
      <c r="AD501" s="79">
        <v>161</v>
      </c>
      <c r="AE501" s="79">
        <v>305</v>
      </c>
      <c r="AF501" s="79">
        <v>1670</v>
      </c>
      <c r="AG501" s="79">
        <v>233</v>
      </c>
      <c r="AH501" s="79">
        <v>-10800</v>
      </c>
      <c r="AI501" s="79" t="s">
        <v>4583</v>
      </c>
      <c r="AJ501" s="79" t="s">
        <v>4651</v>
      </c>
      <c r="AK501" s="85" t="s">
        <v>5161</v>
      </c>
      <c r="AL501" s="79" t="s">
        <v>5211</v>
      </c>
      <c r="AM501" s="81">
        <v>40730.60224537037</v>
      </c>
      <c r="AN501" s="79" t="s">
        <v>5782</v>
      </c>
      <c r="AO501" s="85" t="s">
        <v>6281</v>
      </c>
      <c r="AP501" s="79" t="s">
        <v>66</v>
      </c>
      <c r="AQ501" s="2"/>
      <c r="AR501" s="3"/>
      <c r="AS501" s="3"/>
      <c r="AT501" s="3"/>
      <c r="AU501" s="3"/>
    </row>
    <row r="502" spans="1:47" x14ac:dyDescent="0.25">
      <c r="A502" s="65" t="s">
        <v>561</v>
      </c>
      <c r="B502" s="66"/>
      <c r="C502" s="66"/>
      <c r="D502" s="67"/>
      <c r="E502" s="69"/>
      <c r="F502" s="103" t="s">
        <v>5716</v>
      </c>
      <c r="G502" s="66"/>
      <c r="H502" s="70"/>
      <c r="I502" s="71"/>
      <c r="J502" s="71"/>
      <c r="K502" s="70" t="s">
        <v>6847</v>
      </c>
      <c r="L502" s="74"/>
      <c r="M502" s="75">
        <v>7803.73095703125</v>
      </c>
      <c r="N502" s="75">
        <v>5030.2607421875</v>
      </c>
      <c r="O502" s="76"/>
      <c r="P502" s="77"/>
      <c r="Q502" s="77"/>
      <c r="R502" s="87"/>
      <c r="S502" s="49">
        <v>0</v>
      </c>
      <c r="T502" s="49">
        <v>1</v>
      </c>
      <c r="U502" s="87"/>
      <c r="V502" s="51"/>
      <c r="W502" s="51"/>
      <c r="X502" s="51"/>
      <c r="Y502" s="51"/>
      <c r="Z502" s="50"/>
      <c r="AA502" s="72">
        <v>502</v>
      </c>
      <c r="AB502" s="72"/>
      <c r="AC502" s="73"/>
      <c r="AD502" s="79">
        <v>804</v>
      </c>
      <c r="AE502" s="79">
        <v>1889</v>
      </c>
      <c r="AF502" s="79">
        <v>11333</v>
      </c>
      <c r="AG502" s="79">
        <v>4397</v>
      </c>
      <c r="AH502" s="79">
        <v>-18000</v>
      </c>
      <c r="AI502" s="79" t="s">
        <v>4584</v>
      </c>
      <c r="AJ502" s="79" t="s">
        <v>4862</v>
      </c>
      <c r="AK502" s="85" t="s">
        <v>5162</v>
      </c>
      <c r="AL502" s="79" t="s">
        <v>5208</v>
      </c>
      <c r="AM502" s="81">
        <v>40373.963425925926</v>
      </c>
      <c r="AN502" s="79" t="s">
        <v>5782</v>
      </c>
      <c r="AO502" s="85" t="s">
        <v>6282</v>
      </c>
      <c r="AP502" s="79" t="s">
        <v>66</v>
      </c>
      <c r="AQ502" s="2"/>
      <c r="AR502" s="3"/>
      <c r="AS502" s="3"/>
      <c r="AT502" s="3"/>
      <c r="AU502" s="3"/>
    </row>
    <row r="503" spans="1:47" x14ac:dyDescent="0.25">
      <c r="A503" s="65" t="s">
        <v>562</v>
      </c>
      <c r="B503" s="66"/>
      <c r="C503" s="66"/>
      <c r="D503" s="67"/>
      <c r="E503" s="69"/>
      <c r="F503" s="103" t="s">
        <v>5717</v>
      </c>
      <c r="G503" s="66"/>
      <c r="H503" s="70"/>
      <c r="I503" s="71"/>
      <c r="J503" s="71"/>
      <c r="K503" s="70" t="s">
        <v>6848</v>
      </c>
      <c r="L503" s="74"/>
      <c r="M503" s="75">
        <v>1066.54296875</v>
      </c>
      <c r="N503" s="75">
        <v>6328.6513671875</v>
      </c>
      <c r="O503" s="76"/>
      <c r="P503" s="77"/>
      <c r="Q503" s="77"/>
      <c r="R503" s="87"/>
      <c r="S503" s="49">
        <v>0</v>
      </c>
      <c r="T503" s="49">
        <v>4</v>
      </c>
      <c r="U503" s="87"/>
      <c r="V503" s="51"/>
      <c r="W503" s="51"/>
      <c r="X503" s="51"/>
      <c r="Y503" s="51"/>
      <c r="Z503" s="50"/>
      <c r="AA503" s="72">
        <v>503</v>
      </c>
      <c r="AB503" s="72"/>
      <c r="AC503" s="73"/>
      <c r="AD503" s="79">
        <v>1304</v>
      </c>
      <c r="AE503" s="79">
        <v>3099</v>
      </c>
      <c r="AF503" s="79">
        <v>54937</v>
      </c>
      <c r="AG503" s="79">
        <v>11511</v>
      </c>
      <c r="AH503" s="79"/>
      <c r="AI503" s="79" t="s">
        <v>4585</v>
      </c>
      <c r="AJ503" s="79" t="s">
        <v>4863</v>
      </c>
      <c r="AK503" s="85" t="s">
        <v>5163</v>
      </c>
      <c r="AL503" s="79"/>
      <c r="AM503" s="81">
        <v>41659.157314814816</v>
      </c>
      <c r="AN503" s="79" t="s">
        <v>5782</v>
      </c>
      <c r="AO503" s="85" t="s">
        <v>6283</v>
      </c>
      <c r="AP503" s="79" t="s">
        <v>66</v>
      </c>
      <c r="AQ503" s="2"/>
      <c r="AR503" s="3"/>
      <c r="AS503" s="3"/>
      <c r="AT503" s="3"/>
      <c r="AU503" s="3"/>
    </row>
    <row r="504" spans="1:47" x14ac:dyDescent="0.25">
      <c r="A504" s="65" t="s">
        <v>735</v>
      </c>
      <c r="B504" s="66"/>
      <c r="C504" s="66"/>
      <c r="D504" s="67"/>
      <c r="E504" s="69"/>
      <c r="F504" s="103" t="s">
        <v>5718</v>
      </c>
      <c r="G504" s="66"/>
      <c r="H504" s="70"/>
      <c r="I504" s="71"/>
      <c r="J504" s="71"/>
      <c r="K504" s="70" t="s">
        <v>6849</v>
      </c>
      <c r="L504" s="74"/>
      <c r="M504" s="75">
        <v>1173.9617919921875</v>
      </c>
      <c r="N504" s="75">
        <v>6421.7294921875</v>
      </c>
      <c r="O504" s="76"/>
      <c r="P504" s="77"/>
      <c r="Q504" s="77"/>
      <c r="R504" s="87"/>
      <c r="S504" s="49">
        <v>7</v>
      </c>
      <c r="T504" s="49">
        <v>0</v>
      </c>
      <c r="U504" s="87"/>
      <c r="V504" s="51"/>
      <c r="W504" s="51"/>
      <c r="X504" s="51"/>
      <c r="Y504" s="51"/>
      <c r="Z504" s="50"/>
      <c r="AA504" s="72">
        <v>504</v>
      </c>
      <c r="AB504" s="72"/>
      <c r="AC504" s="73"/>
      <c r="AD504" s="79">
        <v>635</v>
      </c>
      <c r="AE504" s="79">
        <v>3054</v>
      </c>
      <c r="AF504" s="79">
        <v>1197</v>
      </c>
      <c r="AG504" s="79">
        <v>12</v>
      </c>
      <c r="AH504" s="79">
        <v>-14400</v>
      </c>
      <c r="AI504" s="79" t="s">
        <v>4586</v>
      </c>
      <c r="AJ504" s="79" t="s">
        <v>4864</v>
      </c>
      <c r="AK504" s="85" t="s">
        <v>5164</v>
      </c>
      <c r="AL504" s="79" t="s">
        <v>5203</v>
      </c>
      <c r="AM504" s="81">
        <v>40135.641377314816</v>
      </c>
      <c r="AN504" s="79" t="s">
        <v>5782</v>
      </c>
      <c r="AO504" s="85" t="s">
        <v>6284</v>
      </c>
      <c r="AP504" s="79" t="s">
        <v>65</v>
      </c>
      <c r="AQ504" s="2"/>
      <c r="AR504" s="3"/>
      <c r="AS504" s="3"/>
      <c r="AT504" s="3"/>
      <c r="AU504" s="3"/>
    </row>
    <row r="505" spans="1:47" x14ac:dyDescent="0.25">
      <c r="A505" s="65" t="s">
        <v>563</v>
      </c>
      <c r="B505" s="66"/>
      <c r="C505" s="66"/>
      <c r="D505" s="67"/>
      <c r="E505" s="69"/>
      <c r="F505" s="103" t="s">
        <v>5719</v>
      </c>
      <c r="G505" s="66"/>
      <c r="H505" s="70"/>
      <c r="I505" s="71"/>
      <c r="J505" s="71"/>
      <c r="K505" s="70" t="s">
        <v>6850</v>
      </c>
      <c r="L505" s="74"/>
      <c r="M505" s="75">
        <v>7481.50830078125</v>
      </c>
      <c r="N505" s="75">
        <v>4748.26904296875</v>
      </c>
      <c r="O505" s="76"/>
      <c r="P505" s="77"/>
      <c r="Q505" s="77"/>
      <c r="R505" s="87"/>
      <c r="S505" s="49">
        <v>0</v>
      </c>
      <c r="T505" s="49">
        <v>1</v>
      </c>
      <c r="U505" s="87"/>
      <c r="V505" s="51"/>
      <c r="W505" s="51"/>
      <c r="X505" s="51"/>
      <c r="Y505" s="51"/>
      <c r="Z505" s="50"/>
      <c r="AA505" s="72">
        <v>505</v>
      </c>
      <c r="AB505" s="72"/>
      <c r="AC505" s="73"/>
      <c r="AD505" s="79">
        <v>2861</v>
      </c>
      <c r="AE505" s="79">
        <v>1702</v>
      </c>
      <c r="AF505" s="79">
        <v>20525</v>
      </c>
      <c r="AG505" s="79">
        <v>1165</v>
      </c>
      <c r="AH505" s="79">
        <v>-14400</v>
      </c>
      <c r="AI505" s="79" t="s">
        <v>4587</v>
      </c>
      <c r="AJ505" s="79" t="s">
        <v>4865</v>
      </c>
      <c r="AK505" s="85" t="s">
        <v>5165</v>
      </c>
      <c r="AL505" s="79" t="s">
        <v>5203</v>
      </c>
      <c r="AM505" s="81">
        <v>40452.767905092594</v>
      </c>
      <c r="AN505" s="79" t="s">
        <v>5782</v>
      </c>
      <c r="AO505" s="85" t="s">
        <v>6285</v>
      </c>
      <c r="AP505" s="79" t="s">
        <v>66</v>
      </c>
      <c r="AQ505" s="2"/>
      <c r="AR505" s="3"/>
      <c r="AS505" s="3"/>
      <c r="AT505" s="3"/>
      <c r="AU505" s="3"/>
    </row>
    <row r="506" spans="1:47" x14ac:dyDescent="0.25">
      <c r="A506" s="65" t="s">
        <v>564</v>
      </c>
      <c r="B506" s="66"/>
      <c r="C506" s="66"/>
      <c r="D506" s="67"/>
      <c r="E506" s="69"/>
      <c r="F506" s="103" t="s">
        <v>5720</v>
      </c>
      <c r="G506" s="66"/>
      <c r="H506" s="70"/>
      <c r="I506" s="71"/>
      <c r="J506" s="71"/>
      <c r="K506" s="70" t="s">
        <v>6851</v>
      </c>
      <c r="L506" s="74"/>
      <c r="M506" s="75">
        <v>1260.0291748046875</v>
      </c>
      <c r="N506" s="75">
        <v>6170.64208984375</v>
      </c>
      <c r="O506" s="76"/>
      <c r="P506" s="77"/>
      <c r="Q506" s="77"/>
      <c r="R506" s="87"/>
      <c r="S506" s="49">
        <v>0</v>
      </c>
      <c r="T506" s="49">
        <v>4</v>
      </c>
      <c r="U506" s="87"/>
      <c r="V506" s="51"/>
      <c r="W506" s="51"/>
      <c r="X506" s="51"/>
      <c r="Y506" s="51"/>
      <c r="Z506" s="50"/>
      <c r="AA506" s="72">
        <v>506</v>
      </c>
      <c r="AB506" s="72"/>
      <c r="AC506" s="73"/>
      <c r="AD506" s="79">
        <v>443</v>
      </c>
      <c r="AE506" s="79">
        <v>3296</v>
      </c>
      <c r="AF506" s="79">
        <v>15710</v>
      </c>
      <c r="AG506" s="79">
        <v>2388</v>
      </c>
      <c r="AH506" s="79">
        <v>-14400</v>
      </c>
      <c r="AI506" s="79" t="s">
        <v>4588</v>
      </c>
      <c r="AJ506" s="79" t="s">
        <v>4645</v>
      </c>
      <c r="AK506" s="85" t="s">
        <v>5166</v>
      </c>
      <c r="AL506" s="79" t="s">
        <v>5203</v>
      </c>
      <c r="AM506" s="81">
        <v>40576.637604166666</v>
      </c>
      <c r="AN506" s="79" t="s">
        <v>5782</v>
      </c>
      <c r="AO506" s="85" t="s">
        <v>6286</v>
      </c>
      <c r="AP506" s="79" t="s">
        <v>66</v>
      </c>
      <c r="AQ506" s="2"/>
      <c r="AR506" s="3"/>
      <c r="AS506" s="3"/>
      <c r="AT506" s="3"/>
      <c r="AU506" s="3"/>
    </row>
    <row r="507" spans="1:47" x14ac:dyDescent="0.25">
      <c r="A507" s="65" t="s">
        <v>566</v>
      </c>
      <c r="B507" s="66"/>
      <c r="C507" s="66"/>
      <c r="D507" s="67"/>
      <c r="E507" s="69"/>
      <c r="F507" s="103" t="s">
        <v>5721</v>
      </c>
      <c r="G507" s="66"/>
      <c r="H507" s="70"/>
      <c r="I507" s="71"/>
      <c r="J507" s="71"/>
      <c r="K507" s="70" t="s">
        <v>6852</v>
      </c>
      <c r="L507" s="74"/>
      <c r="M507" s="75">
        <v>5619.92578125</v>
      </c>
      <c r="N507" s="75">
        <v>6372.14697265625</v>
      </c>
      <c r="O507" s="76"/>
      <c r="P507" s="77"/>
      <c r="Q507" s="77"/>
      <c r="R507" s="87"/>
      <c r="S507" s="49">
        <v>1</v>
      </c>
      <c r="T507" s="49">
        <v>2</v>
      </c>
      <c r="U507" s="87"/>
      <c r="V507" s="51"/>
      <c r="W507" s="51"/>
      <c r="X507" s="51"/>
      <c r="Y507" s="51"/>
      <c r="Z507" s="50"/>
      <c r="AA507" s="72">
        <v>507</v>
      </c>
      <c r="AB507" s="72"/>
      <c r="AC507" s="73"/>
      <c r="AD507" s="79">
        <v>7731</v>
      </c>
      <c r="AE507" s="79">
        <v>8130</v>
      </c>
      <c r="AF507" s="79">
        <v>15861</v>
      </c>
      <c r="AG507" s="79">
        <v>11099</v>
      </c>
      <c r="AH507" s="79">
        <v>-14400</v>
      </c>
      <c r="AI507" s="79" t="s">
        <v>4589</v>
      </c>
      <c r="AJ507" s="79" t="s">
        <v>4866</v>
      </c>
      <c r="AK507" s="85" t="s">
        <v>5167</v>
      </c>
      <c r="AL507" s="79" t="s">
        <v>5203</v>
      </c>
      <c r="AM507" s="81">
        <v>41812.791122685187</v>
      </c>
      <c r="AN507" s="79" t="s">
        <v>5782</v>
      </c>
      <c r="AO507" s="85" t="s">
        <v>6287</v>
      </c>
      <c r="AP507" s="79" t="s">
        <v>66</v>
      </c>
      <c r="AQ507" s="2"/>
      <c r="AR507" s="3"/>
      <c r="AS507" s="3"/>
      <c r="AT507" s="3"/>
      <c r="AU507" s="3"/>
    </row>
    <row r="508" spans="1:47" x14ac:dyDescent="0.25">
      <c r="A508" s="65" t="s">
        <v>567</v>
      </c>
      <c r="B508" s="66"/>
      <c r="C508" s="66"/>
      <c r="D508" s="67"/>
      <c r="E508" s="69"/>
      <c r="F508" s="103" t="s">
        <v>5722</v>
      </c>
      <c r="G508" s="66"/>
      <c r="H508" s="70"/>
      <c r="I508" s="71"/>
      <c r="J508" s="71"/>
      <c r="K508" s="70" t="s">
        <v>6853</v>
      </c>
      <c r="L508" s="74"/>
      <c r="M508" s="75">
        <v>1248.302001953125</v>
      </c>
      <c r="N508" s="75">
        <v>6631.58935546875</v>
      </c>
      <c r="O508" s="76"/>
      <c r="P508" s="77"/>
      <c r="Q508" s="77"/>
      <c r="R508" s="87"/>
      <c r="S508" s="49">
        <v>0</v>
      </c>
      <c r="T508" s="49">
        <v>4</v>
      </c>
      <c r="U508" s="87"/>
      <c r="V508" s="51"/>
      <c r="W508" s="51"/>
      <c r="X508" s="51"/>
      <c r="Y508" s="51"/>
      <c r="Z508" s="50"/>
      <c r="AA508" s="72">
        <v>508</v>
      </c>
      <c r="AB508" s="72"/>
      <c r="AC508" s="73"/>
      <c r="AD508" s="79">
        <v>251</v>
      </c>
      <c r="AE508" s="79">
        <v>393</v>
      </c>
      <c r="AF508" s="79">
        <v>3752</v>
      </c>
      <c r="AG508" s="79">
        <v>27</v>
      </c>
      <c r="AH508" s="79"/>
      <c r="AI508" s="79" t="s">
        <v>4590</v>
      </c>
      <c r="AJ508" s="79"/>
      <c r="AK508" s="79"/>
      <c r="AL508" s="79"/>
      <c r="AM508" s="81">
        <v>41342.658530092594</v>
      </c>
      <c r="AN508" s="79" t="s">
        <v>5782</v>
      </c>
      <c r="AO508" s="85" t="s">
        <v>6288</v>
      </c>
      <c r="AP508" s="79" t="s">
        <v>66</v>
      </c>
      <c r="AQ508" s="2"/>
      <c r="AR508" s="3"/>
      <c r="AS508" s="3"/>
      <c r="AT508" s="3"/>
      <c r="AU508" s="3"/>
    </row>
    <row r="509" spans="1:47" x14ac:dyDescent="0.25">
      <c r="A509" s="65" t="s">
        <v>568</v>
      </c>
      <c r="B509" s="66"/>
      <c r="C509" s="66"/>
      <c r="D509" s="67"/>
      <c r="E509" s="69"/>
      <c r="F509" s="103" t="s">
        <v>5723</v>
      </c>
      <c r="G509" s="66"/>
      <c r="H509" s="70"/>
      <c r="I509" s="71"/>
      <c r="J509" s="71"/>
      <c r="K509" s="70" t="s">
        <v>6854</v>
      </c>
      <c r="L509" s="74"/>
      <c r="M509" s="75">
        <v>2510.92236328125</v>
      </c>
      <c r="N509" s="75">
        <v>7833.62255859375</v>
      </c>
      <c r="O509" s="76"/>
      <c r="P509" s="77"/>
      <c r="Q509" s="77"/>
      <c r="R509" s="87"/>
      <c r="S509" s="49">
        <v>0</v>
      </c>
      <c r="T509" s="49">
        <v>3</v>
      </c>
      <c r="U509" s="87"/>
      <c r="V509" s="51"/>
      <c r="W509" s="51"/>
      <c r="X509" s="51"/>
      <c r="Y509" s="51"/>
      <c r="Z509" s="50"/>
      <c r="AA509" s="72">
        <v>509</v>
      </c>
      <c r="AB509" s="72"/>
      <c r="AC509" s="73"/>
      <c r="AD509" s="79">
        <v>51</v>
      </c>
      <c r="AE509" s="79">
        <v>45</v>
      </c>
      <c r="AF509" s="79">
        <v>487</v>
      </c>
      <c r="AG509" s="79">
        <v>16</v>
      </c>
      <c r="AH509" s="79"/>
      <c r="AI509" s="79" t="s">
        <v>4591</v>
      </c>
      <c r="AJ509" s="79" t="s">
        <v>4867</v>
      </c>
      <c r="AK509" s="79"/>
      <c r="AL509" s="79"/>
      <c r="AM509" s="81">
        <v>42634.941331018519</v>
      </c>
      <c r="AN509" s="79" t="s">
        <v>5782</v>
      </c>
      <c r="AO509" s="85" t="s">
        <v>6289</v>
      </c>
      <c r="AP509" s="79" t="s">
        <v>66</v>
      </c>
      <c r="AQ509" s="2"/>
      <c r="AR509" s="3"/>
      <c r="AS509" s="3"/>
      <c r="AT509" s="3"/>
      <c r="AU509" s="3"/>
    </row>
    <row r="510" spans="1:47" x14ac:dyDescent="0.25">
      <c r="A510" s="65" t="s">
        <v>569</v>
      </c>
      <c r="B510" s="66"/>
      <c r="C510" s="66"/>
      <c r="D510" s="67"/>
      <c r="E510" s="69"/>
      <c r="F510" s="103" t="s">
        <v>5724</v>
      </c>
      <c r="G510" s="66"/>
      <c r="H510" s="70"/>
      <c r="I510" s="71"/>
      <c r="J510" s="71"/>
      <c r="K510" s="70" t="s">
        <v>6855</v>
      </c>
      <c r="L510" s="74"/>
      <c r="M510" s="75">
        <v>1898.076904296875</v>
      </c>
      <c r="N510" s="75">
        <v>8555.5888671875</v>
      </c>
      <c r="O510" s="76"/>
      <c r="P510" s="77"/>
      <c r="Q510" s="77"/>
      <c r="R510" s="87"/>
      <c r="S510" s="49">
        <v>0</v>
      </c>
      <c r="T510" s="49">
        <v>1</v>
      </c>
      <c r="U510" s="87"/>
      <c r="V510" s="51"/>
      <c r="W510" s="51"/>
      <c r="X510" s="51"/>
      <c r="Y510" s="51"/>
      <c r="Z510" s="50"/>
      <c r="AA510" s="72">
        <v>510</v>
      </c>
      <c r="AB510" s="72"/>
      <c r="AC510" s="73"/>
      <c r="AD510" s="79">
        <v>2671</v>
      </c>
      <c r="AE510" s="79">
        <v>1578</v>
      </c>
      <c r="AF510" s="79">
        <v>30363</v>
      </c>
      <c r="AG510" s="79">
        <v>11031</v>
      </c>
      <c r="AH510" s="79"/>
      <c r="AI510" s="79" t="s">
        <v>4592</v>
      </c>
      <c r="AJ510" s="79" t="s">
        <v>4868</v>
      </c>
      <c r="AK510" s="85" t="s">
        <v>5168</v>
      </c>
      <c r="AL510" s="79"/>
      <c r="AM510" s="81">
        <v>40658.903425925928</v>
      </c>
      <c r="AN510" s="79" t="s">
        <v>5782</v>
      </c>
      <c r="AO510" s="85" t="s">
        <v>6290</v>
      </c>
      <c r="AP510" s="79" t="s">
        <v>66</v>
      </c>
      <c r="AQ510" s="2"/>
      <c r="AR510" s="3"/>
      <c r="AS510" s="3"/>
      <c r="AT510" s="3"/>
      <c r="AU510" s="3"/>
    </row>
    <row r="511" spans="1:47" x14ac:dyDescent="0.25">
      <c r="A511" s="65" t="s">
        <v>570</v>
      </c>
      <c r="B511" s="66"/>
      <c r="C511" s="66"/>
      <c r="D511" s="67"/>
      <c r="E511" s="69"/>
      <c r="F511" s="103" t="s">
        <v>5725</v>
      </c>
      <c r="G511" s="66"/>
      <c r="H511" s="70"/>
      <c r="I511" s="71"/>
      <c r="J511" s="71"/>
      <c r="K511" s="70" t="s">
        <v>6856</v>
      </c>
      <c r="L511" s="74"/>
      <c r="M511" s="75">
        <v>1385.4635009765625</v>
      </c>
      <c r="N511" s="75">
        <v>6425.43701171875</v>
      </c>
      <c r="O511" s="76"/>
      <c r="P511" s="77"/>
      <c r="Q511" s="77"/>
      <c r="R511" s="87"/>
      <c r="S511" s="49">
        <v>0</v>
      </c>
      <c r="T511" s="49">
        <v>4</v>
      </c>
      <c r="U511" s="87"/>
      <c r="V511" s="51"/>
      <c r="W511" s="51"/>
      <c r="X511" s="51"/>
      <c r="Y511" s="51"/>
      <c r="Z511" s="50"/>
      <c r="AA511" s="72">
        <v>511</v>
      </c>
      <c r="AB511" s="72"/>
      <c r="AC511" s="73"/>
      <c r="AD511" s="79">
        <v>3185</v>
      </c>
      <c r="AE511" s="79">
        <v>1185</v>
      </c>
      <c r="AF511" s="79">
        <v>5861</v>
      </c>
      <c r="AG511" s="79">
        <v>11361</v>
      </c>
      <c r="AH511" s="79"/>
      <c r="AI511" s="79" t="s">
        <v>4593</v>
      </c>
      <c r="AJ511" s="79" t="s">
        <v>4869</v>
      </c>
      <c r="AK511" s="85" t="s">
        <v>5169</v>
      </c>
      <c r="AL511" s="79"/>
      <c r="AM511" s="81">
        <v>42361.012881944444</v>
      </c>
      <c r="AN511" s="79" t="s">
        <v>5782</v>
      </c>
      <c r="AO511" s="85" t="s">
        <v>6291</v>
      </c>
      <c r="AP511" s="79" t="s">
        <v>66</v>
      </c>
      <c r="AQ511" s="2"/>
      <c r="AR511" s="3"/>
      <c r="AS511" s="3"/>
      <c r="AT511" s="3"/>
      <c r="AU511" s="3"/>
    </row>
    <row r="512" spans="1:47" x14ac:dyDescent="0.25">
      <c r="A512" s="65" t="s">
        <v>626</v>
      </c>
      <c r="B512" s="66"/>
      <c r="C512" s="66"/>
      <c r="D512" s="67"/>
      <c r="E512" s="69"/>
      <c r="F512" s="103" t="s">
        <v>5726</v>
      </c>
      <c r="G512" s="66"/>
      <c r="H512" s="70"/>
      <c r="I512" s="71"/>
      <c r="J512" s="71"/>
      <c r="K512" s="70" t="s">
        <v>6857</v>
      </c>
      <c r="L512" s="74"/>
      <c r="M512" s="75">
        <v>904.26666259765625</v>
      </c>
      <c r="N512" s="75">
        <v>6893.98681640625</v>
      </c>
      <c r="O512" s="76"/>
      <c r="P512" s="77"/>
      <c r="Q512" s="77"/>
      <c r="R512" s="87"/>
      <c r="S512" s="49">
        <v>9</v>
      </c>
      <c r="T512" s="49">
        <v>3</v>
      </c>
      <c r="U512" s="87"/>
      <c r="V512" s="51"/>
      <c r="W512" s="51"/>
      <c r="X512" s="51"/>
      <c r="Y512" s="51"/>
      <c r="Z512" s="50"/>
      <c r="AA512" s="72">
        <v>512</v>
      </c>
      <c r="AB512" s="72"/>
      <c r="AC512" s="73"/>
      <c r="AD512" s="79">
        <v>399</v>
      </c>
      <c r="AE512" s="79">
        <v>6264</v>
      </c>
      <c r="AF512" s="79">
        <v>7316</v>
      </c>
      <c r="AG512" s="79">
        <v>304</v>
      </c>
      <c r="AH512" s="79">
        <v>-14400</v>
      </c>
      <c r="AI512" s="79" t="s">
        <v>4594</v>
      </c>
      <c r="AJ512" s="79" t="s">
        <v>4645</v>
      </c>
      <c r="AK512" s="85" t="s">
        <v>5170</v>
      </c>
      <c r="AL512" s="79" t="s">
        <v>5203</v>
      </c>
      <c r="AM512" s="81">
        <v>39643.849108796298</v>
      </c>
      <c r="AN512" s="79" t="s">
        <v>5782</v>
      </c>
      <c r="AO512" s="85" t="s">
        <v>6292</v>
      </c>
      <c r="AP512" s="79" t="s">
        <v>66</v>
      </c>
      <c r="AQ512" s="2"/>
      <c r="AR512" s="3"/>
      <c r="AS512" s="3"/>
      <c r="AT512" s="3"/>
      <c r="AU512" s="3"/>
    </row>
    <row r="513" spans="1:47" x14ac:dyDescent="0.25">
      <c r="A513" s="65" t="s">
        <v>571</v>
      </c>
      <c r="B513" s="66"/>
      <c r="C513" s="66"/>
      <c r="D513" s="67"/>
      <c r="E513" s="69"/>
      <c r="F513" s="103" t="s">
        <v>5727</v>
      </c>
      <c r="G513" s="66"/>
      <c r="H513" s="70"/>
      <c r="I513" s="71"/>
      <c r="J513" s="71"/>
      <c r="K513" s="70" t="s">
        <v>6858</v>
      </c>
      <c r="L513" s="74"/>
      <c r="M513" s="75">
        <v>8864.185546875</v>
      </c>
      <c r="N513" s="75">
        <v>8274.28125</v>
      </c>
      <c r="O513" s="76"/>
      <c r="P513" s="77"/>
      <c r="Q513" s="77"/>
      <c r="R513" s="87"/>
      <c r="S513" s="49">
        <v>0</v>
      </c>
      <c r="T513" s="49">
        <v>3</v>
      </c>
      <c r="U513" s="87"/>
      <c r="V513" s="51"/>
      <c r="W513" s="51"/>
      <c r="X513" s="51"/>
      <c r="Y513" s="51"/>
      <c r="Z513" s="50"/>
      <c r="AA513" s="72">
        <v>513</v>
      </c>
      <c r="AB513" s="72"/>
      <c r="AC513" s="73"/>
      <c r="AD513" s="79">
        <v>39</v>
      </c>
      <c r="AE513" s="79">
        <v>375</v>
      </c>
      <c r="AF513" s="79">
        <v>1745</v>
      </c>
      <c r="AG513" s="79">
        <v>207</v>
      </c>
      <c r="AH513" s="79">
        <v>-10800</v>
      </c>
      <c r="AI513" s="79" t="s">
        <v>4595</v>
      </c>
      <c r="AJ513" s="79" t="s">
        <v>4823</v>
      </c>
      <c r="AK513" s="79"/>
      <c r="AL513" s="79" t="s">
        <v>5211</v>
      </c>
      <c r="AM513" s="81">
        <v>41818.06958333333</v>
      </c>
      <c r="AN513" s="79" t="s">
        <v>5782</v>
      </c>
      <c r="AO513" s="85" t="s">
        <v>6293</v>
      </c>
      <c r="AP513" s="79" t="s">
        <v>66</v>
      </c>
      <c r="AQ513" s="2"/>
      <c r="AR513" s="3"/>
      <c r="AS513" s="3"/>
      <c r="AT513" s="3"/>
      <c r="AU513" s="3"/>
    </row>
    <row r="514" spans="1:47" x14ac:dyDescent="0.25">
      <c r="A514" s="65" t="s">
        <v>572</v>
      </c>
      <c r="B514" s="66"/>
      <c r="C514" s="66"/>
      <c r="D514" s="67"/>
      <c r="E514" s="69"/>
      <c r="F514" s="103" t="s">
        <v>5728</v>
      </c>
      <c r="G514" s="66"/>
      <c r="H514" s="70"/>
      <c r="I514" s="71"/>
      <c r="J514" s="71"/>
      <c r="K514" s="70" t="s">
        <v>6859</v>
      </c>
      <c r="L514" s="74"/>
      <c r="M514" s="75">
        <v>7463.0595703125</v>
      </c>
      <c r="N514" s="75">
        <v>7229.43359375</v>
      </c>
      <c r="O514" s="76"/>
      <c r="P514" s="77"/>
      <c r="Q514" s="77"/>
      <c r="R514" s="87"/>
      <c r="S514" s="49">
        <v>2</v>
      </c>
      <c r="T514" s="49">
        <v>3</v>
      </c>
      <c r="U514" s="87"/>
      <c r="V514" s="51"/>
      <c r="W514" s="51"/>
      <c r="X514" s="51"/>
      <c r="Y514" s="51"/>
      <c r="Z514" s="50"/>
      <c r="AA514" s="72">
        <v>514</v>
      </c>
      <c r="AB514" s="72"/>
      <c r="AC514" s="73"/>
      <c r="AD514" s="79">
        <v>187</v>
      </c>
      <c r="AE514" s="79">
        <v>457</v>
      </c>
      <c r="AF514" s="79">
        <v>2788</v>
      </c>
      <c r="AG514" s="79">
        <v>1729</v>
      </c>
      <c r="AH514" s="79"/>
      <c r="AI514" s="79" t="s">
        <v>4596</v>
      </c>
      <c r="AJ514" s="79"/>
      <c r="AK514" s="79"/>
      <c r="AL514" s="79"/>
      <c r="AM514" s="81">
        <v>42102.627581018518</v>
      </c>
      <c r="AN514" s="79" t="s">
        <v>5782</v>
      </c>
      <c r="AO514" s="85" t="s">
        <v>6294</v>
      </c>
      <c r="AP514" s="79" t="s">
        <v>66</v>
      </c>
      <c r="AQ514" s="2"/>
      <c r="AR514" s="3"/>
      <c r="AS514" s="3"/>
      <c r="AT514" s="3"/>
      <c r="AU514" s="3"/>
    </row>
    <row r="515" spans="1:47" x14ac:dyDescent="0.25">
      <c r="A515" s="65" t="s">
        <v>573</v>
      </c>
      <c r="B515" s="66"/>
      <c r="C515" s="66"/>
      <c r="D515" s="67"/>
      <c r="E515" s="69"/>
      <c r="F515" s="103" t="s">
        <v>5729</v>
      </c>
      <c r="G515" s="66"/>
      <c r="H515" s="70"/>
      <c r="I515" s="71"/>
      <c r="J515" s="71"/>
      <c r="K515" s="70" t="s">
        <v>6860</v>
      </c>
      <c r="L515" s="74"/>
      <c r="M515" s="75">
        <v>7375.9208984375</v>
      </c>
      <c r="N515" s="75">
        <v>6880.89111328125</v>
      </c>
      <c r="O515" s="76"/>
      <c r="P515" s="77"/>
      <c r="Q515" s="77"/>
      <c r="R515" s="87"/>
      <c r="S515" s="49">
        <v>2</v>
      </c>
      <c r="T515" s="49">
        <v>2</v>
      </c>
      <c r="U515" s="87"/>
      <c r="V515" s="51"/>
      <c r="W515" s="51"/>
      <c r="X515" s="51"/>
      <c r="Y515" s="51"/>
      <c r="Z515" s="50"/>
      <c r="AA515" s="72">
        <v>515</v>
      </c>
      <c r="AB515" s="72"/>
      <c r="AC515" s="73"/>
      <c r="AD515" s="79">
        <v>215</v>
      </c>
      <c r="AE515" s="79">
        <v>181</v>
      </c>
      <c r="AF515" s="79">
        <v>935</v>
      </c>
      <c r="AG515" s="79">
        <v>1057</v>
      </c>
      <c r="AH515" s="79">
        <v>-14400</v>
      </c>
      <c r="AI515" s="79" t="s">
        <v>4597</v>
      </c>
      <c r="AJ515" s="79" t="s">
        <v>4870</v>
      </c>
      <c r="AK515" s="79"/>
      <c r="AL515" s="79" t="s">
        <v>5203</v>
      </c>
      <c r="AM515" s="81">
        <v>40654.673090277778</v>
      </c>
      <c r="AN515" s="79" t="s">
        <v>5782</v>
      </c>
      <c r="AO515" s="85" t="s">
        <v>6295</v>
      </c>
      <c r="AP515" s="79" t="s">
        <v>66</v>
      </c>
      <c r="AQ515" s="2"/>
      <c r="AR515" s="3"/>
      <c r="AS515" s="3"/>
      <c r="AT515" s="3"/>
      <c r="AU515" s="3"/>
    </row>
    <row r="516" spans="1:47" x14ac:dyDescent="0.25">
      <c r="A516" s="65" t="s">
        <v>616</v>
      </c>
      <c r="B516" s="66"/>
      <c r="C516" s="66"/>
      <c r="D516" s="67"/>
      <c r="E516" s="69"/>
      <c r="F516" s="103" t="s">
        <v>5730</v>
      </c>
      <c r="G516" s="66"/>
      <c r="H516" s="70"/>
      <c r="I516" s="71"/>
      <c r="J516" s="71"/>
      <c r="K516" s="70" t="s">
        <v>6861</v>
      </c>
      <c r="L516" s="74"/>
      <c r="M516" s="75">
        <v>7517.4638671875</v>
      </c>
      <c r="N516" s="75">
        <v>7562.0576171875</v>
      </c>
      <c r="O516" s="76"/>
      <c r="P516" s="77"/>
      <c r="Q516" s="77"/>
      <c r="R516" s="87"/>
      <c r="S516" s="49">
        <v>1</v>
      </c>
      <c r="T516" s="49">
        <v>1</v>
      </c>
      <c r="U516" s="87"/>
      <c r="V516" s="51"/>
      <c r="W516" s="51"/>
      <c r="X516" s="51"/>
      <c r="Y516" s="51"/>
      <c r="Z516" s="50"/>
      <c r="AA516" s="72">
        <v>516</v>
      </c>
      <c r="AB516" s="72"/>
      <c r="AC516" s="73"/>
      <c r="AD516" s="79">
        <v>159</v>
      </c>
      <c r="AE516" s="79">
        <v>242</v>
      </c>
      <c r="AF516" s="79">
        <v>1101</v>
      </c>
      <c r="AG516" s="79">
        <v>889</v>
      </c>
      <c r="AH516" s="79"/>
      <c r="AI516" s="79" t="s">
        <v>4598</v>
      </c>
      <c r="AJ516" s="79" t="s">
        <v>4645</v>
      </c>
      <c r="AK516" s="85" t="s">
        <v>5171</v>
      </c>
      <c r="AL516" s="79"/>
      <c r="AM516" s="81">
        <v>39976.631874999999</v>
      </c>
      <c r="AN516" s="79" t="s">
        <v>5782</v>
      </c>
      <c r="AO516" s="85" t="s">
        <v>6296</v>
      </c>
      <c r="AP516" s="79" t="s">
        <v>66</v>
      </c>
      <c r="AQ516" s="2"/>
      <c r="AR516" s="3"/>
      <c r="AS516" s="3"/>
      <c r="AT516" s="3"/>
      <c r="AU516" s="3"/>
    </row>
    <row r="517" spans="1:47" x14ac:dyDescent="0.25">
      <c r="A517" s="65" t="s">
        <v>736</v>
      </c>
      <c r="B517" s="66"/>
      <c r="C517" s="66"/>
      <c r="D517" s="67"/>
      <c r="E517" s="69"/>
      <c r="F517" s="103" t="s">
        <v>5731</v>
      </c>
      <c r="G517" s="66"/>
      <c r="H517" s="70"/>
      <c r="I517" s="71"/>
      <c r="J517" s="71"/>
      <c r="K517" s="70" t="s">
        <v>6862</v>
      </c>
      <c r="L517" s="74"/>
      <c r="M517" s="75">
        <v>2044.9083251953125</v>
      </c>
      <c r="N517" s="75">
        <v>1661.098876953125</v>
      </c>
      <c r="O517" s="76"/>
      <c r="P517" s="77"/>
      <c r="Q517" s="77"/>
      <c r="R517" s="87"/>
      <c r="S517" s="49">
        <v>1</v>
      </c>
      <c r="T517" s="49">
        <v>0</v>
      </c>
      <c r="U517" s="87"/>
      <c r="V517" s="51"/>
      <c r="W517" s="51"/>
      <c r="X517" s="51"/>
      <c r="Y517" s="51"/>
      <c r="Z517" s="50"/>
      <c r="AA517" s="72">
        <v>517</v>
      </c>
      <c r="AB517" s="72"/>
      <c r="AC517" s="73"/>
      <c r="AD517" s="79">
        <v>129</v>
      </c>
      <c r="AE517" s="79">
        <v>566</v>
      </c>
      <c r="AF517" s="79">
        <v>1260</v>
      </c>
      <c r="AG517" s="79">
        <v>255</v>
      </c>
      <c r="AH517" s="79">
        <v>-14400</v>
      </c>
      <c r="AI517" s="79" t="s">
        <v>4599</v>
      </c>
      <c r="AJ517" s="79" t="s">
        <v>4756</v>
      </c>
      <c r="AK517" s="85" t="s">
        <v>5172</v>
      </c>
      <c r="AL517" s="79" t="s">
        <v>5203</v>
      </c>
      <c r="AM517" s="81">
        <v>41444.646134259259</v>
      </c>
      <c r="AN517" s="79" t="s">
        <v>5782</v>
      </c>
      <c r="AO517" s="85" t="s">
        <v>6297</v>
      </c>
      <c r="AP517" s="79" t="s">
        <v>65</v>
      </c>
      <c r="AQ517" s="2"/>
      <c r="AR517" s="3"/>
      <c r="AS517" s="3"/>
      <c r="AT517" s="3"/>
      <c r="AU517" s="3"/>
    </row>
    <row r="518" spans="1:47" x14ac:dyDescent="0.25">
      <c r="A518" s="65" t="s">
        <v>575</v>
      </c>
      <c r="B518" s="66"/>
      <c r="C518" s="66"/>
      <c r="D518" s="67"/>
      <c r="E518" s="69"/>
      <c r="F518" s="103" t="s">
        <v>5732</v>
      </c>
      <c r="G518" s="66"/>
      <c r="H518" s="70"/>
      <c r="I518" s="71"/>
      <c r="J518" s="71"/>
      <c r="K518" s="70" t="s">
        <v>6863</v>
      </c>
      <c r="L518" s="74"/>
      <c r="M518" s="75">
        <v>830.5396728515625</v>
      </c>
      <c r="N518" s="75">
        <v>6805.291015625</v>
      </c>
      <c r="O518" s="76"/>
      <c r="P518" s="77"/>
      <c r="Q518" s="77"/>
      <c r="R518" s="87"/>
      <c r="S518" s="49">
        <v>0</v>
      </c>
      <c r="T518" s="49">
        <v>4</v>
      </c>
      <c r="U518" s="87"/>
      <c r="V518" s="51"/>
      <c r="W518" s="51"/>
      <c r="X518" s="51"/>
      <c r="Y518" s="51"/>
      <c r="Z518" s="50"/>
      <c r="AA518" s="72">
        <v>518</v>
      </c>
      <c r="AB518" s="72"/>
      <c r="AC518" s="73"/>
      <c r="AD518" s="79">
        <v>707</v>
      </c>
      <c r="AE518" s="79">
        <v>177</v>
      </c>
      <c r="AF518" s="79">
        <v>2890</v>
      </c>
      <c r="AG518" s="79">
        <v>16221</v>
      </c>
      <c r="AH518" s="79">
        <v>-18000</v>
      </c>
      <c r="AI518" s="79" t="s">
        <v>4600</v>
      </c>
      <c r="AJ518" s="79" t="s">
        <v>4871</v>
      </c>
      <c r="AK518" s="79"/>
      <c r="AL518" s="79" t="s">
        <v>5208</v>
      </c>
      <c r="AM518" s="81">
        <v>39759.18341435185</v>
      </c>
      <c r="AN518" s="79" t="s">
        <v>5782</v>
      </c>
      <c r="AO518" s="85" t="s">
        <v>6298</v>
      </c>
      <c r="AP518" s="79" t="s">
        <v>66</v>
      </c>
      <c r="AQ518" s="2"/>
      <c r="AR518" s="3"/>
      <c r="AS518" s="3"/>
      <c r="AT518" s="3"/>
      <c r="AU518" s="3"/>
    </row>
    <row r="519" spans="1:47" x14ac:dyDescent="0.25">
      <c r="A519" s="65" t="s">
        <v>577</v>
      </c>
      <c r="B519" s="66"/>
      <c r="C519" s="66"/>
      <c r="D519" s="67"/>
      <c r="E519" s="69"/>
      <c r="F519" s="103" t="s">
        <v>5733</v>
      </c>
      <c r="G519" s="66"/>
      <c r="H519" s="70"/>
      <c r="I519" s="71"/>
      <c r="J519" s="71"/>
      <c r="K519" s="70" t="s">
        <v>6864</v>
      </c>
      <c r="L519" s="74"/>
      <c r="M519" s="75">
        <v>1110.9923095703125</v>
      </c>
      <c r="N519" s="75">
        <v>4321.17578125</v>
      </c>
      <c r="O519" s="76"/>
      <c r="P519" s="77"/>
      <c r="Q519" s="77"/>
      <c r="R519" s="87"/>
      <c r="S519" s="49">
        <v>0</v>
      </c>
      <c r="T519" s="49">
        <v>1</v>
      </c>
      <c r="U519" s="87"/>
      <c r="V519" s="51"/>
      <c r="W519" s="51"/>
      <c r="X519" s="51"/>
      <c r="Y519" s="51"/>
      <c r="Z519" s="50"/>
      <c r="AA519" s="72">
        <v>519</v>
      </c>
      <c r="AB519" s="72"/>
      <c r="AC519" s="73"/>
      <c r="AD519" s="79">
        <v>3601</v>
      </c>
      <c r="AE519" s="79">
        <v>1142</v>
      </c>
      <c r="AF519" s="79">
        <v>15403</v>
      </c>
      <c r="AG519" s="79">
        <v>79961</v>
      </c>
      <c r="AH519" s="79"/>
      <c r="AI519" s="79" t="s">
        <v>4601</v>
      </c>
      <c r="AJ519" s="79" t="s">
        <v>4645</v>
      </c>
      <c r="AK519" s="85" t="s">
        <v>5173</v>
      </c>
      <c r="AL519" s="79"/>
      <c r="AM519" s="81">
        <v>39906.708657407406</v>
      </c>
      <c r="AN519" s="79" t="s">
        <v>5782</v>
      </c>
      <c r="AO519" s="85" t="s">
        <v>6299</v>
      </c>
      <c r="AP519" s="79" t="s">
        <v>66</v>
      </c>
      <c r="AQ519" s="2"/>
      <c r="AR519" s="3"/>
      <c r="AS519" s="3"/>
      <c r="AT519" s="3"/>
      <c r="AU519" s="3"/>
    </row>
    <row r="520" spans="1:47" x14ac:dyDescent="0.25">
      <c r="A520" s="65" t="s">
        <v>578</v>
      </c>
      <c r="B520" s="66"/>
      <c r="C520" s="66"/>
      <c r="D520" s="67"/>
      <c r="E520" s="69"/>
      <c r="F520" s="103" t="s">
        <v>5734</v>
      </c>
      <c r="G520" s="66"/>
      <c r="H520" s="70"/>
      <c r="I520" s="71"/>
      <c r="J520" s="71"/>
      <c r="K520" s="70" t="s">
        <v>6865</v>
      </c>
      <c r="L520" s="74"/>
      <c r="M520" s="75">
        <v>7471.5185546875</v>
      </c>
      <c r="N520" s="75">
        <v>9196.4599609375</v>
      </c>
      <c r="O520" s="76"/>
      <c r="P520" s="77"/>
      <c r="Q520" s="77"/>
      <c r="R520" s="87"/>
      <c r="S520" s="49">
        <v>2</v>
      </c>
      <c r="T520" s="49">
        <v>5</v>
      </c>
      <c r="U520" s="87"/>
      <c r="V520" s="51"/>
      <c r="W520" s="51"/>
      <c r="X520" s="51"/>
      <c r="Y520" s="51"/>
      <c r="Z520" s="50"/>
      <c r="AA520" s="72">
        <v>520</v>
      </c>
      <c r="AB520" s="72"/>
      <c r="AC520" s="73"/>
      <c r="AD520" s="79">
        <v>278</v>
      </c>
      <c r="AE520" s="79">
        <v>79</v>
      </c>
      <c r="AF520" s="79">
        <v>59</v>
      </c>
      <c r="AG520" s="79">
        <v>623</v>
      </c>
      <c r="AH520" s="79">
        <v>-14400</v>
      </c>
      <c r="AI520" s="79" t="s">
        <v>4602</v>
      </c>
      <c r="AJ520" s="79"/>
      <c r="AK520" s="79"/>
      <c r="AL520" s="79" t="s">
        <v>5203</v>
      </c>
      <c r="AM520" s="81">
        <v>40702.110706018517</v>
      </c>
      <c r="AN520" s="79" t="s">
        <v>5782</v>
      </c>
      <c r="AO520" s="85" t="s">
        <v>6300</v>
      </c>
      <c r="AP520" s="79" t="s">
        <v>66</v>
      </c>
      <c r="AQ520" s="2"/>
      <c r="AR520" s="3"/>
      <c r="AS520" s="3"/>
      <c r="AT520" s="3"/>
      <c r="AU520" s="3"/>
    </row>
    <row r="521" spans="1:47" x14ac:dyDescent="0.25">
      <c r="A521" s="65" t="s">
        <v>737</v>
      </c>
      <c r="B521" s="66"/>
      <c r="C521" s="66"/>
      <c r="D521" s="67"/>
      <c r="E521" s="69"/>
      <c r="F521" s="103" t="s">
        <v>5735</v>
      </c>
      <c r="G521" s="66"/>
      <c r="H521" s="70"/>
      <c r="I521" s="71"/>
      <c r="J521" s="71"/>
      <c r="K521" s="70" t="s">
        <v>6866</v>
      </c>
      <c r="L521" s="74"/>
      <c r="M521" s="75">
        <v>7713.51416015625</v>
      </c>
      <c r="N521" s="75">
        <v>6354.5869140625</v>
      </c>
      <c r="O521" s="76"/>
      <c r="P521" s="77"/>
      <c r="Q521" s="77"/>
      <c r="R521" s="87"/>
      <c r="S521" s="49">
        <v>1</v>
      </c>
      <c r="T521" s="49">
        <v>0</v>
      </c>
      <c r="U521" s="87"/>
      <c r="V521" s="51"/>
      <c r="W521" s="51"/>
      <c r="X521" s="51"/>
      <c r="Y521" s="51"/>
      <c r="Z521" s="50"/>
      <c r="AA521" s="72">
        <v>521</v>
      </c>
      <c r="AB521" s="72"/>
      <c r="AC521" s="73"/>
      <c r="AD521" s="79">
        <v>1252</v>
      </c>
      <c r="AE521" s="79">
        <v>5982</v>
      </c>
      <c r="AF521" s="79">
        <v>4331</v>
      </c>
      <c r="AG521" s="79">
        <v>1068</v>
      </c>
      <c r="AH521" s="79">
        <v>-14400</v>
      </c>
      <c r="AI521" s="79" t="s">
        <v>4603</v>
      </c>
      <c r="AJ521" s="79" t="s">
        <v>4645</v>
      </c>
      <c r="AK521" s="85" t="s">
        <v>5174</v>
      </c>
      <c r="AL521" s="79" t="s">
        <v>5220</v>
      </c>
      <c r="AM521" s="81">
        <v>40556.846967592595</v>
      </c>
      <c r="AN521" s="79" t="s">
        <v>5782</v>
      </c>
      <c r="AO521" s="85" t="s">
        <v>6301</v>
      </c>
      <c r="AP521" s="79" t="s">
        <v>65</v>
      </c>
      <c r="AQ521" s="2"/>
      <c r="AR521" s="3"/>
      <c r="AS521" s="3"/>
      <c r="AT521" s="3"/>
      <c r="AU521" s="3"/>
    </row>
    <row r="522" spans="1:47" x14ac:dyDescent="0.25">
      <c r="A522" s="65" t="s">
        <v>738</v>
      </c>
      <c r="B522" s="66"/>
      <c r="C522" s="66"/>
      <c r="D522" s="67"/>
      <c r="E522" s="69"/>
      <c r="F522" s="103" t="s">
        <v>5736</v>
      </c>
      <c r="G522" s="66"/>
      <c r="H522" s="70"/>
      <c r="I522" s="71"/>
      <c r="J522" s="71"/>
      <c r="K522" s="70" t="s">
        <v>6867</v>
      </c>
      <c r="L522" s="74"/>
      <c r="M522" s="75">
        <v>7528.72119140625</v>
      </c>
      <c r="N522" s="75">
        <v>6164.7568359375</v>
      </c>
      <c r="O522" s="76"/>
      <c r="P522" s="77"/>
      <c r="Q522" s="77"/>
      <c r="R522" s="87"/>
      <c r="S522" s="49">
        <v>1</v>
      </c>
      <c r="T522" s="49">
        <v>0</v>
      </c>
      <c r="U522" s="87"/>
      <c r="V522" s="51"/>
      <c r="W522" s="51"/>
      <c r="X522" s="51"/>
      <c r="Y522" s="51"/>
      <c r="Z522" s="50"/>
      <c r="AA522" s="72">
        <v>522</v>
      </c>
      <c r="AB522" s="72"/>
      <c r="AC522" s="73"/>
      <c r="AD522" s="79">
        <v>81</v>
      </c>
      <c r="AE522" s="79">
        <v>103</v>
      </c>
      <c r="AF522" s="79">
        <v>88</v>
      </c>
      <c r="AG522" s="79">
        <v>18</v>
      </c>
      <c r="AH522" s="79"/>
      <c r="AI522" s="79" t="s">
        <v>4604</v>
      </c>
      <c r="AJ522" s="79"/>
      <c r="AK522" s="85" t="s">
        <v>5175</v>
      </c>
      <c r="AL522" s="79"/>
      <c r="AM522" s="81">
        <v>42282.758923611109</v>
      </c>
      <c r="AN522" s="79" t="s">
        <v>5782</v>
      </c>
      <c r="AO522" s="85" t="s">
        <v>6302</v>
      </c>
      <c r="AP522" s="79" t="s">
        <v>65</v>
      </c>
      <c r="AQ522" s="2"/>
      <c r="AR522" s="3"/>
      <c r="AS522" s="3"/>
      <c r="AT522" s="3"/>
      <c r="AU522" s="3"/>
    </row>
    <row r="523" spans="1:47" x14ac:dyDescent="0.25">
      <c r="A523" s="65" t="s">
        <v>581</v>
      </c>
      <c r="B523" s="66"/>
      <c r="C523" s="66"/>
      <c r="D523" s="67"/>
      <c r="E523" s="69"/>
      <c r="F523" s="103" t="s">
        <v>5737</v>
      </c>
      <c r="G523" s="66"/>
      <c r="H523" s="70"/>
      <c r="I523" s="71"/>
      <c r="J523" s="71"/>
      <c r="K523" s="70" t="s">
        <v>6868</v>
      </c>
      <c r="L523" s="74"/>
      <c r="M523" s="75">
        <v>1528.5634765625</v>
      </c>
      <c r="N523" s="75">
        <v>9529.4580078125</v>
      </c>
      <c r="O523" s="76"/>
      <c r="P523" s="77"/>
      <c r="Q523" s="77"/>
      <c r="R523" s="87"/>
      <c r="S523" s="49">
        <v>0</v>
      </c>
      <c r="T523" s="49">
        <v>1</v>
      </c>
      <c r="U523" s="87"/>
      <c r="V523" s="51"/>
      <c r="W523" s="51"/>
      <c r="X523" s="51"/>
      <c r="Y523" s="51"/>
      <c r="Z523" s="50"/>
      <c r="AA523" s="72">
        <v>523</v>
      </c>
      <c r="AB523" s="72"/>
      <c r="AC523" s="73"/>
      <c r="AD523" s="79">
        <v>371</v>
      </c>
      <c r="AE523" s="79">
        <v>342</v>
      </c>
      <c r="AF523" s="79">
        <v>588</v>
      </c>
      <c r="AG523" s="79">
        <v>420</v>
      </c>
      <c r="AH523" s="79">
        <v>-25200</v>
      </c>
      <c r="AI523" s="79" t="s">
        <v>4605</v>
      </c>
      <c r="AJ523" s="79" t="s">
        <v>4645</v>
      </c>
      <c r="AK523" s="85" t="s">
        <v>5176</v>
      </c>
      <c r="AL523" s="79" t="s">
        <v>5204</v>
      </c>
      <c r="AM523" s="81">
        <v>42455.211111111108</v>
      </c>
      <c r="AN523" s="79" t="s">
        <v>5782</v>
      </c>
      <c r="AO523" s="85" t="s">
        <v>6303</v>
      </c>
      <c r="AP523" s="79" t="s">
        <v>66</v>
      </c>
      <c r="AQ523" s="2"/>
      <c r="AR523" s="3"/>
      <c r="AS523" s="3"/>
      <c r="AT523" s="3"/>
      <c r="AU523" s="3"/>
    </row>
    <row r="524" spans="1:47" x14ac:dyDescent="0.25">
      <c r="A524" s="65" t="s">
        <v>583</v>
      </c>
      <c r="B524" s="66"/>
      <c r="C524" s="66"/>
      <c r="D524" s="67"/>
      <c r="E524" s="69"/>
      <c r="F524" s="103" t="s">
        <v>5738</v>
      </c>
      <c r="G524" s="66"/>
      <c r="H524" s="70"/>
      <c r="I524" s="71"/>
      <c r="J524" s="71"/>
      <c r="K524" s="70" t="s">
        <v>6869</v>
      </c>
      <c r="L524" s="74"/>
      <c r="M524" s="75">
        <v>7576.11376953125</v>
      </c>
      <c r="N524" s="75">
        <v>7863.53515625</v>
      </c>
      <c r="O524" s="76"/>
      <c r="P524" s="77"/>
      <c r="Q524" s="77"/>
      <c r="R524" s="87"/>
      <c r="S524" s="49">
        <v>0</v>
      </c>
      <c r="T524" s="49">
        <v>2</v>
      </c>
      <c r="U524" s="87"/>
      <c r="V524" s="51"/>
      <c r="W524" s="51"/>
      <c r="X524" s="51"/>
      <c r="Y524" s="51"/>
      <c r="Z524" s="50"/>
      <c r="AA524" s="72">
        <v>524</v>
      </c>
      <c r="AB524" s="72"/>
      <c r="AC524" s="73"/>
      <c r="AD524" s="79">
        <v>1150</v>
      </c>
      <c r="AE524" s="79">
        <v>4021</v>
      </c>
      <c r="AF524" s="79">
        <v>3014</v>
      </c>
      <c r="AG524" s="79">
        <v>92</v>
      </c>
      <c r="AH524" s="79">
        <v>-10800</v>
      </c>
      <c r="AI524" s="79" t="s">
        <v>4606</v>
      </c>
      <c r="AJ524" s="79" t="s">
        <v>4872</v>
      </c>
      <c r="AK524" s="85" t="s">
        <v>5177</v>
      </c>
      <c r="AL524" s="79" t="s">
        <v>5211</v>
      </c>
      <c r="AM524" s="81">
        <v>40584.643738425926</v>
      </c>
      <c r="AN524" s="79" t="s">
        <v>5782</v>
      </c>
      <c r="AO524" s="85" t="s">
        <v>6304</v>
      </c>
      <c r="AP524" s="79" t="s">
        <v>66</v>
      </c>
      <c r="AQ524" s="2"/>
      <c r="AR524" s="3"/>
      <c r="AS524" s="3"/>
      <c r="AT524" s="3"/>
      <c r="AU524" s="3"/>
    </row>
    <row r="525" spans="1:47" x14ac:dyDescent="0.25">
      <c r="A525" s="65" t="s">
        <v>584</v>
      </c>
      <c r="B525" s="66"/>
      <c r="C525" s="66"/>
      <c r="D525" s="67"/>
      <c r="E525" s="69"/>
      <c r="F525" s="103" t="s">
        <v>5739</v>
      </c>
      <c r="G525" s="66"/>
      <c r="H525" s="70"/>
      <c r="I525" s="71"/>
      <c r="J525" s="71"/>
      <c r="K525" s="70" t="s">
        <v>6870</v>
      </c>
      <c r="L525" s="74"/>
      <c r="M525" s="75">
        <v>7400.59912109375</v>
      </c>
      <c r="N525" s="75">
        <v>5778.31640625</v>
      </c>
      <c r="O525" s="76"/>
      <c r="P525" s="77"/>
      <c r="Q525" s="77"/>
      <c r="R525" s="87"/>
      <c r="S525" s="49">
        <v>0</v>
      </c>
      <c r="T525" s="49">
        <v>1</v>
      </c>
      <c r="U525" s="87"/>
      <c r="V525" s="51"/>
      <c r="W525" s="51"/>
      <c r="X525" s="51"/>
      <c r="Y525" s="51"/>
      <c r="Z525" s="50"/>
      <c r="AA525" s="72">
        <v>525</v>
      </c>
      <c r="AB525" s="72"/>
      <c r="AC525" s="73"/>
      <c r="AD525" s="79">
        <v>37</v>
      </c>
      <c r="AE525" s="79">
        <v>24</v>
      </c>
      <c r="AF525" s="79">
        <v>151</v>
      </c>
      <c r="AG525" s="79">
        <v>98</v>
      </c>
      <c r="AH525" s="79"/>
      <c r="AI525" s="79"/>
      <c r="AJ525" s="79"/>
      <c r="AK525" s="79"/>
      <c r="AL525" s="79"/>
      <c r="AM525" s="81">
        <v>42417.61210648148</v>
      </c>
      <c r="AN525" s="79" t="s">
        <v>5782</v>
      </c>
      <c r="AO525" s="85" t="s">
        <v>6305</v>
      </c>
      <c r="AP525" s="79" t="s">
        <v>66</v>
      </c>
      <c r="AQ525" s="2"/>
      <c r="AR525" s="3"/>
      <c r="AS525" s="3"/>
      <c r="AT525" s="3"/>
      <c r="AU525" s="3"/>
    </row>
    <row r="526" spans="1:47" x14ac:dyDescent="0.25">
      <c r="A526" s="65" t="s">
        <v>585</v>
      </c>
      <c r="B526" s="66"/>
      <c r="C526" s="66"/>
      <c r="D526" s="67"/>
      <c r="E526" s="69"/>
      <c r="F526" s="103" t="s">
        <v>5740</v>
      </c>
      <c r="G526" s="66"/>
      <c r="H526" s="70"/>
      <c r="I526" s="71"/>
      <c r="J526" s="71"/>
      <c r="K526" s="70" t="s">
        <v>6871</v>
      </c>
      <c r="L526" s="74"/>
      <c r="M526" s="75">
        <v>7283.51513671875</v>
      </c>
      <c r="N526" s="75">
        <v>8937.6943359375</v>
      </c>
      <c r="O526" s="76"/>
      <c r="P526" s="77"/>
      <c r="Q526" s="77"/>
      <c r="R526" s="87"/>
      <c r="S526" s="49">
        <v>0</v>
      </c>
      <c r="T526" s="49">
        <v>2</v>
      </c>
      <c r="U526" s="87"/>
      <c r="V526" s="51"/>
      <c r="W526" s="51"/>
      <c r="X526" s="51"/>
      <c r="Y526" s="51"/>
      <c r="Z526" s="50"/>
      <c r="AA526" s="72">
        <v>526</v>
      </c>
      <c r="AB526" s="72"/>
      <c r="AC526" s="73"/>
      <c r="AD526" s="79">
        <v>383</v>
      </c>
      <c r="AE526" s="79">
        <v>217</v>
      </c>
      <c r="AF526" s="79">
        <v>1540</v>
      </c>
      <c r="AG526" s="79">
        <v>436</v>
      </c>
      <c r="AH526" s="79">
        <v>-14400</v>
      </c>
      <c r="AI526" s="79" t="s">
        <v>4607</v>
      </c>
      <c r="AJ526" s="79" t="s">
        <v>4676</v>
      </c>
      <c r="AK526" s="79"/>
      <c r="AL526" s="79" t="s">
        <v>5203</v>
      </c>
      <c r="AM526" s="81">
        <v>39611.812442129631</v>
      </c>
      <c r="AN526" s="79" t="s">
        <v>5782</v>
      </c>
      <c r="AO526" s="85" t="s">
        <v>6306</v>
      </c>
      <c r="AP526" s="79" t="s">
        <v>66</v>
      </c>
      <c r="AQ526" s="2"/>
      <c r="AR526" s="3"/>
      <c r="AS526" s="3"/>
      <c r="AT526" s="3"/>
      <c r="AU526" s="3"/>
    </row>
    <row r="527" spans="1:47" x14ac:dyDescent="0.25">
      <c r="A527" s="65" t="s">
        <v>586</v>
      </c>
      <c r="B527" s="66"/>
      <c r="C527" s="66"/>
      <c r="D527" s="67"/>
      <c r="E527" s="69"/>
      <c r="F527" s="103" t="s">
        <v>5741</v>
      </c>
      <c r="G527" s="66"/>
      <c r="H527" s="70"/>
      <c r="I527" s="71"/>
      <c r="J527" s="71"/>
      <c r="K527" s="70" t="s">
        <v>6872</v>
      </c>
      <c r="L527" s="74"/>
      <c r="M527" s="75">
        <v>1076.1925048828125</v>
      </c>
      <c r="N527" s="75">
        <v>6702.09619140625</v>
      </c>
      <c r="O527" s="76"/>
      <c r="P527" s="77"/>
      <c r="Q527" s="77"/>
      <c r="R527" s="87"/>
      <c r="S527" s="49">
        <v>0</v>
      </c>
      <c r="T527" s="49">
        <v>5</v>
      </c>
      <c r="U527" s="87"/>
      <c r="V527" s="51"/>
      <c r="W527" s="51"/>
      <c r="X527" s="51"/>
      <c r="Y527" s="51"/>
      <c r="Z527" s="50"/>
      <c r="AA527" s="72">
        <v>527</v>
      </c>
      <c r="AB527" s="72"/>
      <c r="AC527" s="73"/>
      <c r="AD527" s="79">
        <v>228</v>
      </c>
      <c r="AE527" s="79">
        <v>154</v>
      </c>
      <c r="AF527" s="79">
        <v>1053</v>
      </c>
      <c r="AG527" s="79">
        <v>608</v>
      </c>
      <c r="AH527" s="79">
        <v>-14400</v>
      </c>
      <c r="AI527" s="79" t="s">
        <v>4608</v>
      </c>
      <c r="AJ527" s="79" t="s">
        <v>4873</v>
      </c>
      <c r="AK527" s="85" t="s">
        <v>5178</v>
      </c>
      <c r="AL527" s="79" t="s">
        <v>5203</v>
      </c>
      <c r="AM527" s="81">
        <v>41225.592395833337</v>
      </c>
      <c r="AN527" s="79" t="s">
        <v>5782</v>
      </c>
      <c r="AO527" s="85" t="s">
        <v>6307</v>
      </c>
      <c r="AP527" s="79" t="s">
        <v>66</v>
      </c>
      <c r="AQ527" s="2"/>
      <c r="AR527" s="3"/>
      <c r="AS527" s="3"/>
      <c r="AT527" s="3"/>
      <c r="AU527" s="3"/>
    </row>
    <row r="528" spans="1:47" x14ac:dyDescent="0.25">
      <c r="A528" s="65" t="s">
        <v>588</v>
      </c>
      <c r="B528" s="66"/>
      <c r="C528" s="66"/>
      <c r="D528" s="67"/>
      <c r="E528" s="69"/>
      <c r="F528" s="103" t="s">
        <v>5742</v>
      </c>
      <c r="G528" s="66"/>
      <c r="H528" s="70"/>
      <c r="I528" s="71"/>
      <c r="J528" s="71"/>
      <c r="K528" s="70" t="s">
        <v>6873</v>
      </c>
      <c r="L528" s="74"/>
      <c r="M528" s="75">
        <v>7753.7255859375</v>
      </c>
      <c r="N528" s="75">
        <v>5666.86474609375</v>
      </c>
      <c r="O528" s="76"/>
      <c r="P528" s="77"/>
      <c r="Q528" s="77"/>
      <c r="R528" s="87"/>
      <c r="S528" s="49">
        <v>0</v>
      </c>
      <c r="T528" s="49">
        <v>1</v>
      </c>
      <c r="U528" s="87"/>
      <c r="V528" s="51"/>
      <c r="W528" s="51"/>
      <c r="X528" s="51"/>
      <c r="Y528" s="51"/>
      <c r="Z528" s="50"/>
      <c r="AA528" s="72">
        <v>528</v>
      </c>
      <c r="AB528" s="72"/>
      <c r="AC528" s="73"/>
      <c r="AD528" s="79">
        <v>236</v>
      </c>
      <c r="AE528" s="79">
        <v>306</v>
      </c>
      <c r="AF528" s="79">
        <v>1963</v>
      </c>
      <c r="AG528" s="79">
        <v>5185</v>
      </c>
      <c r="AH528" s="79">
        <v>-25200</v>
      </c>
      <c r="AI528" s="79" t="s">
        <v>4609</v>
      </c>
      <c r="AJ528" s="79" t="s">
        <v>4874</v>
      </c>
      <c r="AK528" s="85" t="s">
        <v>5179</v>
      </c>
      <c r="AL528" s="79" t="s">
        <v>5204</v>
      </c>
      <c r="AM528" s="81">
        <v>41935.904236111113</v>
      </c>
      <c r="AN528" s="79" t="s">
        <v>5782</v>
      </c>
      <c r="AO528" s="85" t="s">
        <v>6308</v>
      </c>
      <c r="AP528" s="79" t="s">
        <v>66</v>
      </c>
      <c r="AQ528" s="2"/>
      <c r="AR528" s="3"/>
      <c r="AS528" s="3"/>
      <c r="AT528" s="3"/>
      <c r="AU528" s="3"/>
    </row>
    <row r="529" spans="1:47" x14ac:dyDescent="0.25">
      <c r="A529" s="65" t="s">
        <v>739</v>
      </c>
      <c r="B529" s="66"/>
      <c r="C529" s="66"/>
      <c r="D529" s="67"/>
      <c r="E529" s="69"/>
      <c r="F529" s="103" t="s">
        <v>5743</v>
      </c>
      <c r="G529" s="66"/>
      <c r="H529" s="70"/>
      <c r="I529" s="71"/>
      <c r="J529" s="71"/>
      <c r="K529" s="70" t="s">
        <v>6874</v>
      </c>
      <c r="L529" s="74"/>
      <c r="M529" s="75">
        <v>2713.1748046875</v>
      </c>
      <c r="N529" s="75">
        <v>4382.21240234375</v>
      </c>
      <c r="O529" s="76"/>
      <c r="P529" s="77"/>
      <c r="Q529" s="77"/>
      <c r="R529" s="87"/>
      <c r="S529" s="49">
        <v>2</v>
      </c>
      <c r="T529" s="49">
        <v>0</v>
      </c>
      <c r="U529" s="87"/>
      <c r="V529" s="51"/>
      <c r="W529" s="51"/>
      <c r="X529" s="51"/>
      <c r="Y529" s="51"/>
      <c r="Z529" s="50"/>
      <c r="AA529" s="72">
        <v>529</v>
      </c>
      <c r="AB529" s="72"/>
      <c r="AC529" s="73"/>
      <c r="AD529" s="79">
        <v>834</v>
      </c>
      <c r="AE529" s="79">
        <v>3878</v>
      </c>
      <c r="AF529" s="79">
        <v>1958</v>
      </c>
      <c r="AG529" s="79">
        <v>136</v>
      </c>
      <c r="AH529" s="79">
        <v>-25200</v>
      </c>
      <c r="AI529" s="79" t="s">
        <v>4610</v>
      </c>
      <c r="AJ529" s="79"/>
      <c r="AK529" s="85" t="s">
        <v>5180</v>
      </c>
      <c r="AL529" s="79" t="s">
        <v>5204</v>
      </c>
      <c r="AM529" s="81">
        <v>40038.59710648148</v>
      </c>
      <c r="AN529" s="79" t="s">
        <v>5782</v>
      </c>
      <c r="AO529" s="85" t="s">
        <v>6309</v>
      </c>
      <c r="AP529" s="79" t="s">
        <v>65</v>
      </c>
      <c r="AQ529" s="2"/>
      <c r="AR529" s="3"/>
      <c r="AS529" s="3"/>
      <c r="AT529" s="3"/>
      <c r="AU529" s="3"/>
    </row>
    <row r="530" spans="1:47" x14ac:dyDescent="0.25">
      <c r="A530" s="65" t="s">
        <v>740</v>
      </c>
      <c r="B530" s="66"/>
      <c r="C530" s="66"/>
      <c r="D530" s="67"/>
      <c r="E530" s="69"/>
      <c r="F530" s="103" t="s">
        <v>5744</v>
      </c>
      <c r="G530" s="66"/>
      <c r="H530" s="70"/>
      <c r="I530" s="71"/>
      <c r="J530" s="71"/>
      <c r="K530" s="70" t="s">
        <v>6875</v>
      </c>
      <c r="L530" s="74"/>
      <c r="M530" s="75">
        <v>2414.44970703125</v>
      </c>
      <c r="N530" s="75">
        <v>3345.76611328125</v>
      </c>
      <c r="O530" s="76"/>
      <c r="P530" s="77"/>
      <c r="Q530" s="77"/>
      <c r="R530" s="87"/>
      <c r="S530" s="49">
        <v>1</v>
      </c>
      <c r="T530" s="49">
        <v>0</v>
      </c>
      <c r="U530" s="87"/>
      <c r="V530" s="51"/>
      <c r="W530" s="51"/>
      <c r="X530" s="51"/>
      <c r="Y530" s="51"/>
      <c r="Z530" s="50"/>
      <c r="AA530" s="72">
        <v>530</v>
      </c>
      <c r="AB530" s="72"/>
      <c r="AC530" s="73"/>
      <c r="AD530" s="79">
        <v>53</v>
      </c>
      <c r="AE530" s="79">
        <v>45</v>
      </c>
      <c r="AF530" s="79">
        <v>115</v>
      </c>
      <c r="AG530" s="79">
        <v>2</v>
      </c>
      <c r="AH530" s="79"/>
      <c r="AI530" s="79"/>
      <c r="AJ530" s="79" t="s">
        <v>4669</v>
      </c>
      <c r="AK530" s="79"/>
      <c r="AL530" s="79"/>
      <c r="AM530" s="81">
        <v>41829.619942129626</v>
      </c>
      <c r="AN530" s="79" t="s">
        <v>5782</v>
      </c>
      <c r="AO530" s="85" t="s">
        <v>6310</v>
      </c>
      <c r="AP530" s="79" t="s">
        <v>65</v>
      </c>
      <c r="AQ530" s="2"/>
      <c r="AR530" s="3"/>
      <c r="AS530" s="3"/>
      <c r="AT530" s="3"/>
      <c r="AU530" s="3"/>
    </row>
    <row r="531" spans="1:47" x14ac:dyDescent="0.25">
      <c r="A531" s="65" t="s">
        <v>741</v>
      </c>
      <c r="B531" s="66"/>
      <c r="C531" s="66"/>
      <c r="D531" s="67"/>
      <c r="E531" s="69"/>
      <c r="F531" s="103" t="s">
        <v>5745</v>
      </c>
      <c r="G531" s="66"/>
      <c r="H531" s="70"/>
      <c r="I531" s="71"/>
      <c r="J531" s="71"/>
      <c r="K531" s="70" t="s">
        <v>6876</v>
      </c>
      <c r="L531" s="74"/>
      <c r="M531" s="75">
        <v>3276.020263671875</v>
      </c>
      <c r="N531" s="75">
        <v>3285.87939453125</v>
      </c>
      <c r="O531" s="76"/>
      <c r="P531" s="77"/>
      <c r="Q531" s="77"/>
      <c r="R531" s="87"/>
      <c r="S531" s="49">
        <v>1</v>
      </c>
      <c r="T531" s="49">
        <v>0</v>
      </c>
      <c r="U531" s="87"/>
      <c r="V531" s="51"/>
      <c r="W531" s="51"/>
      <c r="X531" s="51"/>
      <c r="Y531" s="51"/>
      <c r="Z531" s="50"/>
      <c r="AA531" s="72">
        <v>531</v>
      </c>
      <c r="AB531" s="72"/>
      <c r="AC531" s="73"/>
      <c r="AD531" s="79">
        <v>15</v>
      </c>
      <c r="AE531" s="79">
        <v>18</v>
      </c>
      <c r="AF531" s="79">
        <v>16</v>
      </c>
      <c r="AG531" s="79">
        <v>0</v>
      </c>
      <c r="AH531" s="79"/>
      <c r="AI531" s="79" t="s">
        <v>4611</v>
      </c>
      <c r="AJ531" s="79"/>
      <c r="AK531" s="79"/>
      <c r="AL531" s="79"/>
      <c r="AM531" s="81">
        <v>41429.583252314813</v>
      </c>
      <c r="AN531" s="79" t="s">
        <v>5782</v>
      </c>
      <c r="AO531" s="85" t="s">
        <v>6311</v>
      </c>
      <c r="AP531" s="79" t="s">
        <v>65</v>
      </c>
      <c r="AQ531" s="2"/>
      <c r="AR531" s="3"/>
      <c r="AS531" s="3"/>
      <c r="AT531" s="3"/>
      <c r="AU531" s="3"/>
    </row>
    <row r="532" spans="1:47" x14ac:dyDescent="0.25">
      <c r="A532" s="65" t="s">
        <v>590</v>
      </c>
      <c r="B532" s="66"/>
      <c r="C532" s="66"/>
      <c r="D532" s="67"/>
      <c r="E532" s="69"/>
      <c r="F532" s="103" t="s">
        <v>5746</v>
      </c>
      <c r="G532" s="66"/>
      <c r="H532" s="70"/>
      <c r="I532" s="71"/>
      <c r="J532" s="71"/>
      <c r="K532" s="70" t="s">
        <v>6877</v>
      </c>
      <c r="L532" s="74"/>
      <c r="M532" s="75">
        <v>3390.2744140625</v>
      </c>
      <c r="N532" s="75">
        <v>3393.222900390625</v>
      </c>
      <c r="O532" s="76"/>
      <c r="P532" s="77"/>
      <c r="Q532" s="77"/>
      <c r="R532" s="87"/>
      <c r="S532" s="49">
        <v>2</v>
      </c>
      <c r="T532" s="49">
        <v>1</v>
      </c>
      <c r="U532" s="87"/>
      <c r="V532" s="51"/>
      <c r="W532" s="51"/>
      <c r="X532" s="51"/>
      <c r="Y532" s="51"/>
      <c r="Z532" s="50"/>
      <c r="AA532" s="72">
        <v>532</v>
      </c>
      <c r="AB532" s="72"/>
      <c r="AC532" s="73"/>
      <c r="AD532" s="79">
        <v>1926</v>
      </c>
      <c r="AE532" s="79">
        <v>2199</v>
      </c>
      <c r="AF532" s="79">
        <v>3476</v>
      </c>
      <c r="AG532" s="79">
        <v>6424</v>
      </c>
      <c r="AH532" s="79">
        <v>-14400</v>
      </c>
      <c r="AI532" s="79" t="s">
        <v>4612</v>
      </c>
      <c r="AJ532" s="79" t="s">
        <v>4651</v>
      </c>
      <c r="AK532" s="85" t="s">
        <v>5181</v>
      </c>
      <c r="AL532" s="79" t="s">
        <v>5203</v>
      </c>
      <c r="AM532" s="81">
        <v>41713.033935185187</v>
      </c>
      <c r="AN532" s="79" t="s">
        <v>5782</v>
      </c>
      <c r="AO532" s="85" t="s">
        <v>6312</v>
      </c>
      <c r="AP532" s="79" t="s">
        <v>66</v>
      </c>
      <c r="AQ532" s="2"/>
      <c r="AR532" s="3"/>
      <c r="AS532" s="3"/>
      <c r="AT532" s="3"/>
      <c r="AU532" s="3"/>
    </row>
    <row r="533" spans="1:47" x14ac:dyDescent="0.25">
      <c r="A533" s="65" t="s">
        <v>742</v>
      </c>
      <c r="B533" s="66"/>
      <c r="C533" s="66"/>
      <c r="D533" s="67"/>
      <c r="E533" s="69"/>
      <c r="F533" s="103" t="s">
        <v>5747</v>
      </c>
      <c r="G533" s="66"/>
      <c r="H533" s="70"/>
      <c r="I533" s="71"/>
      <c r="J533" s="71"/>
      <c r="K533" s="70" t="s">
        <v>6878</v>
      </c>
      <c r="L533" s="74"/>
      <c r="M533" s="75">
        <v>2969.627685546875</v>
      </c>
      <c r="N533" s="75">
        <v>2989.650634765625</v>
      </c>
      <c r="O533" s="76"/>
      <c r="P533" s="77"/>
      <c r="Q533" s="77"/>
      <c r="R533" s="87"/>
      <c r="S533" s="49">
        <v>1</v>
      </c>
      <c r="T533" s="49">
        <v>0</v>
      </c>
      <c r="U533" s="87"/>
      <c r="V533" s="51"/>
      <c r="W533" s="51"/>
      <c r="X533" s="51"/>
      <c r="Y533" s="51"/>
      <c r="Z533" s="50"/>
      <c r="AA533" s="72">
        <v>533</v>
      </c>
      <c r="AB533" s="72"/>
      <c r="AC533" s="73"/>
      <c r="AD533" s="79">
        <v>357</v>
      </c>
      <c r="AE533" s="79">
        <v>179</v>
      </c>
      <c r="AF533" s="79">
        <v>66</v>
      </c>
      <c r="AG533" s="79">
        <v>92</v>
      </c>
      <c r="AH533" s="79">
        <v>-18000</v>
      </c>
      <c r="AI533" s="79" t="s">
        <v>4613</v>
      </c>
      <c r="AJ533" s="79"/>
      <c r="AK533" s="85" t="s">
        <v>5182</v>
      </c>
      <c r="AL533" s="79" t="s">
        <v>5207</v>
      </c>
      <c r="AM533" s="81">
        <v>40012.902442129627</v>
      </c>
      <c r="AN533" s="79" t="s">
        <v>5782</v>
      </c>
      <c r="AO533" s="85" t="s">
        <v>6313</v>
      </c>
      <c r="AP533" s="79" t="s">
        <v>65</v>
      </c>
      <c r="AQ533" s="2"/>
      <c r="AR533" s="3"/>
      <c r="AS533" s="3"/>
      <c r="AT533" s="3"/>
      <c r="AU533" s="3"/>
    </row>
    <row r="534" spans="1:47" x14ac:dyDescent="0.25">
      <c r="A534" s="65" t="s">
        <v>592</v>
      </c>
      <c r="B534" s="66"/>
      <c r="C534" s="66"/>
      <c r="D534" s="67"/>
      <c r="E534" s="69"/>
      <c r="F534" s="103" t="s">
        <v>5748</v>
      </c>
      <c r="G534" s="66"/>
      <c r="H534" s="70"/>
      <c r="I534" s="71"/>
      <c r="J534" s="71"/>
      <c r="K534" s="70" t="s">
        <v>6879</v>
      </c>
      <c r="L534" s="74"/>
      <c r="M534" s="75">
        <v>2840.939208984375</v>
      </c>
      <c r="N534" s="75">
        <v>4197.3818359375</v>
      </c>
      <c r="O534" s="76"/>
      <c r="P534" s="77"/>
      <c r="Q534" s="77"/>
      <c r="R534" s="87"/>
      <c r="S534" s="49">
        <v>0</v>
      </c>
      <c r="T534" s="49">
        <v>3</v>
      </c>
      <c r="U534" s="87"/>
      <c r="V534" s="51"/>
      <c r="W534" s="51"/>
      <c r="X534" s="51"/>
      <c r="Y534" s="51"/>
      <c r="Z534" s="50"/>
      <c r="AA534" s="72">
        <v>534</v>
      </c>
      <c r="AB534" s="72"/>
      <c r="AC534" s="73"/>
      <c r="AD534" s="79">
        <v>770</v>
      </c>
      <c r="AE534" s="79">
        <v>499</v>
      </c>
      <c r="AF534" s="79">
        <v>1821</v>
      </c>
      <c r="AG534" s="79">
        <v>2484</v>
      </c>
      <c r="AH534" s="79"/>
      <c r="AI534" s="79" t="s">
        <v>4614</v>
      </c>
      <c r="AJ534" s="79" t="s">
        <v>4875</v>
      </c>
      <c r="AK534" s="79"/>
      <c r="AL534" s="79"/>
      <c r="AM534" s="81">
        <v>41496.952870370369</v>
      </c>
      <c r="AN534" s="79" t="s">
        <v>5782</v>
      </c>
      <c r="AO534" s="85" t="s">
        <v>6314</v>
      </c>
      <c r="AP534" s="79" t="s">
        <v>66</v>
      </c>
      <c r="AQ534" s="2"/>
      <c r="AR534" s="3"/>
      <c r="AS534" s="3"/>
      <c r="AT534" s="3"/>
      <c r="AU534" s="3"/>
    </row>
    <row r="535" spans="1:47" x14ac:dyDescent="0.25">
      <c r="A535" s="65" t="s">
        <v>743</v>
      </c>
      <c r="B535" s="66"/>
      <c r="C535" s="66"/>
      <c r="D535" s="67"/>
      <c r="E535" s="69"/>
      <c r="F535" s="103" t="s">
        <v>5749</v>
      </c>
      <c r="G535" s="66"/>
      <c r="H535" s="70"/>
      <c r="I535" s="71"/>
      <c r="J535" s="71"/>
      <c r="K535" s="70" t="s">
        <v>6880</v>
      </c>
      <c r="L535" s="74"/>
      <c r="M535" s="75">
        <v>2612.09765625</v>
      </c>
      <c r="N535" s="75">
        <v>3613.95849609375</v>
      </c>
      <c r="O535" s="76"/>
      <c r="P535" s="77"/>
      <c r="Q535" s="77"/>
      <c r="R535" s="87"/>
      <c r="S535" s="49">
        <v>2</v>
      </c>
      <c r="T535" s="49">
        <v>0</v>
      </c>
      <c r="U535" s="87"/>
      <c r="V535" s="51"/>
      <c r="W535" s="51"/>
      <c r="X535" s="51"/>
      <c r="Y535" s="51"/>
      <c r="Z535" s="50"/>
      <c r="AA535" s="72">
        <v>535</v>
      </c>
      <c r="AB535" s="72"/>
      <c r="AC535" s="73"/>
      <c r="AD535" s="79">
        <v>24</v>
      </c>
      <c r="AE535" s="79">
        <v>3</v>
      </c>
      <c r="AF535" s="79">
        <v>4</v>
      </c>
      <c r="AG535" s="79">
        <v>4</v>
      </c>
      <c r="AH535" s="79"/>
      <c r="AI535" s="79"/>
      <c r="AJ535" s="79"/>
      <c r="AK535" s="79"/>
      <c r="AL535" s="79"/>
      <c r="AM535" s="81">
        <v>42802.026006944441</v>
      </c>
      <c r="AN535" s="79" t="s">
        <v>5782</v>
      </c>
      <c r="AO535" s="85" t="s">
        <v>6315</v>
      </c>
      <c r="AP535" s="79" t="s">
        <v>65</v>
      </c>
      <c r="AQ535" s="2"/>
      <c r="AR535" s="3"/>
      <c r="AS535" s="3"/>
      <c r="AT535" s="3"/>
      <c r="AU535" s="3"/>
    </row>
    <row r="536" spans="1:47" x14ac:dyDescent="0.25">
      <c r="A536" s="65" t="s">
        <v>593</v>
      </c>
      <c r="B536" s="66"/>
      <c r="C536" s="66"/>
      <c r="D536" s="67"/>
      <c r="E536" s="69"/>
      <c r="F536" s="103" t="s">
        <v>5750</v>
      </c>
      <c r="G536" s="66"/>
      <c r="H536" s="70"/>
      <c r="I536" s="71"/>
      <c r="J536" s="71"/>
      <c r="K536" s="70" t="s">
        <v>6881</v>
      </c>
      <c r="L536" s="74"/>
      <c r="M536" s="75">
        <v>9179.533203125</v>
      </c>
      <c r="N536" s="75">
        <v>2650.48876953125</v>
      </c>
      <c r="O536" s="76"/>
      <c r="P536" s="77"/>
      <c r="Q536" s="77"/>
      <c r="R536" s="87"/>
      <c r="S536" s="49">
        <v>1</v>
      </c>
      <c r="T536" s="49">
        <v>1</v>
      </c>
      <c r="U536" s="87"/>
      <c r="V536" s="51"/>
      <c r="W536" s="51"/>
      <c r="X536" s="51"/>
      <c r="Y536" s="51"/>
      <c r="Z536" s="50"/>
      <c r="AA536" s="72">
        <v>536</v>
      </c>
      <c r="AB536" s="72"/>
      <c r="AC536" s="73"/>
      <c r="AD536" s="79">
        <v>258</v>
      </c>
      <c r="AE536" s="79">
        <v>182</v>
      </c>
      <c r="AF536" s="79">
        <v>3121</v>
      </c>
      <c r="AG536" s="79">
        <v>4</v>
      </c>
      <c r="AH536" s="79">
        <v>-10800</v>
      </c>
      <c r="AI536" s="79" t="s">
        <v>4615</v>
      </c>
      <c r="AJ536" s="79"/>
      <c r="AK536" s="85" t="s">
        <v>5183</v>
      </c>
      <c r="AL536" s="79" t="s">
        <v>5211</v>
      </c>
      <c r="AM536" s="81">
        <v>41311.559224537035</v>
      </c>
      <c r="AN536" s="79" t="s">
        <v>5782</v>
      </c>
      <c r="AO536" s="85" t="s">
        <v>6316</v>
      </c>
      <c r="AP536" s="79" t="s">
        <v>66</v>
      </c>
      <c r="AQ536" s="2"/>
      <c r="AR536" s="3"/>
      <c r="AS536" s="3"/>
      <c r="AT536" s="3"/>
      <c r="AU536" s="3"/>
    </row>
    <row r="537" spans="1:47" x14ac:dyDescent="0.25">
      <c r="A537" s="65" t="s">
        <v>744</v>
      </c>
      <c r="B537" s="66"/>
      <c r="C537" s="66"/>
      <c r="D537" s="67"/>
      <c r="E537" s="69"/>
      <c r="F537" s="103" t="s">
        <v>5751</v>
      </c>
      <c r="G537" s="66"/>
      <c r="H537" s="70"/>
      <c r="I537" s="71"/>
      <c r="J537" s="71"/>
      <c r="K537" s="70" t="s">
        <v>6882</v>
      </c>
      <c r="L537" s="74"/>
      <c r="M537" s="75">
        <v>9818.5673828125</v>
      </c>
      <c r="N537" s="75">
        <v>5581.55322265625</v>
      </c>
      <c r="O537" s="76"/>
      <c r="P537" s="77"/>
      <c r="Q537" s="77"/>
      <c r="R537" s="87"/>
      <c r="S537" s="49">
        <v>3</v>
      </c>
      <c r="T537" s="49">
        <v>0</v>
      </c>
      <c r="U537" s="87"/>
      <c r="V537" s="51"/>
      <c r="W537" s="51"/>
      <c r="X537" s="51"/>
      <c r="Y537" s="51"/>
      <c r="Z537" s="50"/>
      <c r="AA537" s="72">
        <v>537</v>
      </c>
      <c r="AB537" s="72"/>
      <c r="AC537" s="73"/>
      <c r="AD537" s="79">
        <v>236</v>
      </c>
      <c r="AE537" s="79">
        <v>223</v>
      </c>
      <c r="AF537" s="79">
        <v>1027</v>
      </c>
      <c r="AG537" s="79">
        <v>107</v>
      </c>
      <c r="AH537" s="79"/>
      <c r="AI537" s="79"/>
      <c r="AJ537" s="79" t="s">
        <v>4651</v>
      </c>
      <c r="AK537" s="85" t="s">
        <v>5184</v>
      </c>
      <c r="AL537" s="79"/>
      <c r="AM537" s="81">
        <v>42130.69835648148</v>
      </c>
      <c r="AN537" s="79" t="s">
        <v>5782</v>
      </c>
      <c r="AO537" s="85" t="s">
        <v>6317</v>
      </c>
      <c r="AP537" s="79" t="s">
        <v>65</v>
      </c>
      <c r="AQ537" s="2"/>
      <c r="AR537" s="3"/>
      <c r="AS537" s="3"/>
      <c r="AT537" s="3"/>
      <c r="AU537" s="3"/>
    </row>
    <row r="538" spans="1:47" x14ac:dyDescent="0.25">
      <c r="A538" s="65" t="s">
        <v>594</v>
      </c>
      <c r="B538" s="66"/>
      <c r="C538" s="66"/>
      <c r="D538" s="67"/>
      <c r="E538" s="69"/>
      <c r="F538" s="103" t="s">
        <v>5752</v>
      </c>
      <c r="G538" s="66"/>
      <c r="H538" s="70"/>
      <c r="I538" s="71"/>
      <c r="J538" s="71"/>
      <c r="K538" s="70" t="s">
        <v>6883</v>
      </c>
      <c r="L538" s="74"/>
      <c r="M538" s="75">
        <v>9513.96875</v>
      </c>
      <c r="N538" s="75">
        <v>5778.31640625</v>
      </c>
      <c r="O538" s="76"/>
      <c r="P538" s="77"/>
      <c r="Q538" s="77"/>
      <c r="R538" s="87"/>
      <c r="S538" s="49">
        <v>0</v>
      </c>
      <c r="T538" s="49">
        <v>4</v>
      </c>
      <c r="U538" s="87"/>
      <c r="V538" s="51"/>
      <c r="W538" s="51"/>
      <c r="X538" s="51"/>
      <c r="Y538" s="51"/>
      <c r="Z538" s="50"/>
      <c r="AA538" s="72">
        <v>538</v>
      </c>
      <c r="AB538" s="72"/>
      <c r="AC538" s="73"/>
      <c r="AD538" s="79">
        <v>472</v>
      </c>
      <c r="AE538" s="79">
        <v>558</v>
      </c>
      <c r="AF538" s="79">
        <v>24400</v>
      </c>
      <c r="AG538" s="79">
        <v>5582</v>
      </c>
      <c r="AH538" s="79">
        <v>-14400</v>
      </c>
      <c r="AI538" s="79" t="s">
        <v>4616</v>
      </c>
      <c r="AJ538" s="79" t="s">
        <v>4876</v>
      </c>
      <c r="AK538" s="85" t="s">
        <v>5185</v>
      </c>
      <c r="AL538" s="79" t="s">
        <v>5203</v>
      </c>
      <c r="AM538" s="81">
        <v>41660.642881944441</v>
      </c>
      <c r="AN538" s="79" t="s">
        <v>5782</v>
      </c>
      <c r="AO538" s="85" t="s">
        <v>6318</v>
      </c>
      <c r="AP538" s="79" t="s">
        <v>66</v>
      </c>
      <c r="AQ538" s="2"/>
      <c r="AR538" s="3"/>
      <c r="AS538" s="3"/>
      <c r="AT538" s="3"/>
      <c r="AU538" s="3"/>
    </row>
    <row r="539" spans="1:47" x14ac:dyDescent="0.25">
      <c r="A539" s="65" t="s">
        <v>595</v>
      </c>
      <c r="B539" s="66"/>
      <c r="C539" s="66"/>
      <c r="D539" s="67"/>
      <c r="E539" s="69"/>
      <c r="F539" s="103" t="s">
        <v>5753</v>
      </c>
      <c r="G539" s="66"/>
      <c r="H539" s="70"/>
      <c r="I539" s="71"/>
      <c r="J539" s="71"/>
      <c r="K539" s="70" t="s">
        <v>6884</v>
      </c>
      <c r="L539" s="74"/>
      <c r="M539" s="75">
        <v>2386.622314453125</v>
      </c>
      <c r="N539" s="75">
        <v>3817.657958984375</v>
      </c>
      <c r="O539" s="76"/>
      <c r="P539" s="77"/>
      <c r="Q539" s="77"/>
      <c r="R539" s="87"/>
      <c r="S539" s="49">
        <v>0</v>
      </c>
      <c r="T539" s="49">
        <v>1</v>
      </c>
      <c r="U539" s="87"/>
      <c r="V539" s="51"/>
      <c r="W539" s="51"/>
      <c r="X539" s="51"/>
      <c r="Y539" s="51"/>
      <c r="Z539" s="50"/>
      <c r="AA539" s="72">
        <v>539</v>
      </c>
      <c r="AB539" s="72"/>
      <c r="AC539" s="73"/>
      <c r="AD539" s="79">
        <v>287</v>
      </c>
      <c r="AE539" s="79">
        <v>387</v>
      </c>
      <c r="AF539" s="79">
        <v>3874</v>
      </c>
      <c r="AG539" s="79">
        <v>383</v>
      </c>
      <c r="AH539" s="79"/>
      <c r="AI539" s="79" t="s">
        <v>4617</v>
      </c>
      <c r="AJ539" s="79" t="s">
        <v>4645</v>
      </c>
      <c r="AK539" s="85" t="s">
        <v>5186</v>
      </c>
      <c r="AL539" s="79"/>
      <c r="AM539" s="81">
        <v>40564.84988425926</v>
      </c>
      <c r="AN539" s="79" t="s">
        <v>5782</v>
      </c>
      <c r="AO539" s="85" t="s">
        <v>6319</v>
      </c>
      <c r="AP539" s="79" t="s">
        <v>66</v>
      </c>
      <c r="AQ539" s="2"/>
      <c r="AR539" s="3"/>
      <c r="AS539" s="3"/>
      <c r="AT539" s="3"/>
      <c r="AU539" s="3"/>
    </row>
    <row r="540" spans="1:47" x14ac:dyDescent="0.25">
      <c r="A540" s="65" t="s">
        <v>745</v>
      </c>
      <c r="B540" s="66"/>
      <c r="C540" s="66"/>
      <c r="D540" s="67"/>
      <c r="E540" s="69"/>
      <c r="F540" s="103" t="s">
        <v>5754</v>
      </c>
      <c r="G540" s="66"/>
      <c r="H540" s="70"/>
      <c r="I540" s="71"/>
      <c r="J540" s="71"/>
      <c r="K540" s="70" t="s">
        <v>6885</v>
      </c>
      <c r="L540" s="74"/>
      <c r="M540" s="75">
        <v>1103.028076171875</v>
      </c>
      <c r="N540" s="75">
        <v>8147.87353515625</v>
      </c>
      <c r="O540" s="76"/>
      <c r="P540" s="77"/>
      <c r="Q540" s="77"/>
      <c r="R540" s="87"/>
      <c r="S540" s="49">
        <v>1</v>
      </c>
      <c r="T540" s="49">
        <v>0</v>
      </c>
      <c r="U540" s="87"/>
      <c r="V540" s="51"/>
      <c r="W540" s="51"/>
      <c r="X540" s="51"/>
      <c r="Y540" s="51"/>
      <c r="Z540" s="50"/>
      <c r="AA540" s="72">
        <v>540</v>
      </c>
      <c r="AB540" s="72"/>
      <c r="AC540" s="73"/>
      <c r="AD540" s="79">
        <v>24</v>
      </c>
      <c r="AE540" s="79">
        <v>34490</v>
      </c>
      <c r="AF540" s="79">
        <v>116</v>
      </c>
      <c r="AG540" s="79">
        <v>11</v>
      </c>
      <c r="AH540" s="79">
        <v>-14400</v>
      </c>
      <c r="AI540" s="79" t="s">
        <v>4618</v>
      </c>
      <c r="AJ540" s="79"/>
      <c r="AK540" s="85" t="s">
        <v>5187</v>
      </c>
      <c r="AL540" s="79" t="s">
        <v>5203</v>
      </c>
      <c r="AM540" s="81">
        <v>42773.668449074074</v>
      </c>
      <c r="AN540" s="79" t="s">
        <v>5782</v>
      </c>
      <c r="AO540" s="85" t="s">
        <v>6320</v>
      </c>
      <c r="AP540" s="79" t="s">
        <v>65</v>
      </c>
      <c r="AQ540" s="2"/>
      <c r="AR540" s="3"/>
      <c r="AS540" s="3"/>
      <c r="AT540" s="3"/>
      <c r="AU540" s="3"/>
    </row>
    <row r="541" spans="1:47" x14ac:dyDescent="0.25">
      <c r="A541" s="65" t="s">
        <v>746</v>
      </c>
      <c r="B541" s="66"/>
      <c r="C541" s="66"/>
      <c r="D541" s="67"/>
      <c r="E541" s="69"/>
      <c r="F541" s="103" t="s">
        <v>5755</v>
      </c>
      <c r="G541" s="66"/>
      <c r="H541" s="70"/>
      <c r="I541" s="71"/>
      <c r="J541" s="71"/>
      <c r="K541" s="70" t="s">
        <v>6886</v>
      </c>
      <c r="L541" s="74"/>
      <c r="M541" s="75">
        <v>1017.76806640625</v>
      </c>
      <c r="N541" s="75">
        <v>8266.6025390625</v>
      </c>
      <c r="O541" s="76"/>
      <c r="P541" s="77"/>
      <c r="Q541" s="77"/>
      <c r="R541" s="87"/>
      <c r="S541" s="49">
        <v>1</v>
      </c>
      <c r="T541" s="49">
        <v>0</v>
      </c>
      <c r="U541" s="87"/>
      <c r="V541" s="51"/>
      <c r="W541" s="51"/>
      <c r="X541" s="51"/>
      <c r="Y541" s="51"/>
      <c r="Z541" s="50"/>
      <c r="AA541" s="72">
        <v>541</v>
      </c>
      <c r="AB541" s="72"/>
      <c r="AC541" s="73"/>
      <c r="AD541" s="79">
        <v>412</v>
      </c>
      <c r="AE541" s="79">
        <v>880</v>
      </c>
      <c r="AF541" s="79">
        <v>1284</v>
      </c>
      <c r="AG541" s="79">
        <v>649</v>
      </c>
      <c r="AH541" s="79"/>
      <c r="AI541" s="79" t="s">
        <v>4619</v>
      </c>
      <c r="AJ541" s="79" t="s">
        <v>4654</v>
      </c>
      <c r="AK541" s="85" t="s">
        <v>5188</v>
      </c>
      <c r="AL541" s="79"/>
      <c r="AM541" s="81">
        <v>42185.729907407411</v>
      </c>
      <c r="AN541" s="79" t="s">
        <v>5782</v>
      </c>
      <c r="AO541" s="85" t="s">
        <v>6321</v>
      </c>
      <c r="AP541" s="79" t="s">
        <v>65</v>
      </c>
      <c r="AQ541" s="2"/>
      <c r="AR541" s="3"/>
      <c r="AS541" s="3"/>
      <c r="AT541" s="3"/>
      <c r="AU541" s="3"/>
    </row>
    <row r="542" spans="1:47" x14ac:dyDescent="0.25">
      <c r="A542" s="65" t="s">
        <v>747</v>
      </c>
      <c r="B542" s="66"/>
      <c r="C542" s="66"/>
      <c r="D542" s="67"/>
      <c r="E542" s="69"/>
      <c r="F542" s="103" t="s">
        <v>5756</v>
      </c>
      <c r="G542" s="66"/>
      <c r="H542" s="70"/>
      <c r="I542" s="71"/>
      <c r="J542" s="71"/>
      <c r="K542" s="70" t="s">
        <v>6887</v>
      </c>
      <c r="L542" s="74"/>
      <c r="M542" s="75">
        <v>937.9586181640625</v>
      </c>
      <c r="N542" s="75">
        <v>8253.818359375</v>
      </c>
      <c r="O542" s="76"/>
      <c r="P542" s="77"/>
      <c r="Q542" s="77"/>
      <c r="R542" s="87"/>
      <c r="S542" s="49">
        <v>1</v>
      </c>
      <c r="T542" s="49">
        <v>0</v>
      </c>
      <c r="U542" s="87"/>
      <c r="V542" s="51"/>
      <c r="W542" s="51"/>
      <c r="X542" s="51"/>
      <c r="Y542" s="51"/>
      <c r="Z542" s="50"/>
      <c r="AA542" s="72">
        <v>542</v>
      </c>
      <c r="AB542" s="72"/>
      <c r="AC542" s="73"/>
      <c r="AD542" s="79">
        <v>2383</v>
      </c>
      <c r="AE542" s="79">
        <v>10598</v>
      </c>
      <c r="AF542" s="79">
        <v>9527</v>
      </c>
      <c r="AG542" s="79">
        <v>2589</v>
      </c>
      <c r="AH542" s="79">
        <v>-14400</v>
      </c>
      <c r="AI542" s="79" t="s">
        <v>4620</v>
      </c>
      <c r="AJ542" s="79" t="s">
        <v>4652</v>
      </c>
      <c r="AK542" s="85" t="s">
        <v>5188</v>
      </c>
      <c r="AL542" s="79" t="s">
        <v>5203</v>
      </c>
      <c r="AM542" s="81">
        <v>40805.860335648147</v>
      </c>
      <c r="AN542" s="79" t="s">
        <v>5782</v>
      </c>
      <c r="AO542" s="85" t="s">
        <v>6322</v>
      </c>
      <c r="AP542" s="79" t="s">
        <v>65</v>
      </c>
      <c r="AQ542" s="2"/>
      <c r="AR542" s="3"/>
      <c r="AS542" s="3"/>
      <c r="AT542" s="3"/>
      <c r="AU542" s="3"/>
    </row>
    <row r="543" spans="1:47" x14ac:dyDescent="0.25">
      <c r="A543" s="65" t="s">
        <v>748</v>
      </c>
      <c r="B543" s="66"/>
      <c r="C543" s="66"/>
      <c r="D543" s="67"/>
      <c r="E543" s="69"/>
      <c r="F543" s="103" t="s">
        <v>5757</v>
      </c>
      <c r="G543" s="66"/>
      <c r="H543" s="70"/>
      <c r="I543" s="71"/>
      <c r="J543" s="71"/>
      <c r="K543" s="70" t="s">
        <v>6888</v>
      </c>
      <c r="L543" s="74"/>
      <c r="M543" s="75">
        <v>5630.826171875</v>
      </c>
      <c r="N543" s="75">
        <v>9342.904296875</v>
      </c>
      <c r="O543" s="76"/>
      <c r="P543" s="77"/>
      <c r="Q543" s="77"/>
      <c r="R543" s="87"/>
      <c r="S543" s="49">
        <v>1</v>
      </c>
      <c r="T543" s="49">
        <v>0</v>
      </c>
      <c r="U543" s="87"/>
      <c r="V543" s="51"/>
      <c r="W543" s="51"/>
      <c r="X543" s="51"/>
      <c r="Y543" s="51"/>
      <c r="Z543" s="50"/>
      <c r="AA543" s="72">
        <v>543</v>
      </c>
      <c r="AB543" s="72"/>
      <c r="AC543" s="73"/>
      <c r="AD543" s="79">
        <v>29</v>
      </c>
      <c r="AE543" s="79">
        <v>37</v>
      </c>
      <c r="AF543" s="79">
        <v>45</v>
      </c>
      <c r="AG543" s="79">
        <v>140</v>
      </c>
      <c r="AH543" s="79"/>
      <c r="AI543" s="79" t="s">
        <v>4621</v>
      </c>
      <c r="AJ543" s="79" t="s">
        <v>4654</v>
      </c>
      <c r="AK543" s="85" t="s">
        <v>5189</v>
      </c>
      <c r="AL543" s="79"/>
      <c r="AM543" s="81">
        <v>42345.606840277775</v>
      </c>
      <c r="AN543" s="79" t="s">
        <v>5782</v>
      </c>
      <c r="AO543" s="85" t="s">
        <v>6323</v>
      </c>
      <c r="AP543" s="79" t="s">
        <v>65</v>
      </c>
      <c r="AQ543" s="2"/>
      <c r="AR543" s="3"/>
      <c r="AS543" s="3"/>
      <c r="AT543" s="3"/>
      <c r="AU543" s="3"/>
    </row>
    <row r="544" spans="1:47" x14ac:dyDescent="0.25">
      <c r="A544" s="65" t="s">
        <v>749</v>
      </c>
      <c r="B544" s="66"/>
      <c r="C544" s="66"/>
      <c r="D544" s="67"/>
      <c r="E544" s="69"/>
      <c r="F544" s="103" t="s">
        <v>5758</v>
      </c>
      <c r="G544" s="66"/>
      <c r="H544" s="70"/>
      <c r="I544" s="71"/>
      <c r="J544" s="71"/>
      <c r="K544" s="70" t="s">
        <v>6889</v>
      </c>
      <c r="L544" s="74"/>
      <c r="M544" s="75">
        <v>5537.494140625</v>
      </c>
      <c r="N544" s="75">
        <v>9053.6875</v>
      </c>
      <c r="O544" s="76"/>
      <c r="P544" s="77"/>
      <c r="Q544" s="77"/>
      <c r="R544" s="87"/>
      <c r="S544" s="49">
        <v>1</v>
      </c>
      <c r="T544" s="49">
        <v>0</v>
      </c>
      <c r="U544" s="87"/>
      <c r="V544" s="51"/>
      <c r="W544" s="51"/>
      <c r="X544" s="51"/>
      <c r="Y544" s="51"/>
      <c r="Z544" s="50"/>
      <c r="AA544" s="72">
        <v>544</v>
      </c>
      <c r="AB544" s="72"/>
      <c r="AC544" s="73"/>
      <c r="AD544" s="79">
        <v>95</v>
      </c>
      <c r="AE544" s="79">
        <v>1538</v>
      </c>
      <c r="AF544" s="79">
        <v>3153</v>
      </c>
      <c r="AG544" s="79">
        <v>372</v>
      </c>
      <c r="AH544" s="79">
        <v>-25200</v>
      </c>
      <c r="AI544" s="79" t="s">
        <v>4622</v>
      </c>
      <c r="AJ544" s="79" t="s">
        <v>4652</v>
      </c>
      <c r="AK544" s="85" t="s">
        <v>5190</v>
      </c>
      <c r="AL544" s="79" t="s">
        <v>5204</v>
      </c>
      <c r="AM544" s="81">
        <v>40300.078090277777</v>
      </c>
      <c r="AN544" s="79" t="s">
        <v>5782</v>
      </c>
      <c r="AO544" s="85" t="s">
        <v>6324</v>
      </c>
      <c r="AP544" s="79" t="s">
        <v>65</v>
      </c>
      <c r="AQ544" s="2"/>
      <c r="AR544" s="3"/>
      <c r="AS544" s="3"/>
      <c r="AT544" s="3"/>
      <c r="AU544" s="3"/>
    </row>
    <row r="545" spans="1:47" x14ac:dyDescent="0.25">
      <c r="A545" s="65" t="s">
        <v>750</v>
      </c>
      <c r="B545" s="66"/>
      <c r="C545" s="66"/>
      <c r="D545" s="67"/>
      <c r="E545" s="69"/>
      <c r="F545" s="103" t="s">
        <v>5759</v>
      </c>
      <c r="G545" s="66"/>
      <c r="H545" s="70"/>
      <c r="I545" s="71"/>
      <c r="J545" s="71"/>
      <c r="K545" s="70" t="s">
        <v>6890</v>
      </c>
      <c r="L545" s="74"/>
      <c r="M545" s="75">
        <v>5888.70068359375</v>
      </c>
      <c r="N545" s="75">
        <v>7863.53515625</v>
      </c>
      <c r="O545" s="76"/>
      <c r="P545" s="77"/>
      <c r="Q545" s="77"/>
      <c r="R545" s="87"/>
      <c r="S545" s="49">
        <v>1</v>
      </c>
      <c r="T545" s="49">
        <v>0</v>
      </c>
      <c r="U545" s="87"/>
      <c r="V545" s="51"/>
      <c r="W545" s="51"/>
      <c r="X545" s="51"/>
      <c r="Y545" s="51"/>
      <c r="Z545" s="50"/>
      <c r="AA545" s="72">
        <v>545</v>
      </c>
      <c r="AB545" s="72"/>
      <c r="AC545" s="73"/>
      <c r="AD545" s="79">
        <v>4493</v>
      </c>
      <c r="AE545" s="79">
        <v>42316</v>
      </c>
      <c r="AF545" s="79">
        <v>15827</v>
      </c>
      <c r="AG545" s="79">
        <v>12147</v>
      </c>
      <c r="AH545" s="79">
        <v>-14400</v>
      </c>
      <c r="AI545" s="79" t="s">
        <v>4623</v>
      </c>
      <c r="AJ545" s="79" t="s">
        <v>4877</v>
      </c>
      <c r="AK545" s="85" t="s">
        <v>5191</v>
      </c>
      <c r="AL545" s="79" t="s">
        <v>5203</v>
      </c>
      <c r="AM545" s="81">
        <v>39523.647916666669</v>
      </c>
      <c r="AN545" s="79" t="s">
        <v>5782</v>
      </c>
      <c r="AO545" s="85" t="s">
        <v>6325</v>
      </c>
      <c r="AP545" s="79" t="s">
        <v>65</v>
      </c>
      <c r="AQ545" s="2"/>
      <c r="AR545" s="3"/>
      <c r="AS545" s="3"/>
      <c r="AT545" s="3"/>
      <c r="AU545" s="3"/>
    </row>
    <row r="546" spans="1:47" x14ac:dyDescent="0.25">
      <c r="A546" s="65" t="s">
        <v>600</v>
      </c>
      <c r="B546" s="66"/>
      <c r="C546" s="66"/>
      <c r="D546" s="67"/>
      <c r="E546" s="69"/>
      <c r="F546" s="103" t="s">
        <v>5760</v>
      </c>
      <c r="G546" s="66"/>
      <c r="H546" s="70"/>
      <c r="I546" s="71"/>
      <c r="J546" s="71"/>
      <c r="K546" s="70" t="s">
        <v>6891</v>
      </c>
      <c r="L546" s="74"/>
      <c r="M546" s="75">
        <v>5987.99658203125</v>
      </c>
      <c r="N546" s="75">
        <v>9394.71484375</v>
      </c>
      <c r="O546" s="76"/>
      <c r="P546" s="77"/>
      <c r="Q546" s="77"/>
      <c r="R546" s="87"/>
      <c r="S546" s="49">
        <v>0</v>
      </c>
      <c r="T546" s="49">
        <v>2</v>
      </c>
      <c r="U546" s="87"/>
      <c r="V546" s="51"/>
      <c r="W546" s="51"/>
      <c r="X546" s="51"/>
      <c r="Y546" s="51"/>
      <c r="Z546" s="50"/>
      <c r="AA546" s="72">
        <v>546</v>
      </c>
      <c r="AB546" s="72"/>
      <c r="AC546" s="73"/>
      <c r="AD546" s="79">
        <v>255</v>
      </c>
      <c r="AE546" s="79">
        <v>325</v>
      </c>
      <c r="AF546" s="79">
        <v>3612</v>
      </c>
      <c r="AG546" s="79">
        <v>1269</v>
      </c>
      <c r="AH546" s="79"/>
      <c r="AI546" s="79" t="s">
        <v>4624</v>
      </c>
      <c r="AJ546" s="79" t="s">
        <v>4878</v>
      </c>
      <c r="AK546" s="79"/>
      <c r="AL546" s="79"/>
      <c r="AM546" s="81">
        <v>41856.54996527778</v>
      </c>
      <c r="AN546" s="79" t="s">
        <v>5782</v>
      </c>
      <c r="AO546" s="85" t="s">
        <v>6326</v>
      </c>
      <c r="AP546" s="79" t="s">
        <v>66</v>
      </c>
      <c r="AQ546" s="2"/>
      <c r="AR546" s="3"/>
      <c r="AS546" s="3"/>
      <c r="AT546" s="3"/>
      <c r="AU546" s="3"/>
    </row>
    <row r="547" spans="1:47" x14ac:dyDescent="0.25">
      <c r="A547" s="65" t="s">
        <v>609</v>
      </c>
      <c r="B547" s="66"/>
      <c r="C547" s="66"/>
      <c r="D547" s="67"/>
      <c r="E547" s="69"/>
      <c r="F547" s="103" t="s">
        <v>5761</v>
      </c>
      <c r="G547" s="66"/>
      <c r="H547" s="70"/>
      <c r="I547" s="71"/>
      <c r="J547" s="71"/>
      <c r="K547" s="70" t="s">
        <v>6892</v>
      </c>
      <c r="L547" s="74"/>
      <c r="M547" s="75">
        <v>6083.1904296875</v>
      </c>
      <c r="N547" s="75">
        <v>8935.7265625</v>
      </c>
      <c r="O547" s="76"/>
      <c r="P547" s="77"/>
      <c r="Q547" s="77"/>
      <c r="R547" s="87"/>
      <c r="S547" s="49">
        <v>6</v>
      </c>
      <c r="T547" s="49">
        <v>2</v>
      </c>
      <c r="U547" s="87"/>
      <c r="V547" s="51"/>
      <c r="W547" s="51"/>
      <c r="X547" s="51"/>
      <c r="Y547" s="51"/>
      <c r="Z547" s="50"/>
      <c r="AA547" s="72">
        <v>547</v>
      </c>
      <c r="AB547" s="72"/>
      <c r="AC547" s="73"/>
      <c r="AD547" s="79">
        <v>6098</v>
      </c>
      <c r="AE547" s="79">
        <v>5612</v>
      </c>
      <c r="AF547" s="79">
        <v>23455</v>
      </c>
      <c r="AG547" s="79">
        <v>14857</v>
      </c>
      <c r="AH547" s="79">
        <v>-14400</v>
      </c>
      <c r="AI547" s="79" t="s">
        <v>4625</v>
      </c>
      <c r="AJ547" s="79" t="s">
        <v>4879</v>
      </c>
      <c r="AK547" s="85" t="s">
        <v>5192</v>
      </c>
      <c r="AL547" s="79" t="s">
        <v>5203</v>
      </c>
      <c r="AM547" s="81">
        <v>39916.982199074075</v>
      </c>
      <c r="AN547" s="79" t="s">
        <v>5782</v>
      </c>
      <c r="AO547" s="85" t="s">
        <v>6327</v>
      </c>
      <c r="AP547" s="79" t="s">
        <v>66</v>
      </c>
      <c r="AQ547" s="2"/>
      <c r="AR547" s="3"/>
      <c r="AS547" s="3"/>
      <c r="AT547" s="3"/>
      <c r="AU547" s="3"/>
    </row>
    <row r="548" spans="1:47" x14ac:dyDescent="0.25">
      <c r="A548" s="65" t="s">
        <v>601</v>
      </c>
      <c r="B548" s="66"/>
      <c r="C548" s="66"/>
      <c r="D548" s="67"/>
      <c r="E548" s="69"/>
      <c r="F548" s="103" t="s">
        <v>5762</v>
      </c>
      <c r="G548" s="66"/>
      <c r="H548" s="70"/>
      <c r="I548" s="71"/>
      <c r="J548" s="71"/>
      <c r="K548" s="70" t="s">
        <v>6893</v>
      </c>
      <c r="L548" s="74"/>
      <c r="M548" s="75">
        <v>4542.82763671875</v>
      </c>
      <c r="N548" s="75">
        <v>8220.2373046875</v>
      </c>
      <c r="O548" s="76"/>
      <c r="P548" s="77"/>
      <c r="Q548" s="77"/>
      <c r="R548" s="87"/>
      <c r="S548" s="49">
        <v>0</v>
      </c>
      <c r="T548" s="49">
        <v>1</v>
      </c>
      <c r="U548" s="87"/>
      <c r="V548" s="51"/>
      <c r="W548" s="51"/>
      <c r="X548" s="51"/>
      <c r="Y548" s="51"/>
      <c r="Z548" s="50"/>
      <c r="AA548" s="72">
        <v>548</v>
      </c>
      <c r="AB548" s="72"/>
      <c r="AC548" s="73"/>
      <c r="AD548" s="79">
        <v>266</v>
      </c>
      <c r="AE548" s="79">
        <v>320</v>
      </c>
      <c r="AF548" s="79">
        <v>464</v>
      </c>
      <c r="AG548" s="79">
        <v>96</v>
      </c>
      <c r="AH548" s="79">
        <v>-14400</v>
      </c>
      <c r="AI548" s="79" t="s">
        <v>4626</v>
      </c>
      <c r="AJ548" s="79" t="s">
        <v>4880</v>
      </c>
      <c r="AK548" s="85" t="s">
        <v>5193</v>
      </c>
      <c r="AL548" s="79" t="s">
        <v>5203</v>
      </c>
      <c r="AM548" s="81">
        <v>41296.026828703703</v>
      </c>
      <c r="AN548" s="79" t="s">
        <v>5782</v>
      </c>
      <c r="AO548" s="85" t="s">
        <v>6328</v>
      </c>
      <c r="AP548" s="79" t="s">
        <v>66</v>
      </c>
      <c r="AQ548" s="2"/>
      <c r="AR548" s="3"/>
      <c r="AS548" s="3"/>
      <c r="AT548" s="3"/>
      <c r="AU548" s="3"/>
    </row>
    <row r="549" spans="1:47" x14ac:dyDescent="0.25">
      <c r="A549" s="65" t="s">
        <v>602</v>
      </c>
      <c r="B549" s="66"/>
      <c r="C549" s="66"/>
      <c r="D549" s="67"/>
      <c r="E549" s="69"/>
      <c r="F549" s="103" t="s">
        <v>5763</v>
      </c>
      <c r="G549" s="66"/>
      <c r="H549" s="70"/>
      <c r="I549" s="71"/>
      <c r="J549" s="71"/>
      <c r="K549" s="70" t="s">
        <v>6894</v>
      </c>
      <c r="L549" s="74"/>
      <c r="M549" s="75">
        <v>3180.32177734375</v>
      </c>
      <c r="N549" s="75">
        <v>3071.155029296875</v>
      </c>
      <c r="O549" s="76"/>
      <c r="P549" s="77"/>
      <c r="Q549" s="77"/>
      <c r="R549" s="87"/>
      <c r="S549" s="49">
        <v>0</v>
      </c>
      <c r="T549" s="49">
        <v>1</v>
      </c>
      <c r="U549" s="87"/>
      <c r="V549" s="51"/>
      <c r="W549" s="51"/>
      <c r="X549" s="51"/>
      <c r="Y549" s="51"/>
      <c r="Z549" s="50"/>
      <c r="AA549" s="72">
        <v>549</v>
      </c>
      <c r="AB549" s="72"/>
      <c r="AC549" s="73"/>
      <c r="AD549" s="79">
        <v>1431</v>
      </c>
      <c r="AE549" s="79">
        <v>420</v>
      </c>
      <c r="AF549" s="79">
        <v>223</v>
      </c>
      <c r="AG549" s="79">
        <v>28</v>
      </c>
      <c r="AH549" s="79"/>
      <c r="AI549" s="79" t="s">
        <v>4627</v>
      </c>
      <c r="AJ549" s="79" t="s">
        <v>4651</v>
      </c>
      <c r="AK549" s="79"/>
      <c r="AL549" s="79"/>
      <c r="AM549" s="81">
        <v>41426.68917824074</v>
      </c>
      <c r="AN549" s="79" t="s">
        <v>5782</v>
      </c>
      <c r="AO549" s="85" t="s">
        <v>6329</v>
      </c>
      <c r="AP549" s="79" t="s">
        <v>66</v>
      </c>
      <c r="AQ549" s="2"/>
      <c r="AR549" s="3"/>
      <c r="AS549" s="3"/>
      <c r="AT549" s="3"/>
      <c r="AU549" s="3"/>
    </row>
    <row r="550" spans="1:47" x14ac:dyDescent="0.25">
      <c r="A550" s="65" t="s">
        <v>603</v>
      </c>
      <c r="B550" s="66"/>
      <c r="C550" s="66"/>
      <c r="D550" s="67"/>
      <c r="E550" s="69"/>
      <c r="F550" s="103" t="s">
        <v>5764</v>
      </c>
      <c r="G550" s="66"/>
      <c r="H550" s="70"/>
      <c r="I550" s="71"/>
      <c r="J550" s="71"/>
      <c r="K550" s="70" t="s">
        <v>6895</v>
      </c>
      <c r="L550" s="74"/>
      <c r="M550" s="75">
        <v>2006.9671630859375</v>
      </c>
      <c r="N550" s="75">
        <v>8061.9931640625</v>
      </c>
      <c r="O550" s="76"/>
      <c r="P550" s="77"/>
      <c r="Q550" s="77"/>
      <c r="R550" s="87"/>
      <c r="S550" s="49">
        <v>0</v>
      </c>
      <c r="T550" s="49">
        <v>1</v>
      </c>
      <c r="U550" s="87"/>
      <c r="V550" s="51"/>
      <c r="W550" s="51"/>
      <c r="X550" s="51"/>
      <c r="Y550" s="51"/>
      <c r="Z550" s="50"/>
      <c r="AA550" s="72">
        <v>550</v>
      </c>
      <c r="AB550" s="72"/>
      <c r="AC550" s="73"/>
      <c r="AD550" s="79">
        <v>82</v>
      </c>
      <c r="AE550" s="79">
        <v>60</v>
      </c>
      <c r="AF550" s="79">
        <v>534</v>
      </c>
      <c r="AG550" s="79">
        <v>482</v>
      </c>
      <c r="AH550" s="79"/>
      <c r="AI550" s="79" t="s">
        <v>4628</v>
      </c>
      <c r="AJ550" s="79" t="s">
        <v>4881</v>
      </c>
      <c r="AK550" s="79"/>
      <c r="AL550" s="79"/>
      <c r="AM550" s="81">
        <v>42739.922175925924</v>
      </c>
      <c r="AN550" s="79" t="s">
        <v>5782</v>
      </c>
      <c r="AO550" s="85" t="s">
        <v>6330</v>
      </c>
      <c r="AP550" s="79" t="s">
        <v>66</v>
      </c>
      <c r="AQ550" s="2"/>
      <c r="AR550" s="3"/>
      <c r="AS550" s="3"/>
      <c r="AT550" s="3"/>
      <c r="AU550" s="3"/>
    </row>
    <row r="551" spans="1:47" x14ac:dyDescent="0.25">
      <c r="A551" s="65" t="s">
        <v>604</v>
      </c>
      <c r="B551" s="66"/>
      <c r="C551" s="66"/>
      <c r="D551" s="67"/>
      <c r="E551" s="69"/>
      <c r="F551" s="103" t="s">
        <v>5765</v>
      </c>
      <c r="G551" s="66"/>
      <c r="H551" s="70"/>
      <c r="I551" s="71"/>
      <c r="J551" s="71"/>
      <c r="K551" s="70" t="s">
        <v>6896</v>
      </c>
      <c r="L551" s="74"/>
      <c r="M551" s="75">
        <v>7235.41064453125</v>
      </c>
      <c r="N551" s="75">
        <v>8164.703125</v>
      </c>
      <c r="O551" s="76"/>
      <c r="P551" s="77"/>
      <c r="Q551" s="77"/>
      <c r="R551" s="87"/>
      <c r="S551" s="49">
        <v>0</v>
      </c>
      <c r="T551" s="49">
        <v>3</v>
      </c>
      <c r="U551" s="87"/>
      <c r="V551" s="51"/>
      <c r="W551" s="51"/>
      <c r="X551" s="51"/>
      <c r="Y551" s="51"/>
      <c r="Z551" s="50"/>
      <c r="AA551" s="72">
        <v>551</v>
      </c>
      <c r="AB551" s="72"/>
      <c r="AC551" s="73"/>
      <c r="AD551" s="79">
        <v>144</v>
      </c>
      <c r="AE551" s="79">
        <v>126</v>
      </c>
      <c r="AF551" s="79">
        <v>529</v>
      </c>
      <c r="AG551" s="79">
        <v>1966</v>
      </c>
      <c r="AH551" s="79">
        <v>-14400</v>
      </c>
      <c r="AI551" s="79" t="s">
        <v>4629</v>
      </c>
      <c r="AJ551" s="79" t="s">
        <v>4650</v>
      </c>
      <c r="AK551" s="79"/>
      <c r="AL551" s="79" t="s">
        <v>5203</v>
      </c>
      <c r="AM551" s="81">
        <v>40957.13559027778</v>
      </c>
      <c r="AN551" s="79" t="s">
        <v>5782</v>
      </c>
      <c r="AO551" s="85" t="s">
        <v>6331</v>
      </c>
      <c r="AP551" s="79" t="s">
        <v>66</v>
      </c>
      <c r="AQ551" s="2"/>
      <c r="AR551" s="3"/>
      <c r="AS551" s="3"/>
      <c r="AT551" s="3"/>
      <c r="AU551" s="3"/>
    </row>
    <row r="552" spans="1:47" x14ac:dyDescent="0.25">
      <c r="A552" s="65" t="s">
        <v>751</v>
      </c>
      <c r="B552" s="66"/>
      <c r="C552" s="66"/>
      <c r="D552" s="67"/>
      <c r="E552" s="69"/>
      <c r="F552" s="103" t="s">
        <v>5766</v>
      </c>
      <c r="G552" s="66"/>
      <c r="H552" s="70"/>
      <c r="I552" s="71"/>
      <c r="J552" s="71"/>
      <c r="K552" s="70" t="s">
        <v>6897</v>
      </c>
      <c r="L552" s="74"/>
      <c r="M552" s="75">
        <v>7736.6103515625</v>
      </c>
      <c r="N552" s="75">
        <v>8008.60595703125</v>
      </c>
      <c r="O552" s="76"/>
      <c r="P552" s="77"/>
      <c r="Q552" s="77"/>
      <c r="R552" s="87"/>
      <c r="S552" s="49">
        <v>1</v>
      </c>
      <c r="T552" s="49">
        <v>0</v>
      </c>
      <c r="U552" s="87"/>
      <c r="V552" s="51"/>
      <c r="W552" s="51"/>
      <c r="X552" s="51"/>
      <c r="Y552" s="51"/>
      <c r="Z552" s="50"/>
      <c r="AA552" s="72">
        <v>552</v>
      </c>
      <c r="AB552" s="72"/>
      <c r="AC552" s="73"/>
      <c r="AD552" s="79">
        <v>520</v>
      </c>
      <c r="AE552" s="79">
        <v>4326</v>
      </c>
      <c r="AF552" s="79">
        <v>8882</v>
      </c>
      <c r="AG552" s="79">
        <v>844</v>
      </c>
      <c r="AH552" s="79">
        <v>-14400</v>
      </c>
      <c r="AI552" s="79" t="s">
        <v>4630</v>
      </c>
      <c r="AJ552" s="79" t="s">
        <v>4644</v>
      </c>
      <c r="AK552" s="85" t="s">
        <v>5194</v>
      </c>
      <c r="AL552" s="79" t="s">
        <v>5203</v>
      </c>
      <c r="AM552" s="81">
        <v>39944.873298611114</v>
      </c>
      <c r="AN552" s="79" t="s">
        <v>5782</v>
      </c>
      <c r="AO552" s="85" t="s">
        <v>6332</v>
      </c>
      <c r="AP552" s="79" t="s">
        <v>65</v>
      </c>
      <c r="AQ552" s="2"/>
      <c r="AR552" s="3"/>
      <c r="AS552" s="3"/>
      <c r="AT552" s="3"/>
      <c r="AU552" s="3"/>
    </row>
    <row r="553" spans="1:47" x14ac:dyDescent="0.25">
      <c r="A553" s="65" t="s">
        <v>607</v>
      </c>
      <c r="B553" s="66"/>
      <c r="C553" s="66"/>
      <c r="D553" s="67"/>
      <c r="E553" s="69"/>
      <c r="F553" s="103" t="s">
        <v>5767</v>
      </c>
      <c r="G553" s="66"/>
      <c r="H553" s="70"/>
      <c r="I553" s="71"/>
      <c r="J553" s="71"/>
      <c r="K553" s="70" t="s">
        <v>6898</v>
      </c>
      <c r="L553" s="74"/>
      <c r="M553" s="75">
        <v>7746.43701171875</v>
      </c>
      <c r="N553" s="75">
        <v>9060.2685546875</v>
      </c>
      <c r="O553" s="76"/>
      <c r="P553" s="77"/>
      <c r="Q553" s="77"/>
      <c r="R553" s="87"/>
      <c r="S553" s="49">
        <v>0</v>
      </c>
      <c r="T553" s="49">
        <v>1</v>
      </c>
      <c r="U553" s="87"/>
      <c r="V553" s="51"/>
      <c r="W553" s="51"/>
      <c r="X553" s="51"/>
      <c r="Y553" s="51"/>
      <c r="Z553" s="50"/>
      <c r="AA553" s="72">
        <v>553</v>
      </c>
      <c r="AB553" s="72"/>
      <c r="AC553" s="73"/>
      <c r="AD553" s="79">
        <v>204</v>
      </c>
      <c r="AE553" s="79">
        <v>569</v>
      </c>
      <c r="AF553" s="79">
        <v>2283</v>
      </c>
      <c r="AG553" s="79">
        <v>1598</v>
      </c>
      <c r="AH553" s="79">
        <v>-14400</v>
      </c>
      <c r="AI553" s="79" t="s">
        <v>4631</v>
      </c>
      <c r="AJ553" s="79" t="s">
        <v>4882</v>
      </c>
      <c r="AK553" s="85" t="s">
        <v>5195</v>
      </c>
      <c r="AL553" s="79" t="s">
        <v>5203</v>
      </c>
      <c r="AM553" s="81">
        <v>39901.003495370373</v>
      </c>
      <c r="AN553" s="79" t="s">
        <v>5782</v>
      </c>
      <c r="AO553" s="85" t="s">
        <v>6333</v>
      </c>
      <c r="AP553" s="79" t="s">
        <v>66</v>
      </c>
      <c r="AQ553" s="2"/>
      <c r="AR553" s="3"/>
      <c r="AS553" s="3"/>
      <c r="AT553" s="3"/>
      <c r="AU553" s="3"/>
    </row>
    <row r="554" spans="1:47" x14ac:dyDescent="0.25">
      <c r="A554" s="65" t="s">
        <v>610</v>
      </c>
      <c r="B554" s="66"/>
      <c r="C554" s="66"/>
      <c r="D554" s="67"/>
      <c r="E554" s="69"/>
      <c r="F554" s="103" t="s">
        <v>5768</v>
      </c>
      <c r="G554" s="66"/>
      <c r="H554" s="70"/>
      <c r="I554" s="71"/>
      <c r="J554" s="71"/>
      <c r="K554" s="70" t="s">
        <v>6899</v>
      </c>
      <c r="L554" s="74"/>
      <c r="M554" s="75">
        <v>6184.07666015625</v>
      </c>
      <c r="N554" s="75">
        <v>8539.1748046875</v>
      </c>
      <c r="O554" s="76"/>
      <c r="P554" s="77"/>
      <c r="Q554" s="77"/>
      <c r="R554" s="87"/>
      <c r="S554" s="49">
        <v>0</v>
      </c>
      <c r="T554" s="49">
        <v>3</v>
      </c>
      <c r="U554" s="87"/>
      <c r="V554" s="51"/>
      <c r="W554" s="51"/>
      <c r="X554" s="51"/>
      <c r="Y554" s="51"/>
      <c r="Z554" s="50"/>
      <c r="AA554" s="72">
        <v>554</v>
      </c>
      <c r="AB554" s="72"/>
      <c r="AC554" s="73"/>
      <c r="AD554" s="79">
        <v>129</v>
      </c>
      <c r="AE554" s="79">
        <v>280</v>
      </c>
      <c r="AF554" s="79">
        <v>5274</v>
      </c>
      <c r="AG554" s="79">
        <v>2843</v>
      </c>
      <c r="AH554" s="79">
        <v>-18000</v>
      </c>
      <c r="AI554" s="79" t="s">
        <v>4632</v>
      </c>
      <c r="AJ554" s="79" t="s">
        <v>4883</v>
      </c>
      <c r="AK554" s="79"/>
      <c r="AL554" s="79" t="s">
        <v>5208</v>
      </c>
      <c r="AM554" s="81">
        <v>40917.211817129632</v>
      </c>
      <c r="AN554" s="79" t="s">
        <v>5782</v>
      </c>
      <c r="AO554" s="85" t="s">
        <v>6334</v>
      </c>
      <c r="AP554" s="79" t="s">
        <v>66</v>
      </c>
      <c r="AQ554" s="2"/>
      <c r="AR554" s="3"/>
      <c r="AS554" s="3"/>
      <c r="AT554" s="3"/>
      <c r="AU554" s="3"/>
    </row>
    <row r="555" spans="1:47" x14ac:dyDescent="0.25">
      <c r="A555" s="65" t="s">
        <v>611</v>
      </c>
      <c r="B555" s="66"/>
      <c r="C555" s="66"/>
      <c r="D555" s="67"/>
      <c r="E555" s="69"/>
      <c r="F555" s="103" t="s">
        <v>5769</v>
      </c>
      <c r="G555" s="66"/>
      <c r="H555" s="70"/>
      <c r="I555" s="71"/>
      <c r="J555" s="71"/>
      <c r="K555" s="70" t="s">
        <v>6900</v>
      </c>
      <c r="L555" s="74"/>
      <c r="M555" s="75">
        <v>5965.75927734375</v>
      </c>
      <c r="N555" s="75">
        <v>8349.6103515625</v>
      </c>
      <c r="O555" s="76"/>
      <c r="P555" s="77"/>
      <c r="Q555" s="77"/>
      <c r="R555" s="87"/>
      <c r="S555" s="49">
        <v>0</v>
      </c>
      <c r="T555" s="49">
        <v>2</v>
      </c>
      <c r="U555" s="87"/>
      <c r="V555" s="51"/>
      <c r="W555" s="51"/>
      <c r="X555" s="51"/>
      <c r="Y555" s="51"/>
      <c r="Z555" s="50"/>
      <c r="AA555" s="72">
        <v>555</v>
      </c>
      <c r="AB555" s="72"/>
      <c r="AC555" s="73"/>
      <c r="AD555" s="79">
        <v>154</v>
      </c>
      <c r="AE555" s="79">
        <v>95</v>
      </c>
      <c r="AF555" s="79">
        <v>233</v>
      </c>
      <c r="AG555" s="79">
        <v>356</v>
      </c>
      <c r="AH555" s="79">
        <v>-10800</v>
      </c>
      <c r="AI555" s="79" t="s">
        <v>4633</v>
      </c>
      <c r="AJ555" s="79" t="s">
        <v>4884</v>
      </c>
      <c r="AK555" s="79"/>
      <c r="AL555" s="79" t="s">
        <v>5211</v>
      </c>
      <c r="AM555" s="81">
        <v>41485.915555555555</v>
      </c>
      <c r="AN555" s="79" t="s">
        <v>5782</v>
      </c>
      <c r="AO555" s="85" t="s">
        <v>6335</v>
      </c>
      <c r="AP555" s="79" t="s">
        <v>66</v>
      </c>
      <c r="AQ555" s="2"/>
      <c r="AR555" s="3"/>
      <c r="AS555" s="3"/>
      <c r="AT555" s="3"/>
      <c r="AU555" s="3"/>
    </row>
    <row r="556" spans="1:47" x14ac:dyDescent="0.25">
      <c r="A556" s="65" t="s">
        <v>612</v>
      </c>
      <c r="B556" s="66"/>
      <c r="C556" s="66"/>
      <c r="D556" s="67"/>
      <c r="E556" s="69"/>
      <c r="F556" s="103" t="s">
        <v>5770</v>
      </c>
      <c r="G556" s="66"/>
      <c r="H556" s="70"/>
      <c r="I556" s="71"/>
      <c r="J556" s="71"/>
      <c r="K556" s="70" t="s">
        <v>6901</v>
      </c>
      <c r="L556" s="74"/>
      <c r="M556" s="75">
        <v>7941.291015625</v>
      </c>
      <c r="N556" s="75">
        <v>7984.65771484375</v>
      </c>
      <c r="O556" s="76"/>
      <c r="P556" s="77"/>
      <c r="Q556" s="77"/>
      <c r="R556" s="87"/>
      <c r="S556" s="49">
        <v>0</v>
      </c>
      <c r="T556" s="49">
        <v>1</v>
      </c>
      <c r="U556" s="87"/>
      <c r="V556" s="51"/>
      <c r="W556" s="51"/>
      <c r="X556" s="51"/>
      <c r="Y556" s="51"/>
      <c r="Z556" s="50"/>
      <c r="AA556" s="72">
        <v>556</v>
      </c>
      <c r="AB556" s="72"/>
      <c r="AC556" s="73"/>
      <c r="AD556" s="79">
        <v>611</v>
      </c>
      <c r="AE556" s="79">
        <v>726</v>
      </c>
      <c r="AF556" s="79">
        <v>6358</v>
      </c>
      <c r="AG556" s="79">
        <v>11248</v>
      </c>
      <c r="AH556" s="79">
        <v>-18000</v>
      </c>
      <c r="AI556" s="79" t="s">
        <v>4634</v>
      </c>
      <c r="AJ556" s="79" t="s">
        <v>4645</v>
      </c>
      <c r="AK556" s="85" t="s">
        <v>5196</v>
      </c>
      <c r="AL556" s="79" t="s">
        <v>5208</v>
      </c>
      <c r="AM556" s="81">
        <v>40247.822662037041</v>
      </c>
      <c r="AN556" s="79" t="s">
        <v>5782</v>
      </c>
      <c r="AO556" s="85" t="s">
        <v>6336</v>
      </c>
      <c r="AP556" s="79" t="s">
        <v>66</v>
      </c>
      <c r="AQ556" s="2"/>
      <c r="AR556" s="3"/>
      <c r="AS556" s="3"/>
      <c r="AT556" s="3"/>
      <c r="AU556" s="3"/>
    </row>
    <row r="557" spans="1:47" x14ac:dyDescent="0.25">
      <c r="A557" s="65" t="s">
        <v>613</v>
      </c>
      <c r="B557" s="66"/>
      <c r="C557" s="66"/>
      <c r="D557" s="67"/>
      <c r="E557" s="69"/>
      <c r="F557" s="103" t="s">
        <v>5771</v>
      </c>
      <c r="G557" s="66"/>
      <c r="H557" s="70"/>
      <c r="I557" s="71"/>
      <c r="J557" s="71"/>
      <c r="K557" s="70" t="s">
        <v>6902</v>
      </c>
      <c r="L557" s="74"/>
      <c r="M557" s="75">
        <v>7362.24609375</v>
      </c>
      <c r="N557" s="75">
        <v>7932.26318359375</v>
      </c>
      <c r="O557" s="76"/>
      <c r="P557" s="77"/>
      <c r="Q557" s="77"/>
      <c r="R557" s="87"/>
      <c r="S557" s="49">
        <v>0</v>
      </c>
      <c r="T557" s="49">
        <v>1</v>
      </c>
      <c r="U557" s="87"/>
      <c r="V557" s="51"/>
      <c r="W557" s="51"/>
      <c r="X557" s="51"/>
      <c r="Y557" s="51"/>
      <c r="Z557" s="50"/>
      <c r="AA557" s="72">
        <v>557</v>
      </c>
      <c r="AB557" s="72"/>
      <c r="AC557" s="73"/>
      <c r="AD557" s="79">
        <v>57</v>
      </c>
      <c r="AE557" s="79">
        <v>26</v>
      </c>
      <c r="AF557" s="79">
        <v>21</v>
      </c>
      <c r="AG557" s="79">
        <v>65</v>
      </c>
      <c r="AH557" s="79"/>
      <c r="AI557" s="79"/>
      <c r="AJ557" s="79"/>
      <c r="AK557" s="79"/>
      <c r="AL557" s="79"/>
      <c r="AM557" s="81">
        <v>40738.016076388885</v>
      </c>
      <c r="AN557" s="79" t="s">
        <v>5782</v>
      </c>
      <c r="AO557" s="85" t="s">
        <v>6337</v>
      </c>
      <c r="AP557" s="79" t="s">
        <v>66</v>
      </c>
      <c r="AQ557" s="2"/>
      <c r="AR557" s="3"/>
      <c r="AS557" s="3"/>
      <c r="AT557" s="3"/>
      <c r="AU557" s="3"/>
    </row>
    <row r="558" spans="1:47" x14ac:dyDescent="0.25">
      <c r="A558" s="65" t="s">
        <v>614</v>
      </c>
      <c r="B558" s="66"/>
      <c r="C558" s="66"/>
      <c r="D558" s="67"/>
      <c r="E558" s="69"/>
      <c r="F558" s="103" t="s">
        <v>5772</v>
      </c>
      <c r="G558" s="66"/>
      <c r="H558" s="70"/>
      <c r="I558" s="71"/>
      <c r="J558" s="71"/>
      <c r="K558" s="70" t="s">
        <v>6903</v>
      </c>
      <c r="L558" s="74"/>
      <c r="M558" s="75">
        <v>9472.7373046875</v>
      </c>
      <c r="N558" s="75">
        <v>2650.48876953125</v>
      </c>
      <c r="O558" s="76"/>
      <c r="P558" s="77"/>
      <c r="Q558" s="77"/>
      <c r="R558" s="87"/>
      <c r="S558" s="49">
        <v>1</v>
      </c>
      <c r="T558" s="49">
        <v>1</v>
      </c>
      <c r="U558" s="87"/>
      <c r="V558" s="51"/>
      <c r="W558" s="51"/>
      <c r="X558" s="51"/>
      <c r="Y558" s="51"/>
      <c r="Z558" s="50"/>
      <c r="AA558" s="72">
        <v>558</v>
      </c>
      <c r="AB558" s="72"/>
      <c r="AC558" s="73"/>
      <c r="AD558" s="79">
        <v>96</v>
      </c>
      <c r="AE558" s="79">
        <v>53</v>
      </c>
      <c r="AF558" s="79">
        <v>2448</v>
      </c>
      <c r="AG558" s="79">
        <v>1842</v>
      </c>
      <c r="AH558" s="79"/>
      <c r="AI558" s="79" t="s">
        <v>4635</v>
      </c>
      <c r="AJ558" s="79" t="s">
        <v>4885</v>
      </c>
      <c r="AK558" s="79"/>
      <c r="AL558" s="79"/>
      <c r="AM558" s="81">
        <v>41875.712395833332</v>
      </c>
      <c r="AN558" s="79" t="s">
        <v>5782</v>
      </c>
      <c r="AO558" s="85" t="s">
        <v>6338</v>
      </c>
      <c r="AP558" s="79" t="s">
        <v>66</v>
      </c>
      <c r="AQ558" s="2"/>
      <c r="AR558" s="3"/>
      <c r="AS558" s="3"/>
      <c r="AT558" s="3"/>
      <c r="AU558" s="3"/>
    </row>
    <row r="559" spans="1:47" x14ac:dyDescent="0.25">
      <c r="A559" s="65" t="s">
        <v>617</v>
      </c>
      <c r="B559" s="66"/>
      <c r="C559" s="66"/>
      <c r="D559" s="67"/>
      <c r="E559" s="69"/>
      <c r="F559" s="103" t="s">
        <v>5773</v>
      </c>
      <c r="G559" s="66"/>
      <c r="H559" s="70"/>
      <c r="I559" s="71"/>
      <c r="J559" s="71"/>
      <c r="K559" s="70" t="s">
        <v>6904</v>
      </c>
      <c r="L559" s="74"/>
      <c r="M559" s="75">
        <v>8081.8623046875</v>
      </c>
      <c r="N559" s="75">
        <v>4748.26904296875</v>
      </c>
      <c r="O559" s="76"/>
      <c r="P559" s="77"/>
      <c r="Q559" s="77"/>
      <c r="R559" s="87"/>
      <c r="S559" s="49">
        <v>0</v>
      </c>
      <c r="T559" s="49">
        <v>1</v>
      </c>
      <c r="U559" s="87"/>
      <c r="V559" s="51"/>
      <c r="W559" s="51"/>
      <c r="X559" s="51"/>
      <c r="Y559" s="51"/>
      <c r="Z559" s="50"/>
      <c r="AA559" s="72">
        <v>559</v>
      </c>
      <c r="AB559" s="72"/>
      <c r="AC559" s="73"/>
      <c r="AD559" s="79">
        <v>1458</v>
      </c>
      <c r="AE559" s="79">
        <v>564</v>
      </c>
      <c r="AF559" s="79">
        <v>429</v>
      </c>
      <c r="AG559" s="79">
        <v>364</v>
      </c>
      <c r="AH559" s="79"/>
      <c r="AI559" s="79" t="s">
        <v>4636</v>
      </c>
      <c r="AJ559" s="79" t="s">
        <v>4839</v>
      </c>
      <c r="AK559" s="79"/>
      <c r="AL559" s="79"/>
      <c r="AM559" s="81">
        <v>41019.045023148145</v>
      </c>
      <c r="AN559" s="79" t="s">
        <v>5782</v>
      </c>
      <c r="AO559" s="85" t="s">
        <v>6339</v>
      </c>
      <c r="AP559" s="79" t="s">
        <v>66</v>
      </c>
      <c r="AQ559" s="2"/>
      <c r="AR559" s="3"/>
      <c r="AS559" s="3"/>
      <c r="AT559" s="3"/>
      <c r="AU559" s="3"/>
    </row>
    <row r="560" spans="1:47" x14ac:dyDescent="0.25">
      <c r="A560" s="65" t="s">
        <v>618</v>
      </c>
      <c r="B560" s="66"/>
      <c r="C560" s="66"/>
      <c r="D560" s="67"/>
      <c r="E560" s="69"/>
      <c r="F560" s="103" t="s">
        <v>5774</v>
      </c>
      <c r="G560" s="66"/>
      <c r="H560" s="70"/>
      <c r="I560" s="71"/>
      <c r="J560" s="71"/>
      <c r="K560" s="70" t="s">
        <v>6905</v>
      </c>
      <c r="L560" s="74"/>
      <c r="M560" s="75">
        <v>8555.53515625</v>
      </c>
      <c r="N560" s="75">
        <v>5569.7919921875</v>
      </c>
      <c r="O560" s="76"/>
      <c r="P560" s="77"/>
      <c r="Q560" s="77"/>
      <c r="R560" s="87"/>
      <c r="S560" s="49">
        <v>0</v>
      </c>
      <c r="T560" s="49">
        <v>1</v>
      </c>
      <c r="U560" s="87"/>
      <c r="V560" s="51"/>
      <c r="W560" s="51"/>
      <c r="X560" s="51"/>
      <c r="Y560" s="51"/>
      <c r="Z560" s="50"/>
      <c r="AA560" s="72">
        <v>560</v>
      </c>
      <c r="AB560" s="72"/>
      <c r="AC560" s="73"/>
      <c r="AD560" s="79">
        <v>1662</v>
      </c>
      <c r="AE560" s="79">
        <v>676</v>
      </c>
      <c r="AF560" s="79">
        <v>1397</v>
      </c>
      <c r="AG560" s="79">
        <v>34</v>
      </c>
      <c r="AH560" s="79">
        <v>-14400</v>
      </c>
      <c r="AI560" s="79" t="s">
        <v>4637</v>
      </c>
      <c r="AJ560" s="79" t="s">
        <v>4736</v>
      </c>
      <c r="AK560" s="79"/>
      <c r="AL560" s="79" t="s">
        <v>5203</v>
      </c>
      <c r="AM560" s="81">
        <v>39882.173958333333</v>
      </c>
      <c r="AN560" s="79" t="s">
        <v>5782</v>
      </c>
      <c r="AO560" s="85" t="s">
        <v>6340</v>
      </c>
      <c r="AP560" s="79" t="s">
        <v>66</v>
      </c>
      <c r="AQ560" s="2"/>
      <c r="AR560" s="3"/>
      <c r="AS560" s="3"/>
      <c r="AT560" s="3"/>
      <c r="AU560" s="3"/>
    </row>
    <row r="561" spans="1:47" x14ac:dyDescent="0.25">
      <c r="A561" s="65" t="s">
        <v>619</v>
      </c>
      <c r="B561" s="66"/>
      <c r="C561" s="66"/>
      <c r="D561" s="67"/>
      <c r="E561" s="69"/>
      <c r="F561" s="103" t="s">
        <v>5775</v>
      </c>
      <c r="G561" s="66"/>
      <c r="H561" s="70"/>
      <c r="I561" s="71"/>
      <c r="J561" s="71"/>
      <c r="K561" s="70" t="s">
        <v>6906</v>
      </c>
      <c r="L561" s="74"/>
      <c r="M561" s="75">
        <v>5847.06884765625</v>
      </c>
      <c r="N561" s="75">
        <v>9114.1923828125</v>
      </c>
      <c r="O561" s="76"/>
      <c r="P561" s="77"/>
      <c r="Q561" s="77"/>
      <c r="R561" s="87"/>
      <c r="S561" s="49">
        <v>0</v>
      </c>
      <c r="T561" s="49">
        <v>2</v>
      </c>
      <c r="U561" s="87"/>
      <c r="V561" s="51"/>
      <c r="W561" s="51"/>
      <c r="X561" s="51"/>
      <c r="Y561" s="51"/>
      <c r="Z561" s="50"/>
      <c r="AA561" s="72">
        <v>561</v>
      </c>
      <c r="AB561" s="72"/>
      <c r="AC561" s="73"/>
      <c r="AD561" s="79">
        <v>24</v>
      </c>
      <c r="AE561" s="79">
        <v>24</v>
      </c>
      <c r="AF561" s="79">
        <v>23</v>
      </c>
      <c r="AG561" s="79">
        <v>35</v>
      </c>
      <c r="AH561" s="79"/>
      <c r="AI561" s="79"/>
      <c r="AJ561" s="79" t="s">
        <v>4645</v>
      </c>
      <c r="AK561" s="85" t="s">
        <v>5197</v>
      </c>
      <c r="AL561" s="79"/>
      <c r="AM561" s="81">
        <v>42324.815625000003</v>
      </c>
      <c r="AN561" s="79" t="s">
        <v>5782</v>
      </c>
      <c r="AO561" s="85" t="s">
        <v>6341</v>
      </c>
      <c r="AP561" s="79" t="s">
        <v>66</v>
      </c>
      <c r="AQ561" s="2"/>
      <c r="AR561" s="3"/>
      <c r="AS561" s="3"/>
      <c r="AT561" s="3"/>
      <c r="AU561" s="3"/>
    </row>
    <row r="562" spans="1:47" x14ac:dyDescent="0.25">
      <c r="A562" s="65" t="s">
        <v>620</v>
      </c>
      <c r="B562" s="66"/>
      <c r="C562" s="66"/>
      <c r="D562" s="67"/>
      <c r="E562" s="69"/>
      <c r="F562" s="103" t="s">
        <v>5776</v>
      </c>
      <c r="G562" s="66"/>
      <c r="H562" s="70"/>
      <c r="I562" s="71"/>
      <c r="J562" s="71"/>
      <c r="K562" s="70" t="s">
        <v>6907</v>
      </c>
      <c r="L562" s="74"/>
      <c r="M562" s="75">
        <v>2629.754638671875</v>
      </c>
      <c r="N562" s="75">
        <v>2262.02880859375</v>
      </c>
      <c r="O562" s="76"/>
      <c r="P562" s="77"/>
      <c r="Q562" s="77"/>
      <c r="R562" s="87"/>
      <c r="S562" s="49">
        <v>0</v>
      </c>
      <c r="T562" s="49">
        <v>5</v>
      </c>
      <c r="U562" s="87"/>
      <c r="V562" s="51"/>
      <c r="W562" s="51"/>
      <c r="X562" s="51"/>
      <c r="Y562" s="51"/>
      <c r="Z562" s="50"/>
      <c r="AA562" s="72">
        <v>562</v>
      </c>
      <c r="AB562" s="72"/>
      <c r="AC562" s="73"/>
      <c r="AD562" s="79">
        <v>452</v>
      </c>
      <c r="AE562" s="79">
        <v>280</v>
      </c>
      <c r="AF562" s="79">
        <v>1009</v>
      </c>
      <c r="AG562" s="79">
        <v>1046</v>
      </c>
      <c r="AH562" s="79"/>
      <c r="AI562" s="79" t="s">
        <v>4638</v>
      </c>
      <c r="AJ562" s="79" t="s">
        <v>4644</v>
      </c>
      <c r="AK562" s="79"/>
      <c r="AL562" s="79"/>
      <c r="AM562" s="81">
        <v>41255.53597222222</v>
      </c>
      <c r="AN562" s="79" t="s">
        <v>5782</v>
      </c>
      <c r="AO562" s="85" t="s">
        <v>6342</v>
      </c>
      <c r="AP562" s="79" t="s">
        <v>66</v>
      </c>
      <c r="AQ562" s="2"/>
      <c r="AR562" s="3"/>
      <c r="AS562" s="3"/>
      <c r="AT562" s="3"/>
      <c r="AU562" s="3"/>
    </row>
    <row r="563" spans="1:47" x14ac:dyDescent="0.25">
      <c r="A563" s="65" t="s">
        <v>752</v>
      </c>
      <c r="B563" s="66"/>
      <c r="C563" s="66"/>
      <c r="D563" s="67"/>
      <c r="E563" s="69"/>
      <c r="F563" s="103" t="s">
        <v>5777</v>
      </c>
      <c r="G563" s="66"/>
      <c r="H563" s="70"/>
      <c r="I563" s="71"/>
      <c r="J563" s="71"/>
      <c r="K563" s="70" t="s">
        <v>6908</v>
      </c>
      <c r="L563" s="74"/>
      <c r="M563" s="75">
        <v>2236.5693359375</v>
      </c>
      <c r="N563" s="75">
        <v>2543.227783203125</v>
      </c>
      <c r="O563" s="76"/>
      <c r="P563" s="77"/>
      <c r="Q563" s="77"/>
      <c r="R563" s="87"/>
      <c r="S563" s="49">
        <v>1</v>
      </c>
      <c r="T563" s="49">
        <v>0</v>
      </c>
      <c r="U563" s="87"/>
      <c r="V563" s="51"/>
      <c r="W563" s="51"/>
      <c r="X563" s="51"/>
      <c r="Y563" s="51"/>
      <c r="Z563" s="50"/>
      <c r="AA563" s="72">
        <v>563</v>
      </c>
      <c r="AB563" s="72"/>
      <c r="AC563" s="73"/>
      <c r="AD563" s="79">
        <v>2123</v>
      </c>
      <c r="AE563" s="79">
        <v>4653</v>
      </c>
      <c r="AF563" s="79">
        <v>10638</v>
      </c>
      <c r="AG563" s="79">
        <v>16210</v>
      </c>
      <c r="AH563" s="79">
        <v>-14400</v>
      </c>
      <c r="AI563" s="79" t="s">
        <v>4639</v>
      </c>
      <c r="AJ563" s="79" t="s">
        <v>4685</v>
      </c>
      <c r="AK563" s="85" t="s">
        <v>5198</v>
      </c>
      <c r="AL563" s="79" t="s">
        <v>5203</v>
      </c>
      <c r="AM563" s="81">
        <v>39755.701793981483</v>
      </c>
      <c r="AN563" s="79" t="s">
        <v>5782</v>
      </c>
      <c r="AO563" s="85" t="s">
        <v>6343</v>
      </c>
      <c r="AP563" s="79" t="s">
        <v>65</v>
      </c>
      <c r="AQ563" s="2"/>
      <c r="AR563" s="3"/>
      <c r="AS563" s="3"/>
      <c r="AT563" s="3"/>
      <c r="AU563" s="3"/>
    </row>
    <row r="564" spans="1:47" x14ac:dyDescent="0.25">
      <c r="A564" s="65" t="s">
        <v>753</v>
      </c>
      <c r="B564" s="66"/>
      <c r="C564" s="66"/>
      <c r="D564" s="67"/>
      <c r="E564" s="69"/>
      <c r="F564" s="103" t="s">
        <v>5778</v>
      </c>
      <c r="G564" s="66"/>
      <c r="H564" s="70"/>
      <c r="I564" s="71"/>
      <c r="J564" s="71"/>
      <c r="K564" s="70" t="s">
        <v>6909</v>
      </c>
      <c r="L564" s="74"/>
      <c r="M564" s="75">
        <v>2776.225341796875</v>
      </c>
      <c r="N564" s="75">
        <v>2688.17333984375</v>
      </c>
      <c r="O564" s="76"/>
      <c r="P564" s="77"/>
      <c r="Q564" s="77"/>
      <c r="R564" s="87"/>
      <c r="S564" s="49">
        <v>1</v>
      </c>
      <c r="T564" s="49">
        <v>0</v>
      </c>
      <c r="U564" s="87"/>
      <c r="V564" s="51"/>
      <c r="W564" s="51"/>
      <c r="X564" s="51"/>
      <c r="Y564" s="51"/>
      <c r="Z564" s="50"/>
      <c r="AA564" s="72">
        <v>564</v>
      </c>
      <c r="AB564" s="72"/>
      <c r="AC564" s="73"/>
      <c r="AD564" s="79">
        <v>101</v>
      </c>
      <c r="AE564" s="79">
        <v>578</v>
      </c>
      <c r="AF564" s="79">
        <v>52</v>
      </c>
      <c r="AG564" s="79">
        <v>18</v>
      </c>
      <c r="AH564" s="79">
        <v>-14400</v>
      </c>
      <c r="AI564" s="79" t="s">
        <v>4640</v>
      </c>
      <c r="AJ564" s="79" t="s">
        <v>4886</v>
      </c>
      <c r="AK564" s="85" t="s">
        <v>5199</v>
      </c>
      <c r="AL564" s="79" t="s">
        <v>5203</v>
      </c>
      <c r="AM564" s="81">
        <v>41283.932349537034</v>
      </c>
      <c r="AN564" s="79" t="s">
        <v>5782</v>
      </c>
      <c r="AO564" s="85" t="s">
        <v>6344</v>
      </c>
      <c r="AP564" s="79" t="s">
        <v>65</v>
      </c>
      <c r="AQ564" s="2"/>
      <c r="AR564" s="3"/>
      <c r="AS564" s="3"/>
      <c r="AT564" s="3"/>
      <c r="AU564" s="3"/>
    </row>
    <row r="565" spans="1:47" x14ac:dyDescent="0.25">
      <c r="A565" s="65" t="s">
        <v>622</v>
      </c>
      <c r="B565" s="66"/>
      <c r="C565" s="66"/>
      <c r="D565" s="67"/>
      <c r="E565" s="69"/>
      <c r="F565" s="103" t="s">
        <v>5779</v>
      </c>
      <c r="G565" s="66"/>
      <c r="H565" s="70"/>
      <c r="I565" s="71"/>
      <c r="J565" s="71"/>
      <c r="K565" s="70" t="s">
        <v>6910</v>
      </c>
      <c r="L565" s="74"/>
      <c r="M565" s="75">
        <v>7910.48583984375</v>
      </c>
      <c r="N565" s="75">
        <v>8673.1025390625</v>
      </c>
      <c r="O565" s="76"/>
      <c r="P565" s="77"/>
      <c r="Q565" s="77"/>
      <c r="R565" s="87"/>
      <c r="S565" s="49">
        <v>0</v>
      </c>
      <c r="T565" s="49">
        <v>1</v>
      </c>
      <c r="U565" s="87"/>
      <c r="V565" s="51"/>
      <c r="W565" s="51"/>
      <c r="X565" s="51"/>
      <c r="Y565" s="51"/>
      <c r="Z565" s="50"/>
      <c r="AA565" s="72">
        <v>565</v>
      </c>
      <c r="AB565" s="72"/>
      <c r="AC565" s="73"/>
      <c r="AD565" s="79">
        <v>1459</v>
      </c>
      <c r="AE565" s="79">
        <v>1256</v>
      </c>
      <c r="AF565" s="79">
        <v>5570</v>
      </c>
      <c r="AG565" s="79">
        <v>7044</v>
      </c>
      <c r="AH565" s="79"/>
      <c r="AI565" s="79" t="s">
        <v>4641</v>
      </c>
      <c r="AJ565" s="79" t="s">
        <v>4651</v>
      </c>
      <c r="AK565" s="85" t="s">
        <v>5200</v>
      </c>
      <c r="AL565" s="79"/>
      <c r="AM565" s="81">
        <v>40029.577430555553</v>
      </c>
      <c r="AN565" s="79" t="s">
        <v>5782</v>
      </c>
      <c r="AO565" s="85" t="s">
        <v>6345</v>
      </c>
      <c r="AP565" s="79" t="s">
        <v>66</v>
      </c>
      <c r="AQ565" s="2"/>
      <c r="AR565" s="3"/>
      <c r="AS565" s="3"/>
      <c r="AT565" s="3"/>
      <c r="AU565" s="3"/>
    </row>
    <row r="566" spans="1:47" x14ac:dyDescent="0.25">
      <c r="A566" s="65" t="s">
        <v>623</v>
      </c>
      <c r="B566" s="66"/>
      <c r="C566" s="66"/>
      <c r="D566" s="67"/>
      <c r="E566" s="69"/>
      <c r="F566" s="103" t="s">
        <v>5780</v>
      </c>
      <c r="G566" s="66"/>
      <c r="H566" s="70"/>
      <c r="I566" s="71"/>
      <c r="J566" s="71"/>
      <c r="K566" s="70" t="s">
        <v>6911</v>
      </c>
      <c r="L566" s="74"/>
      <c r="M566" s="75">
        <v>9765.9404296875</v>
      </c>
      <c r="N566" s="75">
        <v>2650.48876953125</v>
      </c>
      <c r="O566" s="76"/>
      <c r="P566" s="77"/>
      <c r="Q566" s="77"/>
      <c r="R566" s="87"/>
      <c r="S566" s="49">
        <v>1</v>
      </c>
      <c r="T566" s="49">
        <v>1</v>
      </c>
      <c r="U566" s="87"/>
      <c r="V566" s="51"/>
      <c r="W566" s="51"/>
      <c r="X566" s="51"/>
      <c r="Y566" s="51"/>
      <c r="Z566" s="50"/>
      <c r="AA566" s="72">
        <v>566</v>
      </c>
      <c r="AB566" s="72"/>
      <c r="AC566" s="73"/>
      <c r="AD566" s="79">
        <v>210</v>
      </c>
      <c r="AE566" s="79">
        <v>132</v>
      </c>
      <c r="AF566" s="79">
        <v>514</v>
      </c>
      <c r="AG566" s="79">
        <v>135</v>
      </c>
      <c r="AH566" s="79"/>
      <c r="AI566" s="79" t="s">
        <v>4642</v>
      </c>
      <c r="AJ566" s="79" t="s">
        <v>4654</v>
      </c>
      <c r="AK566" s="85" t="s">
        <v>5201</v>
      </c>
      <c r="AL566" s="79"/>
      <c r="AM566" s="81">
        <v>42160.729571759257</v>
      </c>
      <c r="AN566" s="79" t="s">
        <v>5782</v>
      </c>
      <c r="AO566" s="85" t="s">
        <v>6346</v>
      </c>
      <c r="AP566" s="79" t="s">
        <v>66</v>
      </c>
      <c r="AQ566" s="2"/>
      <c r="AR566" s="3"/>
      <c r="AS566" s="3"/>
      <c r="AT566" s="3"/>
      <c r="AU566" s="3"/>
    </row>
    <row r="567" spans="1:47" x14ac:dyDescent="0.25">
      <c r="A567" s="88" t="s">
        <v>624</v>
      </c>
      <c r="B567" s="89"/>
      <c r="C567" s="89"/>
      <c r="D567" s="90"/>
      <c r="E567" s="91"/>
      <c r="F567" s="104" t="s">
        <v>5781</v>
      </c>
      <c r="G567" s="89"/>
      <c r="H567" s="92"/>
      <c r="I567" s="93"/>
      <c r="J567" s="93"/>
      <c r="K567" s="92" t="s">
        <v>6912</v>
      </c>
      <c r="L567" s="94"/>
      <c r="M567" s="95">
        <v>7081.99853515625</v>
      </c>
      <c r="N567" s="95">
        <v>8396.4462890625</v>
      </c>
      <c r="O567" s="96"/>
      <c r="P567" s="97"/>
      <c r="Q567" s="97"/>
      <c r="R567" s="98"/>
      <c r="S567" s="49">
        <v>0</v>
      </c>
      <c r="T567" s="49">
        <v>1</v>
      </c>
      <c r="U567" s="98"/>
      <c r="V567" s="99"/>
      <c r="W567" s="99"/>
      <c r="X567" s="99"/>
      <c r="Y567" s="99"/>
      <c r="Z567" s="100"/>
      <c r="AA567" s="101">
        <v>567</v>
      </c>
      <c r="AB567" s="101"/>
      <c r="AC567" s="102"/>
      <c r="AD567" s="79">
        <v>659</v>
      </c>
      <c r="AE567" s="79">
        <v>683</v>
      </c>
      <c r="AF567" s="79">
        <v>14234</v>
      </c>
      <c r="AG567" s="79">
        <v>3147</v>
      </c>
      <c r="AH567" s="79">
        <v>-14400</v>
      </c>
      <c r="AI567" s="79" t="s">
        <v>4643</v>
      </c>
      <c r="AJ567" s="79" t="s">
        <v>4651</v>
      </c>
      <c r="AK567" s="85" t="s">
        <v>5202</v>
      </c>
      <c r="AL567" s="79" t="s">
        <v>5203</v>
      </c>
      <c r="AM567" s="81">
        <v>39894.062893518516</v>
      </c>
      <c r="AN567" s="79" t="s">
        <v>5782</v>
      </c>
      <c r="AO567" s="85" t="s">
        <v>6347</v>
      </c>
      <c r="AP567" s="79" t="s">
        <v>66</v>
      </c>
      <c r="AQ567" s="2"/>
      <c r="AR567" s="3"/>
      <c r="AS567" s="3"/>
      <c r="AT567" s="3"/>
      <c r="AU567"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67"/>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6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6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6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6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67"/>
    <dataValidation allowBlank="1" showInputMessage="1" errorTitle="Invalid Vertex Image Key" promptTitle="Vertex Tooltip" prompt="Enter optional text that will pop up when the mouse is hovered over the vertex." sqref="K3:K56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6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6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67"/>
    <dataValidation allowBlank="1" showInputMessage="1" promptTitle="Vertex Label Fill Color" prompt="To select an optional fill color for the Label shape, right-click and select Select Color on the right-click menu." sqref="I3:I567"/>
    <dataValidation allowBlank="1" showInputMessage="1" errorTitle="Invalid Vertex Image Key" promptTitle="Vertex Image File" prompt="Enter the path to an image file.  Hover over the column header for examples." sqref="F3:F567"/>
    <dataValidation allowBlank="1" showInputMessage="1" promptTitle="Vertex Color" prompt="To select an optional vertex color, right-click and select Select Color on the right-click menu." sqref="B3:B567"/>
    <dataValidation allowBlank="1" showInputMessage="1" errorTitle="Invalid Vertex Opacity" error="The optional vertex opacity must be a whole number between 0 and 10." promptTitle="Vertex Opacity" prompt="Enter an optional vertex opacity between 0 (transparent) and 100 (opaque)." sqref="E3:E567"/>
    <dataValidation type="list" allowBlank="1" showInputMessage="1" showErrorMessage="1" errorTitle="Invalid Vertex Shape" error="You have entered an invalid vertex shape.  Try selecting from the drop-down list instead." promptTitle="Vertex Shape" prompt="Select an optional vertex shape." sqref="C3:C56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6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67">
      <formula1>ValidVertexLabelPositions</formula1>
    </dataValidation>
    <dataValidation allowBlank="1" showInputMessage="1" showErrorMessage="1" promptTitle="Vertex Name" prompt="Enter the name of the vertex." sqref="A3:A567"/>
  </dataValidations>
  <hyperlinks>
    <hyperlink ref="AI484" r:id="rId1"/>
    <hyperlink ref="AJ457" r:id="rId2"/>
    <hyperlink ref="AK3" r:id="rId3"/>
    <hyperlink ref="AK4" r:id="rId4"/>
    <hyperlink ref="AK7" r:id="rId5"/>
    <hyperlink ref="AK9" r:id="rId6"/>
    <hyperlink ref="AK10" r:id="rId7"/>
    <hyperlink ref="AK11" r:id="rId8"/>
    <hyperlink ref="AK12" r:id="rId9"/>
    <hyperlink ref="AK16" r:id="rId10"/>
    <hyperlink ref="AK17" r:id="rId11"/>
    <hyperlink ref="AK21" r:id="rId12"/>
    <hyperlink ref="AK22" r:id="rId13"/>
    <hyperlink ref="AK25" r:id="rId14"/>
    <hyperlink ref="AK26" r:id="rId15"/>
    <hyperlink ref="AK31" r:id="rId16"/>
    <hyperlink ref="AK36" r:id="rId17"/>
    <hyperlink ref="AK41" r:id="rId18"/>
    <hyperlink ref="AK42" r:id="rId19"/>
    <hyperlink ref="AK43" r:id="rId20"/>
    <hyperlink ref="AK49" r:id="rId21"/>
    <hyperlink ref="AK50" r:id="rId22"/>
    <hyperlink ref="AK54" r:id="rId23"/>
    <hyperlink ref="AK55" r:id="rId24"/>
    <hyperlink ref="AK57" r:id="rId25"/>
    <hyperlink ref="AK58" r:id="rId26"/>
    <hyperlink ref="AK59" r:id="rId27"/>
    <hyperlink ref="AK61" r:id="rId28"/>
    <hyperlink ref="AK62" r:id="rId29"/>
    <hyperlink ref="AK65" r:id="rId30"/>
    <hyperlink ref="AK66" r:id="rId31"/>
    <hyperlink ref="AK67" r:id="rId32"/>
    <hyperlink ref="AK68" r:id="rId33"/>
    <hyperlink ref="AK69" r:id="rId34"/>
    <hyperlink ref="AK70" r:id="rId35"/>
    <hyperlink ref="AK71" r:id="rId36"/>
    <hyperlink ref="AK73" r:id="rId37"/>
    <hyperlink ref="AK75" r:id="rId38"/>
    <hyperlink ref="AK77" r:id="rId39"/>
    <hyperlink ref="AK81" r:id="rId40"/>
    <hyperlink ref="AK86" r:id="rId41"/>
    <hyperlink ref="AK87" r:id="rId42"/>
    <hyperlink ref="AK88" r:id="rId43"/>
    <hyperlink ref="AK92" r:id="rId44"/>
    <hyperlink ref="AK95" r:id="rId45"/>
    <hyperlink ref="AK98" r:id="rId46"/>
    <hyperlink ref="AK99" r:id="rId47"/>
    <hyperlink ref="AK101" r:id="rId48"/>
    <hyperlink ref="AK102" r:id="rId49"/>
    <hyperlink ref="AK105" r:id="rId50"/>
    <hyperlink ref="AK106" r:id="rId51"/>
    <hyperlink ref="AK107" r:id="rId52"/>
    <hyperlink ref="AK108" r:id="rId53"/>
    <hyperlink ref="AK110" r:id="rId54"/>
    <hyperlink ref="AK114" r:id="rId55"/>
    <hyperlink ref="AK115" r:id="rId56"/>
    <hyperlink ref="AK117" r:id="rId57"/>
    <hyperlink ref="AK119" r:id="rId58"/>
    <hyperlink ref="AK120" r:id="rId59"/>
    <hyperlink ref="AK123" r:id="rId60"/>
    <hyperlink ref="AK124" r:id="rId61"/>
    <hyperlink ref="AK125" r:id="rId62"/>
    <hyperlink ref="AK127" r:id="rId63"/>
    <hyperlink ref="AK129" r:id="rId64"/>
    <hyperlink ref="AK130" r:id="rId65"/>
    <hyperlink ref="AK131" r:id="rId66"/>
    <hyperlink ref="AK133" r:id="rId67"/>
    <hyperlink ref="AK136" r:id="rId68"/>
    <hyperlink ref="AK137" r:id="rId69"/>
    <hyperlink ref="AK138" r:id="rId70"/>
    <hyperlink ref="AK140" r:id="rId71"/>
    <hyperlink ref="AK143" r:id="rId72"/>
    <hyperlink ref="AK144" r:id="rId73"/>
    <hyperlink ref="AK145" r:id="rId74"/>
    <hyperlink ref="AK148" r:id="rId75"/>
    <hyperlink ref="AK149" r:id="rId76"/>
    <hyperlink ref="AK155" r:id="rId77"/>
    <hyperlink ref="AK158" r:id="rId78"/>
    <hyperlink ref="AK159" r:id="rId79"/>
    <hyperlink ref="AK160" r:id="rId80"/>
    <hyperlink ref="AK161" r:id="rId81"/>
    <hyperlink ref="AK162" r:id="rId82"/>
    <hyperlink ref="AK163" r:id="rId83"/>
    <hyperlink ref="AK164" r:id="rId84"/>
    <hyperlink ref="AK165" r:id="rId85"/>
    <hyperlink ref="AK166" r:id="rId86"/>
    <hyperlink ref="AK168" r:id="rId87"/>
    <hyperlink ref="AK172" r:id="rId88"/>
    <hyperlink ref="AK174" r:id="rId89"/>
    <hyperlink ref="AK175" r:id="rId90"/>
    <hyperlink ref="AK176" r:id="rId91"/>
    <hyperlink ref="AK177" r:id="rId92"/>
    <hyperlink ref="AK180" r:id="rId93"/>
    <hyperlink ref="AK182" r:id="rId94"/>
    <hyperlink ref="AK184" r:id="rId95"/>
    <hyperlink ref="AK185" r:id="rId96"/>
    <hyperlink ref="AK186" r:id="rId97"/>
    <hyperlink ref="AK187" r:id="rId98"/>
    <hyperlink ref="AK188" r:id="rId99"/>
    <hyperlink ref="AK189" r:id="rId100"/>
    <hyperlink ref="AK190" r:id="rId101"/>
    <hyperlink ref="AK191" r:id="rId102"/>
    <hyperlink ref="AK193" r:id="rId103"/>
    <hyperlink ref="AK195" r:id="rId104"/>
    <hyperlink ref="AK196" r:id="rId105"/>
    <hyperlink ref="AK198" r:id="rId106"/>
    <hyperlink ref="AK199" r:id="rId107"/>
    <hyperlink ref="AK200" r:id="rId108"/>
    <hyperlink ref="AK201" r:id="rId109"/>
    <hyperlink ref="AK203" r:id="rId110"/>
    <hyperlink ref="AK204" r:id="rId111"/>
    <hyperlink ref="AK205" r:id="rId112"/>
    <hyperlink ref="AK206" r:id="rId113"/>
    <hyperlink ref="AK209" r:id="rId114"/>
    <hyperlink ref="AK210" r:id="rId115"/>
    <hyperlink ref="AK219" r:id="rId116"/>
    <hyperlink ref="AK220" r:id="rId117"/>
    <hyperlink ref="AK222" r:id="rId118"/>
    <hyperlink ref="AK224" r:id="rId119"/>
    <hyperlink ref="AK226" r:id="rId120"/>
    <hyperlink ref="AK227" r:id="rId121"/>
    <hyperlink ref="AK229" r:id="rId122"/>
    <hyperlink ref="AK230" r:id="rId123"/>
    <hyperlink ref="AK231" r:id="rId124"/>
    <hyperlink ref="AK232" r:id="rId125"/>
    <hyperlink ref="AK233" r:id="rId126"/>
    <hyperlink ref="AK234" r:id="rId127"/>
    <hyperlink ref="AK235" r:id="rId128"/>
    <hyperlink ref="AK239" r:id="rId129"/>
    <hyperlink ref="AK244" r:id="rId130"/>
    <hyperlink ref="AK245" r:id="rId131"/>
    <hyperlink ref="AK247" r:id="rId132"/>
    <hyperlink ref="AK248" r:id="rId133"/>
    <hyperlink ref="AK249" r:id="rId134"/>
    <hyperlink ref="AK250" r:id="rId135"/>
    <hyperlink ref="AK251" r:id="rId136"/>
    <hyperlink ref="AK252" r:id="rId137"/>
    <hyperlink ref="AK259" r:id="rId138"/>
    <hyperlink ref="AK260" r:id="rId139"/>
    <hyperlink ref="AK262" r:id="rId140"/>
    <hyperlink ref="AK263" r:id="rId141"/>
    <hyperlink ref="AK265" r:id="rId142"/>
    <hyperlink ref="AK266" r:id="rId143"/>
    <hyperlink ref="AK267" r:id="rId144"/>
    <hyperlink ref="AK271" r:id="rId145"/>
    <hyperlink ref="AK272" r:id="rId146"/>
    <hyperlink ref="AK273" r:id="rId147"/>
    <hyperlink ref="AK274" r:id="rId148"/>
    <hyperlink ref="AK275" r:id="rId149"/>
    <hyperlink ref="AK277" r:id="rId150"/>
    <hyperlink ref="AK279" r:id="rId151"/>
    <hyperlink ref="AK284" r:id="rId152"/>
    <hyperlink ref="AK285" r:id="rId153"/>
    <hyperlink ref="AK286" r:id="rId154"/>
    <hyperlink ref="AK287" r:id="rId155"/>
    <hyperlink ref="AK289" r:id="rId156"/>
    <hyperlink ref="AK290" r:id="rId157"/>
    <hyperlink ref="AK291" r:id="rId158"/>
    <hyperlink ref="AK292" r:id="rId159"/>
    <hyperlink ref="AK293" r:id="rId160"/>
    <hyperlink ref="AK295" r:id="rId161"/>
    <hyperlink ref="AK301" r:id="rId162"/>
    <hyperlink ref="AK305" r:id="rId163"/>
    <hyperlink ref="AK306" r:id="rId164"/>
    <hyperlink ref="AK307" r:id="rId165"/>
    <hyperlink ref="AK309" r:id="rId166"/>
    <hyperlink ref="AK310" r:id="rId167"/>
    <hyperlink ref="AK312" r:id="rId168"/>
    <hyperlink ref="AK315" r:id="rId169"/>
    <hyperlink ref="AK317" r:id="rId170"/>
    <hyperlink ref="AK318" r:id="rId171"/>
    <hyperlink ref="AK319" r:id="rId172"/>
    <hyperlink ref="AK320" r:id="rId173"/>
    <hyperlink ref="AK323" r:id="rId174"/>
    <hyperlink ref="AK324" r:id="rId175"/>
    <hyperlink ref="AK326" r:id="rId176"/>
    <hyperlink ref="AK327" r:id="rId177"/>
    <hyperlink ref="AK328" r:id="rId178"/>
    <hyperlink ref="AK329" r:id="rId179"/>
    <hyperlink ref="AK332" r:id="rId180"/>
    <hyperlink ref="AK336" r:id="rId181"/>
    <hyperlink ref="AK338" r:id="rId182"/>
    <hyperlink ref="AK339" r:id="rId183"/>
    <hyperlink ref="AK340" r:id="rId184"/>
    <hyperlink ref="AK341" r:id="rId185"/>
    <hyperlink ref="AK342" r:id="rId186"/>
    <hyperlink ref="AK344" r:id="rId187"/>
    <hyperlink ref="AK345" r:id="rId188"/>
    <hyperlink ref="AK346" r:id="rId189"/>
    <hyperlink ref="AK347" r:id="rId190"/>
    <hyperlink ref="AK348" r:id="rId191"/>
    <hyperlink ref="AK349" r:id="rId192"/>
    <hyperlink ref="AK350" r:id="rId193"/>
    <hyperlink ref="AK351" r:id="rId194"/>
    <hyperlink ref="AK352" r:id="rId195"/>
    <hyperlink ref="AK359" r:id="rId196"/>
    <hyperlink ref="AK360" r:id="rId197"/>
    <hyperlink ref="AK361" r:id="rId198"/>
    <hyperlink ref="AK362" r:id="rId199"/>
    <hyperlink ref="AK363" r:id="rId200"/>
    <hyperlink ref="AK364" r:id="rId201"/>
    <hyperlink ref="AK365" r:id="rId202"/>
    <hyperlink ref="AK367" r:id="rId203"/>
    <hyperlink ref="AK369" r:id="rId204"/>
    <hyperlink ref="AK370" r:id="rId205"/>
    <hyperlink ref="AK371" r:id="rId206"/>
    <hyperlink ref="AK372" r:id="rId207"/>
    <hyperlink ref="AK373" r:id="rId208"/>
    <hyperlink ref="AK374" r:id="rId209"/>
    <hyperlink ref="AK375" r:id="rId210"/>
    <hyperlink ref="AK376" r:id="rId211"/>
    <hyperlink ref="AK377" r:id="rId212"/>
    <hyperlink ref="AK378" r:id="rId213"/>
    <hyperlink ref="AK380" r:id="rId214"/>
    <hyperlink ref="AK382" r:id="rId215"/>
    <hyperlink ref="AK383" r:id="rId216"/>
    <hyperlink ref="AK384" r:id="rId217"/>
    <hyperlink ref="AK386" r:id="rId218"/>
    <hyperlink ref="AK387" r:id="rId219"/>
    <hyperlink ref="AK388" r:id="rId220"/>
    <hyperlink ref="AK389" r:id="rId221"/>
    <hyperlink ref="AK392" r:id="rId222"/>
    <hyperlink ref="AK395" r:id="rId223"/>
    <hyperlink ref="AK396" r:id="rId224"/>
    <hyperlink ref="AK397" r:id="rId225"/>
    <hyperlink ref="AK398" r:id="rId226"/>
    <hyperlink ref="AK399" r:id="rId227"/>
    <hyperlink ref="AK402" r:id="rId228"/>
    <hyperlink ref="AK403" r:id="rId229"/>
    <hyperlink ref="AK406" r:id="rId230"/>
    <hyperlink ref="AK407" r:id="rId231"/>
    <hyperlink ref="AK410" r:id="rId232"/>
    <hyperlink ref="AK411" r:id="rId233"/>
    <hyperlink ref="AK416" r:id="rId234"/>
    <hyperlink ref="AK417" r:id="rId235"/>
    <hyperlink ref="AK419" r:id="rId236"/>
    <hyperlink ref="AK421" r:id="rId237"/>
    <hyperlink ref="AK422" r:id="rId238"/>
    <hyperlink ref="AK426" r:id="rId239"/>
    <hyperlink ref="AK428" r:id="rId240"/>
    <hyperlink ref="AK430" r:id="rId241"/>
    <hyperlink ref="AK431" r:id="rId242"/>
    <hyperlink ref="AK433" r:id="rId243"/>
    <hyperlink ref="AK435" r:id="rId244"/>
    <hyperlink ref="AK439" r:id="rId245"/>
    <hyperlink ref="AK441" r:id="rId246"/>
    <hyperlink ref="AK443" r:id="rId247"/>
    <hyperlink ref="AK445" r:id="rId248"/>
    <hyperlink ref="AK446" r:id="rId249"/>
    <hyperlink ref="AK449" r:id="rId250"/>
    <hyperlink ref="AK451" r:id="rId251"/>
    <hyperlink ref="AK455" r:id="rId252"/>
    <hyperlink ref="AK456" r:id="rId253"/>
    <hyperlink ref="AK457" r:id="rId254"/>
    <hyperlink ref="AK461" r:id="rId255"/>
    <hyperlink ref="AK462" r:id="rId256"/>
    <hyperlink ref="AK464" r:id="rId257"/>
    <hyperlink ref="AK466" r:id="rId258"/>
    <hyperlink ref="AK468" r:id="rId259"/>
    <hyperlink ref="AK469" r:id="rId260"/>
    <hyperlink ref="AK470" r:id="rId261"/>
    <hyperlink ref="AK471" r:id="rId262"/>
    <hyperlink ref="AK473" r:id="rId263"/>
    <hyperlink ref="AK474" r:id="rId264"/>
    <hyperlink ref="AK476" r:id="rId265"/>
    <hyperlink ref="AK479" r:id="rId266"/>
    <hyperlink ref="AK480" r:id="rId267"/>
    <hyperlink ref="AK481" r:id="rId268"/>
    <hyperlink ref="AK483" r:id="rId269"/>
    <hyperlink ref="AK485" r:id="rId270"/>
    <hyperlink ref="AK487" r:id="rId271"/>
    <hyperlink ref="AK488" r:id="rId272"/>
    <hyperlink ref="AK489" r:id="rId273"/>
    <hyperlink ref="AK490" r:id="rId274"/>
    <hyperlink ref="AK491" r:id="rId275"/>
    <hyperlink ref="AK492" r:id="rId276"/>
    <hyperlink ref="AK493" r:id="rId277"/>
    <hyperlink ref="AK494" r:id="rId278"/>
    <hyperlink ref="AK496" r:id="rId279"/>
    <hyperlink ref="AK499" r:id="rId280"/>
    <hyperlink ref="AK500" r:id="rId281"/>
    <hyperlink ref="AK501" r:id="rId282"/>
    <hyperlink ref="AK502" r:id="rId283"/>
    <hyperlink ref="AK503" r:id="rId284"/>
    <hyperlink ref="AK504" r:id="rId285"/>
    <hyperlink ref="AK505" r:id="rId286"/>
    <hyperlink ref="AK506" r:id="rId287"/>
    <hyperlink ref="AK507" r:id="rId288"/>
    <hyperlink ref="AK510" r:id="rId289"/>
    <hyperlink ref="AK511" r:id="rId290"/>
    <hyperlink ref="AK512" r:id="rId291"/>
    <hyperlink ref="AK516" r:id="rId292"/>
    <hyperlink ref="AK517" r:id="rId293"/>
    <hyperlink ref="AK519" r:id="rId294"/>
    <hyperlink ref="AK521" r:id="rId295"/>
    <hyperlink ref="AK522" r:id="rId296"/>
    <hyperlink ref="AK523" r:id="rId297"/>
    <hyperlink ref="AK524" r:id="rId298"/>
    <hyperlink ref="AK527" r:id="rId299"/>
    <hyperlink ref="AK528" r:id="rId300"/>
    <hyperlink ref="AK529" r:id="rId301"/>
    <hyperlink ref="AK532" r:id="rId302"/>
    <hyperlink ref="AK533" r:id="rId303"/>
    <hyperlink ref="AK536" r:id="rId304"/>
    <hyperlink ref="AK537" r:id="rId305"/>
    <hyperlink ref="AK538" r:id="rId306"/>
    <hyperlink ref="AK539" r:id="rId307"/>
    <hyperlink ref="AK540" r:id="rId308"/>
    <hyperlink ref="AK541" r:id="rId309"/>
    <hyperlink ref="AK542" r:id="rId310"/>
    <hyperlink ref="AK543" r:id="rId311"/>
    <hyperlink ref="AK544" r:id="rId312"/>
    <hyperlink ref="AK545" r:id="rId313"/>
    <hyperlink ref="AK547" r:id="rId314"/>
    <hyperlink ref="AK548" r:id="rId315"/>
    <hyperlink ref="AK552" r:id="rId316"/>
    <hyperlink ref="AK553" r:id="rId317"/>
    <hyperlink ref="AK556" r:id="rId318"/>
    <hyperlink ref="AK561" r:id="rId319"/>
    <hyperlink ref="AK563" r:id="rId320"/>
    <hyperlink ref="AK564" r:id="rId321"/>
    <hyperlink ref="AK565" r:id="rId322"/>
    <hyperlink ref="AK566" r:id="rId323"/>
    <hyperlink ref="AK567" r:id="rId324"/>
    <hyperlink ref="F3" r:id="rId325"/>
    <hyperlink ref="F4" r:id="rId326"/>
    <hyperlink ref="F5" r:id="rId327"/>
    <hyperlink ref="F6" r:id="rId328"/>
    <hyperlink ref="F7" r:id="rId329"/>
    <hyperlink ref="F8" r:id="rId330"/>
    <hyperlink ref="F9" r:id="rId331"/>
    <hyperlink ref="F10" r:id="rId332"/>
    <hyperlink ref="F11" r:id="rId333"/>
    <hyperlink ref="F12" r:id="rId334"/>
    <hyperlink ref="F13" r:id="rId335"/>
    <hyperlink ref="F14" r:id="rId336"/>
    <hyperlink ref="F15" r:id="rId337"/>
    <hyperlink ref="F16" r:id="rId338"/>
    <hyperlink ref="F17" r:id="rId339"/>
    <hyperlink ref="F18" r:id="rId340"/>
    <hyperlink ref="F19" r:id="rId341"/>
    <hyperlink ref="F20" r:id="rId342"/>
    <hyperlink ref="F21" r:id="rId343"/>
    <hyperlink ref="F22" r:id="rId344"/>
    <hyperlink ref="F23" r:id="rId345"/>
    <hyperlink ref="F24" r:id="rId346"/>
    <hyperlink ref="F25" r:id="rId347"/>
    <hyperlink ref="F26" r:id="rId348"/>
    <hyperlink ref="F27" r:id="rId349"/>
    <hyperlink ref="F28" r:id="rId350"/>
    <hyperlink ref="F29" r:id="rId351"/>
    <hyperlink ref="F30" r:id="rId352"/>
    <hyperlink ref="F31" r:id="rId353"/>
    <hyperlink ref="F32" r:id="rId354"/>
    <hyperlink ref="F33" r:id="rId355"/>
    <hyperlink ref="F34" r:id="rId356"/>
    <hyperlink ref="F35" r:id="rId357"/>
    <hyperlink ref="F36" r:id="rId358"/>
    <hyperlink ref="F37" r:id="rId359"/>
    <hyperlink ref="F38" r:id="rId360"/>
    <hyperlink ref="F39" r:id="rId361"/>
    <hyperlink ref="F40" r:id="rId362"/>
    <hyperlink ref="F41" r:id="rId363"/>
    <hyperlink ref="F42" r:id="rId364"/>
    <hyperlink ref="F43" r:id="rId365"/>
    <hyperlink ref="F44" r:id="rId366"/>
    <hyperlink ref="F45" r:id="rId367"/>
    <hyperlink ref="F46" r:id="rId368"/>
    <hyperlink ref="F47" r:id="rId369"/>
    <hyperlink ref="F48" r:id="rId370"/>
    <hyperlink ref="F49" r:id="rId371"/>
    <hyperlink ref="F50" r:id="rId372"/>
    <hyperlink ref="F51" r:id="rId373"/>
    <hyperlink ref="F52" r:id="rId374"/>
    <hyperlink ref="F53" r:id="rId375"/>
    <hyperlink ref="F54" r:id="rId376"/>
    <hyperlink ref="F55" r:id="rId377"/>
    <hyperlink ref="F56" r:id="rId378"/>
    <hyperlink ref="F57" r:id="rId379"/>
    <hyperlink ref="F58" r:id="rId380"/>
    <hyperlink ref="F59" r:id="rId381"/>
    <hyperlink ref="F60" r:id="rId382"/>
    <hyperlink ref="F61" r:id="rId383"/>
    <hyperlink ref="F62" r:id="rId384"/>
    <hyperlink ref="F63" r:id="rId385"/>
    <hyperlink ref="F64" r:id="rId386"/>
    <hyperlink ref="F65" r:id="rId387"/>
    <hyperlink ref="F66" r:id="rId388"/>
    <hyperlink ref="F67" r:id="rId389"/>
    <hyperlink ref="F68" r:id="rId390"/>
    <hyperlink ref="F69" r:id="rId391"/>
    <hyperlink ref="F70" r:id="rId392"/>
    <hyperlink ref="F71" r:id="rId393"/>
    <hyperlink ref="F72" r:id="rId394"/>
    <hyperlink ref="F73" r:id="rId395"/>
    <hyperlink ref="F74" r:id="rId396"/>
    <hyperlink ref="F75" r:id="rId397"/>
    <hyperlink ref="F76" r:id="rId398"/>
    <hyperlink ref="F77" r:id="rId399"/>
    <hyperlink ref="F78" r:id="rId400"/>
    <hyperlink ref="F79" r:id="rId401"/>
    <hyperlink ref="F80" r:id="rId402"/>
    <hyperlink ref="F81" r:id="rId403"/>
    <hyperlink ref="F82" r:id="rId404"/>
    <hyperlink ref="F83" r:id="rId405"/>
    <hyperlink ref="F84" r:id="rId406"/>
    <hyperlink ref="F85" r:id="rId407"/>
    <hyperlink ref="F86" r:id="rId408"/>
    <hyperlink ref="F87" r:id="rId409"/>
    <hyperlink ref="F88" r:id="rId410"/>
    <hyperlink ref="F89" r:id="rId411"/>
    <hyperlink ref="F90" r:id="rId412"/>
    <hyperlink ref="F91" r:id="rId413"/>
    <hyperlink ref="F92" r:id="rId414"/>
    <hyperlink ref="F93" r:id="rId415"/>
    <hyperlink ref="F94" r:id="rId416"/>
    <hyperlink ref="F95" r:id="rId417"/>
    <hyperlink ref="F96" r:id="rId418"/>
    <hyperlink ref="F97" r:id="rId419"/>
    <hyperlink ref="F98" r:id="rId420"/>
    <hyperlink ref="F99" r:id="rId421"/>
    <hyperlink ref="F100" r:id="rId422"/>
    <hyperlink ref="F101" r:id="rId423"/>
    <hyperlink ref="F102" r:id="rId424"/>
    <hyperlink ref="F103" r:id="rId425"/>
    <hyperlink ref="F104" r:id="rId426"/>
    <hyperlink ref="F105" r:id="rId427"/>
    <hyperlink ref="F106" r:id="rId428"/>
    <hyperlink ref="F107" r:id="rId429"/>
    <hyperlink ref="F108" r:id="rId430"/>
    <hyperlink ref="F109" r:id="rId431"/>
    <hyperlink ref="F110" r:id="rId432"/>
    <hyperlink ref="F111" r:id="rId433"/>
    <hyperlink ref="F112" r:id="rId434"/>
    <hyperlink ref="F113" r:id="rId435"/>
    <hyperlink ref="F114" r:id="rId436"/>
    <hyperlink ref="F115" r:id="rId437"/>
    <hyperlink ref="F116" r:id="rId438"/>
    <hyperlink ref="F117" r:id="rId439"/>
    <hyperlink ref="F118" r:id="rId440"/>
    <hyperlink ref="F119" r:id="rId441"/>
    <hyperlink ref="F120" r:id="rId442"/>
    <hyperlink ref="F121" r:id="rId443"/>
    <hyperlink ref="F122" r:id="rId444"/>
    <hyperlink ref="F123" r:id="rId445"/>
    <hyperlink ref="F124" r:id="rId446"/>
    <hyperlink ref="F125" r:id="rId447"/>
    <hyperlink ref="F126" r:id="rId448"/>
    <hyperlink ref="F127" r:id="rId449"/>
    <hyperlink ref="F128" r:id="rId450"/>
    <hyperlink ref="F129" r:id="rId451"/>
    <hyperlink ref="F130" r:id="rId452"/>
    <hyperlink ref="F131" r:id="rId453"/>
    <hyperlink ref="F132" r:id="rId454"/>
    <hyperlink ref="F133" r:id="rId455"/>
    <hyperlink ref="F134" r:id="rId456"/>
    <hyperlink ref="F135" r:id="rId457"/>
    <hyperlink ref="F136" r:id="rId458"/>
    <hyperlink ref="F137" r:id="rId459"/>
    <hyperlink ref="F138" r:id="rId460"/>
    <hyperlink ref="F139" r:id="rId461"/>
    <hyperlink ref="F140" r:id="rId462"/>
    <hyperlink ref="F141" r:id="rId463"/>
    <hyperlink ref="F142" r:id="rId464"/>
    <hyperlink ref="F143" r:id="rId465"/>
    <hyperlink ref="F144" r:id="rId466"/>
    <hyperlink ref="F145" r:id="rId467"/>
    <hyperlink ref="F146" r:id="rId468"/>
    <hyperlink ref="F147" r:id="rId469"/>
    <hyperlink ref="F148" r:id="rId470"/>
    <hyperlink ref="F149" r:id="rId471"/>
    <hyperlink ref="F150" r:id="rId472"/>
    <hyperlink ref="F151" r:id="rId473"/>
    <hyperlink ref="F152" r:id="rId474"/>
    <hyperlink ref="F153" r:id="rId475"/>
    <hyperlink ref="F154" r:id="rId476"/>
    <hyperlink ref="F155" r:id="rId477"/>
    <hyperlink ref="F156" r:id="rId478"/>
    <hyperlink ref="F157" r:id="rId479"/>
    <hyperlink ref="F158" r:id="rId480"/>
    <hyperlink ref="F159" r:id="rId481"/>
    <hyperlink ref="F160" r:id="rId482"/>
    <hyperlink ref="F161" r:id="rId483"/>
    <hyperlink ref="F162" r:id="rId484"/>
    <hyperlink ref="F163" r:id="rId485"/>
    <hyperlink ref="F164" r:id="rId486"/>
    <hyperlink ref="F165" r:id="rId487"/>
    <hyperlink ref="F166" r:id="rId488"/>
    <hyperlink ref="F167" r:id="rId489"/>
    <hyperlink ref="F168" r:id="rId490"/>
    <hyperlink ref="F169" r:id="rId491"/>
    <hyperlink ref="F170" r:id="rId492"/>
    <hyperlink ref="F171" r:id="rId493"/>
    <hyperlink ref="F172" r:id="rId494"/>
    <hyperlink ref="F173" r:id="rId495"/>
    <hyperlink ref="F174" r:id="rId496"/>
    <hyperlink ref="F175" r:id="rId497"/>
    <hyperlink ref="F176" r:id="rId498"/>
    <hyperlink ref="F177" r:id="rId499"/>
    <hyperlink ref="F178" r:id="rId500"/>
    <hyperlink ref="F179" r:id="rId501"/>
    <hyperlink ref="F180" r:id="rId502"/>
    <hyperlink ref="F181" r:id="rId503"/>
    <hyperlink ref="F182" r:id="rId504"/>
    <hyperlink ref="F183" r:id="rId505"/>
    <hyperlink ref="F184" r:id="rId506"/>
    <hyperlink ref="F185" r:id="rId507"/>
    <hyperlink ref="F186" r:id="rId508"/>
    <hyperlink ref="F187" r:id="rId509"/>
    <hyperlink ref="F188" r:id="rId510"/>
    <hyperlink ref="F189" r:id="rId511"/>
    <hyperlink ref="F190" r:id="rId512"/>
    <hyperlink ref="F191" r:id="rId513"/>
    <hyperlink ref="F192" r:id="rId514"/>
    <hyperlink ref="F193" r:id="rId515"/>
    <hyperlink ref="F194" r:id="rId516"/>
    <hyperlink ref="F195" r:id="rId517"/>
    <hyperlink ref="F196" r:id="rId518"/>
    <hyperlink ref="F197" r:id="rId519"/>
    <hyperlink ref="F198" r:id="rId520"/>
    <hyperlink ref="F199" r:id="rId521"/>
    <hyperlink ref="F200" r:id="rId522"/>
    <hyperlink ref="F201" r:id="rId523"/>
    <hyperlink ref="F202" r:id="rId524"/>
    <hyperlink ref="F203" r:id="rId525"/>
    <hyperlink ref="F204" r:id="rId526"/>
    <hyperlink ref="F205" r:id="rId527"/>
    <hyperlink ref="F206" r:id="rId528"/>
    <hyperlink ref="F207" r:id="rId529"/>
    <hyperlink ref="F208" r:id="rId530"/>
    <hyperlink ref="F209" r:id="rId531"/>
    <hyperlink ref="F210" r:id="rId532"/>
    <hyperlink ref="F211" r:id="rId533"/>
    <hyperlink ref="F212" r:id="rId534"/>
    <hyperlink ref="F213" r:id="rId535"/>
    <hyperlink ref="F214" r:id="rId536"/>
    <hyperlink ref="F215" r:id="rId537"/>
    <hyperlink ref="F216" r:id="rId538"/>
    <hyperlink ref="F217" r:id="rId539"/>
    <hyperlink ref="F218" r:id="rId540"/>
    <hyperlink ref="F219" r:id="rId541"/>
    <hyperlink ref="F220" r:id="rId542"/>
    <hyperlink ref="F221" r:id="rId543"/>
    <hyperlink ref="F222" r:id="rId544"/>
    <hyperlink ref="F223" r:id="rId545"/>
    <hyperlink ref="F224" r:id="rId546"/>
    <hyperlink ref="F225" r:id="rId547"/>
    <hyperlink ref="F226" r:id="rId548"/>
    <hyperlink ref="F227" r:id="rId549"/>
    <hyperlink ref="F228" r:id="rId550"/>
    <hyperlink ref="F229" r:id="rId551"/>
    <hyperlink ref="F230" r:id="rId552"/>
    <hyperlink ref="F231" r:id="rId553"/>
    <hyperlink ref="F232" r:id="rId554"/>
    <hyperlink ref="F233" r:id="rId555"/>
    <hyperlink ref="F234" r:id="rId556"/>
    <hyperlink ref="F235" r:id="rId557"/>
    <hyperlink ref="F236" r:id="rId558"/>
    <hyperlink ref="F237" r:id="rId559"/>
    <hyperlink ref="F238" r:id="rId560"/>
    <hyperlink ref="F239" r:id="rId561"/>
    <hyperlink ref="F240" r:id="rId562"/>
    <hyperlink ref="F241" r:id="rId563"/>
    <hyperlink ref="F242" r:id="rId564"/>
    <hyperlink ref="F243" r:id="rId565"/>
    <hyperlink ref="F244" r:id="rId566"/>
    <hyperlink ref="F245" r:id="rId567"/>
    <hyperlink ref="F246" r:id="rId568"/>
    <hyperlink ref="F247" r:id="rId569"/>
    <hyperlink ref="F248" r:id="rId570"/>
    <hyperlink ref="F249" r:id="rId571"/>
    <hyperlink ref="F250" r:id="rId572"/>
    <hyperlink ref="F251" r:id="rId573"/>
    <hyperlink ref="F252" r:id="rId574"/>
    <hyperlink ref="F253" r:id="rId575"/>
    <hyperlink ref="F254" r:id="rId576"/>
    <hyperlink ref="F255" r:id="rId577"/>
    <hyperlink ref="F256" r:id="rId578"/>
    <hyperlink ref="F257" r:id="rId579"/>
    <hyperlink ref="F258" r:id="rId580"/>
    <hyperlink ref="F259" r:id="rId581"/>
    <hyperlink ref="F260" r:id="rId582"/>
    <hyperlink ref="F261" r:id="rId583"/>
    <hyperlink ref="F262" r:id="rId584"/>
    <hyperlink ref="F263" r:id="rId585"/>
    <hyperlink ref="F264" r:id="rId586"/>
    <hyperlink ref="F265" r:id="rId587"/>
    <hyperlink ref="F266" r:id="rId588"/>
    <hyperlink ref="F267" r:id="rId589"/>
    <hyperlink ref="F268" r:id="rId590"/>
    <hyperlink ref="F269" r:id="rId591"/>
    <hyperlink ref="F270" r:id="rId592"/>
    <hyperlink ref="F271" r:id="rId593"/>
    <hyperlink ref="F272" r:id="rId594"/>
    <hyperlink ref="F273" r:id="rId595"/>
    <hyperlink ref="F274" r:id="rId596"/>
    <hyperlink ref="F275" r:id="rId597"/>
    <hyperlink ref="F276" r:id="rId598"/>
    <hyperlink ref="F277" r:id="rId599"/>
    <hyperlink ref="F278" r:id="rId600"/>
    <hyperlink ref="F279" r:id="rId601"/>
    <hyperlink ref="F280" r:id="rId602"/>
    <hyperlink ref="F281" r:id="rId603"/>
    <hyperlink ref="F282" r:id="rId604"/>
    <hyperlink ref="F283" r:id="rId605"/>
    <hyperlink ref="F284" r:id="rId606"/>
    <hyperlink ref="F285" r:id="rId607"/>
    <hyperlink ref="F286" r:id="rId608"/>
    <hyperlink ref="F287" r:id="rId609"/>
    <hyperlink ref="F288" r:id="rId610"/>
    <hyperlink ref="F289" r:id="rId611"/>
    <hyperlink ref="F290" r:id="rId612"/>
    <hyperlink ref="F291" r:id="rId613"/>
    <hyperlink ref="F292" r:id="rId614"/>
    <hyperlink ref="F293" r:id="rId615"/>
    <hyperlink ref="F294" r:id="rId616"/>
    <hyperlink ref="F295" r:id="rId617"/>
    <hyperlink ref="F296" r:id="rId618"/>
    <hyperlink ref="F297" r:id="rId619"/>
    <hyperlink ref="F298" r:id="rId620"/>
    <hyperlink ref="F299" r:id="rId621"/>
    <hyperlink ref="F300" r:id="rId622"/>
    <hyperlink ref="F301" r:id="rId623"/>
    <hyperlink ref="F302" r:id="rId624"/>
    <hyperlink ref="F303" r:id="rId625"/>
    <hyperlink ref="F304" r:id="rId626"/>
    <hyperlink ref="F305" r:id="rId627"/>
    <hyperlink ref="F306" r:id="rId628"/>
    <hyperlink ref="F307" r:id="rId629"/>
    <hyperlink ref="F308" r:id="rId630"/>
    <hyperlink ref="F309" r:id="rId631"/>
    <hyperlink ref="F310" r:id="rId632"/>
    <hyperlink ref="F311" r:id="rId633"/>
    <hyperlink ref="F312" r:id="rId634"/>
    <hyperlink ref="F313" r:id="rId635"/>
    <hyperlink ref="F314" r:id="rId636"/>
    <hyperlink ref="F315" r:id="rId637"/>
    <hyperlink ref="F316" r:id="rId638"/>
    <hyperlink ref="F317" r:id="rId639"/>
    <hyperlink ref="F318" r:id="rId640"/>
    <hyperlink ref="F319" r:id="rId641"/>
    <hyperlink ref="F320" r:id="rId642"/>
    <hyperlink ref="F321" r:id="rId643"/>
    <hyperlink ref="F322" r:id="rId644"/>
    <hyperlink ref="F323" r:id="rId645"/>
    <hyperlink ref="F324" r:id="rId646"/>
    <hyperlink ref="F325" r:id="rId647"/>
    <hyperlink ref="F326" r:id="rId648"/>
    <hyperlink ref="F327" r:id="rId649"/>
    <hyperlink ref="F328" r:id="rId650"/>
    <hyperlink ref="F329" r:id="rId651"/>
    <hyperlink ref="F330" r:id="rId652"/>
    <hyperlink ref="F331" r:id="rId653"/>
    <hyperlink ref="F332" r:id="rId654"/>
    <hyperlink ref="F333" r:id="rId655"/>
    <hyperlink ref="F334" r:id="rId656"/>
    <hyperlink ref="F335" r:id="rId657"/>
    <hyperlink ref="F336" r:id="rId658"/>
    <hyperlink ref="F337" r:id="rId659"/>
    <hyperlink ref="F338" r:id="rId660"/>
    <hyperlink ref="F339" r:id="rId661"/>
    <hyperlink ref="F340" r:id="rId662"/>
    <hyperlink ref="F341" r:id="rId663"/>
    <hyperlink ref="F342" r:id="rId664"/>
    <hyperlink ref="F343" r:id="rId665"/>
    <hyperlink ref="F344" r:id="rId666"/>
    <hyperlink ref="F345" r:id="rId667"/>
    <hyperlink ref="F346" r:id="rId668"/>
    <hyperlink ref="F347" r:id="rId669"/>
    <hyperlink ref="F348" r:id="rId670"/>
    <hyperlink ref="F349" r:id="rId671"/>
    <hyperlink ref="F350" r:id="rId672"/>
    <hyperlink ref="F351" r:id="rId673"/>
    <hyperlink ref="F352" r:id="rId674"/>
    <hyperlink ref="F353" r:id="rId675"/>
    <hyperlink ref="F354" r:id="rId676"/>
    <hyperlink ref="F355" r:id="rId677"/>
    <hyperlink ref="F356" r:id="rId678"/>
    <hyperlink ref="F357" r:id="rId679"/>
    <hyperlink ref="F358" r:id="rId680"/>
    <hyperlink ref="F359" r:id="rId681"/>
    <hyperlink ref="F360" r:id="rId682"/>
    <hyperlink ref="F361" r:id="rId683"/>
    <hyperlink ref="F362" r:id="rId684"/>
    <hyperlink ref="F363" r:id="rId685"/>
    <hyperlink ref="F364" r:id="rId686"/>
    <hyperlink ref="F365" r:id="rId687"/>
    <hyperlink ref="F366" r:id="rId688"/>
    <hyperlink ref="F367" r:id="rId689"/>
    <hyperlink ref="F368" r:id="rId690"/>
    <hyperlink ref="F369" r:id="rId691"/>
    <hyperlink ref="F370" r:id="rId692"/>
    <hyperlink ref="F371" r:id="rId693"/>
    <hyperlink ref="F372" r:id="rId694"/>
    <hyperlink ref="F373" r:id="rId695"/>
    <hyperlink ref="F374" r:id="rId696"/>
    <hyperlink ref="F375" r:id="rId697"/>
    <hyperlink ref="F376" r:id="rId698"/>
    <hyperlink ref="F377" r:id="rId699"/>
    <hyperlink ref="F378" r:id="rId700"/>
    <hyperlink ref="F379" r:id="rId701"/>
    <hyperlink ref="F380" r:id="rId702"/>
    <hyperlink ref="F381" r:id="rId703"/>
    <hyperlink ref="F382" r:id="rId704"/>
    <hyperlink ref="F383" r:id="rId705"/>
    <hyperlink ref="F384" r:id="rId706"/>
    <hyperlink ref="F385" r:id="rId707"/>
    <hyperlink ref="F386" r:id="rId708"/>
    <hyperlink ref="F387" r:id="rId709"/>
    <hyperlink ref="F388" r:id="rId710"/>
    <hyperlink ref="F389" r:id="rId711"/>
    <hyperlink ref="F390" r:id="rId712"/>
    <hyperlink ref="F391" r:id="rId713"/>
    <hyperlink ref="F392" r:id="rId714"/>
    <hyperlink ref="F393" r:id="rId715"/>
    <hyperlink ref="F394" r:id="rId716"/>
    <hyperlink ref="F395" r:id="rId717"/>
    <hyperlink ref="F396" r:id="rId718"/>
    <hyperlink ref="F397" r:id="rId719"/>
    <hyperlink ref="F398" r:id="rId720"/>
    <hyperlink ref="F399" r:id="rId721"/>
    <hyperlink ref="F400" r:id="rId722"/>
    <hyperlink ref="F401" r:id="rId723"/>
    <hyperlink ref="F402" r:id="rId724"/>
    <hyperlink ref="F403" r:id="rId725"/>
    <hyperlink ref="F404" r:id="rId726"/>
    <hyperlink ref="F405" r:id="rId727"/>
    <hyperlink ref="F406" r:id="rId728"/>
    <hyperlink ref="F407" r:id="rId729"/>
    <hyperlink ref="F408" r:id="rId730"/>
    <hyperlink ref="F409" r:id="rId731"/>
    <hyperlink ref="F410" r:id="rId732"/>
    <hyperlink ref="F411" r:id="rId733"/>
    <hyperlink ref="F412" r:id="rId734"/>
    <hyperlink ref="F413" r:id="rId735"/>
    <hyperlink ref="F414" r:id="rId736"/>
    <hyperlink ref="F415" r:id="rId737"/>
    <hyperlink ref="F416" r:id="rId738"/>
    <hyperlink ref="F417" r:id="rId739"/>
    <hyperlink ref="F418" r:id="rId740"/>
    <hyperlink ref="F419" r:id="rId741"/>
    <hyperlink ref="F420" r:id="rId742"/>
    <hyperlink ref="F421" r:id="rId743"/>
    <hyperlink ref="F422" r:id="rId744"/>
    <hyperlink ref="F423" r:id="rId745"/>
    <hyperlink ref="F424" r:id="rId746"/>
    <hyperlink ref="F425" r:id="rId747"/>
    <hyperlink ref="F426" r:id="rId748"/>
    <hyperlink ref="F427" r:id="rId749"/>
    <hyperlink ref="F428" r:id="rId750"/>
    <hyperlink ref="F429" r:id="rId751"/>
    <hyperlink ref="F430" r:id="rId752"/>
    <hyperlink ref="F431" r:id="rId753"/>
    <hyperlink ref="F432" r:id="rId754"/>
    <hyperlink ref="F433" r:id="rId755"/>
    <hyperlink ref="F434" r:id="rId756"/>
    <hyperlink ref="F435" r:id="rId757"/>
    <hyperlink ref="F436" r:id="rId758"/>
    <hyperlink ref="F437" r:id="rId759"/>
    <hyperlink ref="F438" r:id="rId760"/>
    <hyperlink ref="F439" r:id="rId761"/>
    <hyperlink ref="F440" r:id="rId762"/>
    <hyperlink ref="F441" r:id="rId763"/>
    <hyperlink ref="F442" r:id="rId764"/>
    <hyperlink ref="F443" r:id="rId765"/>
    <hyperlink ref="F444" r:id="rId766"/>
    <hyperlink ref="F445" r:id="rId767"/>
    <hyperlink ref="F446" r:id="rId768"/>
    <hyperlink ref="F447" r:id="rId769"/>
    <hyperlink ref="F448" r:id="rId770"/>
    <hyperlink ref="F449" r:id="rId771"/>
    <hyperlink ref="F450" r:id="rId772"/>
    <hyperlink ref="F451" r:id="rId773"/>
    <hyperlink ref="F452" r:id="rId774"/>
    <hyperlink ref="F453" r:id="rId775"/>
    <hyperlink ref="F454" r:id="rId776"/>
    <hyperlink ref="F455" r:id="rId777"/>
    <hyperlink ref="F456" r:id="rId778"/>
    <hyperlink ref="F457" r:id="rId779"/>
    <hyperlink ref="F458" r:id="rId780"/>
    <hyperlink ref="F459" r:id="rId781"/>
    <hyperlink ref="F460" r:id="rId782"/>
    <hyperlink ref="F461" r:id="rId783"/>
    <hyperlink ref="F462" r:id="rId784"/>
    <hyperlink ref="F463" r:id="rId785"/>
    <hyperlink ref="F464" r:id="rId786"/>
    <hyperlink ref="F465" r:id="rId787"/>
    <hyperlink ref="F466" r:id="rId788"/>
    <hyperlink ref="F467" r:id="rId789"/>
    <hyperlink ref="F468" r:id="rId790"/>
    <hyperlink ref="F469" r:id="rId791"/>
    <hyperlink ref="F470" r:id="rId792"/>
    <hyperlink ref="F471" r:id="rId793"/>
    <hyperlink ref="F472" r:id="rId794"/>
    <hyperlink ref="F473" r:id="rId795"/>
    <hyperlink ref="F474" r:id="rId796"/>
    <hyperlink ref="F475" r:id="rId797"/>
    <hyperlink ref="F476" r:id="rId798"/>
    <hyperlink ref="F477" r:id="rId799"/>
    <hyperlink ref="F478" r:id="rId800"/>
    <hyperlink ref="F479" r:id="rId801"/>
    <hyperlink ref="F480" r:id="rId802"/>
    <hyperlink ref="F481" r:id="rId803"/>
    <hyperlink ref="F482" r:id="rId804"/>
    <hyperlink ref="F483" r:id="rId805"/>
    <hyperlink ref="F484" r:id="rId806"/>
    <hyperlink ref="F485" r:id="rId807"/>
    <hyperlink ref="F486" r:id="rId808"/>
    <hyperlink ref="F487" r:id="rId809"/>
    <hyperlink ref="F488" r:id="rId810"/>
    <hyperlink ref="F489" r:id="rId811"/>
    <hyperlink ref="F490" r:id="rId812"/>
    <hyperlink ref="F491" r:id="rId813"/>
    <hyperlink ref="F492" r:id="rId814"/>
    <hyperlink ref="F493" r:id="rId815"/>
    <hyperlink ref="F494" r:id="rId816"/>
    <hyperlink ref="F495" r:id="rId817"/>
    <hyperlink ref="F496" r:id="rId818"/>
    <hyperlink ref="F497" r:id="rId819"/>
    <hyperlink ref="F498" r:id="rId820"/>
    <hyperlink ref="F499" r:id="rId821"/>
    <hyperlink ref="F500" r:id="rId822"/>
    <hyperlink ref="F501" r:id="rId823"/>
    <hyperlink ref="F502" r:id="rId824"/>
    <hyperlink ref="F503" r:id="rId825"/>
    <hyperlink ref="F504" r:id="rId826"/>
    <hyperlink ref="F505" r:id="rId827"/>
    <hyperlink ref="F506" r:id="rId828"/>
    <hyperlink ref="F507" r:id="rId829"/>
    <hyperlink ref="F508" r:id="rId830"/>
    <hyperlink ref="F509" r:id="rId831"/>
    <hyperlink ref="F510" r:id="rId832"/>
    <hyperlink ref="F511" r:id="rId833"/>
    <hyperlink ref="F512" r:id="rId834"/>
    <hyperlink ref="F513" r:id="rId835"/>
    <hyperlink ref="F514" r:id="rId836"/>
    <hyperlink ref="F515" r:id="rId837"/>
    <hyperlink ref="F516" r:id="rId838"/>
    <hyperlink ref="F517" r:id="rId839"/>
    <hyperlink ref="F518" r:id="rId840"/>
    <hyperlink ref="F519" r:id="rId841"/>
    <hyperlink ref="F520" r:id="rId842"/>
    <hyperlink ref="F521" r:id="rId843"/>
    <hyperlink ref="F522" r:id="rId844"/>
    <hyperlink ref="F523" r:id="rId845"/>
    <hyperlink ref="F524" r:id="rId846"/>
    <hyperlink ref="F525" r:id="rId847"/>
    <hyperlink ref="F526" r:id="rId848"/>
    <hyperlink ref="F527" r:id="rId849"/>
    <hyperlink ref="F528" r:id="rId850"/>
    <hyperlink ref="F529" r:id="rId851"/>
    <hyperlink ref="F530" r:id="rId852"/>
    <hyperlink ref="F531" r:id="rId853"/>
    <hyperlink ref="F532" r:id="rId854"/>
    <hyperlink ref="F533" r:id="rId855"/>
    <hyperlink ref="F534" r:id="rId856"/>
    <hyperlink ref="F535" r:id="rId857"/>
    <hyperlink ref="F536" r:id="rId858"/>
    <hyperlink ref="F537" r:id="rId859"/>
    <hyperlink ref="F538" r:id="rId860"/>
    <hyperlink ref="F539" r:id="rId861"/>
    <hyperlink ref="F540" r:id="rId862"/>
    <hyperlink ref="F541" r:id="rId863"/>
    <hyperlink ref="F542" r:id="rId864"/>
    <hyperlink ref="F543" r:id="rId865"/>
    <hyperlink ref="F544" r:id="rId866"/>
    <hyperlink ref="F545" r:id="rId867"/>
    <hyperlink ref="F546" r:id="rId868"/>
    <hyperlink ref="F547" r:id="rId869"/>
    <hyperlink ref="F548" r:id="rId870"/>
    <hyperlink ref="F549" r:id="rId871"/>
    <hyperlink ref="F550" r:id="rId872"/>
    <hyperlink ref="F551" r:id="rId873"/>
    <hyperlink ref="F552" r:id="rId874"/>
    <hyperlink ref="F553" r:id="rId875"/>
    <hyperlink ref="F554" r:id="rId876"/>
    <hyperlink ref="F555" r:id="rId877"/>
    <hyperlink ref="F556" r:id="rId878"/>
    <hyperlink ref="F557" r:id="rId879"/>
    <hyperlink ref="F558" r:id="rId880"/>
    <hyperlink ref="F559" r:id="rId881"/>
    <hyperlink ref="F560" r:id="rId882"/>
    <hyperlink ref="F561" r:id="rId883"/>
    <hyperlink ref="F562" r:id="rId884"/>
    <hyperlink ref="F563" r:id="rId885"/>
    <hyperlink ref="F564" r:id="rId886"/>
    <hyperlink ref="F565" r:id="rId887"/>
    <hyperlink ref="F566" r:id="rId888"/>
    <hyperlink ref="F567" r:id="rId889"/>
    <hyperlink ref="AO3" r:id="rId890"/>
    <hyperlink ref="AO4" r:id="rId891"/>
    <hyperlink ref="AO5" r:id="rId892"/>
    <hyperlink ref="AO6" r:id="rId893"/>
    <hyperlink ref="AO7" r:id="rId894"/>
    <hyperlink ref="AO8" r:id="rId895"/>
    <hyperlink ref="AO9" r:id="rId896"/>
    <hyperlink ref="AO10" r:id="rId897"/>
    <hyperlink ref="AO11" r:id="rId898"/>
    <hyperlink ref="AO12" r:id="rId899"/>
    <hyperlink ref="AO13" r:id="rId900"/>
    <hyperlink ref="AO14" r:id="rId901"/>
    <hyperlink ref="AO15" r:id="rId902"/>
    <hyperlink ref="AO16" r:id="rId903"/>
    <hyperlink ref="AO17" r:id="rId904"/>
    <hyperlink ref="AO18" r:id="rId905"/>
    <hyperlink ref="AO19" r:id="rId906"/>
    <hyperlink ref="AO20" r:id="rId907"/>
    <hyperlink ref="AO21" r:id="rId908"/>
    <hyperlink ref="AO22" r:id="rId909"/>
    <hyperlink ref="AO23" r:id="rId910"/>
    <hyperlink ref="AO24" r:id="rId911"/>
    <hyperlink ref="AO25" r:id="rId912"/>
    <hyperlink ref="AO26" r:id="rId913"/>
    <hyperlink ref="AO27" r:id="rId914"/>
    <hyperlink ref="AO28" r:id="rId915"/>
    <hyperlink ref="AO29" r:id="rId916"/>
    <hyperlink ref="AO30" r:id="rId917"/>
    <hyperlink ref="AO31" r:id="rId918"/>
    <hyperlink ref="AO32" r:id="rId919"/>
    <hyperlink ref="AO33" r:id="rId920"/>
    <hyperlink ref="AO34" r:id="rId921"/>
    <hyperlink ref="AO35" r:id="rId922"/>
    <hyperlink ref="AO36" r:id="rId923"/>
    <hyperlink ref="AO37" r:id="rId924"/>
    <hyperlink ref="AO38" r:id="rId925"/>
    <hyperlink ref="AO39" r:id="rId926"/>
    <hyperlink ref="AO40" r:id="rId927"/>
    <hyperlink ref="AO41" r:id="rId928"/>
    <hyperlink ref="AO42" r:id="rId929"/>
    <hyperlink ref="AO43" r:id="rId930"/>
    <hyperlink ref="AO44" r:id="rId931"/>
    <hyperlink ref="AO45" r:id="rId932"/>
    <hyperlink ref="AO46" r:id="rId933"/>
    <hyperlink ref="AO47" r:id="rId934"/>
    <hyperlink ref="AO48" r:id="rId935"/>
    <hyperlink ref="AO49" r:id="rId936"/>
    <hyperlink ref="AO50" r:id="rId937"/>
    <hyperlink ref="AO51" r:id="rId938"/>
    <hyperlink ref="AO52" r:id="rId939"/>
    <hyperlink ref="AO53" r:id="rId940"/>
    <hyperlink ref="AO54" r:id="rId941"/>
    <hyperlink ref="AO55" r:id="rId942"/>
    <hyperlink ref="AO56" r:id="rId943"/>
    <hyperlink ref="AO57" r:id="rId944"/>
    <hyperlink ref="AO58" r:id="rId945"/>
    <hyperlink ref="AO59" r:id="rId946"/>
    <hyperlink ref="AO60" r:id="rId947"/>
    <hyperlink ref="AO61" r:id="rId948"/>
    <hyperlink ref="AO62" r:id="rId949"/>
    <hyperlink ref="AO63" r:id="rId950"/>
    <hyperlink ref="AO64" r:id="rId951"/>
    <hyperlink ref="AO65" r:id="rId952"/>
    <hyperlink ref="AO66" r:id="rId953"/>
    <hyperlink ref="AO67" r:id="rId954"/>
    <hyperlink ref="AO68" r:id="rId955"/>
    <hyperlink ref="AO69" r:id="rId956"/>
    <hyperlink ref="AO70" r:id="rId957"/>
    <hyperlink ref="AO71" r:id="rId958"/>
    <hyperlink ref="AO72" r:id="rId959"/>
    <hyperlink ref="AO73" r:id="rId960"/>
    <hyperlink ref="AO74" r:id="rId961"/>
    <hyperlink ref="AO75" r:id="rId962"/>
    <hyperlink ref="AO76" r:id="rId963"/>
    <hyperlink ref="AO77" r:id="rId964"/>
    <hyperlink ref="AO78" r:id="rId965"/>
    <hyperlink ref="AO79" r:id="rId966"/>
    <hyperlink ref="AO80" r:id="rId967"/>
    <hyperlink ref="AO81" r:id="rId968"/>
    <hyperlink ref="AO82" r:id="rId969"/>
    <hyperlink ref="AO83" r:id="rId970"/>
    <hyperlink ref="AO84" r:id="rId971"/>
    <hyperlink ref="AO85" r:id="rId972"/>
    <hyperlink ref="AO86" r:id="rId973"/>
    <hyperlink ref="AO87" r:id="rId974"/>
    <hyperlink ref="AO88" r:id="rId975"/>
    <hyperlink ref="AO89" r:id="rId976"/>
    <hyperlink ref="AO90" r:id="rId977"/>
    <hyperlink ref="AO91" r:id="rId978"/>
    <hyperlink ref="AO92" r:id="rId979"/>
    <hyperlink ref="AO93" r:id="rId980"/>
    <hyperlink ref="AO94" r:id="rId981"/>
    <hyperlink ref="AO95" r:id="rId982"/>
    <hyperlink ref="AO96" r:id="rId983"/>
    <hyperlink ref="AO97" r:id="rId984"/>
    <hyperlink ref="AO98" r:id="rId985"/>
    <hyperlink ref="AO99" r:id="rId986"/>
    <hyperlink ref="AO100" r:id="rId987"/>
    <hyperlink ref="AO101" r:id="rId988"/>
    <hyperlink ref="AO102" r:id="rId989"/>
    <hyperlink ref="AO103" r:id="rId990"/>
    <hyperlink ref="AO104" r:id="rId991"/>
    <hyperlink ref="AO105" r:id="rId992"/>
    <hyperlink ref="AO106" r:id="rId993"/>
    <hyperlink ref="AO107" r:id="rId994"/>
    <hyperlink ref="AO108" r:id="rId995"/>
    <hyperlink ref="AO109" r:id="rId996"/>
    <hyperlink ref="AO110" r:id="rId997"/>
    <hyperlink ref="AO111" r:id="rId998"/>
    <hyperlink ref="AO112" r:id="rId999"/>
    <hyperlink ref="AO113" r:id="rId1000"/>
    <hyperlink ref="AO114" r:id="rId1001"/>
    <hyperlink ref="AO115" r:id="rId1002"/>
    <hyperlink ref="AO116" r:id="rId1003"/>
    <hyperlink ref="AO117" r:id="rId1004"/>
    <hyperlink ref="AO118" r:id="rId1005"/>
    <hyperlink ref="AO119" r:id="rId1006"/>
    <hyperlink ref="AO120" r:id="rId1007"/>
    <hyperlink ref="AO121" r:id="rId1008"/>
    <hyperlink ref="AO122" r:id="rId1009"/>
    <hyperlink ref="AO123" r:id="rId1010"/>
    <hyperlink ref="AO124" r:id="rId1011"/>
    <hyperlink ref="AO125" r:id="rId1012"/>
    <hyperlink ref="AO126" r:id="rId1013"/>
    <hyperlink ref="AO127" r:id="rId1014"/>
    <hyperlink ref="AO128" r:id="rId1015"/>
    <hyperlink ref="AO129" r:id="rId1016"/>
    <hyperlink ref="AO130" r:id="rId1017"/>
    <hyperlink ref="AO131" r:id="rId1018"/>
    <hyperlink ref="AO132" r:id="rId1019"/>
    <hyperlink ref="AO133" r:id="rId1020"/>
    <hyperlink ref="AO134" r:id="rId1021"/>
    <hyperlink ref="AO135" r:id="rId1022"/>
    <hyperlink ref="AO136" r:id="rId1023"/>
    <hyperlink ref="AO137" r:id="rId1024"/>
    <hyperlink ref="AO138" r:id="rId1025"/>
    <hyperlink ref="AO139" r:id="rId1026"/>
    <hyperlink ref="AO140" r:id="rId1027"/>
    <hyperlink ref="AO141" r:id="rId1028"/>
    <hyperlink ref="AO142" r:id="rId1029"/>
    <hyperlink ref="AO143" r:id="rId1030"/>
    <hyperlink ref="AO144" r:id="rId1031"/>
    <hyperlink ref="AO145" r:id="rId1032"/>
    <hyperlink ref="AO146" r:id="rId1033"/>
    <hyperlink ref="AO147" r:id="rId1034"/>
    <hyperlink ref="AO148" r:id="rId1035"/>
    <hyperlink ref="AO149" r:id="rId1036"/>
    <hyperlink ref="AO150" r:id="rId1037"/>
    <hyperlink ref="AO151" r:id="rId1038"/>
    <hyperlink ref="AO152" r:id="rId1039"/>
    <hyperlink ref="AO153" r:id="rId1040"/>
    <hyperlink ref="AO154" r:id="rId1041"/>
    <hyperlink ref="AO155" r:id="rId1042"/>
    <hyperlink ref="AO156" r:id="rId1043"/>
    <hyperlink ref="AO157" r:id="rId1044"/>
    <hyperlink ref="AO158" r:id="rId1045"/>
    <hyperlink ref="AO159" r:id="rId1046"/>
    <hyperlink ref="AO160" r:id="rId1047"/>
    <hyperlink ref="AO161" r:id="rId1048"/>
    <hyperlink ref="AO162" r:id="rId1049"/>
    <hyperlink ref="AO163" r:id="rId1050"/>
    <hyperlink ref="AO164" r:id="rId1051"/>
    <hyperlink ref="AO165" r:id="rId1052"/>
    <hyperlink ref="AO166" r:id="rId1053"/>
    <hyperlink ref="AO167" r:id="rId1054"/>
    <hyperlink ref="AO168" r:id="rId1055"/>
    <hyperlink ref="AO169" r:id="rId1056"/>
    <hyperlink ref="AO170" r:id="rId1057"/>
    <hyperlink ref="AO171" r:id="rId1058"/>
    <hyperlink ref="AO172" r:id="rId1059"/>
    <hyperlink ref="AO173" r:id="rId1060"/>
    <hyperlink ref="AO174" r:id="rId1061"/>
    <hyperlink ref="AO175" r:id="rId1062"/>
    <hyperlink ref="AO176" r:id="rId1063"/>
    <hyperlink ref="AO177" r:id="rId1064"/>
    <hyperlink ref="AO178" r:id="rId1065"/>
    <hyperlink ref="AO179" r:id="rId1066"/>
    <hyperlink ref="AO180" r:id="rId1067"/>
    <hyperlink ref="AO181" r:id="rId1068"/>
    <hyperlink ref="AO182" r:id="rId1069"/>
    <hyperlink ref="AO183" r:id="rId1070"/>
    <hyperlink ref="AO184" r:id="rId1071"/>
    <hyperlink ref="AO185" r:id="rId1072"/>
    <hyperlink ref="AO186" r:id="rId1073"/>
    <hyperlink ref="AO187" r:id="rId1074"/>
    <hyperlink ref="AO188" r:id="rId1075"/>
    <hyperlink ref="AO189" r:id="rId1076"/>
    <hyperlink ref="AO190" r:id="rId1077"/>
    <hyperlink ref="AO191" r:id="rId1078"/>
    <hyperlink ref="AO192" r:id="rId1079"/>
    <hyperlink ref="AO193" r:id="rId1080"/>
    <hyperlink ref="AO194" r:id="rId1081"/>
    <hyperlink ref="AO195" r:id="rId1082"/>
    <hyperlink ref="AO196" r:id="rId1083"/>
    <hyperlink ref="AO197" r:id="rId1084"/>
    <hyperlink ref="AO198" r:id="rId1085"/>
    <hyperlink ref="AO199" r:id="rId1086"/>
    <hyperlink ref="AO200" r:id="rId1087"/>
    <hyperlink ref="AO201" r:id="rId1088"/>
    <hyperlink ref="AO202" r:id="rId1089"/>
    <hyperlink ref="AO203" r:id="rId1090"/>
    <hyperlink ref="AO204" r:id="rId1091"/>
    <hyperlink ref="AO205" r:id="rId1092"/>
    <hyperlink ref="AO206" r:id="rId1093"/>
    <hyperlink ref="AO207" r:id="rId1094"/>
    <hyperlink ref="AO208" r:id="rId1095"/>
    <hyperlink ref="AO209" r:id="rId1096"/>
    <hyperlink ref="AO210" r:id="rId1097"/>
    <hyperlink ref="AO211" r:id="rId1098"/>
    <hyperlink ref="AO212" r:id="rId1099"/>
    <hyperlink ref="AO213" r:id="rId1100"/>
    <hyperlink ref="AO214" r:id="rId1101"/>
    <hyperlink ref="AO215" r:id="rId1102"/>
    <hyperlink ref="AO216" r:id="rId1103"/>
    <hyperlink ref="AO217" r:id="rId1104"/>
    <hyperlink ref="AO218" r:id="rId1105"/>
    <hyperlink ref="AO219" r:id="rId1106"/>
    <hyperlink ref="AO220" r:id="rId1107"/>
    <hyperlink ref="AO221" r:id="rId1108"/>
    <hyperlink ref="AO222" r:id="rId1109"/>
    <hyperlink ref="AO223" r:id="rId1110"/>
    <hyperlink ref="AO224" r:id="rId1111"/>
    <hyperlink ref="AO225" r:id="rId1112"/>
    <hyperlink ref="AO226" r:id="rId1113"/>
    <hyperlink ref="AO227" r:id="rId1114"/>
    <hyperlink ref="AO228" r:id="rId1115"/>
    <hyperlink ref="AO229" r:id="rId1116"/>
    <hyperlink ref="AO230" r:id="rId1117"/>
    <hyperlink ref="AO231" r:id="rId1118"/>
    <hyperlink ref="AO232" r:id="rId1119"/>
    <hyperlink ref="AO233" r:id="rId1120"/>
    <hyperlink ref="AO234" r:id="rId1121"/>
    <hyperlink ref="AO235" r:id="rId1122"/>
    <hyperlink ref="AO236" r:id="rId1123"/>
    <hyperlink ref="AO237" r:id="rId1124"/>
    <hyperlink ref="AO238" r:id="rId1125"/>
    <hyperlink ref="AO239" r:id="rId1126"/>
    <hyperlink ref="AO240" r:id="rId1127"/>
    <hyperlink ref="AO241" r:id="rId1128"/>
    <hyperlink ref="AO242" r:id="rId1129"/>
    <hyperlink ref="AO243" r:id="rId1130"/>
    <hyperlink ref="AO244" r:id="rId1131"/>
    <hyperlink ref="AO245" r:id="rId1132"/>
    <hyperlink ref="AO246" r:id="rId1133"/>
    <hyperlink ref="AO247" r:id="rId1134"/>
    <hyperlink ref="AO248" r:id="rId1135"/>
    <hyperlink ref="AO249" r:id="rId1136"/>
    <hyperlink ref="AO250" r:id="rId1137"/>
    <hyperlink ref="AO251" r:id="rId1138"/>
    <hyperlink ref="AO252" r:id="rId1139"/>
    <hyperlink ref="AO253" r:id="rId1140"/>
    <hyperlink ref="AO254" r:id="rId1141"/>
    <hyperlink ref="AO255" r:id="rId1142"/>
    <hyperlink ref="AO256" r:id="rId1143"/>
    <hyperlink ref="AO257" r:id="rId1144"/>
    <hyperlink ref="AO258" r:id="rId1145"/>
    <hyperlink ref="AO259" r:id="rId1146"/>
    <hyperlink ref="AO260" r:id="rId1147"/>
    <hyperlink ref="AO261" r:id="rId1148"/>
    <hyperlink ref="AO262" r:id="rId1149"/>
    <hyperlink ref="AO263" r:id="rId1150"/>
    <hyperlink ref="AO264" r:id="rId1151"/>
    <hyperlink ref="AO265" r:id="rId1152"/>
    <hyperlink ref="AO266" r:id="rId1153"/>
    <hyperlink ref="AO267" r:id="rId1154"/>
    <hyperlink ref="AO268" r:id="rId1155"/>
    <hyperlink ref="AO269" r:id="rId1156"/>
    <hyperlink ref="AO270" r:id="rId1157"/>
    <hyperlink ref="AO271" r:id="rId1158"/>
    <hyperlink ref="AO272" r:id="rId1159"/>
    <hyperlink ref="AO273" r:id="rId1160"/>
    <hyperlink ref="AO274" r:id="rId1161"/>
    <hyperlink ref="AO275" r:id="rId1162"/>
    <hyperlink ref="AO276" r:id="rId1163"/>
    <hyperlink ref="AO277" r:id="rId1164"/>
    <hyperlink ref="AO278" r:id="rId1165"/>
    <hyperlink ref="AO279" r:id="rId1166"/>
    <hyperlink ref="AO280" r:id="rId1167"/>
    <hyperlink ref="AO281" r:id="rId1168"/>
    <hyperlink ref="AO282" r:id="rId1169"/>
    <hyperlink ref="AO283" r:id="rId1170"/>
    <hyperlink ref="AO284" r:id="rId1171"/>
    <hyperlink ref="AO285" r:id="rId1172"/>
    <hyperlink ref="AO286" r:id="rId1173"/>
    <hyperlink ref="AO287" r:id="rId1174"/>
    <hyperlink ref="AO288" r:id="rId1175"/>
    <hyperlink ref="AO289" r:id="rId1176"/>
    <hyperlink ref="AO290" r:id="rId1177"/>
    <hyperlink ref="AO291" r:id="rId1178"/>
    <hyperlink ref="AO292" r:id="rId1179"/>
    <hyperlink ref="AO293" r:id="rId1180"/>
    <hyperlink ref="AO294" r:id="rId1181"/>
    <hyperlink ref="AO295" r:id="rId1182"/>
    <hyperlink ref="AO296" r:id="rId1183"/>
    <hyperlink ref="AO297" r:id="rId1184"/>
    <hyperlink ref="AO298" r:id="rId1185"/>
    <hyperlink ref="AO299" r:id="rId1186"/>
    <hyperlink ref="AO300" r:id="rId1187"/>
    <hyperlink ref="AO301" r:id="rId1188"/>
    <hyperlink ref="AO302" r:id="rId1189"/>
    <hyperlink ref="AO303" r:id="rId1190"/>
    <hyperlink ref="AO304" r:id="rId1191"/>
    <hyperlink ref="AO305" r:id="rId1192"/>
    <hyperlink ref="AO306" r:id="rId1193"/>
    <hyperlink ref="AO307" r:id="rId1194"/>
    <hyperlink ref="AO308" r:id="rId1195"/>
    <hyperlink ref="AO309" r:id="rId1196"/>
    <hyperlink ref="AO310" r:id="rId1197"/>
    <hyperlink ref="AO311" r:id="rId1198"/>
    <hyperlink ref="AO312" r:id="rId1199"/>
    <hyperlink ref="AO313" r:id="rId1200"/>
    <hyperlink ref="AO314" r:id="rId1201"/>
    <hyperlink ref="AO315" r:id="rId1202"/>
    <hyperlink ref="AO316" r:id="rId1203"/>
    <hyperlink ref="AO317" r:id="rId1204"/>
    <hyperlink ref="AO318" r:id="rId1205"/>
    <hyperlink ref="AO319" r:id="rId1206"/>
    <hyperlink ref="AO320" r:id="rId1207"/>
    <hyperlink ref="AO321" r:id="rId1208"/>
    <hyperlink ref="AO322" r:id="rId1209"/>
    <hyperlink ref="AO323" r:id="rId1210"/>
    <hyperlink ref="AO324" r:id="rId1211"/>
    <hyperlink ref="AO325" r:id="rId1212"/>
    <hyperlink ref="AO326" r:id="rId1213"/>
    <hyperlink ref="AO327" r:id="rId1214"/>
    <hyperlink ref="AO328" r:id="rId1215"/>
    <hyperlink ref="AO329" r:id="rId1216"/>
    <hyperlink ref="AO330" r:id="rId1217"/>
    <hyperlink ref="AO331" r:id="rId1218"/>
    <hyperlink ref="AO332" r:id="rId1219"/>
    <hyperlink ref="AO333" r:id="rId1220"/>
    <hyperlink ref="AO334" r:id="rId1221"/>
    <hyperlink ref="AO335" r:id="rId1222"/>
    <hyperlink ref="AO336" r:id="rId1223"/>
    <hyperlink ref="AO337" r:id="rId1224"/>
    <hyperlink ref="AO338" r:id="rId1225"/>
    <hyperlink ref="AO339" r:id="rId1226"/>
    <hyperlink ref="AO340" r:id="rId1227"/>
    <hyperlink ref="AO341" r:id="rId1228"/>
    <hyperlink ref="AO342" r:id="rId1229"/>
    <hyperlink ref="AO343" r:id="rId1230"/>
    <hyperlink ref="AO344" r:id="rId1231"/>
    <hyperlink ref="AO345" r:id="rId1232"/>
    <hyperlink ref="AO346" r:id="rId1233"/>
    <hyperlink ref="AO347" r:id="rId1234"/>
    <hyperlink ref="AO348" r:id="rId1235"/>
    <hyperlink ref="AO349" r:id="rId1236"/>
    <hyperlink ref="AO350" r:id="rId1237"/>
    <hyperlink ref="AO351" r:id="rId1238"/>
    <hyperlink ref="AO352" r:id="rId1239"/>
    <hyperlink ref="AO353" r:id="rId1240"/>
    <hyperlink ref="AO354" r:id="rId1241"/>
    <hyperlink ref="AO355" r:id="rId1242"/>
    <hyperlink ref="AO356" r:id="rId1243"/>
    <hyperlink ref="AO357" r:id="rId1244"/>
    <hyperlink ref="AO358" r:id="rId1245"/>
    <hyperlink ref="AO359" r:id="rId1246"/>
    <hyperlink ref="AO360" r:id="rId1247"/>
    <hyperlink ref="AO361" r:id="rId1248"/>
    <hyperlink ref="AO362" r:id="rId1249"/>
    <hyperlink ref="AO363" r:id="rId1250"/>
    <hyperlink ref="AO364" r:id="rId1251"/>
    <hyperlink ref="AO365" r:id="rId1252"/>
    <hyperlink ref="AO366" r:id="rId1253"/>
    <hyperlink ref="AO367" r:id="rId1254"/>
    <hyperlink ref="AO368" r:id="rId1255"/>
    <hyperlink ref="AO369" r:id="rId1256"/>
    <hyperlink ref="AO370" r:id="rId1257"/>
    <hyperlink ref="AO371" r:id="rId1258"/>
    <hyperlink ref="AO372" r:id="rId1259"/>
    <hyperlink ref="AO373" r:id="rId1260"/>
    <hyperlink ref="AO374" r:id="rId1261"/>
    <hyperlink ref="AO375" r:id="rId1262"/>
    <hyperlink ref="AO376" r:id="rId1263"/>
    <hyperlink ref="AO377" r:id="rId1264"/>
    <hyperlink ref="AO378" r:id="rId1265"/>
    <hyperlink ref="AO379" r:id="rId1266"/>
    <hyperlink ref="AO380" r:id="rId1267"/>
    <hyperlink ref="AO381" r:id="rId1268"/>
    <hyperlink ref="AO382" r:id="rId1269"/>
    <hyperlink ref="AO383" r:id="rId1270"/>
    <hyperlink ref="AO384" r:id="rId1271"/>
    <hyperlink ref="AO385" r:id="rId1272"/>
    <hyperlink ref="AO386" r:id="rId1273"/>
    <hyperlink ref="AO387" r:id="rId1274"/>
    <hyperlink ref="AO388" r:id="rId1275"/>
    <hyperlink ref="AO389" r:id="rId1276"/>
    <hyperlink ref="AO390" r:id="rId1277"/>
    <hyperlink ref="AO391" r:id="rId1278"/>
    <hyperlink ref="AO392" r:id="rId1279"/>
    <hyperlink ref="AO393" r:id="rId1280"/>
    <hyperlink ref="AO394" r:id="rId1281"/>
    <hyperlink ref="AO395" r:id="rId1282"/>
    <hyperlink ref="AO396" r:id="rId1283"/>
    <hyperlink ref="AO397" r:id="rId1284"/>
    <hyperlink ref="AO398" r:id="rId1285"/>
    <hyperlink ref="AO399" r:id="rId1286"/>
    <hyperlink ref="AO400" r:id="rId1287"/>
    <hyperlink ref="AO401" r:id="rId1288"/>
    <hyperlink ref="AO402" r:id="rId1289"/>
    <hyperlink ref="AO403" r:id="rId1290"/>
    <hyperlink ref="AO404" r:id="rId1291"/>
    <hyperlink ref="AO405" r:id="rId1292"/>
    <hyperlink ref="AO406" r:id="rId1293"/>
    <hyperlink ref="AO407" r:id="rId1294"/>
    <hyperlink ref="AO408" r:id="rId1295"/>
    <hyperlink ref="AO409" r:id="rId1296"/>
    <hyperlink ref="AO410" r:id="rId1297"/>
    <hyperlink ref="AO411" r:id="rId1298"/>
    <hyperlink ref="AO412" r:id="rId1299"/>
    <hyperlink ref="AO413" r:id="rId1300"/>
    <hyperlink ref="AO414" r:id="rId1301"/>
    <hyperlink ref="AO415" r:id="rId1302"/>
    <hyperlink ref="AO416" r:id="rId1303"/>
    <hyperlink ref="AO417" r:id="rId1304"/>
    <hyperlink ref="AO418" r:id="rId1305"/>
    <hyperlink ref="AO419" r:id="rId1306"/>
    <hyperlink ref="AO420" r:id="rId1307"/>
    <hyperlink ref="AO421" r:id="rId1308"/>
    <hyperlink ref="AO422" r:id="rId1309"/>
    <hyperlink ref="AO423" r:id="rId1310"/>
    <hyperlink ref="AO424" r:id="rId1311"/>
    <hyperlink ref="AO425" r:id="rId1312"/>
    <hyperlink ref="AO426" r:id="rId1313"/>
    <hyperlink ref="AO427" r:id="rId1314"/>
    <hyperlink ref="AO428" r:id="rId1315"/>
    <hyperlink ref="AO429" r:id="rId1316"/>
    <hyperlink ref="AO430" r:id="rId1317"/>
    <hyperlink ref="AO431" r:id="rId1318"/>
    <hyperlink ref="AO432" r:id="rId1319"/>
    <hyperlink ref="AO433" r:id="rId1320"/>
    <hyperlink ref="AO434" r:id="rId1321"/>
    <hyperlink ref="AO435" r:id="rId1322"/>
    <hyperlink ref="AO436" r:id="rId1323"/>
    <hyperlink ref="AO437" r:id="rId1324"/>
    <hyperlink ref="AO438" r:id="rId1325"/>
    <hyperlink ref="AO439" r:id="rId1326"/>
    <hyperlink ref="AO440" r:id="rId1327"/>
    <hyperlink ref="AO441" r:id="rId1328"/>
    <hyperlink ref="AO442" r:id="rId1329"/>
    <hyperlink ref="AO443" r:id="rId1330"/>
    <hyperlink ref="AO444" r:id="rId1331"/>
    <hyperlink ref="AO445" r:id="rId1332"/>
    <hyperlink ref="AO446" r:id="rId1333"/>
    <hyperlink ref="AO447" r:id="rId1334"/>
    <hyperlink ref="AO448" r:id="rId1335"/>
    <hyperlink ref="AO449" r:id="rId1336"/>
    <hyperlink ref="AO450" r:id="rId1337"/>
    <hyperlink ref="AO451" r:id="rId1338"/>
    <hyperlink ref="AO452" r:id="rId1339"/>
    <hyperlink ref="AO453" r:id="rId1340"/>
    <hyperlink ref="AO454" r:id="rId1341"/>
    <hyperlink ref="AO455" r:id="rId1342"/>
    <hyperlink ref="AO456" r:id="rId1343"/>
    <hyperlink ref="AO457" r:id="rId1344"/>
    <hyperlink ref="AO458" r:id="rId1345"/>
    <hyperlink ref="AO459" r:id="rId1346"/>
    <hyperlink ref="AO460" r:id="rId1347"/>
    <hyperlink ref="AO461" r:id="rId1348"/>
    <hyperlink ref="AO462" r:id="rId1349"/>
    <hyperlink ref="AO463" r:id="rId1350"/>
    <hyperlink ref="AO464" r:id="rId1351"/>
    <hyperlink ref="AO465" r:id="rId1352"/>
    <hyperlink ref="AO466" r:id="rId1353"/>
    <hyperlink ref="AO467" r:id="rId1354"/>
    <hyperlink ref="AO468" r:id="rId1355"/>
    <hyperlink ref="AO469" r:id="rId1356"/>
    <hyperlink ref="AO470" r:id="rId1357"/>
    <hyperlink ref="AO471" r:id="rId1358"/>
    <hyperlink ref="AO472" r:id="rId1359"/>
    <hyperlink ref="AO473" r:id="rId1360"/>
    <hyperlink ref="AO474" r:id="rId1361"/>
    <hyperlink ref="AO475" r:id="rId1362"/>
    <hyperlink ref="AO476" r:id="rId1363"/>
    <hyperlink ref="AO477" r:id="rId1364"/>
    <hyperlink ref="AO478" r:id="rId1365"/>
    <hyperlink ref="AO479" r:id="rId1366"/>
    <hyperlink ref="AO480" r:id="rId1367"/>
    <hyperlink ref="AO481" r:id="rId1368"/>
    <hyperlink ref="AO482" r:id="rId1369"/>
    <hyperlink ref="AO483" r:id="rId1370"/>
    <hyperlink ref="AO484" r:id="rId1371"/>
    <hyperlink ref="AO485" r:id="rId1372"/>
    <hyperlink ref="AO486" r:id="rId1373"/>
    <hyperlink ref="AO487" r:id="rId1374"/>
    <hyperlink ref="AO488" r:id="rId1375"/>
    <hyperlink ref="AO489" r:id="rId1376"/>
    <hyperlink ref="AO490" r:id="rId1377"/>
    <hyperlink ref="AO491" r:id="rId1378"/>
    <hyperlink ref="AO492" r:id="rId1379"/>
    <hyperlink ref="AO493" r:id="rId1380"/>
    <hyperlink ref="AO494" r:id="rId1381"/>
    <hyperlink ref="AO495" r:id="rId1382"/>
    <hyperlink ref="AO496" r:id="rId1383"/>
    <hyperlink ref="AO497" r:id="rId1384"/>
    <hyperlink ref="AO498" r:id="rId1385"/>
    <hyperlink ref="AO499" r:id="rId1386"/>
    <hyperlink ref="AO500" r:id="rId1387"/>
    <hyperlink ref="AO501" r:id="rId1388"/>
    <hyperlink ref="AO502" r:id="rId1389"/>
    <hyperlink ref="AO503" r:id="rId1390"/>
    <hyperlink ref="AO504" r:id="rId1391"/>
    <hyperlink ref="AO505" r:id="rId1392"/>
    <hyperlink ref="AO506" r:id="rId1393"/>
    <hyperlink ref="AO507" r:id="rId1394"/>
    <hyperlink ref="AO508" r:id="rId1395"/>
    <hyperlink ref="AO509" r:id="rId1396"/>
    <hyperlink ref="AO510" r:id="rId1397"/>
    <hyperlink ref="AO511" r:id="rId1398"/>
    <hyperlink ref="AO512" r:id="rId1399"/>
    <hyperlink ref="AO513" r:id="rId1400"/>
    <hyperlink ref="AO514" r:id="rId1401"/>
    <hyperlink ref="AO515" r:id="rId1402"/>
    <hyperlink ref="AO516" r:id="rId1403"/>
    <hyperlink ref="AO517" r:id="rId1404"/>
    <hyperlink ref="AO518" r:id="rId1405"/>
    <hyperlink ref="AO519" r:id="rId1406"/>
    <hyperlink ref="AO520" r:id="rId1407"/>
    <hyperlink ref="AO521" r:id="rId1408"/>
    <hyperlink ref="AO522" r:id="rId1409"/>
    <hyperlink ref="AO523" r:id="rId1410"/>
    <hyperlink ref="AO524" r:id="rId1411"/>
    <hyperlink ref="AO525" r:id="rId1412"/>
    <hyperlink ref="AO526" r:id="rId1413"/>
    <hyperlink ref="AO527" r:id="rId1414"/>
    <hyperlink ref="AO528" r:id="rId1415"/>
    <hyperlink ref="AO529" r:id="rId1416"/>
    <hyperlink ref="AO530" r:id="rId1417"/>
    <hyperlink ref="AO531" r:id="rId1418"/>
    <hyperlink ref="AO532" r:id="rId1419"/>
    <hyperlink ref="AO533" r:id="rId1420"/>
    <hyperlink ref="AO534" r:id="rId1421"/>
    <hyperlink ref="AO535" r:id="rId1422"/>
    <hyperlink ref="AO536" r:id="rId1423"/>
    <hyperlink ref="AO537" r:id="rId1424"/>
    <hyperlink ref="AO538" r:id="rId1425"/>
    <hyperlink ref="AO539" r:id="rId1426"/>
    <hyperlink ref="AO540" r:id="rId1427"/>
    <hyperlink ref="AO541" r:id="rId1428"/>
    <hyperlink ref="AO542" r:id="rId1429"/>
    <hyperlink ref="AO543" r:id="rId1430"/>
    <hyperlink ref="AO544" r:id="rId1431"/>
    <hyperlink ref="AO545" r:id="rId1432"/>
    <hyperlink ref="AO546" r:id="rId1433"/>
    <hyperlink ref="AO547" r:id="rId1434"/>
    <hyperlink ref="AO548" r:id="rId1435"/>
    <hyperlink ref="AO549" r:id="rId1436"/>
    <hyperlink ref="AO550" r:id="rId1437"/>
    <hyperlink ref="AO551" r:id="rId1438"/>
    <hyperlink ref="AO552" r:id="rId1439"/>
    <hyperlink ref="AO553" r:id="rId1440"/>
    <hyperlink ref="AO554" r:id="rId1441"/>
    <hyperlink ref="AO555" r:id="rId1442"/>
    <hyperlink ref="AO556" r:id="rId1443"/>
    <hyperlink ref="AO557" r:id="rId1444"/>
    <hyperlink ref="AO558" r:id="rId1445"/>
    <hyperlink ref="AO559" r:id="rId1446"/>
    <hyperlink ref="AO560" r:id="rId1447"/>
    <hyperlink ref="AO561" r:id="rId1448"/>
    <hyperlink ref="AO562" r:id="rId1449"/>
    <hyperlink ref="AO563" r:id="rId1450"/>
    <hyperlink ref="AO564" r:id="rId1451"/>
    <hyperlink ref="AO565" r:id="rId1452"/>
    <hyperlink ref="AO566" r:id="rId1453"/>
    <hyperlink ref="AO567" r:id="rId1454"/>
  </hyperlinks>
  <pageMargins left="0.7" right="0.7" top="0.75" bottom="0.75" header="0.3" footer="0.3"/>
  <pageSetup orientation="portrait" horizontalDpi="0" verticalDpi="0" r:id="rId1455"/>
  <legacyDrawing r:id="rId1456"/>
  <tableParts count="1">
    <tablePart r:id="rId145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1"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74"/>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55" t="s">
        <v>39</v>
      </c>
      <c r="C1" s="56"/>
      <c r="D1" s="56"/>
      <c r="E1" s="57"/>
      <c r="F1" s="54" t="s">
        <v>43</v>
      </c>
      <c r="G1" s="58" t="s">
        <v>44</v>
      </c>
      <c r="H1" s="59"/>
      <c r="I1" s="60" t="s">
        <v>40</v>
      </c>
      <c r="J1" s="61"/>
      <c r="K1" s="62" t="s">
        <v>42</v>
      </c>
      <c r="L1" s="63"/>
      <c r="M1" s="63"/>
      <c r="N1" s="63"/>
      <c r="O1" s="63"/>
      <c r="P1" s="63"/>
      <c r="Q1" s="63"/>
      <c r="R1" s="63"/>
      <c r="S1" s="63"/>
      <c r="T1" s="63"/>
      <c r="U1" s="63"/>
      <c r="V1" s="63"/>
      <c r="W1" s="63"/>
      <c r="X1" s="63"/>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65" t="s">
        <v>6919</v>
      </c>
      <c r="B3" s="66" t="s">
        <v>6986</v>
      </c>
      <c r="C3" s="66" t="s">
        <v>56</v>
      </c>
      <c r="D3" s="14"/>
      <c r="E3" s="14"/>
      <c r="F3" s="15"/>
      <c r="G3" s="64"/>
      <c r="H3" s="64"/>
      <c r="I3" s="52">
        <v>3</v>
      </c>
      <c r="J3" s="52"/>
      <c r="K3" s="47"/>
      <c r="L3" s="47"/>
      <c r="M3" s="47"/>
      <c r="N3" s="47"/>
      <c r="O3" s="47"/>
      <c r="P3" s="47"/>
      <c r="Q3" s="47"/>
      <c r="R3" s="47"/>
      <c r="S3" s="47"/>
      <c r="T3" s="47"/>
      <c r="U3" s="47"/>
      <c r="V3" s="47"/>
      <c r="W3" s="48"/>
      <c r="X3" s="48"/>
    </row>
    <row r="4" spans="1:24" x14ac:dyDescent="0.25">
      <c r="A4" s="88" t="s">
        <v>6920</v>
      </c>
      <c r="B4" s="66" t="s">
        <v>6987</v>
      </c>
      <c r="C4" s="66" t="s">
        <v>56</v>
      </c>
      <c r="D4" s="107"/>
      <c r="E4" s="106"/>
      <c r="F4" s="108"/>
      <c r="G4" s="109"/>
      <c r="H4" s="109"/>
      <c r="I4" s="110">
        <v>4</v>
      </c>
      <c r="J4" s="111"/>
      <c r="K4" s="112"/>
      <c r="L4" s="112"/>
      <c r="M4" s="112"/>
      <c r="N4" s="112"/>
      <c r="O4" s="112"/>
      <c r="P4" s="112"/>
      <c r="Q4" s="112"/>
      <c r="R4" s="112"/>
      <c r="S4" s="112"/>
      <c r="T4" s="112"/>
      <c r="U4" s="112"/>
      <c r="V4" s="112"/>
      <c r="W4" s="113"/>
      <c r="X4" s="113"/>
    </row>
    <row r="5" spans="1:24" x14ac:dyDescent="0.25">
      <c r="A5" s="88" t="s">
        <v>6921</v>
      </c>
      <c r="B5" s="66" t="s">
        <v>6988</v>
      </c>
      <c r="C5" s="66" t="s">
        <v>56</v>
      </c>
      <c r="D5" s="107"/>
      <c r="E5" s="106"/>
      <c r="F5" s="108"/>
      <c r="G5" s="109"/>
      <c r="H5" s="109"/>
      <c r="I5" s="110">
        <v>5</v>
      </c>
      <c r="J5" s="111"/>
      <c r="K5" s="112"/>
      <c r="L5" s="112"/>
      <c r="M5" s="112"/>
      <c r="N5" s="112"/>
      <c r="O5" s="112"/>
      <c r="P5" s="112"/>
      <c r="Q5" s="112"/>
      <c r="R5" s="112"/>
      <c r="S5" s="112"/>
      <c r="T5" s="112"/>
      <c r="U5" s="112"/>
      <c r="V5" s="112"/>
      <c r="W5" s="113"/>
      <c r="X5" s="113"/>
    </row>
    <row r="6" spans="1:24" x14ac:dyDescent="0.25">
      <c r="A6" s="88" t="s">
        <v>6922</v>
      </c>
      <c r="B6" s="66" t="s">
        <v>6989</v>
      </c>
      <c r="C6" s="66" t="s">
        <v>56</v>
      </c>
      <c r="D6" s="107"/>
      <c r="E6" s="106"/>
      <c r="F6" s="108"/>
      <c r="G6" s="109"/>
      <c r="H6" s="109"/>
      <c r="I6" s="110">
        <v>6</v>
      </c>
      <c r="J6" s="111"/>
      <c r="K6" s="112"/>
      <c r="L6" s="112"/>
      <c r="M6" s="112"/>
      <c r="N6" s="112"/>
      <c r="O6" s="112"/>
      <c r="P6" s="112"/>
      <c r="Q6" s="112"/>
      <c r="R6" s="112"/>
      <c r="S6" s="112"/>
      <c r="T6" s="112"/>
      <c r="U6" s="112"/>
      <c r="V6" s="112"/>
      <c r="W6" s="113"/>
      <c r="X6" s="113"/>
    </row>
    <row r="7" spans="1:24" x14ac:dyDescent="0.25">
      <c r="A7" s="88" t="s">
        <v>6923</v>
      </c>
      <c r="B7" s="66" t="s">
        <v>6990</v>
      </c>
      <c r="C7" s="66" t="s">
        <v>56</v>
      </c>
      <c r="D7" s="107"/>
      <c r="E7" s="106"/>
      <c r="F7" s="108"/>
      <c r="G7" s="109"/>
      <c r="H7" s="109"/>
      <c r="I7" s="110">
        <v>7</v>
      </c>
      <c r="J7" s="111"/>
      <c r="K7" s="112"/>
      <c r="L7" s="112"/>
      <c r="M7" s="112"/>
      <c r="N7" s="112"/>
      <c r="O7" s="112"/>
      <c r="P7" s="112"/>
      <c r="Q7" s="112"/>
      <c r="R7" s="112"/>
      <c r="S7" s="112"/>
      <c r="T7" s="112"/>
      <c r="U7" s="112"/>
      <c r="V7" s="112"/>
      <c r="W7" s="113"/>
      <c r="X7" s="113"/>
    </row>
    <row r="8" spans="1:24" x14ac:dyDescent="0.25">
      <c r="A8" s="88" t="s">
        <v>6924</v>
      </c>
      <c r="B8" s="66" t="s">
        <v>6991</v>
      </c>
      <c r="C8" s="66" t="s">
        <v>56</v>
      </c>
      <c r="D8" s="107"/>
      <c r="E8" s="106"/>
      <c r="F8" s="108"/>
      <c r="G8" s="109"/>
      <c r="H8" s="109"/>
      <c r="I8" s="110">
        <v>8</v>
      </c>
      <c r="J8" s="111"/>
      <c r="K8" s="112"/>
      <c r="L8" s="112"/>
      <c r="M8" s="112"/>
      <c r="N8" s="112"/>
      <c r="O8" s="112"/>
      <c r="P8" s="112"/>
      <c r="Q8" s="112"/>
      <c r="R8" s="112"/>
      <c r="S8" s="112"/>
      <c r="T8" s="112"/>
      <c r="U8" s="112"/>
      <c r="V8" s="112"/>
      <c r="W8" s="113"/>
      <c r="X8" s="113"/>
    </row>
    <row r="9" spans="1:24" x14ac:dyDescent="0.25">
      <c r="A9" s="88" t="s">
        <v>6925</v>
      </c>
      <c r="B9" s="66" t="s">
        <v>6992</v>
      </c>
      <c r="C9" s="66" t="s">
        <v>56</v>
      </c>
      <c r="D9" s="107"/>
      <c r="E9" s="106"/>
      <c r="F9" s="108"/>
      <c r="G9" s="109"/>
      <c r="H9" s="109"/>
      <c r="I9" s="110">
        <v>9</v>
      </c>
      <c r="J9" s="111"/>
      <c r="K9" s="112"/>
      <c r="L9" s="112"/>
      <c r="M9" s="112"/>
      <c r="N9" s="112"/>
      <c r="O9" s="112"/>
      <c r="P9" s="112"/>
      <c r="Q9" s="112"/>
      <c r="R9" s="112"/>
      <c r="S9" s="112"/>
      <c r="T9" s="112"/>
      <c r="U9" s="112"/>
      <c r="V9" s="112"/>
      <c r="W9" s="113"/>
      <c r="X9" s="113"/>
    </row>
    <row r="10" spans="1:24" ht="14.25" customHeight="1" x14ac:dyDescent="0.25">
      <c r="A10" s="88" t="s">
        <v>6926</v>
      </c>
      <c r="B10" s="66" t="s">
        <v>6993</v>
      </c>
      <c r="C10" s="66" t="s">
        <v>56</v>
      </c>
      <c r="D10" s="107"/>
      <c r="E10" s="106"/>
      <c r="F10" s="108"/>
      <c r="G10" s="109"/>
      <c r="H10" s="109"/>
      <c r="I10" s="110">
        <v>10</v>
      </c>
      <c r="J10" s="111"/>
      <c r="K10" s="112"/>
      <c r="L10" s="112"/>
      <c r="M10" s="112"/>
      <c r="N10" s="112"/>
      <c r="O10" s="112"/>
      <c r="P10" s="112"/>
      <c r="Q10" s="112"/>
      <c r="R10" s="112"/>
      <c r="S10" s="112"/>
      <c r="T10" s="112"/>
      <c r="U10" s="112"/>
      <c r="V10" s="112"/>
      <c r="W10" s="113"/>
      <c r="X10" s="113"/>
    </row>
    <row r="11" spans="1:24" x14ac:dyDescent="0.25">
      <c r="A11" s="88" t="s">
        <v>6927</v>
      </c>
      <c r="B11" s="66" t="s">
        <v>6994</v>
      </c>
      <c r="C11" s="66" t="s">
        <v>56</v>
      </c>
      <c r="D11" s="107"/>
      <c r="E11" s="106"/>
      <c r="F11" s="108"/>
      <c r="G11" s="109"/>
      <c r="H11" s="109"/>
      <c r="I11" s="110">
        <v>11</v>
      </c>
      <c r="J11" s="111"/>
      <c r="K11" s="112"/>
      <c r="L11" s="112"/>
      <c r="M11" s="112"/>
      <c r="N11" s="112"/>
      <c r="O11" s="112"/>
      <c r="P11" s="112"/>
      <c r="Q11" s="112"/>
      <c r="R11" s="112"/>
      <c r="S11" s="112"/>
      <c r="T11" s="112"/>
      <c r="U11" s="112"/>
      <c r="V11" s="112"/>
      <c r="W11" s="113"/>
      <c r="X11" s="113"/>
    </row>
    <row r="12" spans="1:24" x14ac:dyDescent="0.25">
      <c r="A12" s="88" t="s">
        <v>6928</v>
      </c>
      <c r="B12" s="66" t="s">
        <v>6995</v>
      </c>
      <c r="C12" s="66" t="s">
        <v>56</v>
      </c>
      <c r="D12" s="107"/>
      <c r="E12" s="106"/>
      <c r="F12" s="108"/>
      <c r="G12" s="109"/>
      <c r="H12" s="109"/>
      <c r="I12" s="110">
        <v>12</v>
      </c>
      <c r="J12" s="111"/>
      <c r="K12" s="112"/>
      <c r="L12" s="112"/>
      <c r="M12" s="112"/>
      <c r="N12" s="112"/>
      <c r="O12" s="112"/>
      <c r="P12" s="112"/>
      <c r="Q12" s="112"/>
      <c r="R12" s="112"/>
      <c r="S12" s="112"/>
      <c r="T12" s="112"/>
      <c r="U12" s="112"/>
      <c r="V12" s="112"/>
      <c r="W12" s="113"/>
      <c r="X12" s="113"/>
    </row>
    <row r="13" spans="1:24" x14ac:dyDescent="0.25">
      <c r="A13" s="88" t="s">
        <v>6929</v>
      </c>
      <c r="B13" s="66" t="s">
        <v>6996</v>
      </c>
      <c r="C13" s="66" t="s">
        <v>56</v>
      </c>
      <c r="D13" s="107"/>
      <c r="E13" s="106"/>
      <c r="F13" s="108"/>
      <c r="G13" s="109"/>
      <c r="H13" s="109"/>
      <c r="I13" s="110">
        <v>13</v>
      </c>
      <c r="J13" s="111"/>
      <c r="K13" s="112"/>
      <c r="L13" s="112"/>
      <c r="M13" s="112"/>
      <c r="N13" s="112"/>
      <c r="O13" s="112"/>
      <c r="P13" s="112"/>
      <c r="Q13" s="112"/>
      <c r="R13" s="112"/>
      <c r="S13" s="112"/>
      <c r="T13" s="112"/>
      <c r="U13" s="112"/>
      <c r="V13" s="112"/>
      <c r="W13" s="113"/>
      <c r="X13" s="113"/>
    </row>
    <row r="14" spans="1:24" x14ac:dyDescent="0.25">
      <c r="A14" s="88" t="s">
        <v>6930</v>
      </c>
      <c r="B14" s="66" t="s">
        <v>6997</v>
      </c>
      <c r="C14" s="66" t="s">
        <v>56</v>
      </c>
      <c r="D14" s="107"/>
      <c r="E14" s="106"/>
      <c r="F14" s="108"/>
      <c r="G14" s="109"/>
      <c r="H14" s="109"/>
      <c r="I14" s="110">
        <v>14</v>
      </c>
      <c r="J14" s="111"/>
      <c r="K14" s="112"/>
      <c r="L14" s="112"/>
      <c r="M14" s="112"/>
      <c r="N14" s="112"/>
      <c r="O14" s="112"/>
      <c r="P14" s="112"/>
      <c r="Q14" s="112"/>
      <c r="R14" s="112"/>
      <c r="S14" s="112"/>
      <c r="T14" s="112"/>
      <c r="U14" s="112"/>
      <c r="V14" s="112"/>
      <c r="W14" s="113"/>
      <c r="X14" s="113"/>
    </row>
    <row r="15" spans="1:24" x14ac:dyDescent="0.25">
      <c r="A15" s="88" t="s">
        <v>6931</v>
      </c>
      <c r="B15" s="66" t="s">
        <v>6986</v>
      </c>
      <c r="C15" s="66" t="s">
        <v>59</v>
      </c>
      <c r="D15" s="107"/>
      <c r="E15" s="106"/>
      <c r="F15" s="108"/>
      <c r="G15" s="109"/>
      <c r="H15" s="109"/>
      <c r="I15" s="110">
        <v>15</v>
      </c>
      <c r="J15" s="111"/>
      <c r="K15" s="112"/>
      <c r="L15" s="112"/>
      <c r="M15" s="112"/>
      <c r="N15" s="112"/>
      <c r="O15" s="112"/>
      <c r="P15" s="112"/>
      <c r="Q15" s="112"/>
      <c r="R15" s="112"/>
      <c r="S15" s="112"/>
      <c r="T15" s="112"/>
      <c r="U15" s="112"/>
      <c r="V15" s="112"/>
      <c r="W15" s="113"/>
      <c r="X15" s="113"/>
    </row>
    <row r="16" spans="1:24" x14ac:dyDescent="0.25">
      <c r="A16" s="88" t="s">
        <v>6932</v>
      </c>
      <c r="B16" s="66" t="s">
        <v>6987</v>
      </c>
      <c r="C16" s="66" t="s">
        <v>59</v>
      </c>
      <c r="D16" s="107"/>
      <c r="E16" s="106"/>
      <c r="F16" s="108"/>
      <c r="G16" s="109"/>
      <c r="H16" s="109"/>
      <c r="I16" s="110">
        <v>16</v>
      </c>
      <c r="J16" s="111"/>
      <c r="K16" s="112"/>
      <c r="L16" s="112"/>
      <c r="M16" s="112"/>
      <c r="N16" s="112"/>
      <c r="O16" s="112"/>
      <c r="P16" s="112"/>
      <c r="Q16" s="112"/>
      <c r="R16" s="112"/>
      <c r="S16" s="112"/>
      <c r="T16" s="112"/>
      <c r="U16" s="112"/>
      <c r="V16" s="112"/>
      <c r="W16" s="113"/>
      <c r="X16" s="113"/>
    </row>
    <row r="17" spans="1:24" x14ac:dyDescent="0.25">
      <c r="A17" s="88" t="s">
        <v>6933</v>
      </c>
      <c r="B17" s="66" t="s">
        <v>6988</v>
      </c>
      <c r="C17" s="66" t="s">
        <v>59</v>
      </c>
      <c r="D17" s="107"/>
      <c r="E17" s="106"/>
      <c r="F17" s="108"/>
      <c r="G17" s="109"/>
      <c r="H17" s="109"/>
      <c r="I17" s="110">
        <v>17</v>
      </c>
      <c r="J17" s="111"/>
      <c r="K17" s="112"/>
      <c r="L17" s="112"/>
      <c r="M17" s="112"/>
      <c r="N17" s="112"/>
      <c r="O17" s="112"/>
      <c r="P17" s="112"/>
      <c r="Q17" s="112"/>
      <c r="R17" s="112"/>
      <c r="S17" s="112"/>
      <c r="T17" s="112"/>
      <c r="U17" s="112"/>
      <c r="V17" s="112"/>
      <c r="W17" s="113"/>
      <c r="X17" s="113"/>
    </row>
    <row r="18" spans="1:24" x14ac:dyDescent="0.25">
      <c r="A18" s="88" t="s">
        <v>6934</v>
      </c>
      <c r="B18" s="66" t="s">
        <v>6989</v>
      </c>
      <c r="C18" s="66" t="s">
        <v>59</v>
      </c>
      <c r="D18" s="107"/>
      <c r="E18" s="106"/>
      <c r="F18" s="108"/>
      <c r="G18" s="109"/>
      <c r="H18" s="109"/>
      <c r="I18" s="110">
        <v>18</v>
      </c>
      <c r="J18" s="111"/>
      <c r="K18" s="112"/>
      <c r="L18" s="112"/>
      <c r="M18" s="112"/>
      <c r="N18" s="112"/>
      <c r="O18" s="112"/>
      <c r="P18" s="112"/>
      <c r="Q18" s="112"/>
      <c r="R18" s="112"/>
      <c r="S18" s="112"/>
      <c r="T18" s="112"/>
      <c r="U18" s="112"/>
      <c r="V18" s="112"/>
      <c r="W18" s="113"/>
      <c r="X18" s="113"/>
    </row>
    <row r="19" spans="1:24" x14ac:dyDescent="0.25">
      <c r="A19" s="88" t="s">
        <v>6935</v>
      </c>
      <c r="B19" s="66" t="s">
        <v>6990</v>
      </c>
      <c r="C19" s="66" t="s">
        <v>59</v>
      </c>
      <c r="D19" s="107"/>
      <c r="E19" s="106"/>
      <c r="F19" s="108"/>
      <c r="G19" s="109"/>
      <c r="H19" s="109"/>
      <c r="I19" s="110">
        <v>19</v>
      </c>
      <c r="J19" s="111"/>
      <c r="K19" s="112"/>
      <c r="L19" s="112"/>
      <c r="M19" s="112"/>
      <c r="N19" s="112"/>
      <c r="O19" s="112"/>
      <c r="P19" s="112"/>
      <c r="Q19" s="112"/>
      <c r="R19" s="112"/>
      <c r="S19" s="112"/>
      <c r="T19" s="112"/>
      <c r="U19" s="112"/>
      <c r="V19" s="112"/>
      <c r="W19" s="113"/>
      <c r="X19" s="113"/>
    </row>
    <row r="20" spans="1:24" x14ac:dyDescent="0.25">
      <c r="A20" s="88" t="s">
        <v>6936</v>
      </c>
      <c r="B20" s="66" t="s">
        <v>6991</v>
      </c>
      <c r="C20" s="66" t="s">
        <v>59</v>
      </c>
      <c r="D20" s="107"/>
      <c r="E20" s="106"/>
      <c r="F20" s="108"/>
      <c r="G20" s="109"/>
      <c r="H20" s="109"/>
      <c r="I20" s="110">
        <v>20</v>
      </c>
      <c r="J20" s="111"/>
      <c r="K20" s="112"/>
      <c r="L20" s="112"/>
      <c r="M20" s="112"/>
      <c r="N20" s="112"/>
      <c r="O20" s="112"/>
      <c r="P20" s="112"/>
      <c r="Q20" s="112"/>
      <c r="R20" s="112"/>
      <c r="S20" s="112"/>
      <c r="T20" s="112"/>
      <c r="U20" s="112"/>
      <c r="V20" s="112"/>
      <c r="W20" s="113"/>
      <c r="X20" s="113"/>
    </row>
    <row r="21" spans="1:24" x14ac:dyDescent="0.25">
      <c r="A21" s="88" t="s">
        <v>6937</v>
      </c>
      <c r="B21" s="66" t="s">
        <v>6992</v>
      </c>
      <c r="C21" s="66" t="s">
        <v>59</v>
      </c>
      <c r="D21" s="107"/>
      <c r="E21" s="106"/>
      <c r="F21" s="108"/>
      <c r="G21" s="109"/>
      <c r="H21" s="109"/>
      <c r="I21" s="110">
        <v>21</v>
      </c>
      <c r="J21" s="111"/>
      <c r="K21" s="112"/>
      <c r="L21" s="112"/>
      <c r="M21" s="112"/>
      <c r="N21" s="112"/>
      <c r="O21" s="112"/>
      <c r="P21" s="112"/>
      <c r="Q21" s="112"/>
      <c r="R21" s="112"/>
      <c r="S21" s="112"/>
      <c r="T21" s="112"/>
      <c r="U21" s="112"/>
      <c r="V21" s="112"/>
      <c r="W21" s="113"/>
      <c r="X21" s="113"/>
    </row>
    <row r="22" spans="1:24" x14ac:dyDescent="0.25">
      <c r="A22" s="88" t="s">
        <v>6938</v>
      </c>
      <c r="B22" s="66" t="s">
        <v>6993</v>
      </c>
      <c r="C22" s="66" t="s">
        <v>59</v>
      </c>
      <c r="D22" s="107"/>
      <c r="E22" s="106"/>
      <c r="F22" s="108"/>
      <c r="G22" s="109"/>
      <c r="H22" s="109"/>
      <c r="I22" s="110">
        <v>22</v>
      </c>
      <c r="J22" s="111"/>
      <c r="K22" s="112"/>
      <c r="L22" s="112"/>
      <c r="M22" s="112"/>
      <c r="N22" s="112"/>
      <c r="O22" s="112"/>
      <c r="P22" s="112"/>
      <c r="Q22" s="112"/>
      <c r="R22" s="112"/>
      <c r="S22" s="112"/>
      <c r="T22" s="112"/>
      <c r="U22" s="112"/>
      <c r="V22" s="112"/>
      <c r="W22" s="113"/>
      <c r="X22" s="113"/>
    </row>
    <row r="23" spans="1:24" x14ac:dyDescent="0.25">
      <c r="A23" s="88" t="s">
        <v>6939</v>
      </c>
      <c r="B23" s="66" t="s">
        <v>6994</v>
      </c>
      <c r="C23" s="66" t="s">
        <v>59</v>
      </c>
      <c r="D23" s="107"/>
      <c r="E23" s="106"/>
      <c r="F23" s="108"/>
      <c r="G23" s="109"/>
      <c r="H23" s="109"/>
      <c r="I23" s="110">
        <v>23</v>
      </c>
      <c r="J23" s="111"/>
      <c r="K23" s="112"/>
      <c r="L23" s="112"/>
      <c r="M23" s="112"/>
      <c r="N23" s="112"/>
      <c r="O23" s="112"/>
      <c r="P23" s="112"/>
      <c r="Q23" s="112"/>
      <c r="R23" s="112"/>
      <c r="S23" s="112"/>
      <c r="T23" s="112"/>
      <c r="U23" s="112"/>
      <c r="V23" s="112"/>
      <c r="W23" s="113"/>
      <c r="X23" s="113"/>
    </row>
    <row r="24" spans="1:24" x14ac:dyDescent="0.25">
      <c r="A24" s="88" t="s">
        <v>6940</v>
      </c>
      <c r="B24" s="66" t="s">
        <v>6995</v>
      </c>
      <c r="C24" s="66" t="s">
        <v>59</v>
      </c>
      <c r="D24" s="107"/>
      <c r="E24" s="106"/>
      <c r="F24" s="108"/>
      <c r="G24" s="109"/>
      <c r="H24" s="109"/>
      <c r="I24" s="110">
        <v>24</v>
      </c>
      <c r="J24" s="111"/>
      <c r="K24" s="112"/>
      <c r="L24" s="112"/>
      <c r="M24" s="112"/>
      <c r="N24" s="112"/>
      <c r="O24" s="112"/>
      <c r="P24" s="112"/>
      <c r="Q24" s="112"/>
      <c r="R24" s="112"/>
      <c r="S24" s="112"/>
      <c r="T24" s="112"/>
      <c r="U24" s="112"/>
      <c r="V24" s="112"/>
      <c r="W24" s="113"/>
      <c r="X24" s="113"/>
    </row>
    <row r="25" spans="1:24" x14ac:dyDescent="0.25">
      <c r="A25" s="88" t="s">
        <v>6941</v>
      </c>
      <c r="B25" s="66" t="s">
        <v>6996</v>
      </c>
      <c r="C25" s="66" t="s">
        <v>59</v>
      </c>
      <c r="D25" s="107"/>
      <c r="E25" s="106"/>
      <c r="F25" s="108"/>
      <c r="G25" s="109"/>
      <c r="H25" s="109"/>
      <c r="I25" s="110">
        <v>25</v>
      </c>
      <c r="J25" s="111"/>
      <c r="K25" s="112"/>
      <c r="L25" s="112"/>
      <c r="M25" s="112"/>
      <c r="N25" s="112"/>
      <c r="O25" s="112"/>
      <c r="P25" s="112"/>
      <c r="Q25" s="112"/>
      <c r="R25" s="112"/>
      <c r="S25" s="112"/>
      <c r="T25" s="112"/>
      <c r="U25" s="112"/>
      <c r="V25" s="112"/>
      <c r="W25" s="113"/>
      <c r="X25" s="113"/>
    </row>
    <row r="26" spans="1:24" x14ac:dyDescent="0.25">
      <c r="A26" s="88" t="s">
        <v>6942</v>
      </c>
      <c r="B26" s="66" t="s">
        <v>6997</v>
      </c>
      <c r="C26" s="66" t="s">
        <v>59</v>
      </c>
      <c r="D26" s="107"/>
      <c r="E26" s="106"/>
      <c r="F26" s="108"/>
      <c r="G26" s="109"/>
      <c r="H26" s="109"/>
      <c r="I26" s="110">
        <v>26</v>
      </c>
      <c r="J26" s="111"/>
      <c r="K26" s="112"/>
      <c r="L26" s="112"/>
      <c r="M26" s="112"/>
      <c r="N26" s="112"/>
      <c r="O26" s="112"/>
      <c r="P26" s="112"/>
      <c r="Q26" s="112"/>
      <c r="R26" s="112"/>
      <c r="S26" s="112"/>
      <c r="T26" s="112"/>
      <c r="U26" s="112"/>
      <c r="V26" s="112"/>
      <c r="W26" s="113"/>
      <c r="X26" s="113"/>
    </row>
    <row r="27" spans="1:24" x14ac:dyDescent="0.25">
      <c r="A27" s="88" t="s">
        <v>6943</v>
      </c>
      <c r="B27" s="66" t="s">
        <v>6986</v>
      </c>
      <c r="C27" s="66" t="s">
        <v>61</v>
      </c>
      <c r="D27" s="107"/>
      <c r="E27" s="106"/>
      <c r="F27" s="108"/>
      <c r="G27" s="109"/>
      <c r="H27" s="109"/>
      <c r="I27" s="110">
        <v>27</v>
      </c>
      <c r="J27" s="111"/>
      <c r="K27" s="112"/>
      <c r="L27" s="112"/>
      <c r="M27" s="112"/>
      <c r="N27" s="112"/>
      <c r="O27" s="112"/>
      <c r="P27" s="112"/>
      <c r="Q27" s="112"/>
      <c r="R27" s="112"/>
      <c r="S27" s="112"/>
      <c r="T27" s="112"/>
      <c r="U27" s="112"/>
      <c r="V27" s="112"/>
      <c r="W27" s="113"/>
      <c r="X27" s="113"/>
    </row>
    <row r="28" spans="1:24" x14ac:dyDescent="0.25">
      <c r="A28" s="88" t="s">
        <v>6944</v>
      </c>
      <c r="B28" s="66" t="s">
        <v>6987</v>
      </c>
      <c r="C28" s="66" t="s">
        <v>61</v>
      </c>
      <c r="D28" s="107"/>
      <c r="E28" s="106"/>
      <c r="F28" s="108"/>
      <c r="G28" s="109"/>
      <c r="H28" s="109"/>
      <c r="I28" s="110">
        <v>28</v>
      </c>
      <c r="J28" s="111"/>
      <c r="K28" s="112"/>
      <c r="L28" s="112"/>
      <c r="M28" s="112"/>
      <c r="N28" s="112"/>
      <c r="O28" s="112"/>
      <c r="P28" s="112"/>
      <c r="Q28" s="112"/>
      <c r="R28" s="112"/>
      <c r="S28" s="112"/>
      <c r="T28" s="112"/>
      <c r="U28" s="112"/>
      <c r="V28" s="112"/>
      <c r="W28" s="113"/>
      <c r="X28" s="113"/>
    </row>
    <row r="29" spans="1:24" x14ac:dyDescent="0.25">
      <c r="A29" s="88" t="s">
        <v>6945</v>
      </c>
      <c r="B29" s="66" t="s">
        <v>6988</v>
      </c>
      <c r="C29" s="66" t="s">
        <v>61</v>
      </c>
      <c r="D29" s="107"/>
      <c r="E29" s="106"/>
      <c r="F29" s="108"/>
      <c r="G29" s="109"/>
      <c r="H29" s="109"/>
      <c r="I29" s="110">
        <v>29</v>
      </c>
      <c r="J29" s="111"/>
      <c r="K29" s="112"/>
      <c r="L29" s="112"/>
      <c r="M29" s="112"/>
      <c r="N29" s="112"/>
      <c r="O29" s="112"/>
      <c r="P29" s="112"/>
      <c r="Q29" s="112"/>
      <c r="R29" s="112"/>
      <c r="S29" s="112"/>
      <c r="T29" s="112"/>
      <c r="U29" s="112"/>
      <c r="V29" s="112"/>
      <c r="W29" s="113"/>
      <c r="X29" s="113"/>
    </row>
    <row r="30" spans="1:24" x14ac:dyDescent="0.25">
      <c r="A30" s="88" t="s">
        <v>6946</v>
      </c>
      <c r="B30" s="66" t="s">
        <v>6989</v>
      </c>
      <c r="C30" s="66" t="s">
        <v>61</v>
      </c>
      <c r="D30" s="107"/>
      <c r="E30" s="106"/>
      <c r="F30" s="108"/>
      <c r="G30" s="109"/>
      <c r="H30" s="109"/>
      <c r="I30" s="110">
        <v>30</v>
      </c>
      <c r="J30" s="111"/>
      <c r="K30" s="112"/>
      <c r="L30" s="112"/>
      <c r="M30" s="112"/>
      <c r="N30" s="112"/>
      <c r="O30" s="112"/>
      <c r="P30" s="112"/>
      <c r="Q30" s="112"/>
      <c r="R30" s="112"/>
      <c r="S30" s="112"/>
      <c r="T30" s="112"/>
      <c r="U30" s="112"/>
      <c r="V30" s="112"/>
      <c r="W30" s="113"/>
      <c r="X30" s="113"/>
    </row>
    <row r="31" spans="1:24" x14ac:dyDescent="0.25">
      <c r="A31" s="88" t="s">
        <v>6947</v>
      </c>
      <c r="B31" s="66" t="s">
        <v>6990</v>
      </c>
      <c r="C31" s="66" t="s">
        <v>61</v>
      </c>
      <c r="D31" s="107"/>
      <c r="E31" s="106"/>
      <c r="F31" s="108"/>
      <c r="G31" s="109"/>
      <c r="H31" s="109"/>
      <c r="I31" s="110">
        <v>31</v>
      </c>
      <c r="J31" s="111"/>
      <c r="K31" s="112"/>
      <c r="L31" s="112"/>
      <c r="M31" s="112"/>
      <c r="N31" s="112"/>
      <c r="O31" s="112"/>
      <c r="P31" s="112"/>
      <c r="Q31" s="112"/>
      <c r="R31" s="112"/>
      <c r="S31" s="112"/>
      <c r="T31" s="112"/>
      <c r="U31" s="112"/>
      <c r="V31" s="112"/>
      <c r="W31" s="113"/>
      <c r="X31" s="113"/>
    </row>
    <row r="32" spans="1:24" x14ac:dyDescent="0.25">
      <c r="A32" s="88" t="s">
        <v>6948</v>
      </c>
      <c r="B32" s="66" t="s">
        <v>6991</v>
      </c>
      <c r="C32" s="66" t="s">
        <v>61</v>
      </c>
      <c r="D32" s="107"/>
      <c r="E32" s="106"/>
      <c r="F32" s="108"/>
      <c r="G32" s="109"/>
      <c r="H32" s="109"/>
      <c r="I32" s="110">
        <v>32</v>
      </c>
      <c r="J32" s="111"/>
      <c r="K32" s="112"/>
      <c r="L32" s="112"/>
      <c r="M32" s="112"/>
      <c r="N32" s="112"/>
      <c r="O32" s="112"/>
      <c r="P32" s="112"/>
      <c r="Q32" s="112"/>
      <c r="R32" s="112"/>
      <c r="S32" s="112"/>
      <c r="T32" s="112"/>
      <c r="U32" s="112"/>
      <c r="V32" s="112"/>
      <c r="W32" s="113"/>
      <c r="X32" s="113"/>
    </row>
    <row r="33" spans="1:24" x14ac:dyDescent="0.25">
      <c r="A33" s="88" t="s">
        <v>6949</v>
      </c>
      <c r="B33" s="66" t="s">
        <v>6992</v>
      </c>
      <c r="C33" s="66" t="s">
        <v>61</v>
      </c>
      <c r="D33" s="107"/>
      <c r="E33" s="106"/>
      <c r="F33" s="108"/>
      <c r="G33" s="109"/>
      <c r="H33" s="109"/>
      <c r="I33" s="110">
        <v>33</v>
      </c>
      <c r="J33" s="111"/>
      <c r="K33" s="112"/>
      <c r="L33" s="112"/>
      <c r="M33" s="112"/>
      <c r="N33" s="112"/>
      <c r="O33" s="112"/>
      <c r="P33" s="112"/>
      <c r="Q33" s="112"/>
      <c r="R33" s="112"/>
      <c r="S33" s="112"/>
      <c r="T33" s="112"/>
      <c r="U33" s="112"/>
      <c r="V33" s="112"/>
      <c r="W33" s="113"/>
      <c r="X33" s="113"/>
    </row>
    <row r="34" spans="1:24" x14ac:dyDescent="0.25">
      <c r="A34" s="88" t="s">
        <v>6950</v>
      </c>
      <c r="B34" s="66" t="s">
        <v>6993</v>
      </c>
      <c r="C34" s="66" t="s">
        <v>61</v>
      </c>
      <c r="D34" s="107"/>
      <c r="E34" s="106"/>
      <c r="F34" s="108"/>
      <c r="G34" s="109"/>
      <c r="H34" s="109"/>
      <c r="I34" s="110">
        <v>34</v>
      </c>
      <c r="J34" s="111"/>
      <c r="K34" s="112"/>
      <c r="L34" s="112"/>
      <c r="M34" s="112"/>
      <c r="N34" s="112"/>
      <c r="O34" s="112"/>
      <c r="P34" s="112"/>
      <c r="Q34" s="112"/>
      <c r="R34" s="112"/>
      <c r="S34" s="112"/>
      <c r="T34" s="112"/>
      <c r="U34" s="112"/>
      <c r="V34" s="112"/>
      <c r="W34" s="113"/>
      <c r="X34" s="113"/>
    </row>
    <row r="35" spans="1:24" x14ac:dyDescent="0.25">
      <c r="A35" s="88" t="s">
        <v>6951</v>
      </c>
      <c r="B35" s="66" t="s">
        <v>6994</v>
      </c>
      <c r="C35" s="66" t="s">
        <v>61</v>
      </c>
      <c r="D35" s="107"/>
      <c r="E35" s="106"/>
      <c r="F35" s="108"/>
      <c r="G35" s="109"/>
      <c r="H35" s="109"/>
      <c r="I35" s="110">
        <v>35</v>
      </c>
      <c r="J35" s="111"/>
      <c r="K35" s="112"/>
      <c r="L35" s="112"/>
      <c r="M35" s="112"/>
      <c r="N35" s="112"/>
      <c r="O35" s="112"/>
      <c r="P35" s="112"/>
      <c r="Q35" s="112"/>
      <c r="R35" s="112"/>
      <c r="S35" s="112"/>
      <c r="T35" s="112"/>
      <c r="U35" s="112"/>
      <c r="V35" s="112"/>
      <c r="W35" s="113"/>
      <c r="X35" s="113"/>
    </row>
    <row r="36" spans="1:24" x14ac:dyDescent="0.25">
      <c r="A36" s="88" t="s">
        <v>6952</v>
      </c>
      <c r="B36" s="66" t="s">
        <v>6995</v>
      </c>
      <c r="C36" s="66" t="s">
        <v>61</v>
      </c>
      <c r="D36" s="107"/>
      <c r="E36" s="106"/>
      <c r="F36" s="108"/>
      <c r="G36" s="109"/>
      <c r="H36" s="109"/>
      <c r="I36" s="110">
        <v>36</v>
      </c>
      <c r="J36" s="111"/>
      <c r="K36" s="112"/>
      <c r="L36" s="112"/>
      <c r="M36" s="112"/>
      <c r="N36" s="112"/>
      <c r="O36" s="112"/>
      <c r="P36" s="112"/>
      <c r="Q36" s="112"/>
      <c r="R36" s="112"/>
      <c r="S36" s="112"/>
      <c r="T36" s="112"/>
      <c r="U36" s="112"/>
      <c r="V36" s="112"/>
      <c r="W36" s="113"/>
      <c r="X36" s="113"/>
    </row>
    <row r="37" spans="1:24" x14ac:dyDescent="0.25">
      <c r="A37" s="88" t="s">
        <v>6953</v>
      </c>
      <c r="B37" s="66" t="s">
        <v>6996</v>
      </c>
      <c r="C37" s="66" t="s">
        <v>61</v>
      </c>
      <c r="D37" s="107"/>
      <c r="E37" s="106"/>
      <c r="F37" s="108"/>
      <c r="G37" s="109"/>
      <c r="H37" s="109"/>
      <c r="I37" s="110">
        <v>37</v>
      </c>
      <c r="J37" s="111"/>
      <c r="K37" s="112"/>
      <c r="L37" s="112"/>
      <c r="M37" s="112"/>
      <c r="N37" s="112"/>
      <c r="O37" s="112"/>
      <c r="P37" s="112"/>
      <c r="Q37" s="112"/>
      <c r="R37" s="112"/>
      <c r="S37" s="112"/>
      <c r="T37" s="112"/>
      <c r="U37" s="112"/>
      <c r="V37" s="112"/>
      <c r="W37" s="113"/>
      <c r="X37" s="113"/>
    </row>
    <row r="38" spans="1:24" x14ac:dyDescent="0.25">
      <c r="A38" s="88" t="s">
        <v>6954</v>
      </c>
      <c r="B38" s="66" t="s">
        <v>6997</v>
      </c>
      <c r="C38" s="66" t="s">
        <v>61</v>
      </c>
      <c r="D38" s="107"/>
      <c r="E38" s="106"/>
      <c r="F38" s="108"/>
      <c r="G38" s="109"/>
      <c r="H38" s="109"/>
      <c r="I38" s="110">
        <v>38</v>
      </c>
      <c r="J38" s="111"/>
      <c r="K38" s="112"/>
      <c r="L38" s="112"/>
      <c r="M38" s="112"/>
      <c r="N38" s="112"/>
      <c r="O38" s="112"/>
      <c r="P38" s="112"/>
      <c r="Q38" s="112"/>
      <c r="R38" s="112"/>
      <c r="S38" s="112"/>
      <c r="T38" s="112"/>
      <c r="U38" s="112"/>
      <c r="V38" s="112"/>
      <c r="W38" s="113"/>
      <c r="X38" s="113"/>
    </row>
    <row r="39" spans="1:24" x14ac:dyDescent="0.25">
      <c r="A39" s="88" t="s">
        <v>6955</v>
      </c>
      <c r="B39" s="66" t="s">
        <v>6986</v>
      </c>
      <c r="C39" s="66" t="s">
        <v>63</v>
      </c>
      <c r="D39" s="107"/>
      <c r="E39" s="106"/>
      <c r="F39" s="108"/>
      <c r="G39" s="109"/>
      <c r="H39" s="109"/>
      <c r="I39" s="110">
        <v>39</v>
      </c>
      <c r="J39" s="111"/>
      <c r="K39" s="112"/>
      <c r="L39" s="112"/>
      <c r="M39" s="112"/>
      <c r="N39" s="112"/>
      <c r="O39" s="112"/>
      <c r="P39" s="112"/>
      <c r="Q39" s="112"/>
      <c r="R39" s="112"/>
      <c r="S39" s="112"/>
      <c r="T39" s="112"/>
      <c r="U39" s="112"/>
      <c r="V39" s="112"/>
      <c r="W39" s="113"/>
      <c r="X39" s="113"/>
    </row>
    <row r="40" spans="1:24" x14ac:dyDescent="0.25">
      <c r="A40" s="88" t="s">
        <v>6956</v>
      </c>
      <c r="B40" s="66" t="s">
        <v>6987</v>
      </c>
      <c r="C40" s="66" t="s">
        <v>63</v>
      </c>
      <c r="D40" s="107"/>
      <c r="E40" s="106"/>
      <c r="F40" s="108"/>
      <c r="G40" s="109"/>
      <c r="H40" s="109"/>
      <c r="I40" s="110">
        <v>40</v>
      </c>
      <c r="J40" s="111"/>
      <c r="K40" s="112"/>
      <c r="L40" s="112"/>
      <c r="M40" s="112"/>
      <c r="N40" s="112"/>
      <c r="O40" s="112"/>
      <c r="P40" s="112"/>
      <c r="Q40" s="112"/>
      <c r="R40" s="112"/>
      <c r="S40" s="112"/>
      <c r="T40" s="112"/>
      <c r="U40" s="112"/>
      <c r="V40" s="112"/>
      <c r="W40" s="113"/>
      <c r="X40" s="113"/>
    </row>
    <row r="41" spans="1:24" x14ac:dyDescent="0.25">
      <c r="A41" s="88" t="s">
        <v>6957</v>
      </c>
      <c r="B41" s="66" t="s">
        <v>6988</v>
      </c>
      <c r="C41" s="66" t="s">
        <v>63</v>
      </c>
      <c r="D41" s="107"/>
      <c r="E41" s="106"/>
      <c r="F41" s="108"/>
      <c r="G41" s="109"/>
      <c r="H41" s="109"/>
      <c r="I41" s="110">
        <v>41</v>
      </c>
      <c r="J41" s="111"/>
      <c r="K41" s="112"/>
      <c r="L41" s="112"/>
      <c r="M41" s="112"/>
      <c r="N41" s="112"/>
      <c r="O41" s="112"/>
      <c r="P41" s="112"/>
      <c r="Q41" s="112"/>
      <c r="R41" s="112"/>
      <c r="S41" s="112"/>
      <c r="T41" s="112"/>
      <c r="U41" s="112"/>
      <c r="V41" s="112"/>
      <c r="W41" s="113"/>
      <c r="X41" s="113"/>
    </row>
    <row r="42" spans="1:24" x14ac:dyDescent="0.25">
      <c r="A42" s="88" t="s">
        <v>6958</v>
      </c>
      <c r="B42" s="66" t="s">
        <v>6989</v>
      </c>
      <c r="C42" s="66" t="s">
        <v>63</v>
      </c>
      <c r="D42" s="107"/>
      <c r="E42" s="106"/>
      <c r="F42" s="108"/>
      <c r="G42" s="109"/>
      <c r="H42" s="109"/>
      <c r="I42" s="110">
        <v>42</v>
      </c>
      <c r="J42" s="111"/>
      <c r="K42" s="112"/>
      <c r="L42" s="112"/>
      <c r="M42" s="112"/>
      <c r="N42" s="112"/>
      <c r="O42" s="112"/>
      <c r="P42" s="112"/>
      <c r="Q42" s="112"/>
      <c r="R42" s="112"/>
      <c r="S42" s="112"/>
      <c r="T42" s="112"/>
      <c r="U42" s="112"/>
      <c r="V42" s="112"/>
      <c r="W42" s="113"/>
      <c r="X42" s="113"/>
    </row>
    <row r="43" spans="1:24" x14ac:dyDescent="0.25">
      <c r="A43" s="88" t="s">
        <v>6959</v>
      </c>
      <c r="B43" s="66" t="s">
        <v>6990</v>
      </c>
      <c r="C43" s="66" t="s">
        <v>63</v>
      </c>
      <c r="D43" s="107"/>
      <c r="E43" s="106"/>
      <c r="F43" s="108"/>
      <c r="G43" s="109"/>
      <c r="H43" s="109"/>
      <c r="I43" s="110">
        <v>43</v>
      </c>
      <c r="J43" s="111"/>
      <c r="K43" s="112"/>
      <c r="L43" s="112"/>
      <c r="M43" s="112"/>
      <c r="N43" s="112"/>
      <c r="O43" s="112"/>
      <c r="P43" s="112"/>
      <c r="Q43" s="112"/>
      <c r="R43" s="112"/>
      <c r="S43" s="112"/>
      <c r="T43" s="112"/>
      <c r="U43" s="112"/>
      <c r="V43" s="112"/>
      <c r="W43" s="113"/>
      <c r="X43" s="113"/>
    </row>
    <row r="44" spans="1:24" x14ac:dyDescent="0.25">
      <c r="A44" s="88" t="s">
        <v>6960</v>
      </c>
      <c r="B44" s="66" t="s">
        <v>6991</v>
      </c>
      <c r="C44" s="66" t="s">
        <v>63</v>
      </c>
      <c r="D44" s="107"/>
      <c r="E44" s="106"/>
      <c r="F44" s="108"/>
      <c r="G44" s="109"/>
      <c r="H44" s="109"/>
      <c r="I44" s="110">
        <v>44</v>
      </c>
      <c r="J44" s="111"/>
      <c r="K44" s="112"/>
      <c r="L44" s="112"/>
      <c r="M44" s="112"/>
      <c r="N44" s="112"/>
      <c r="O44" s="112"/>
      <c r="P44" s="112"/>
      <c r="Q44" s="112"/>
      <c r="R44" s="112"/>
      <c r="S44" s="112"/>
      <c r="T44" s="112"/>
      <c r="U44" s="112"/>
      <c r="V44" s="112"/>
      <c r="W44" s="113"/>
      <c r="X44" s="113"/>
    </row>
    <row r="45" spans="1:24" x14ac:dyDescent="0.25">
      <c r="A45" s="88" t="s">
        <v>6961</v>
      </c>
      <c r="B45" s="66" t="s">
        <v>6992</v>
      </c>
      <c r="C45" s="66" t="s">
        <v>63</v>
      </c>
      <c r="D45" s="107"/>
      <c r="E45" s="106"/>
      <c r="F45" s="108"/>
      <c r="G45" s="109"/>
      <c r="H45" s="109"/>
      <c r="I45" s="110">
        <v>45</v>
      </c>
      <c r="J45" s="111"/>
      <c r="K45" s="112"/>
      <c r="L45" s="112"/>
      <c r="M45" s="112"/>
      <c r="N45" s="112"/>
      <c r="O45" s="112"/>
      <c r="P45" s="112"/>
      <c r="Q45" s="112"/>
      <c r="R45" s="112"/>
      <c r="S45" s="112"/>
      <c r="T45" s="112"/>
      <c r="U45" s="112"/>
      <c r="V45" s="112"/>
      <c r="W45" s="113"/>
      <c r="X45" s="113"/>
    </row>
    <row r="46" spans="1:24" x14ac:dyDescent="0.25">
      <c r="A46" s="88" t="s">
        <v>6962</v>
      </c>
      <c r="B46" s="66" t="s">
        <v>6993</v>
      </c>
      <c r="C46" s="66" t="s">
        <v>63</v>
      </c>
      <c r="D46" s="107"/>
      <c r="E46" s="106"/>
      <c r="F46" s="108"/>
      <c r="G46" s="109"/>
      <c r="H46" s="109"/>
      <c r="I46" s="110">
        <v>46</v>
      </c>
      <c r="J46" s="111"/>
      <c r="K46" s="112"/>
      <c r="L46" s="112"/>
      <c r="M46" s="112"/>
      <c r="N46" s="112"/>
      <c r="O46" s="112"/>
      <c r="P46" s="112"/>
      <c r="Q46" s="112"/>
      <c r="R46" s="112"/>
      <c r="S46" s="112"/>
      <c r="T46" s="112"/>
      <c r="U46" s="112"/>
      <c r="V46" s="112"/>
      <c r="W46" s="113"/>
      <c r="X46" s="113"/>
    </row>
    <row r="47" spans="1:24" x14ac:dyDescent="0.25">
      <c r="A47" s="88" t="s">
        <v>6963</v>
      </c>
      <c r="B47" s="66" t="s">
        <v>6994</v>
      </c>
      <c r="C47" s="66" t="s">
        <v>63</v>
      </c>
      <c r="D47" s="107"/>
      <c r="E47" s="106"/>
      <c r="F47" s="108"/>
      <c r="G47" s="109"/>
      <c r="H47" s="109"/>
      <c r="I47" s="110">
        <v>47</v>
      </c>
      <c r="J47" s="111"/>
      <c r="K47" s="112"/>
      <c r="L47" s="112"/>
      <c r="M47" s="112"/>
      <c r="N47" s="112"/>
      <c r="O47" s="112"/>
      <c r="P47" s="112"/>
      <c r="Q47" s="112"/>
      <c r="R47" s="112"/>
      <c r="S47" s="112"/>
      <c r="T47" s="112"/>
      <c r="U47" s="112"/>
      <c r="V47" s="112"/>
      <c r="W47" s="113"/>
      <c r="X47" s="113"/>
    </row>
    <row r="48" spans="1:24" x14ac:dyDescent="0.25">
      <c r="A48" s="88" t="s">
        <v>6964</v>
      </c>
      <c r="B48" s="66" t="s">
        <v>6995</v>
      </c>
      <c r="C48" s="66" t="s">
        <v>63</v>
      </c>
      <c r="D48" s="107"/>
      <c r="E48" s="106"/>
      <c r="F48" s="108"/>
      <c r="G48" s="109"/>
      <c r="H48" s="109"/>
      <c r="I48" s="110">
        <v>48</v>
      </c>
      <c r="J48" s="111"/>
      <c r="K48" s="112"/>
      <c r="L48" s="112"/>
      <c r="M48" s="112"/>
      <c r="N48" s="112"/>
      <c r="O48" s="112"/>
      <c r="P48" s="112"/>
      <c r="Q48" s="112"/>
      <c r="R48" s="112"/>
      <c r="S48" s="112"/>
      <c r="T48" s="112"/>
      <c r="U48" s="112"/>
      <c r="V48" s="112"/>
      <c r="W48" s="113"/>
      <c r="X48" s="113"/>
    </row>
    <row r="49" spans="1:24" x14ac:dyDescent="0.25">
      <c r="A49" s="88" t="s">
        <v>6965</v>
      </c>
      <c r="B49" s="66" t="s">
        <v>6996</v>
      </c>
      <c r="C49" s="66" t="s">
        <v>63</v>
      </c>
      <c r="D49" s="107"/>
      <c r="E49" s="106"/>
      <c r="F49" s="108"/>
      <c r="G49" s="109"/>
      <c r="H49" s="109"/>
      <c r="I49" s="110">
        <v>49</v>
      </c>
      <c r="J49" s="111"/>
      <c r="K49" s="112"/>
      <c r="L49" s="112"/>
      <c r="M49" s="112"/>
      <c r="N49" s="112"/>
      <c r="O49" s="112"/>
      <c r="P49" s="112"/>
      <c r="Q49" s="112"/>
      <c r="R49" s="112"/>
      <c r="S49" s="112"/>
      <c r="T49" s="112"/>
      <c r="U49" s="112"/>
      <c r="V49" s="112"/>
      <c r="W49" s="113"/>
      <c r="X49" s="113"/>
    </row>
    <row r="50" spans="1:24" x14ac:dyDescent="0.25">
      <c r="A50" s="88" t="s">
        <v>6966</v>
      </c>
      <c r="B50" s="66" t="s">
        <v>6997</v>
      </c>
      <c r="C50" s="66" t="s">
        <v>63</v>
      </c>
      <c r="D50" s="107"/>
      <c r="E50" s="106"/>
      <c r="F50" s="108"/>
      <c r="G50" s="109"/>
      <c r="H50" s="109"/>
      <c r="I50" s="110">
        <v>50</v>
      </c>
      <c r="J50" s="111"/>
      <c r="K50" s="112"/>
      <c r="L50" s="112"/>
      <c r="M50" s="112"/>
      <c r="N50" s="112"/>
      <c r="O50" s="112"/>
      <c r="P50" s="112"/>
      <c r="Q50" s="112"/>
      <c r="R50" s="112"/>
      <c r="S50" s="112"/>
      <c r="T50" s="112"/>
      <c r="U50" s="112"/>
      <c r="V50" s="112"/>
      <c r="W50" s="113"/>
      <c r="X50" s="113"/>
    </row>
    <row r="51" spans="1:24" x14ac:dyDescent="0.25">
      <c r="A51" s="88" t="s">
        <v>6967</v>
      </c>
      <c r="B51" s="66" t="s">
        <v>6986</v>
      </c>
      <c r="C51" s="66" t="s">
        <v>57</v>
      </c>
      <c r="D51" s="107"/>
      <c r="E51" s="106"/>
      <c r="F51" s="108"/>
      <c r="G51" s="109"/>
      <c r="H51" s="109"/>
      <c r="I51" s="110">
        <v>51</v>
      </c>
      <c r="J51" s="111"/>
      <c r="K51" s="112"/>
      <c r="L51" s="112"/>
      <c r="M51" s="112"/>
      <c r="N51" s="112"/>
      <c r="O51" s="112"/>
      <c r="P51" s="112"/>
      <c r="Q51" s="112"/>
      <c r="R51" s="112"/>
      <c r="S51" s="112"/>
      <c r="T51" s="112"/>
      <c r="U51" s="112"/>
      <c r="V51" s="112"/>
      <c r="W51" s="113"/>
      <c r="X51" s="113"/>
    </row>
    <row r="52" spans="1:24" x14ac:dyDescent="0.25">
      <c r="A52" s="88" t="s">
        <v>6968</v>
      </c>
      <c r="B52" s="66" t="s">
        <v>6987</v>
      </c>
      <c r="C52" s="66" t="s">
        <v>57</v>
      </c>
      <c r="D52" s="107"/>
      <c r="E52" s="106"/>
      <c r="F52" s="108"/>
      <c r="G52" s="109"/>
      <c r="H52" s="109"/>
      <c r="I52" s="110">
        <v>52</v>
      </c>
      <c r="J52" s="111"/>
      <c r="K52" s="112"/>
      <c r="L52" s="112"/>
      <c r="M52" s="112"/>
      <c r="N52" s="112"/>
      <c r="O52" s="112"/>
      <c r="P52" s="112"/>
      <c r="Q52" s="112"/>
      <c r="R52" s="112"/>
      <c r="S52" s="112"/>
      <c r="T52" s="112"/>
      <c r="U52" s="112"/>
      <c r="V52" s="112"/>
      <c r="W52" s="113"/>
      <c r="X52" s="113"/>
    </row>
    <row r="53" spans="1:24" x14ac:dyDescent="0.25">
      <c r="A53" s="88" t="s">
        <v>6969</v>
      </c>
      <c r="B53" s="66" t="s">
        <v>6988</v>
      </c>
      <c r="C53" s="66" t="s">
        <v>57</v>
      </c>
      <c r="D53" s="107"/>
      <c r="E53" s="106"/>
      <c r="F53" s="108"/>
      <c r="G53" s="109"/>
      <c r="H53" s="109"/>
      <c r="I53" s="110">
        <v>53</v>
      </c>
      <c r="J53" s="111"/>
      <c r="K53" s="112"/>
      <c r="L53" s="112"/>
      <c r="M53" s="112"/>
      <c r="N53" s="112"/>
      <c r="O53" s="112"/>
      <c r="P53" s="112"/>
      <c r="Q53" s="112"/>
      <c r="R53" s="112"/>
      <c r="S53" s="112"/>
      <c r="T53" s="112"/>
      <c r="U53" s="112"/>
      <c r="V53" s="112"/>
      <c r="W53" s="113"/>
      <c r="X53" s="113"/>
    </row>
    <row r="54" spans="1:24" x14ac:dyDescent="0.25">
      <c r="A54" s="88" t="s">
        <v>6970</v>
      </c>
      <c r="B54" s="66" t="s">
        <v>6989</v>
      </c>
      <c r="C54" s="66" t="s">
        <v>57</v>
      </c>
      <c r="D54" s="107"/>
      <c r="E54" s="106"/>
      <c r="F54" s="108"/>
      <c r="G54" s="109"/>
      <c r="H54" s="109"/>
      <c r="I54" s="110">
        <v>54</v>
      </c>
      <c r="J54" s="111"/>
      <c r="K54" s="112"/>
      <c r="L54" s="112"/>
      <c r="M54" s="112"/>
      <c r="N54" s="112"/>
      <c r="O54" s="112"/>
      <c r="P54" s="112"/>
      <c r="Q54" s="112"/>
      <c r="R54" s="112"/>
      <c r="S54" s="112"/>
      <c r="T54" s="112"/>
      <c r="U54" s="112"/>
      <c r="V54" s="112"/>
      <c r="W54" s="113"/>
      <c r="X54" s="113"/>
    </row>
    <row r="55" spans="1:24" x14ac:dyDescent="0.25">
      <c r="A55" s="88" t="s">
        <v>6971</v>
      </c>
      <c r="B55" s="66" t="s">
        <v>6990</v>
      </c>
      <c r="C55" s="66" t="s">
        <v>57</v>
      </c>
      <c r="D55" s="107"/>
      <c r="E55" s="106"/>
      <c r="F55" s="108"/>
      <c r="G55" s="109"/>
      <c r="H55" s="109"/>
      <c r="I55" s="110">
        <v>55</v>
      </c>
      <c r="J55" s="111"/>
      <c r="K55" s="112"/>
      <c r="L55" s="112"/>
      <c r="M55" s="112"/>
      <c r="N55" s="112"/>
      <c r="O55" s="112"/>
      <c r="P55" s="112"/>
      <c r="Q55" s="112"/>
      <c r="R55" s="112"/>
      <c r="S55" s="112"/>
      <c r="T55" s="112"/>
      <c r="U55" s="112"/>
      <c r="V55" s="112"/>
      <c r="W55" s="113"/>
      <c r="X55" s="113"/>
    </row>
    <row r="56" spans="1:24" x14ac:dyDescent="0.25">
      <c r="A56" s="88" t="s">
        <v>6972</v>
      </c>
      <c r="B56" s="66" t="s">
        <v>6991</v>
      </c>
      <c r="C56" s="66" t="s">
        <v>57</v>
      </c>
      <c r="D56" s="107"/>
      <c r="E56" s="106"/>
      <c r="F56" s="108"/>
      <c r="G56" s="109"/>
      <c r="H56" s="109"/>
      <c r="I56" s="110">
        <v>56</v>
      </c>
      <c r="J56" s="111"/>
      <c r="K56" s="112"/>
      <c r="L56" s="112"/>
      <c r="M56" s="112"/>
      <c r="N56" s="112"/>
      <c r="O56" s="112"/>
      <c r="P56" s="112"/>
      <c r="Q56" s="112"/>
      <c r="R56" s="112"/>
      <c r="S56" s="112"/>
      <c r="T56" s="112"/>
      <c r="U56" s="112"/>
      <c r="V56" s="112"/>
      <c r="W56" s="113"/>
      <c r="X56" s="113"/>
    </row>
    <row r="57" spans="1:24" x14ac:dyDescent="0.25">
      <c r="A57" s="88" t="s">
        <v>6973</v>
      </c>
      <c r="B57" s="66" t="s">
        <v>6992</v>
      </c>
      <c r="C57" s="66" t="s">
        <v>57</v>
      </c>
      <c r="D57" s="107"/>
      <c r="E57" s="106"/>
      <c r="F57" s="108"/>
      <c r="G57" s="109"/>
      <c r="H57" s="109"/>
      <c r="I57" s="110">
        <v>57</v>
      </c>
      <c r="J57" s="111"/>
      <c r="K57" s="112"/>
      <c r="L57" s="112"/>
      <c r="M57" s="112"/>
      <c r="N57" s="112"/>
      <c r="O57" s="112"/>
      <c r="P57" s="112"/>
      <c r="Q57" s="112"/>
      <c r="R57" s="112"/>
      <c r="S57" s="112"/>
      <c r="T57" s="112"/>
      <c r="U57" s="112"/>
      <c r="V57" s="112"/>
      <c r="W57" s="113"/>
      <c r="X57" s="113"/>
    </row>
    <row r="58" spans="1:24" x14ac:dyDescent="0.25">
      <c r="A58" s="88" t="s">
        <v>6974</v>
      </c>
      <c r="B58" s="66" t="s">
        <v>6993</v>
      </c>
      <c r="C58" s="66" t="s">
        <v>57</v>
      </c>
      <c r="D58" s="107"/>
      <c r="E58" s="106"/>
      <c r="F58" s="108"/>
      <c r="G58" s="109"/>
      <c r="H58" s="109"/>
      <c r="I58" s="110">
        <v>58</v>
      </c>
      <c r="J58" s="111"/>
      <c r="K58" s="112"/>
      <c r="L58" s="112"/>
      <c r="M58" s="112"/>
      <c r="N58" s="112"/>
      <c r="O58" s="112"/>
      <c r="P58" s="112"/>
      <c r="Q58" s="112"/>
      <c r="R58" s="112"/>
      <c r="S58" s="112"/>
      <c r="T58" s="112"/>
      <c r="U58" s="112"/>
      <c r="V58" s="112"/>
      <c r="W58" s="113"/>
      <c r="X58" s="113"/>
    </row>
    <row r="59" spans="1:24" x14ac:dyDescent="0.25">
      <c r="A59" s="88" t="s">
        <v>6975</v>
      </c>
      <c r="B59" s="66" t="s">
        <v>6994</v>
      </c>
      <c r="C59" s="66" t="s">
        <v>57</v>
      </c>
      <c r="D59" s="107"/>
      <c r="E59" s="106"/>
      <c r="F59" s="108"/>
      <c r="G59" s="109"/>
      <c r="H59" s="109"/>
      <c r="I59" s="110">
        <v>59</v>
      </c>
      <c r="J59" s="111"/>
      <c r="K59" s="112"/>
      <c r="L59" s="112"/>
      <c r="M59" s="112"/>
      <c r="N59" s="112"/>
      <c r="O59" s="112"/>
      <c r="P59" s="112"/>
      <c r="Q59" s="112"/>
      <c r="R59" s="112"/>
      <c r="S59" s="112"/>
      <c r="T59" s="112"/>
      <c r="U59" s="112"/>
      <c r="V59" s="112"/>
      <c r="W59" s="113"/>
      <c r="X59" s="113"/>
    </row>
    <row r="60" spans="1:24" x14ac:dyDescent="0.25">
      <c r="A60" s="88" t="s">
        <v>6976</v>
      </c>
      <c r="B60" s="66" t="s">
        <v>6995</v>
      </c>
      <c r="C60" s="66" t="s">
        <v>57</v>
      </c>
      <c r="D60" s="107"/>
      <c r="E60" s="106"/>
      <c r="F60" s="108"/>
      <c r="G60" s="109"/>
      <c r="H60" s="109"/>
      <c r="I60" s="110">
        <v>60</v>
      </c>
      <c r="J60" s="111"/>
      <c r="K60" s="112"/>
      <c r="L60" s="112"/>
      <c r="M60" s="112"/>
      <c r="N60" s="112"/>
      <c r="O60" s="112"/>
      <c r="P60" s="112"/>
      <c r="Q60" s="112"/>
      <c r="R60" s="112"/>
      <c r="S60" s="112"/>
      <c r="T60" s="112"/>
      <c r="U60" s="112"/>
      <c r="V60" s="112"/>
      <c r="W60" s="113"/>
      <c r="X60" s="113"/>
    </row>
    <row r="61" spans="1:24" x14ac:dyDescent="0.25">
      <c r="A61" s="88" t="s">
        <v>6977</v>
      </c>
      <c r="B61" s="66" t="s">
        <v>6996</v>
      </c>
      <c r="C61" s="66" t="s">
        <v>57</v>
      </c>
      <c r="D61" s="107"/>
      <c r="E61" s="106"/>
      <c r="F61" s="108"/>
      <c r="G61" s="109"/>
      <c r="H61" s="109"/>
      <c r="I61" s="110">
        <v>61</v>
      </c>
      <c r="J61" s="111"/>
      <c r="K61" s="112"/>
      <c r="L61" s="112"/>
      <c r="M61" s="112"/>
      <c r="N61" s="112"/>
      <c r="O61" s="112"/>
      <c r="P61" s="112"/>
      <c r="Q61" s="112"/>
      <c r="R61" s="112"/>
      <c r="S61" s="112"/>
      <c r="T61" s="112"/>
      <c r="U61" s="112"/>
      <c r="V61" s="112"/>
      <c r="W61" s="113"/>
      <c r="X61" s="113"/>
    </row>
    <row r="62" spans="1:24" x14ac:dyDescent="0.25">
      <c r="A62" s="88" t="s">
        <v>6978</v>
      </c>
      <c r="B62" s="66" t="s">
        <v>6997</v>
      </c>
      <c r="C62" s="66" t="s">
        <v>57</v>
      </c>
      <c r="D62" s="107"/>
      <c r="E62" s="106"/>
      <c r="F62" s="108"/>
      <c r="G62" s="109"/>
      <c r="H62" s="109"/>
      <c r="I62" s="110">
        <v>62</v>
      </c>
      <c r="J62" s="111"/>
      <c r="K62" s="112"/>
      <c r="L62" s="112"/>
      <c r="M62" s="112"/>
      <c r="N62" s="112"/>
      <c r="O62" s="112"/>
      <c r="P62" s="112"/>
      <c r="Q62" s="112"/>
      <c r="R62" s="112"/>
      <c r="S62" s="112"/>
      <c r="T62" s="112"/>
      <c r="U62" s="112"/>
      <c r="V62" s="112"/>
      <c r="W62" s="113"/>
      <c r="X62" s="113"/>
    </row>
    <row r="63" spans="1:24" x14ac:dyDescent="0.25">
      <c r="A63" s="88" t="s">
        <v>6979</v>
      </c>
      <c r="B63" s="66" t="s">
        <v>6986</v>
      </c>
      <c r="C63" s="66" t="s">
        <v>55</v>
      </c>
      <c r="D63" s="107"/>
      <c r="E63" s="106"/>
      <c r="F63" s="108"/>
      <c r="G63" s="109"/>
      <c r="H63" s="109"/>
      <c r="I63" s="110">
        <v>63</v>
      </c>
      <c r="J63" s="111"/>
      <c r="K63" s="112"/>
      <c r="L63" s="112"/>
      <c r="M63" s="112"/>
      <c r="N63" s="112"/>
      <c r="O63" s="112"/>
      <c r="P63" s="112"/>
      <c r="Q63" s="112"/>
      <c r="R63" s="112"/>
      <c r="S63" s="112"/>
      <c r="T63" s="112"/>
      <c r="U63" s="112"/>
      <c r="V63" s="112"/>
      <c r="W63" s="113"/>
      <c r="X63" s="113"/>
    </row>
    <row r="64" spans="1:24" x14ac:dyDescent="0.25">
      <c r="A64" s="88" t="s">
        <v>6980</v>
      </c>
      <c r="B64" s="66" t="s">
        <v>6987</v>
      </c>
      <c r="C64" s="66" t="s">
        <v>55</v>
      </c>
      <c r="D64" s="107"/>
      <c r="E64" s="106"/>
      <c r="F64" s="108"/>
      <c r="G64" s="109"/>
      <c r="H64" s="109"/>
      <c r="I64" s="110">
        <v>64</v>
      </c>
      <c r="J64" s="111"/>
      <c r="K64" s="112"/>
      <c r="L64" s="112"/>
      <c r="M64" s="112"/>
      <c r="N64" s="112"/>
      <c r="O64" s="112"/>
      <c r="P64" s="112"/>
      <c r="Q64" s="112"/>
      <c r="R64" s="112"/>
      <c r="S64" s="112"/>
      <c r="T64" s="112"/>
      <c r="U64" s="112"/>
      <c r="V64" s="112"/>
      <c r="W64" s="113"/>
      <c r="X64" s="113"/>
    </row>
    <row r="65" spans="1:24" x14ac:dyDescent="0.25">
      <c r="A65" s="88" t="s">
        <v>6981</v>
      </c>
      <c r="B65" s="66" t="s">
        <v>6988</v>
      </c>
      <c r="C65" s="66" t="s">
        <v>55</v>
      </c>
      <c r="D65" s="107"/>
      <c r="E65" s="106"/>
      <c r="F65" s="108"/>
      <c r="G65" s="109"/>
      <c r="H65" s="109"/>
      <c r="I65" s="110">
        <v>65</v>
      </c>
      <c r="J65" s="111"/>
      <c r="K65" s="112"/>
      <c r="L65" s="112"/>
      <c r="M65" s="112"/>
      <c r="N65" s="112"/>
      <c r="O65" s="112"/>
      <c r="P65" s="112"/>
      <c r="Q65" s="112"/>
      <c r="R65" s="112"/>
      <c r="S65" s="112"/>
      <c r="T65" s="112"/>
      <c r="U65" s="112"/>
      <c r="V65" s="112"/>
      <c r="W65" s="113"/>
      <c r="X65" s="113"/>
    </row>
    <row r="66" spans="1:24" x14ac:dyDescent="0.25">
      <c r="A66" s="88" t="s">
        <v>6982</v>
      </c>
      <c r="B66" s="66" t="s">
        <v>6989</v>
      </c>
      <c r="C66" s="66" t="s">
        <v>55</v>
      </c>
      <c r="D66" s="107"/>
      <c r="E66" s="106"/>
      <c r="F66" s="108"/>
      <c r="G66" s="109"/>
      <c r="H66" s="109"/>
      <c r="I66" s="110">
        <v>66</v>
      </c>
      <c r="J66" s="111"/>
      <c r="K66" s="112"/>
      <c r="L66" s="112"/>
      <c r="M66" s="112"/>
      <c r="N66" s="112"/>
      <c r="O66" s="112"/>
      <c r="P66" s="112"/>
      <c r="Q66" s="112"/>
      <c r="R66" s="112"/>
      <c r="S66" s="112"/>
      <c r="T66" s="112"/>
      <c r="U66" s="112"/>
      <c r="V66" s="112"/>
      <c r="W66" s="113"/>
      <c r="X66" s="113"/>
    </row>
    <row r="67" spans="1:24" x14ac:dyDescent="0.25">
      <c r="A67" s="88" t="s">
        <v>6983</v>
      </c>
      <c r="B67" s="66" t="s">
        <v>6990</v>
      </c>
      <c r="C67" s="66" t="s">
        <v>55</v>
      </c>
      <c r="D67" s="107"/>
      <c r="E67" s="106"/>
      <c r="F67" s="108"/>
      <c r="G67" s="109"/>
      <c r="H67" s="109"/>
      <c r="I67" s="110">
        <v>67</v>
      </c>
      <c r="J67" s="111"/>
      <c r="K67" s="112"/>
      <c r="L67" s="112"/>
      <c r="M67" s="112"/>
      <c r="N67" s="112"/>
      <c r="O67" s="112"/>
      <c r="P67" s="112"/>
      <c r="Q67" s="112"/>
      <c r="R67" s="112"/>
      <c r="S67" s="112"/>
      <c r="T67" s="112"/>
      <c r="U67" s="112"/>
      <c r="V67" s="112"/>
      <c r="W67" s="113"/>
      <c r="X67" s="113"/>
    </row>
    <row r="68" spans="1:24" x14ac:dyDescent="0.25">
      <c r="A68" s="88" t="s">
        <v>6984</v>
      </c>
      <c r="B68" s="66" t="s">
        <v>6991</v>
      </c>
      <c r="C68" s="66" t="s">
        <v>55</v>
      </c>
      <c r="D68" s="107"/>
      <c r="E68" s="106"/>
      <c r="F68" s="108"/>
      <c r="G68" s="109"/>
      <c r="H68" s="109"/>
      <c r="I68" s="110">
        <v>68</v>
      </c>
      <c r="J68" s="111"/>
      <c r="K68" s="112"/>
      <c r="L68" s="112"/>
      <c r="M68" s="112"/>
      <c r="N68" s="112"/>
      <c r="O68" s="112"/>
      <c r="P68" s="112"/>
      <c r="Q68" s="112"/>
      <c r="R68" s="112"/>
      <c r="S68" s="112"/>
      <c r="T68" s="112"/>
      <c r="U68" s="112"/>
      <c r="V68" s="112"/>
      <c r="W68" s="113"/>
      <c r="X68" s="113"/>
    </row>
    <row r="69" spans="1:24" x14ac:dyDescent="0.25">
      <c r="A69" s="88" t="s">
        <v>6985</v>
      </c>
      <c r="B69" s="66" t="s">
        <v>6992</v>
      </c>
      <c r="C69" s="66" t="s">
        <v>55</v>
      </c>
      <c r="D69" s="107"/>
      <c r="E69" s="106"/>
      <c r="F69" s="108"/>
      <c r="G69" s="109"/>
      <c r="H69" s="109"/>
      <c r="I69" s="110">
        <v>69</v>
      </c>
      <c r="J69" s="111"/>
      <c r="K69" s="112"/>
      <c r="L69" s="112"/>
      <c r="M69" s="112"/>
      <c r="N69" s="112"/>
      <c r="O69" s="112"/>
      <c r="P69" s="112"/>
      <c r="Q69" s="112"/>
      <c r="R69" s="112"/>
      <c r="S69" s="112"/>
      <c r="T69" s="112"/>
      <c r="U69" s="112"/>
      <c r="V69" s="112"/>
      <c r="W69" s="113"/>
      <c r="X69" s="113"/>
    </row>
    <row r="70" spans="1:24" x14ac:dyDescent="0.25">
      <c r="A70" s="88" t="s">
        <v>6998</v>
      </c>
      <c r="B70" s="66" t="s">
        <v>6993</v>
      </c>
      <c r="C70" s="66" t="s">
        <v>55</v>
      </c>
      <c r="D70" s="107"/>
      <c r="E70" s="106"/>
      <c r="F70" s="108"/>
      <c r="G70" s="109"/>
      <c r="H70" s="109"/>
      <c r="I70" s="110">
        <v>70</v>
      </c>
      <c r="J70" s="111"/>
      <c r="K70" s="112"/>
      <c r="L70" s="112"/>
      <c r="M70" s="112"/>
      <c r="N70" s="112"/>
      <c r="O70" s="112"/>
      <c r="P70" s="112"/>
      <c r="Q70" s="112"/>
      <c r="R70" s="112"/>
      <c r="S70" s="112"/>
      <c r="T70" s="112"/>
      <c r="U70" s="112"/>
      <c r="V70" s="112"/>
      <c r="W70" s="113"/>
      <c r="X70" s="113"/>
    </row>
    <row r="71" spans="1:24" x14ac:dyDescent="0.25">
      <c r="A71" s="88" t="s">
        <v>6999</v>
      </c>
      <c r="B71" s="66" t="s">
        <v>6994</v>
      </c>
      <c r="C71" s="66" t="s">
        <v>55</v>
      </c>
      <c r="D71" s="107"/>
      <c r="E71" s="106"/>
      <c r="F71" s="108"/>
      <c r="G71" s="109"/>
      <c r="H71" s="109"/>
      <c r="I71" s="110">
        <v>71</v>
      </c>
      <c r="J71" s="111"/>
      <c r="K71" s="112"/>
      <c r="L71" s="112"/>
      <c r="M71" s="112"/>
      <c r="N71" s="112"/>
      <c r="O71" s="112"/>
      <c r="P71" s="112"/>
      <c r="Q71" s="112"/>
      <c r="R71" s="112"/>
      <c r="S71" s="112"/>
      <c r="T71" s="112"/>
      <c r="U71" s="112"/>
      <c r="V71" s="112"/>
      <c r="W71" s="113"/>
      <c r="X71" s="113"/>
    </row>
    <row r="72" spans="1:24" x14ac:dyDescent="0.25">
      <c r="A72" s="88" t="s">
        <v>7000</v>
      </c>
      <c r="B72" s="66" t="s">
        <v>6995</v>
      </c>
      <c r="C72" s="66" t="s">
        <v>55</v>
      </c>
      <c r="D72" s="107"/>
      <c r="E72" s="106"/>
      <c r="F72" s="108"/>
      <c r="G72" s="109"/>
      <c r="H72" s="109"/>
      <c r="I72" s="110">
        <v>72</v>
      </c>
      <c r="J72" s="111"/>
      <c r="K72" s="112"/>
      <c r="L72" s="112"/>
      <c r="M72" s="112"/>
      <c r="N72" s="112"/>
      <c r="O72" s="112"/>
      <c r="P72" s="112"/>
      <c r="Q72" s="112"/>
      <c r="R72" s="112"/>
      <c r="S72" s="112"/>
      <c r="T72" s="112"/>
      <c r="U72" s="112"/>
      <c r="V72" s="112"/>
      <c r="W72" s="113"/>
      <c r="X72" s="113"/>
    </row>
    <row r="73" spans="1:24" x14ac:dyDescent="0.25">
      <c r="A73" s="88" t="s">
        <v>7001</v>
      </c>
      <c r="B73" s="66" t="s">
        <v>6996</v>
      </c>
      <c r="C73" s="66" t="s">
        <v>55</v>
      </c>
      <c r="D73" s="107"/>
      <c r="E73" s="106"/>
      <c r="F73" s="108"/>
      <c r="G73" s="109"/>
      <c r="H73" s="109"/>
      <c r="I73" s="110">
        <v>73</v>
      </c>
      <c r="J73" s="111"/>
      <c r="K73" s="112"/>
      <c r="L73" s="112"/>
      <c r="M73" s="112"/>
      <c r="N73" s="112"/>
      <c r="O73" s="112"/>
      <c r="P73" s="112"/>
      <c r="Q73" s="112"/>
      <c r="R73" s="112"/>
      <c r="S73" s="112"/>
      <c r="T73" s="112"/>
      <c r="U73" s="112"/>
      <c r="V73" s="112"/>
      <c r="W73" s="113"/>
      <c r="X73" s="113"/>
    </row>
    <row r="74" spans="1:24" x14ac:dyDescent="0.25">
      <c r="A74" s="88" t="s">
        <v>7002</v>
      </c>
      <c r="B74" s="66" t="s">
        <v>6997</v>
      </c>
      <c r="C74" s="66" t="s">
        <v>55</v>
      </c>
      <c r="D74" s="107"/>
      <c r="E74" s="106"/>
      <c r="F74" s="108"/>
      <c r="G74" s="109"/>
      <c r="H74" s="109"/>
      <c r="I74" s="110">
        <v>74</v>
      </c>
      <c r="J74" s="111"/>
      <c r="K74" s="112"/>
      <c r="L74" s="112"/>
      <c r="M74" s="112"/>
      <c r="N74" s="112"/>
      <c r="O74" s="112"/>
      <c r="P74" s="112"/>
      <c r="Q74" s="112"/>
      <c r="R74" s="112"/>
      <c r="S74" s="112"/>
      <c r="T74" s="112"/>
      <c r="U74" s="112"/>
      <c r="V74" s="112"/>
      <c r="W74" s="113"/>
      <c r="X74" s="113"/>
    </row>
  </sheetData>
  <dataConsolidate/>
  <dataValidations count="8">
    <dataValidation allowBlank="1" showInputMessage="1" promptTitle="Group Vertex Color" prompt="To select a color to use for all vertices in the group, right-click and select Select Color on the right-click menu." sqref="B3:B74"/>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74">
      <formula1>ValidGroupShapes</formula1>
    </dataValidation>
    <dataValidation allowBlank="1" showInputMessage="1" showErrorMessage="1" promptTitle="Group Name" prompt="Enter the name of the group." sqref="A3:A74"/>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74">
      <formula1>ValidBooleansDefaultFalse</formula1>
    </dataValidation>
    <dataValidation allowBlank="1" sqref="K3:K74"/>
    <dataValidation allowBlank="1" showInputMessage="1" showErrorMessage="1" errorTitle="Invalid Group Collapsed" error="You have entered an unrecognized &quot;group collapsed.&quot;  Try selecting from the drop-down list instead." promptTitle="Group Label" prompt="Enter an optional group label." sqref="F3:F74"/>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74"/>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74">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566"/>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79" t="s">
        <v>6919</v>
      </c>
      <c r="B2" s="86" t="s">
        <v>194</v>
      </c>
      <c r="C2" s="79">
        <f>VLOOKUP(GroupVertices[[#This Row],[Vertex]], Vertices[], MATCH("ID", Vertices[#Headers], 0), FALSE)</f>
        <v>15</v>
      </c>
    </row>
    <row r="3" spans="1:3" x14ac:dyDescent="0.25">
      <c r="A3" s="79" t="s">
        <v>6919</v>
      </c>
      <c r="B3" s="86" t="s">
        <v>216</v>
      </c>
      <c r="C3" s="79">
        <f>VLOOKUP(GroupVertices[[#This Row],[Vertex]], Vertices[], MATCH("ID", Vertices[#Headers], 0), FALSE)</f>
        <v>46</v>
      </c>
    </row>
    <row r="4" spans="1:3" x14ac:dyDescent="0.25">
      <c r="A4" s="79" t="s">
        <v>6919</v>
      </c>
      <c r="B4" s="86" t="s">
        <v>218</v>
      </c>
      <c r="C4" s="79">
        <f>VLOOKUP(GroupVertices[[#This Row],[Vertex]], Vertices[], MATCH("ID", Vertices[#Headers], 0), FALSE)</f>
        <v>48</v>
      </c>
    </row>
    <row r="5" spans="1:3" x14ac:dyDescent="0.25">
      <c r="A5" s="79" t="s">
        <v>6919</v>
      </c>
      <c r="B5" s="86" t="s">
        <v>236</v>
      </c>
      <c r="C5" s="79">
        <f>VLOOKUP(GroupVertices[[#This Row],[Vertex]], Vertices[], MATCH("ID", Vertices[#Headers], 0), FALSE)</f>
        <v>78</v>
      </c>
    </row>
    <row r="6" spans="1:3" x14ac:dyDescent="0.25">
      <c r="A6" s="79" t="s">
        <v>6919</v>
      </c>
      <c r="B6" s="86" t="s">
        <v>267</v>
      </c>
      <c r="C6" s="79">
        <f>VLOOKUP(GroupVertices[[#This Row],[Vertex]], Vertices[], MATCH("ID", Vertices[#Headers], 0), FALSE)</f>
        <v>116</v>
      </c>
    </row>
    <row r="7" spans="1:3" x14ac:dyDescent="0.25">
      <c r="A7" s="79" t="s">
        <v>6919</v>
      </c>
      <c r="B7" s="86" t="s">
        <v>450</v>
      </c>
      <c r="C7" s="79">
        <f>VLOOKUP(GroupVertices[[#This Row],[Vertex]], Vertices[], MATCH("ID", Vertices[#Headers], 0), FALSE)</f>
        <v>385</v>
      </c>
    </row>
    <row r="8" spans="1:3" x14ac:dyDescent="0.25">
      <c r="A8" s="79" t="s">
        <v>6919</v>
      </c>
      <c r="B8" s="86" t="s">
        <v>206</v>
      </c>
      <c r="C8" s="79">
        <f>VLOOKUP(GroupVertices[[#This Row],[Vertex]], Vertices[], MATCH("ID", Vertices[#Headers], 0), FALSE)</f>
        <v>32</v>
      </c>
    </row>
    <row r="9" spans="1:3" x14ac:dyDescent="0.25">
      <c r="A9" s="79" t="s">
        <v>6919</v>
      </c>
      <c r="B9" s="86" t="s">
        <v>286</v>
      </c>
      <c r="C9" s="79">
        <f>VLOOKUP(GroupVertices[[#This Row],[Vertex]], Vertices[], MATCH("ID", Vertices[#Headers], 0), FALSE)</f>
        <v>140</v>
      </c>
    </row>
    <row r="10" spans="1:3" x14ac:dyDescent="0.25">
      <c r="A10" s="79" t="s">
        <v>6919</v>
      </c>
      <c r="B10" s="86" t="s">
        <v>309</v>
      </c>
      <c r="C10" s="79">
        <f>VLOOKUP(GroupVertices[[#This Row],[Vertex]], Vertices[], MATCH("ID", Vertices[#Headers], 0), FALSE)</f>
        <v>178</v>
      </c>
    </row>
    <row r="11" spans="1:3" x14ac:dyDescent="0.25">
      <c r="A11" s="79" t="s">
        <v>6919</v>
      </c>
      <c r="B11" s="86" t="s">
        <v>343</v>
      </c>
      <c r="C11" s="79">
        <f>VLOOKUP(GroupVertices[[#This Row],[Vertex]], Vertices[], MATCH("ID", Vertices[#Headers], 0), FALSE)</f>
        <v>227</v>
      </c>
    </row>
    <row r="12" spans="1:3" x14ac:dyDescent="0.25">
      <c r="A12" s="79" t="s">
        <v>6919</v>
      </c>
      <c r="B12" s="86" t="s">
        <v>241</v>
      </c>
      <c r="C12" s="79">
        <f>VLOOKUP(GroupVertices[[#This Row],[Vertex]], Vertices[], MATCH("ID", Vertices[#Headers], 0), FALSE)</f>
        <v>83</v>
      </c>
    </row>
    <row r="13" spans="1:3" x14ac:dyDescent="0.25">
      <c r="A13" s="79" t="s">
        <v>6919</v>
      </c>
      <c r="B13" s="86" t="s">
        <v>349</v>
      </c>
      <c r="C13" s="79">
        <f>VLOOKUP(GroupVertices[[#This Row],[Vertex]], Vertices[], MATCH("ID", Vertices[#Headers], 0), FALSE)</f>
        <v>236</v>
      </c>
    </row>
    <row r="14" spans="1:3" x14ac:dyDescent="0.25">
      <c r="A14" s="79" t="s">
        <v>6919</v>
      </c>
      <c r="B14" s="86" t="s">
        <v>443</v>
      </c>
      <c r="C14" s="79">
        <f>VLOOKUP(GroupVertices[[#This Row],[Vertex]], Vertices[], MATCH("ID", Vertices[#Headers], 0), FALSE)</f>
        <v>368</v>
      </c>
    </row>
    <row r="15" spans="1:3" x14ac:dyDescent="0.25">
      <c r="A15" s="79" t="s">
        <v>6919</v>
      </c>
      <c r="B15" s="86" t="s">
        <v>464</v>
      </c>
      <c r="C15" s="79">
        <f>VLOOKUP(GroupVertices[[#This Row],[Vertex]], Vertices[], MATCH("ID", Vertices[#Headers], 0), FALSE)</f>
        <v>402</v>
      </c>
    </row>
    <row r="16" spans="1:3" x14ac:dyDescent="0.25">
      <c r="A16" s="79" t="s">
        <v>6919</v>
      </c>
      <c r="B16" s="86" t="s">
        <v>512</v>
      </c>
      <c r="C16" s="79">
        <f>VLOOKUP(GroupVertices[[#This Row],[Vertex]], Vertices[], MATCH("ID", Vertices[#Headers], 0), FALSE)</f>
        <v>455</v>
      </c>
    </row>
    <row r="17" spans="1:3" x14ac:dyDescent="0.25">
      <c r="A17" s="79" t="s">
        <v>6919</v>
      </c>
      <c r="B17" s="86" t="s">
        <v>569</v>
      </c>
      <c r="C17" s="79">
        <f>VLOOKUP(GroupVertices[[#This Row],[Vertex]], Vertices[], MATCH("ID", Vertices[#Headers], 0), FALSE)</f>
        <v>510</v>
      </c>
    </row>
    <row r="18" spans="1:3" x14ac:dyDescent="0.25">
      <c r="A18" s="79" t="s">
        <v>6919</v>
      </c>
      <c r="B18" s="86" t="s">
        <v>581</v>
      </c>
      <c r="C18" s="79">
        <f>VLOOKUP(GroupVertices[[#This Row],[Vertex]], Vertices[], MATCH("ID", Vertices[#Headers], 0), FALSE)</f>
        <v>523</v>
      </c>
    </row>
    <row r="19" spans="1:3" x14ac:dyDescent="0.25">
      <c r="A19" s="79" t="s">
        <v>6919</v>
      </c>
      <c r="B19" s="86" t="s">
        <v>745</v>
      </c>
      <c r="C19" s="79">
        <f>VLOOKUP(GroupVertices[[#This Row],[Vertex]], Vertices[], MATCH("ID", Vertices[#Headers], 0), FALSE)</f>
        <v>540</v>
      </c>
    </row>
    <row r="20" spans="1:3" x14ac:dyDescent="0.25">
      <c r="A20" s="79" t="s">
        <v>6919</v>
      </c>
      <c r="B20" s="86" t="s">
        <v>746</v>
      </c>
      <c r="C20" s="79">
        <f>VLOOKUP(GroupVertices[[#This Row],[Vertex]], Vertices[], MATCH("ID", Vertices[#Headers], 0), FALSE)</f>
        <v>541</v>
      </c>
    </row>
    <row r="21" spans="1:3" x14ac:dyDescent="0.25">
      <c r="A21" s="79" t="s">
        <v>6919</v>
      </c>
      <c r="B21" s="86" t="s">
        <v>747</v>
      </c>
      <c r="C21" s="79">
        <f>VLOOKUP(GroupVertices[[#This Row],[Vertex]], Vertices[], MATCH("ID", Vertices[#Headers], 0), FALSE)</f>
        <v>542</v>
      </c>
    </row>
    <row r="22" spans="1:3" x14ac:dyDescent="0.25">
      <c r="A22" s="79" t="s">
        <v>6919</v>
      </c>
      <c r="B22" s="86" t="s">
        <v>603</v>
      </c>
      <c r="C22" s="79">
        <f>VLOOKUP(GroupVertices[[#This Row],[Vertex]], Vertices[], MATCH("ID", Vertices[#Headers], 0), FALSE)</f>
        <v>550</v>
      </c>
    </row>
    <row r="23" spans="1:3" x14ac:dyDescent="0.25">
      <c r="A23" s="79" t="s">
        <v>6919</v>
      </c>
      <c r="B23" s="86" t="s">
        <v>465</v>
      </c>
      <c r="C23" s="79">
        <f>VLOOKUP(GroupVertices[[#This Row],[Vertex]], Vertices[], MATCH("ID", Vertices[#Headers], 0), FALSE)</f>
        <v>403</v>
      </c>
    </row>
    <row r="24" spans="1:3" x14ac:dyDescent="0.25">
      <c r="A24" s="79" t="s">
        <v>6919</v>
      </c>
      <c r="B24" s="86" t="s">
        <v>466</v>
      </c>
      <c r="C24" s="79">
        <f>VLOOKUP(GroupVertices[[#This Row],[Vertex]], Vertices[], MATCH("ID", Vertices[#Headers], 0), FALSE)</f>
        <v>404</v>
      </c>
    </row>
    <row r="25" spans="1:3" x14ac:dyDescent="0.25">
      <c r="A25" s="79" t="s">
        <v>6919</v>
      </c>
      <c r="B25" s="86" t="s">
        <v>494</v>
      </c>
      <c r="C25" s="79">
        <f>VLOOKUP(GroupVertices[[#This Row],[Vertex]], Vertices[], MATCH("ID", Vertices[#Headers], 0), FALSE)</f>
        <v>431</v>
      </c>
    </row>
    <row r="26" spans="1:3" x14ac:dyDescent="0.25">
      <c r="A26" s="79" t="s">
        <v>6919</v>
      </c>
      <c r="B26" s="86" t="s">
        <v>501</v>
      </c>
      <c r="C26" s="79">
        <f>VLOOKUP(GroupVertices[[#This Row],[Vertex]], Vertices[], MATCH("ID", Vertices[#Headers], 0), FALSE)</f>
        <v>442</v>
      </c>
    </row>
    <row r="27" spans="1:3" x14ac:dyDescent="0.25">
      <c r="A27" s="79" t="s">
        <v>6919</v>
      </c>
      <c r="B27" s="86" t="s">
        <v>505</v>
      </c>
      <c r="C27" s="79">
        <f>VLOOKUP(GroupVertices[[#This Row],[Vertex]], Vertices[], MATCH("ID", Vertices[#Headers], 0), FALSE)</f>
        <v>447</v>
      </c>
    </row>
    <row r="28" spans="1:3" x14ac:dyDescent="0.25">
      <c r="A28" s="79" t="s">
        <v>6919</v>
      </c>
      <c r="B28" s="86" t="s">
        <v>483</v>
      </c>
      <c r="C28" s="79">
        <f>VLOOKUP(GroupVertices[[#This Row],[Vertex]], Vertices[], MATCH("ID", Vertices[#Headers], 0), FALSE)</f>
        <v>423</v>
      </c>
    </row>
    <row r="29" spans="1:3" x14ac:dyDescent="0.25">
      <c r="A29" s="79" t="s">
        <v>6919</v>
      </c>
      <c r="B29" s="86" t="s">
        <v>515</v>
      </c>
      <c r="C29" s="79">
        <f>VLOOKUP(GroupVertices[[#This Row],[Vertex]], Vertices[], MATCH("ID", Vertices[#Headers], 0), FALSE)</f>
        <v>458</v>
      </c>
    </row>
    <row r="30" spans="1:3" x14ac:dyDescent="0.25">
      <c r="A30" s="79" t="s">
        <v>6919</v>
      </c>
      <c r="B30" s="86" t="s">
        <v>332</v>
      </c>
      <c r="C30" s="79">
        <f>VLOOKUP(GroupVertices[[#This Row],[Vertex]], Vertices[], MATCH("ID", Vertices[#Headers], 0), FALSE)</f>
        <v>214</v>
      </c>
    </row>
    <row r="31" spans="1:3" x14ac:dyDescent="0.25">
      <c r="A31" s="79" t="s">
        <v>6919</v>
      </c>
      <c r="B31" s="86" t="s">
        <v>365</v>
      </c>
      <c r="C31" s="79">
        <f>VLOOKUP(GroupVertices[[#This Row],[Vertex]], Vertices[], MATCH("ID", Vertices[#Headers], 0), FALSE)</f>
        <v>255</v>
      </c>
    </row>
    <row r="32" spans="1:3" x14ac:dyDescent="0.25">
      <c r="A32" s="79" t="s">
        <v>6919</v>
      </c>
      <c r="B32" s="86" t="s">
        <v>383</v>
      </c>
      <c r="C32" s="79">
        <f>VLOOKUP(GroupVertices[[#This Row],[Vertex]], Vertices[], MATCH("ID", Vertices[#Headers], 0), FALSE)</f>
        <v>287</v>
      </c>
    </row>
    <row r="33" spans="1:3" x14ac:dyDescent="0.25">
      <c r="A33" s="79" t="s">
        <v>6919</v>
      </c>
      <c r="B33" s="86" t="s">
        <v>419</v>
      </c>
      <c r="C33" s="79">
        <f>VLOOKUP(GroupVertices[[#This Row],[Vertex]], Vertices[], MATCH("ID", Vertices[#Headers], 0), FALSE)</f>
        <v>333</v>
      </c>
    </row>
    <row r="34" spans="1:3" x14ac:dyDescent="0.25">
      <c r="A34" s="79" t="s">
        <v>6919</v>
      </c>
      <c r="B34" s="86" t="s">
        <v>467</v>
      </c>
      <c r="C34" s="79">
        <f>VLOOKUP(GroupVertices[[#This Row],[Vertex]], Vertices[], MATCH("ID", Vertices[#Headers], 0), FALSE)</f>
        <v>405</v>
      </c>
    </row>
    <row r="35" spans="1:3" x14ac:dyDescent="0.25">
      <c r="A35" s="79" t="s">
        <v>6919</v>
      </c>
      <c r="B35" s="86" t="s">
        <v>401</v>
      </c>
      <c r="C35" s="79">
        <f>VLOOKUP(GroupVertices[[#This Row],[Vertex]], Vertices[], MATCH("ID", Vertices[#Headers], 0), FALSE)</f>
        <v>310</v>
      </c>
    </row>
    <row r="36" spans="1:3" x14ac:dyDescent="0.25">
      <c r="A36" s="79" t="s">
        <v>6919</v>
      </c>
      <c r="B36" s="86" t="s">
        <v>403</v>
      </c>
      <c r="C36" s="79">
        <f>VLOOKUP(GroupVertices[[#This Row],[Vertex]], Vertices[], MATCH("ID", Vertices[#Headers], 0), FALSE)</f>
        <v>313</v>
      </c>
    </row>
    <row r="37" spans="1:3" x14ac:dyDescent="0.25">
      <c r="A37" s="79" t="s">
        <v>6919</v>
      </c>
      <c r="B37" s="86" t="s">
        <v>404</v>
      </c>
      <c r="C37" s="79">
        <f>VLOOKUP(GroupVertices[[#This Row],[Vertex]], Vertices[], MATCH("ID", Vertices[#Headers], 0), FALSE)</f>
        <v>314</v>
      </c>
    </row>
    <row r="38" spans="1:3" x14ac:dyDescent="0.25">
      <c r="A38" s="79" t="s">
        <v>6919</v>
      </c>
      <c r="B38" s="86" t="s">
        <v>502</v>
      </c>
      <c r="C38" s="79">
        <f>VLOOKUP(GroupVertices[[#This Row],[Vertex]], Vertices[], MATCH("ID", Vertices[#Headers], 0), FALSE)</f>
        <v>443</v>
      </c>
    </row>
    <row r="39" spans="1:3" x14ac:dyDescent="0.25">
      <c r="A39" s="79" t="s">
        <v>6919</v>
      </c>
      <c r="B39" s="86" t="s">
        <v>326</v>
      </c>
      <c r="C39" s="79">
        <f>VLOOKUP(GroupVertices[[#This Row],[Vertex]], Vertices[], MATCH("ID", Vertices[#Headers], 0), FALSE)</f>
        <v>207</v>
      </c>
    </row>
    <row r="40" spans="1:3" x14ac:dyDescent="0.25">
      <c r="A40" s="79" t="s">
        <v>6919</v>
      </c>
      <c r="B40" s="86" t="s">
        <v>327</v>
      </c>
      <c r="C40" s="79">
        <f>VLOOKUP(GroupVertices[[#This Row],[Vertex]], Vertices[], MATCH("ID", Vertices[#Headers], 0), FALSE)</f>
        <v>208</v>
      </c>
    </row>
    <row r="41" spans="1:3" x14ac:dyDescent="0.25">
      <c r="A41" s="79" t="s">
        <v>6919</v>
      </c>
      <c r="B41" s="86" t="s">
        <v>335</v>
      </c>
      <c r="C41" s="79">
        <f>VLOOKUP(GroupVertices[[#This Row],[Vertex]], Vertices[], MATCH("ID", Vertices[#Headers], 0), FALSE)</f>
        <v>217</v>
      </c>
    </row>
    <row r="42" spans="1:3" x14ac:dyDescent="0.25">
      <c r="A42" s="79" t="s">
        <v>6919</v>
      </c>
      <c r="B42" s="86" t="s">
        <v>344</v>
      </c>
      <c r="C42" s="79">
        <f>VLOOKUP(GroupVertices[[#This Row],[Vertex]], Vertices[], MATCH("ID", Vertices[#Headers], 0), FALSE)</f>
        <v>228</v>
      </c>
    </row>
    <row r="43" spans="1:3" x14ac:dyDescent="0.25">
      <c r="A43" s="79" t="s">
        <v>6919</v>
      </c>
      <c r="B43" s="86" t="s">
        <v>325</v>
      </c>
      <c r="C43" s="79">
        <f>VLOOKUP(GroupVertices[[#This Row],[Vertex]], Vertices[], MATCH("ID", Vertices[#Headers], 0), FALSE)</f>
        <v>206</v>
      </c>
    </row>
    <row r="44" spans="1:3" x14ac:dyDescent="0.25">
      <c r="A44" s="79" t="s">
        <v>6919</v>
      </c>
      <c r="B44" s="86" t="s">
        <v>361</v>
      </c>
      <c r="C44" s="79">
        <f>VLOOKUP(GroupVertices[[#This Row],[Vertex]], Vertices[], MATCH("ID", Vertices[#Headers], 0), FALSE)</f>
        <v>251</v>
      </c>
    </row>
    <row r="45" spans="1:3" x14ac:dyDescent="0.25">
      <c r="A45" s="79" t="s">
        <v>6919</v>
      </c>
      <c r="B45" s="86" t="s">
        <v>577</v>
      </c>
      <c r="C45" s="79">
        <f>VLOOKUP(GroupVertices[[#This Row],[Vertex]], Vertices[], MATCH("ID", Vertices[#Headers], 0), FALSE)</f>
        <v>519</v>
      </c>
    </row>
    <row r="46" spans="1:3" x14ac:dyDescent="0.25">
      <c r="A46" s="79" t="s">
        <v>6919</v>
      </c>
      <c r="B46" s="86" t="s">
        <v>330</v>
      </c>
      <c r="C46" s="79">
        <f>VLOOKUP(GroupVertices[[#This Row],[Vertex]], Vertices[], MATCH("ID", Vertices[#Headers], 0), FALSE)</f>
        <v>212</v>
      </c>
    </row>
    <row r="47" spans="1:3" x14ac:dyDescent="0.25">
      <c r="A47" s="79" t="s">
        <v>6919</v>
      </c>
      <c r="B47" s="86" t="s">
        <v>472</v>
      </c>
      <c r="C47" s="79">
        <f>VLOOKUP(GroupVertices[[#This Row],[Vertex]], Vertices[], MATCH("ID", Vertices[#Headers], 0), FALSE)</f>
        <v>412</v>
      </c>
    </row>
    <row r="48" spans="1:3" x14ac:dyDescent="0.25">
      <c r="A48" s="79" t="s">
        <v>6919</v>
      </c>
      <c r="B48" s="86" t="s">
        <v>710</v>
      </c>
      <c r="C48" s="79">
        <f>VLOOKUP(GroupVertices[[#This Row],[Vertex]], Vertices[], MATCH("ID", Vertices[#Headers], 0), FALSE)</f>
        <v>381</v>
      </c>
    </row>
    <row r="49" spans="1:3" x14ac:dyDescent="0.25">
      <c r="A49" s="79" t="s">
        <v>6919</v>
      </c>
      <c r="B49" s="86" t="s">
        <v>448</v>
      </c>
      <c r="C49" s="79">
        <f>VLOOKUP(GroupVertices[[#This Row],[Vertex]], Vertices[], MATCH("ID", Vertices[#Headers], 0), FALSE)</f>
        <v>380</v>
      </c>
    </row>
    <row r="50" spans="1:3" x14ac:dyDescent="0.25">
      <c r="A50" s="79" t="s">
        <v>6919</v>
      </c>
      <c r="B50" s="86" t="s">
        <v>625</v>
      </c>
      <c r="C50" s="79">
        <f>VLOOKUP(GroupVertices[[#This Row],[Vertex]], Vertices[], MATCH("ID", Vertices[#Headers], 0), FALSE)</f>
        <v>16</v>
      </c>
    </row>
    <row r="51" spans="1:3" x14ac:dyDescent="0.25">
      <c r="A51" s="79" t="s">
        <v>6919</v>
      </c>
      <c r="B51" s="86" t="s">
        <v>567</v>
      </c>
      <c r="C51" s="79">
        <f>VLOOKUP(GroupVertices[[#This Row],[Vertex]], Vertices[], MATCH("ID", Vertices[#Headers], 0), FALSE)</f>
        <v>508</v>
      </c>
    </row>
    <row r="52" spans="1:3" x14ac:dyDescent="0.25">
      <c r="A52" s="79" t="s">
        <v>6919</v>
      </c>
      <c r="B52" s="86" t="s">
        <v>564</v>
      </c>
      <c r="C52" s="79">
        <f>VLOOKUP(GroupVertices[[#This Row],[Vertex]], Vertices[], MATCH("ID", Vertices[#Headers], 0), FALSE)</f>
        <v>506</v>
      </c>
    </row>
    <row r="53" spans="1:3" x14ac:dyDescent="0.25">
      <c r="A53" s="79" t="s">
        <v>6919</v>
      </c>
      <c r="B53" s="86" t="s">
        <v>562</v>
      </c>
      <c r="C53" s="79">
        <f>VLOOKUP(GroupVertices[[#This Row],[Vertex]], Vertices[], MATCH("ID", Vertices[#Headers], 0), FALSE)</f>
        <v>503</v>
      </c>
    </row>
    <row r="54" spans="1:3" x14ac:dyDescent="0.25">
      <c r="A54" s="79" t="s">
        <v>6919</v>
      </c>
      <c r="B54" s="86" t="s">
        <v>599</v>
      </c>
      <c r="C54" s="79">
        <f>VLOOKUP(GroupVertices[[#This Row],[Vertex]], Vertices[], MATCH("ID", Vertices[#Headers], 0), FALSE)</f>
        <v>331</v>
      </c>
    </row>
    <row r="55" spans="1:3" x14ac:dyDescent="0.25">
      <c r="A55" s="79" t="s">
        <v>6919</v>
      </c>
      <c r="B55" s="86" t="s">
        <v>417</v>
      </c>
      <c r="C55" s="79">
        <f>VLOOKUP(GroupVertices[[#This Row],[Vertex]], Vertices[], MATCH("ID", Vertices[#Headers], 0), FALSE)</f>
        <v>330</v>
      </c>
    </row>
    <row r="56" spans="1:3" x14ac:dyDescent="0.25">
      <c r="A56" s="79" t="s">
        <v>6919</v>
      </c>
      <c r="B56" s="86" t="s">
        <v>735</v>
      </c>
      <c r="C56" s="79">
        <f>VLOOKUP(GroupVertices[[#This Row],[Vertex]], Vertices[], MATCH("ID", Vertices[#Headers], 0), FALSE)</f>
        <v>504</v>
      </c>
    </row>
    <row r="57" spans="1:3" x14ac:dyDescent="0.25">
      <c r="A57" s="79" t="s">
        <v>6919</v>
      </c>
      <c r="B57" s="86" t="s">
        <v>586</v>
      </c>
      <c r="C57" s="79">
        <f>VLOOKUP(GroupVertices[[#This Row],[Vertex]], Vertices[], MATCH("ID", Vertices[#Headers], 0), FALSE)</f>
        <v>527</v>
      </c>
    </row>
    <row r="58" spans="1:3" x14ac:dyDescent="0.25">
      <c r="A58" s="79" t="s">
        <v>6919</v>
      </c>
      <c r="B58" s="86" t="s">
        <v>575</v>
      </c>
      <c r="C58" s="79">
        <f>VLOOKUP(GroupVertices[[#This Row],[Vertex]], Vertices[], MATCH("ID", Vertices[#Headers], 0), FALSE)</f>
        <v>518</v>
      </c>
    </row>
    <row r="59" spans="1:3" x14ac:dyDescent="0.25">
      <c r="A59" s="79" t="s">
        <v>6919</v>
      </c>
      <c r="B59" s="86" t="s">
        <v>626</v>
      </c>
      <c r="C59" s="79">
        <f>VLOOKUP(GroupVertices[[#This Row],[Vertex]], Vertices[], MATCH("ID", Vertices[#Headers], 0), FALSE)</f>
        <v>512</v>
      </c>
    </row>
    <row r="60" spans="1:3" x14ac:dyDescent="0.25">
      <c r="A60" s="79" t="s">
        <v>6919</v>
      </c>
      <c r="B60" s="86" t="s">
        <v>570</v>
      </c>
      <c r="C60" s="79">
        <f>VLOOKUP(GroupVertices[[#This Row],[Vertex]], Vertices[], MATCH("ID", Vertices[#Headers], 0), FALSE)</f>
        <v>511</v>
      </c>
    </row>
    <row r="61" spans="1:3" x14ac:dyDescent="0.25">
      <c r="A61" s="79" t="s">
        <v>6919</v>
      </c>
      <c r="B61" s="86" t="s">
        <v>694</v>
      </c>
      <c r="C61" s="79">
        <f>VLOOKUP(GroupVertices[[#This Row],[Vertex]], Vertices[], MATCH("ID", Vertices[#Headers], 0), FALSE)</f>
        <v>335</v>
      </c>
    </row>
    <row r="62" spans="1:3" x14ac:dyDescent="0.25">
      <c r="A62" s="79" t="s">
        <v>6919</v>
      </c>
      <c r="B62" s="86" t="s">
        <v>423</v>
      </c>
      <c r="C62" s="79">
        <f>VLOOKUP(GroupVertices[[#This Row],[Vertex]], Vertices[], MATCH("ID", Vertices[#Headers], 0), FALSE)</f>
        <v>338</v>
      </c>
    </row>
    <row r="63" spans="1:3" x14ac:dyDescent="0.25">
      <c r="A63" s="79" t="s">
        <v>6919</v>
      </c>
      <c r="B63" s="86" t="s">
        <v>420</v>
      </c>
      <c r="C63" s="79">
        <f>VLOOKUP(GroupVertices[[#This Row],[Vertex]], Vertices[], MATCH("ID", Vertices[#Headers], 0), FALSE)</f>
        <v>334</v>
      </c>
    </row>
    <row r="64" spans="1:3" x14ac:dyDescent="0.25">
      <c r="A64" s="79" t="s">
        <v>6919</v>
      </c>
      <c r="B64" s="86" t="s">
        <v>598</v>
      </c>
      <c r="C64" s="79">
        <f>VLOOKUP(GroupVertices[[#This Row],[Vertex]], Vertices[], MATCH("ID", Vertices[#Headers], 0), FALSE)</f>
        <v>203</v>
      </c>
    </row>
    <row r="65" spans="1:3" x14ac:dyDescent="0.25">
      <c r="A65" s="79" t="s">
        <v>6919</v>
      </c>
      <c r="B65" s="86" t="s">
        <v>621</v>
      </c>
      <c r="C65" s="79">
        <f>VLOOKUP(GroupVertices[[#This Row],[Vertex]], Vertices[], MATCH("ID", Vertices[#Headers], 0), FALSE)</f>
        <v>187</v>
      </c>
    </row>
    <row r="66" spans="1:3" x14ac:dyDescent="0.25">
      <c r="A66" s="79" t="s">
        <v>6919</v>
      </c>
      <c r="B66" s="86" t="s">
        <v>324</v>
      </c>
      <c r="C66" s="79">
        <f>VLOOKUP(GroupVertices[[#This Row],[Vertex]], Vertices[], MATCH("ID", Vertices[#Headers], 0), FALSE)</f>
        <v>202</v>
      </c>
    </row>
    <row r="67" spans="1:3" x14ac:dyDescent="0.25">
      <c r="A67" s="79" t="s">
        <v>6919</v>
      </c>
      <c r="B67" s="86" t="s">
        <v>596</v>
      </c>
      <c r="C67" s="79">
        <f>VLOOKUP(GroupVertices[[#This Row],[Vertex]], Vertices[], MATCH("ID", Vertices[#Headers], 0), FALSE)</f>
        <v>205</v>
      </c>
    </row>
    <row r="68" spans="1:3" x14ac:dyDescent="0.25">
      <c r="A68" s="79" t="s">
        <v>6919</v>
      </c>
      <c r="B68" s="86" t="s">
        <v>333</v>
      </c>
      <c r="C68" s="79">
        <f>VLOOKUP(GroupVertices[[#This Row],[Vertex]], Vertices[], MATCH("ID", Vertices[#Headers], 0), FALSE)</f>
        <v>215</v>
      </c>
    </row>
    <row r="69" spans="1:3" x14ac:dyDescent="0.25">
      <c r="A69" s="79" t="s">
        <v>6919</v>
      </c>
      <c r="B69" s="86" t="s">
        <v>665</v>
      </c>
      <c r="C69" s="79">
        <f>VLOOKUP(GroupVertices[[#This Row],[Vertex]], Vertices[], MATCH("ID", Vertices[#Headers], 0), FALSE)</f>
        <v>204</v>
      </c>
    </row>
    <row r="70" spans="1:3" x14ac:dyDescent="0.25">
      <c r="A70" s="79" t="s">
        <v>6919</v>
      </c>
      <c r="B70" s="86" t="s">
        <v>418</v>
      </c>
      <c r="C70" s="79">
        <f>VLOOKUP(GroupVertices[[#This Row],[Vertex]], Vertices[], MATCH("ID", Vertices[#Headers], 0), FALSE)</f>
        <v>332</v>
      </c>
    </row>
    <row r="71" spans="1:3" x14ac:dyDescent="0.25">
      <c r="A71" s="79" t="s">
        <v>6920</v>
      </c>
      <c r="B71" s="86" t="s">
        <v>671</v>
      </c>
      <c r="C71" s="79">
        <f>VLOOKUP(GroupVertices[[#This Row],[Vertex]], Vertices[], MATCH("ID", Vertices[#Headers], 0), FALSE)</f>
        <v>259</v>
      </c>
    </row>
    <row r="72" spans="1:3" x14ac:dyDescent="0.25">
      <c r="A72" s="79" t="s">
        <v>6920</v>
      </c>
      <c r="B72" s="86" t="s">
        <v>672</v>
      </c>
      <c r="C72" s="79">
        <f>VLOOKUP(GroupVertices[[#This Row],[Vertex]], Vertices[], MATCH("ID", Vertices[#Headers], 0), FALSE)</f>
        <v>260</v>
      </c>
    </row>
    <row r="73" spans="1:3" x14ac:dyDescent="0.25">
      <c r="A73" s="79" t="s">
        <v>6920</v>
      </c>
      <c r="B73" s="86" t="s">
        <v>414</v>
      </c>
      <c r="C73" s="79">
        <f>VLOOKUP(GroupVertices[[#This Row],[Vertex]], Vertices[], MATCH("ID", Vertices[#Headers], 0), FALSE)</f>
        <v>326</v>
      </c>
    </row>
    <row r="74" spans="1:3" x14ac:dyDescent="0.25">
      <c r="A74" s="79" t="s">
        <v>6920</v>
      </c>
      <c r="B74" s="86" t="s">
        <v>416</v>
      </c>
      <c r="C74" s="79">
        <f>VLOOKUP(GroupVertices[[#This Row],[Vertex]], Vertices[], MATCH("ID", Vertices[#Headers], 0), FALSE)</f>
        <v>329</v>
      </c>
    </row>
    <row r="75" spans="1:3" x14ac:dyDescent="0.25">
      <c r="A75" s="79" t="s">
        <v>6920</v>
      </c>
      <c r="B75" s="86" t="s">
        <v>366</v>
      </c>
      <c r="C75" s="79">
        <f>VLOOKUP(GroupVertices[[#This Row],[Vertex]], Vertices[], MATCH("ID", Vertices[#Headers], 0), FALSE)</f>
        <v>256</v>
      </c>
    </row>
    <row r="76" spans="1:3" x14ac:dyDescent="0.25">
      <c r="A76" s="79" t="s">
        <v>6920</v>
      </c>
      <c r="B76" s="86" t="s">
        <v>364</v>
      </c>
      <c r="C76" s="79">
        <f>VLOOKUP(GroupVertices[[#This Row],[Vertex]], Vertices[], MATCH("ID", Vertices[#Headers], 0), FALSE)</f>
        <v>254</v>
      </c>
    </row>
    <row r="77" spans="1:3" x14ac:dyDescent="0.25">
      <c r="A77" s="79" t="s">
        <v>6920</v>
      </c>
      <c r="B77" s="86" t="s">
        <v>731</v>
      </c>
      <c r="C77" s="79">
        <f>VLOOKUP(GroupVertices[[#This Row],[Vertex]], Vertices[], MATCH("ID", Vertices[#Headers], 0), FALSE)</f>
        <v>487</v>
      </c>
    </row>
    <row r="78" spans="1:3" x14ac:dyDescent="0.25">
      <c r="A78" s="79" t="s">
        <v>6920</v>
      </c>
      <c r="B78" s="86" t="s">
        <v>734</v>
      </c>
      <c r="C78" s="79">
        <f>VLOOKUP(GroupVertices[[#This Row],[Vertex]], Vertices[], MATCH("ID", Vertices[#Headers], 0), FALSE)</f>
        <v>495</v>
      </c>
    </row>
    <row r="79" spans="1:3" x14ac:dyDescent="0.25">
      <c r="A79" s="79" t="s">
        <v>6920</v>
      </c>
      <c r="B79" s="86" t="s">
        <v>362</v>
      </c>
      <c r="C79" s="79">
        <f>VLOOKUP(GroupVertices[[#This Row],[Vertex]], Vertices[], MATCH("ID", Vertices[#Headers], 0), FALSE)</f>
        <v>252</v>
      </c>
    </row>
    <row r="80" spans="1:3" x14ac:dyDescent="0.25">
      <c r="A80" s="79" t="s">
        <v>6920</v>
      </c>
      <c r="B80" s="86" t="s">
        <v>733</v>
      </c>
      <c r="C80" s="79">
        <f>VLOOKUP(GroupVertices[[#This Row],[Vertex]], Vertices[], MATCH("ID", Vertices[#Headers], 0), FALSE)</f>
        <v>492</v>
      </c>
    </row>
    <row r="81" spans="1:3" x14ac:dyDescent="0.25">
      <c r="A81" s="79" t="s">
        <v>6920</v>
      </c>
      <c r="B81" s="86" t="s">
        <v>732</v>
      </c>
      <c r="C81" s="79">
        <f>VLOOKUP(GroupVertices[[#This Row],[Vertex]], Vertices[], MATCH("ID", Vertices[#Headers], 0), FALSE)</f>
        <v>488</v>
      </c>
    </row>
    <row r="82" spans="1:3" x14ac:dyDescent="0.25">
      <c r="A82" s="79" t="s">
        <v>6920</v>
      </c>
      <c r="B82" s="86" t="s">
        <v>551</v>
      </c>
      <c r="C82" s="79">
        <f>VLOOKUP(GroupVertices[[#This Row],[Vertex]], Vertices[], MATCH("ID", Vertices[#Headers], 0), FALSE)</f>
        <v>491</v>
      </c>
    </row>
    <row r="83" spans="1:3" x14ac:dyDescent="0.25">
      <c r="A83" s="79" t="s">
        <v>6920</v>
      </c>
      <c r="B83" s="86" t="s">
        <v>550</v>
      </c>
      <c r="C83" s="79">
        <f>VLOOKUP(GroupVertices[[#This Row],[Vertex]], Vertices[], MATCH("ID", Vertices[#Headers], 0), FALSE)</f>
        <v>489</v>
      </c>
    </row>
    <row r="84" spans="1:3" x14ac:dyDescent="0.25">
      <c r="A84" s="79" t="s">
        <v>6920</v>
      </c>
      <c r="B84" s="86" t="s">
        <v>659</v>
      </c>
      <c r="C84" s="79">
        <f>VLOOKUP(GroupVertices[[#This Row],[Vertex]], Vertices[], MATCH("ID", Vertices[#Headers], 0), FALSE)</f>
        <v>186</v>
      </c>
    </row>
    <row r="85" spans="1:3" x14ac:dyDescent="0.25">
      <c r="A85" s="79" t="s">
        <v>6920</v>
      </c>
      <c r="B85" s="86" t="s">
        <v>736</v>
      </c>
      <c r="C85" s="79">
        <f>VLOOKUP(GroupVertices[[#This Row],[Vertex]], Vertices[], MATCH("ID", Vertices[#Headers], 0), FALSE)</f>
        <v>517</v>
      </c>
    </row>
    <row r="86" spans="1:3" x14ac:dyDescent="0.25">
      <c r="A86" s="79" t="s">
        <v>6920</v>
      </c>
      <c r="B86" s="86" t="s">
        <v>574</v>
      </c>
      <c r="C86" s="79">
        <f>VLOOKUP(GroupVertices[[#This Row],[Vertex]], Vertices[], MATCH("ID", Vertices[#Headers], 0), FALSE)</f>
        <v>490</v>
      </c>
    </row>
    <row r="87" spans="1:3" x14ac:dyDescent="0.25">
      <c r="A87" s="79" t="s">
        <v>6920</v>
      </c>
      <c r="B87" s="86" t="s">
        <v>387</v>
      </c>
      <c r="C87" s="79">
        <f>VLOOKUP(GroupVertices[[#This Row],[Vertex]], Vertices[], MATCH("ID", Vertices[#Headers], 0), FALSE)</f>
        <v>293</v>
      </c>
    </row>
    <row r="88" spans="1:3" x14ac:dyDescent="0.25">
      <c r="A88" s="79" t="s">
        <v>6920</v>
      </c>
      <c r="B88" s="86" t="s">
        <v>386</v>
      </c>
      <c r="C88" s="79">
        <f>VLOOKUP(GroupVertices[[#This Row],[Vertex]], Vertices[], MATCH("ID", Vertices[#Headers], 0), FALSE)</f>
        <v>291</v>
      </c>
    </row>
    <row r="89" spans="1:3" x14ac:dyDescent="0.25">
      <c r="A89" s="79" t="s">
        <v>6920</v>
      </c>
      <c r="B89" s="86" t="s">
        <v>684</v>
      </c>
      <c r="C89" s="79">
        <f>VLOOKUP(GroupVertices[[#This Row],[Vertex]], Vertices[], MATCH("ID", Vertices[#Headers], 0), FALSE)</f>
        <v>292</v>
      </c>
    </row>
    <row r="90" spans="1:3" x14ac:dyDescent="0.25">
      <c r="A90" s="79" t="s">
        <v>6920</v>
      </c>
      <c r="B90" s="86" t="s">
        <v>677</v>
      </c>
      <c r="C90" s="79">
        <f>VLOOKUP(GroupVertices[[#This Row],[Vertex]], Vertices[], MATCH("ID", Vertices[#Headers], 0), FALSE)</f>
        <v>271</v>
      </c>
    </row>
    <row r="91" spans="1:3" x14ac:dyDescent="0.25">
      <c r="A91" s="79" t="s">
        <v>6920</v>
      </c>
      <c r="B91" s="86" t="s">
        <v>552</v>
      </c>
      <c r="C91" s="79">
        <f>VLOOKUP(GroupVertices[[#This Row],[Vertex]], Vertices[], MATCH("ID", Vertices[#Headers], 0), FALSE)</f>
        <v>493</v>
      </c>
    </row>
    <row r="92" spans="1:3" x14ac:dyDescent="0.25">
      <c r="A92" s="79" t="s">
        <v>6920</v>
      </c>
      <c r="B92" s="86" t="s">
        <v>360</v>
      </c>
      <c r="C92" s="79">
        <f>VLOOKUP(GroupVertices[[#This Row],[Vertex]], Vertices[], MATCH("ID", Vertices[#Headers], 0), FALSE)</f>
        <v>249</v>
      </c>
    </row>
    <row r="93" spans="1:3" x14ac:dyDescent="0.25">
      <c r="A93" s="79" t="s">
        <v>6920</v>
      </c>
      <c r="B93" s="86" t="s">
        <v>670</v>
      </c>
      <c r="C93" s="79">
        <f>VLOOKUP(GroupVertices[[#This Row],[Vertex]], Vertices[], MATCH("ID", Vertices[#Headers], 0), FALSE)</f>
        <v>248</v>
      </c>
    </row>
    <row r="94" spans="1:3" x14ac:dyDescent="0.25">
      <c r="A94" s="79" t="s">
        <v>6920</v>
      </c>
      <c r="B94" s="86" t="s">
        <v>359</v>
      </c>
      <c r="C94" s="79">
        <f>VLOOKUP(GroupVertices[[#This Row],[Vertex]], Vertices[], MATCH("ID", Vertices[#Headers], 0), FALSE)</f>
        <v>247</v>
      </c>
    </row>
    <row r="95" spans="1:3" x14ac:dyDescent="0.25">
      <c r="A95" s="79" t="s">
        <v>6920</v>
      </c>
      <c r="B95" s="86" t="s">
        <v>675</v>
      </c>
      <c r="C95" s="79">
        <f>VLOOKUP(GroupVertices[[#This Row],[Vertex]], Vertices[], MATCH("ID", Vertices[#Headers], 0), FALSE)</f>
        <v>267</v>
      </c>
    </row>
    <row r="96" spans="1:3" x14ac:dyDescent="0.25">
      <c r="A96" s="79" t="s">
        <v>6920</v>
      </c>
      <c r="B96" s="86" t="s">
        <v>371</v>
      </c>
      <c r="C96" s="79">
        <f>VLOOKUP(GroupVertices[[#This Row],[Vertex]], Vertices[], MATCH("ID", Vertices[#Headers], 0), FALSE)</f>
        <v>266</v>
      </c>
    </row>
    <row r="97" spans="1:3" x14ac:dyDescent="0.25">
      <c r="A97" s="79" t="s">
        <v>6920</v>
      </c>
      <c r="B97" s="86" t="s">
        <v>374</v>
      </c>
      <c r="C97" s="79">
        <f>VLOOKUP(GroupVertices[[#This Row],[Vertex]], Vertices[], MATCH("ID", Vertices[#Headers], 0), FALSE)</f>
        <v>272</v>
      </c>
    </row>
    <row r="98" spans="1:3" x14ac:dyDescent="0.25">
      <c r="A98" s="79" t="s">
        <v>6920</v>
      </c>
      <c r="B98" s="86" t="s">
        <v>389</v>
      </c>
      <c r="C98" s="79">
        <f>VLOOKUP(GroupVertices[[#This Row],[Vertex]], Vertices[], MATCH("ID", Vertices[#Headers], 0), FALSE)</f>
        <v>296</v>
      </c>
    </row>
    <row r="99" spans="1:3" x14ac:dyDescent="0.25">
      <c r="A99" s="79" t="s">
        <v>6920</v>
      </c>
      <c r="B99" s="86" t="s">
        <v>553</v>
      </c>
      <c r="C99" s="79">
        <f>VLOOKUP(GroupVertices[[#This Row],[Vertex]], Vertices[], MATCH("ID", Vertices[#Headers], 0), FALSE)</f>
        <v>494</v>
      </c>
    </row>
    <row r="100" spans="1:3" x14ac:dyDescent="0.25">
      <c r="A100" s="79" t="s">
        <v>6920</v>
      </c>
      <c r="B100" s="86" t="s">
        <v>549</v>
      </c>
      <c r="C100" s="79">
        <f>VLOOKUP(GroupVertices[[#This Row],[Vertex]], Vertices[], MATCH("ID", Vertices[#Headers], 0), FALSE)</f>
        <v>250</v>
      </c>
    </row>
    <row r="101" spans="1:3" x14ac:dyDescent="0.25">
      <c r="A101" s="79" t="s">
        <v>6920</v>
      </c>
      <c r="B101" s="86" t="s">
        <v>372</v>
      </c>
      <c r="C101" s="79">
        <f>VLOOKUP(GroupVertices[[#This Row],[Vertex]], Vertices[], MATCH("ID", Vertices[#Headers], 0), FALSE)</f>
        <v>268</v>
      </c>
    </row>
    <row r="102" spans="1:3" x14ac:dyDescent="0.25">
      <c r="A102" s="79" t="s">
        <v>6920</v>
      </c>
      <c r="B102" s="86" t="s">
        <v>373</v>
      </c>
      <c r="C102" s="79">
        <f>VLOOKUP(GroupVertices[[#This Row],[Vertex]], Vertices[], MATCH("ID", Vertices[#Headers], 0), FALSE)</f>
        <v>269</v>
      </c>
    </row>
    <row r="103" spans="1:3" x14ac:dyDescent="0.25">
      <c r="A103" s="79" t="s">
        <v>6920</v>
      </c>
      <c r="B103" s="86" t="s">
        <v>676</v>
      </c>
      <c r="C103" s="79">
        <f>VLOOKUP(GroupVertices[[#This Row],[Vertex]], Vertices[], MATCH("ID", Vertices[#Headers], 0), FALSE)</f>
        <v>270</v>
      </c>
    </row>
    <row r="104" spans="1:3" x14ac:dyDescent="0.25">
      <c r="A104" s="79" t="s">
        <v>6920</v>
      </c>
      <c r="B104" s="86" t="s">
        <v>399</v>
      </c>
      <c r="C104" s="79">
        <f>VLOOKUP(GroupVertices[[#This Row],[Vertex]], Vertices[], MATCH("ID", Vertices[#Headers], 0), FALSE)</f>
        <v>308</v>
      </c>
    </row>
    <row r="105" spans="1:3" x14ac:dyDescent="0.25">
      <c r="A105" s="79" t="s">
        <v>6920</v>
      </c>
      <c r="B105" s="86" t="s">
        <v>368</v>
      </c>
      <c r="C105" s="79">
        <f>VLOOKUP(GroupVertices[[#This Row],[Vertex]], Vertices[], MATCH("ID", Vertices[#Headers], 0), FALSE)</f>
        <v>257</v>
      </c>
    </row>
    <row r="106" spans="1:3" x14ac:dyDescent="0.25">
      <c r="A106" s="79" t="s">
        <v>6920</v>
      </c>
      <c r="B106" s="86" t="s">
        <v>545</v>
      </c>
      <c r="C106" s="79">
        <f>VLOOKUP(GroupVertices[[#This Row],[Vertex]], Vertices[], MATCH("ID", Vertices[#Headers], 0), FALSE)</f>
        <v>262</v>
      </c>
    </row>
    <row r="107" spans="1:3" x14ac:dyDescent="0.25">
      <c r="A107" s="79" t="s">
        <v>6920</v>
      </c>
      <c r="B107" s="86" t="s">
        <v>369</v>
      </c>
      <c r="C107" s="79">
        <f>VLOOKUP(GroupVertices[[#This Row],[Vertex]], Vertices[], MATCH("ID", Vertices[#Headers], 0), FALSE)</f>
        <v>261</v>
      </c>
    </row>
    <row r="108" spans="1:3" x14ac:dyDescent="0.25">
      <c r="A108" s="79" t="s">
        <v>6920</v>
      </c>
      <c r="B108" s="86" t="s">
        <v>351</v>
      </c>
      <c r="C108" s="79">
        <f>VLOOKUP(GroupVertices[[#This Row],[Vertex]], Vertices[], MATCH("ID", Vertices[#Headers], 0), FALSE)</f>
        <v>238</v>
      </c>
    </row>
    <row r="109" spans="1:3" x14ac:dyDescent="0.25">
      <c r="A109" s="79" t="s">
        <v>6920</v>
      </c>
      <c r="B109" s="86" t="s">
        <v>546</v>
      </c>
      <c r="C109" s="79">
        <f>VLOOKUP(GroupVertices[[#This Row],[Vertex]], Vertices[], MATCH("ID", Vertices[#Headers], 0), FALSE)</f>
        <v>239</v>
      </c>
    </row>
    <row r="110" spans="1:3" x14ac:dyDescent="0.25">
      <c r="A110" s="79" t="s">
        <v>6920</v>
      </c>
      <c r="B110" s="86" t="s">
        <v>547</v>
      </c>
      <c r="C110" s="79">
        <f>VLOOKUP(GroupVertices[[#This Row],[Vertex]], Vertices[], MATCH("ID", Vertices[#Headers], 0), FALSE)</f>
        <v>263</v>
      </c>
    </row>
    <row r="111" spans="1:3" x14ac:dyDescent="0.25">
      <c r="A111" s="79" t="s">
        <v>6920</v>
      </c>
      <c r="B111" s="86" t="s">
        <v>548</v>
      </c>
      <c r="C111" s="79">
        <f>VLOOKUP(GroupVertices[[#This Row],[Vertex]], Vertices[], MATCH("ID", Vertices[#Headers], 0), FALSE)</f>
        <v>486</v>
      </c>
    </row>
    <row r="112" spans="1:3" x14ac:dyDescent="0.25">
      <c r="A112" s="79" t="s">
        <v>6920</v>
      </c>
      <c r="B112" s="86" t="s">
        <v>674</v>
      </c>
      <c r="C112" s="79">
        <f>VLOOKUP(GroupVertices[[#This Row],[Vertex]], Vertices[], MATCH("ID", Vertices[#Headers], 0), FALSE)</f>
        <v>265</v>
      </c>
    </row>
    <row r="113" spans="1:3" x14ac:dyDescent="0.25">
      <c r="A113" s="79" t="s">
        <v>6920</v>
      </c>
      <c r="B113" s="86" t="s">
        <v>370</v>
      </c>
      <c r="C113" s="79">
        <f>VLOOKUP(GroupVertices[[#This Row],[Vertex]], Vertices[], MATCH("ID", Vertices[#Headers], 0), FALSE)</f>
        <v>12</v>
      </c>
    </row>
    <row r="114" spans="1:3" x14ac:dyDescent="0.25">
      <c r="A114" s="79" t="s">
        <v>6920</v>
      </c>
      <c r="B114" s="86" t="s">
        <v>202</v>
      </c>
      <c r="C114" s="79">
        <f>VLOOKUP(GroupVertices[[#This Row],[Vertex]], Vertices[], MATCH("ID", Vertices[#Headers], 0), FALSE)</f>
        <v>28</v>
      </c>
    </row>
    <row r="115" spans="1:3" x14ac:dyDescent="0.25">
      <c r="A115" s="79" t="s">
        <v>6920</v>
      </c>
      <c r="B115" s="86" t="s">
        <v>192</v>
      </c>
      <c r="C115" s="79">
        <f>VLOOKUP(GroupVertices[[#This Row],[Vertex]], Vertices[], MATCH("ID", Vertices[#Headers], 0), FALSE)</f>
        <v>9</v>
      </c>
    </row>
    <row r="116" spans="1:3" x14ac:dyDescent="0.25">
      <c r="A116" s="79" t="s">
        <v>6920</v>
      </c>
      <c r="B116" s="86" t="s">
        <v>627</v>
      </c>
      <c r="C116" s="79">
        <f>VLOOKUP(GroupVertices[[#This Row],[Vertex]], Vertices[], MATCH("ID", Vertices[#Headers], 0), FALSE)</f>
        <v>10</v>
      </c>
    </row>
    <row r="117" spans="1:3" x14ac:dyDescent="0.25">
      <c r="A117" s="79" t="s">
        <v>6920</v>
      </c>
      <c r="B117" s="86" t="s">
        <v>207</v>
      </c>
      <c r="C117" s="79">
        <f>VLOOKUP(GroupVertices[[#This Row],[Vertex]], Vertices[], MATCH("ID", Vertices[#Headers], 0), FALSE)</f>
        <v>33</v>
      </c>
    </row>
    <row r="118" spans="1:3" x14ac:dyDescent="0.25">
      <c r="A118" s="79" t="s">
        <v>6920</v>
      </c>
      <c r="B118" s="86" t="s">
        <v>628</v>
      </c>
      <c r="C118" s="79">
        <f>VLOOKUP(GroupVertices[[#This Row],[Vertex]], Vertices[], MATCH("ID", Vertices[#Headers], 0), FALSE)</f>
        <v>11</v>
      </c>
    </row>
    <row r="119" spans="1:3" x14ac:dyDescent="0.25">
      <c r="A119" s="79" t="s">
        <v>6920</v>
      </c>
      <c r="B119" s="86" t="s">
        <v>673</v>
      </c>
      <c r="C119" s="79">
        <f>VLOOKUP(GroupVertices[[#This Row],[Vertex]], Vertices[], MATCH("ID", Vertices[#Headers], 0), FALSE)</f>
        <v>264</v>
      </c>
    </row>
    <row r="120" spans="1:3" x14ac:dyDescent="0.25">
      <c r="A120" s="79" t="s">
        <v>6921</v>
      </c>
      <c r="B120" s="86" t="s">
        <v>217</v>
      </c>
      <c r="C120" s="79">
        <f>VLOOKUP(GroupVertices[[#This Row],[Vertex]], Vertices[], MATCH("ID", Vertices[#Headers], 0), FALSE)</f>
        <v>47</v>
      </c>
    </row>
    <row r="121" spans="1:3" x14ac:dyDescent="0.25">
      <c r="A121" s="79" t="s">
        <v>6921</v>
      </c>
      <c r="B121" s="86" t="s">
        <v>242</v>
      </c>
      <c r="C121" s="79">
        <f>VLOOKUP(GroupVertices[[#This Row],[Vertex]], Vertices[], MATCH("ID", Vertices[#Headers], 0), FALSE)</f>
        <v>84</v>
      </c>
    </row>
    <row r="122" spans="1:3" x14ac:dyDescent="0.25">
      <c r="A122" s="79" t="s">
        <v>6921</v>
      </c>
      <c r="B122" s="86" t="s">
        <v>244</v>
      </c>
      <c r="C122" s="79">
        <f>VLOOKUP(GroupVertices[[#This Row],[Vertex]], Vertices[], MATCH("ID", Vertices[#Headers], 0), FALSE)</f>
        <v>86</v>
      </c>
    </row>
    <row r="123" spans="1:3" x14ac:dyDescent="0.25">
      <c r="A123" s="79" t="s">
        <v>6921</v>
      </c>
      <c r="B123" s="86" t="s">
        <v>264</v>
      </c>
      <c r="C123" s="79">
        <f>VLOOKUP(GroupVertices[[#This Row],[Vertex]], Vertices[], MATCH("ID", Vertices[#Headers], 0), FALSE)</f>
        <v>115</v>
      </c>
    </row>
    <row r="124" spans="1:3" x14ac:dyDescent="0.25">
      <c r="A124" s="79" t="s">
        <v>6921</v>
      </c>
      <c r="B124" s="86" t="s">
        <v>277</v>
      </c>
      <c r="C124" s="79">
        <f>VLOOKUP(GroupVertices[[#This Row],[Vertex]], Vertices[], MATCH("ID", Vertices[#Headers], 0), FALSE)</f>
        <v>127</v>
      </c>
    </row>
    <row r="125" spans="1:3" x14ac:dyDescent="0.25">
      <c r="A125" s="79" t="s">
        <v>6921</v>
      </c>
      <c r="B125" s="86" t="s">
        <v>341</v>
      </c>
      <c r="C125" s="79">
        <f>VLOOKUP(GroupVertices[[#This Row],[Vertex]], Vertices[], MATCH("ID", Vertices[#Headers], 0), FALSE)</f>
        <v>225</v>
      </c>
    </row>
    <row r="126" spans="1:3" x14ac:dyDescent="0.25">
      <c r="A126" s="79" t="s">
        <v>6921</v>
      </c>
      <c r="B126" s="86" t="s">
        <v>475</v>
      </c>
      <c r="C126" s="79">
        <f>VLOOKUP(GroupVertices[[#This Row],[Vertex]], Vertices[], MATCH("ID", Vertices[#Headers], 0), FALSE)</f>
        <v>415</v>
      </c>
    </row>
    <row r="127" spans="1:3" x14ac:dyDescent="0.25">
      <c r="A127" s="79" t="s">
        <v>6921</v>
      </c>
      <c r="B127" s="86" t="s">
        <v>482</v>
      </c>
      <c r="C127" s="79">
        <f>VLOOKUP(GroupVertices[[#This Row],[Vertex]], Vertices[], MATCH("ID", Vertices[#Headers], 0), FALSE)</f>
        <v>422</v>
      </c>
    </row>
    <row r="128" spans="1:3" x14ac:dyDescent="0.25">
      <c r="A128" s="79" t="s">
        <v>6921</v>
      </c>
      <c r="B128" s="86" t="s">
        <v>317</v>
      </c>
      <c r="C128" s="79">
        <f>VLOOKUP(GroupVertices[[#This Row],[Vertex]], Vertices[], MATCH("ID", Vertices[#Headers], 0), FALSE)</f>
        <v>191</v>
      </c>
    </row>
    <row r="129" spans="1:3" x14ac:dyDescent="0.25">
      <c r="A129" s="79" t="s">
        <v>6921</v>
      </c>
      <c r="B129" s="86" t="s">
        <v>468</v>
      </c>
      <c r="C129" s="79">
        <f>VLOOKUP(GroupVertices[[#This Row],[Vertex]], Vertices[], MATCH("ID", Vertices[#Headers], 0), FALSE)</f>
        <v>406</v>
      </c>
    </row>
    <row r="130" spans="1:3" x14ac:dyDescent="0.25">
      <c r="A130" s="79" t="s">
        <v>6921</v>
      </c>
      <c r="B130" s="86" t="s">
        <v>469</v>
      </c>
      <c r="C130" s="79">
        <f>VLOOKUP(GroupVertices[[#This Row],[Vertex]], Vertices[], MATCH("ID", Vertices[#Headers], 0), FALSE)</f>
        <v>407</v>
      </c>
    </row>
    <row r="131" spans="1:3" x14ac:dyDescent="0.25">
      <c r="A131" s="79" t="s">
        <v>6921</v>
      </c>
      <c r="B131" s="86" t="s">
        <v>210</v>
      </c>
      <c r="C131" s="79">
        <f>VLOOKUP(GroupVertices[[#This Row],[Vertex]], Vertices[], MATCH("ID", Vertices[#Headers], 0), FALSE)</f>
        <v>36</v>
      </c>
    </row>
    <row r="132" spans="1:3" x14ac:dyDescent="0.25">
      <c r="A132" s="79" t="s">
        <v>6921</v>
      </c>
      <c r="B132" s="86" t="s">
        <v>320</v>
      </c>
      <c r="C132" s="79">
        <f>VLOOKUP(GroupVertices[[#This Row],[Vertex]], Vertices[], MATCH("ID", Vertices[#Headers], 0), FALSE)</f>
        <v>194</v>
      </c>
    </row>
    <row r="133" spans="1:3" x14ac:dyDescent="0.25">
      <c r="A133" s="79" t="s">
        <v>6921</v>
      </c>
      <c r="B133" s="86" t="s">
        <v>474</v>
      </c>
      <c r="C133" s="79">
        <f>VLOOKUP(GroupVertices[[#This Row],[Vertex]], Vertices[], MATCH("ID", Vertices[#Headers], 0), FALSE)</f>
        <v>414</v>
      </c>
    </row>
    <row r="134" spans="1:3" x14ac:dyDescent="0.25">
      <c r="A134" s="79" t="s">
        <v>6921</v>
      </c>
      <c r="B134" s="86" t="s">
        <v>490</v>
      </c>
      <c r="C134" s="79">
        <f>VLOOKUP(GroupVertices[[#This Row],[Vertex]], Vertices[], MATCH("ID", Vertices[#Headers], 0), FALSE)</f>
        <v>428</v>
      </c>
    </row>
    <row r="135" spans="1:3" x14ac:dyDescent="0.25">
      <c r="A135" s="79" t="s">
        <v>6921</v>
      </c>
      <c r="B135" s="86" t="s">
        <v>470</v>
      </c>
      <c r="C135" s="79">
        <f>VLOOKUP(GroupVertices[[#This Row],[Vertex]], Vertices[], MATCH("ID", Vertices[#Headers], 0), FALSE)</f>
        <v>408</v>
      </c>
    </row>
    <row r="136" spans="1:3" x14ac:dyDescent="0.25">
      <c r="A136" s="79" t="s">
        <v>6921</v>
      </c>
      <c r="B136" s="86" t="s">
        <v>204</v>
      </c>
      <c r="C136" s="79">
        <f>VLOOKUP(GroupVertices[[#This Row],[Vertex]], Vertices[], MATCH("ID", Vertices[#Headers], 0), FALSE)</f>
        <v>30</v>
      </c>
    </row>
    <row r="137" spans="1:3" x14ac:dyDescent="0.25">
      <c r="A137" s="79" t="s">
        <v>6921</v>
      </c>
      <c r="B137" s="86" t="s">
        <v>424</v>
      </c>
      <c r="C137" s="79">
        <f>VLOOKUP(GroupVertices[[#This Row],[Vertex]], Vertices[], MATCH("ID", Vertices[#Headers], 0), FALSE)</f>
        <v>339</v>
      </c>
    </row>
    <row r="138" spans="1:3" x14ac:dyDescent="0.25">
      <c r="A138" s="79" t="s">
        <v>6921</v>
      </c>
      <c r="B138" s="86" t="s">
        <v>568</v>
      </c>
      <c r="C138" s="79">
        <f>VLOOKUP(GroupVertices[[#This Row],[Vertex]], Vertices[], MATCH("ID", Vertices[#Headers], 0), FALSE)</f>
        <v>509</v>
      </c>
    </row>
    <row r="139" spans="1:3" x14ac:dyDescent="0.25">
      <c r="A139" s="79" t="s">
        <v>6921</v>
      </c>
      <c r="B139" s="86" t="s">
        <v>435</v>
      </c>
      <c r="C139" s="79">
        <f>VLOOKUP(GroupVertices[[#This Row],[Vertex]], Vertices[], MATCH("ID", Vertices[#Headers], 0), FALSE)</f>
        <v>359</v>
      </c>
    </row>
    <row r="140" spans="1:3" x14ac:dyDescent="0.25">
      <c r="A140" s="79" t="s">
        <v>6921</v>
      </c>
      <c r="B140" s="86" t="s">
        <v>441</v>
      </c>
      <c r="C140" s="79">
        <f>VLOOKUP(GroupVertices[[#This Row],[Vertex]], Vertices[], MATCH("ID", Vertices[#Headers], 0), FALSE)</f>
        <v>366</v>
      </c>
    </row>
    <row r="141" spans="1:3" x14ac:dyDescent="0.25">
      <c r="A141" s="79" t="s">
        <v>6921</v>
      </c>
      <c r="B141" s="86" t="s">
        <v>431</v>
      </c>
      <c r="C141" s="79">
        <f>VLOOKUP(GroupVertices[[#This Row],[Vertex]], Vertices[], MATCH("ID", Vertices[#Headers], 0), FALSE)</f>
        <v>357</v>
      </c>
    </row>
    <row r="142" spans="1:3" x14ac:dyDescent="0.25">
      <c r="A142" s="79" t="s">
        <v>6921</v>
      </c>
      <c r="B142" s="86" t="s">
        <v>695</v>
      </c>
      <c r="C142" s="79">
        <f>VLOOKUP(GroupVertices[[#This Row],[Vertex]], Vertices[], MATCH("ID", Vertices[#Headers], 0), FALSE)</f>
        <v>340</v>
      </c>
    </row>
    <row r="143" spans="1:3" x14ac:dyDescent="0.25">
      <c r="A143" s="79" t="s">
        <v>6921</v>
      </c>
      <c r="B143" s="86" t="s">
        <v>528</v>
      </c>
      <c r="C143" s="79">
        <f>VLOOKUP(GroupVertices[[#This Row],[Vertex]], Vertices[], MATCH("ID", Vertices[#Headers], 0), FALSE)</f>
        <v>4</v>
      </c>
    </row>
    <row r="144" spans="1:3" x14ac:dyDescent="0.25">
      <c r="A144" s="79" t="s">
        <v>6921</v>
      </c>
      <c r="B144" s="86" t="s">
        <v>263</v>
      </c>
      <c r="C144" s="79">
        <f>VLOOKUP(GroupVertices[[#This Row],[Vertex]], Vertices[], MATCH("ID", Vertices[#Headers], 0), FALSE)</f>
        <v>5</v>
      </c>
    </row>
    <row r="145" spans="1:3" x14ac:dyDescent="0.25">
      <c r="A145" s="79" t="s">
        <v>6921</v>
      </c>
      <c r="B145" s="86" t="s">
        <v>189</v>
      </c>
      <c r="C145" s="79">
        <f>VLOOKUP(GroupVertices[[#This Row],[Vertex]], Vertices[], MATCH("ID", Vertices[#Headers], 0), FALSE)</f>
        <v>3</v>
      </c>
    </row>
    <row r="146" spans="1:3" x14ac:dyDescent="0.25">
      <c r="A146" s="79" t="s">
        <v>6921</v>
      </c>
      <c r="B146" s="86" t="s">
        <v>668</v>
      </c>
      <c r="C146" s="79">
        <f>VLOOKUP(GroupVertices[[#This Row],[Vertex]], Vertices[], MATCH("ID", Vertices[#Headers], 0), FALSE)</f>
        <v>232</v>
      </c>
    </row>
    <row r="147" spans="1:3" x14ac:dyDescent="0.25">
      <c r="A147" s="79" t="s">
        <v>6921</v>
      </c>
      <c r="B147" s="86" t="s">
        <v>402</v>
      </c>
      <c r="C147" s="79">
        <f>VLOOKUP(GroupVertices[[#This Row],[Vertex]], Vertices[], MATCH("ID", Vertices[#Headers], 0), FALSE)</f>
        <v>311</v>
      </c>
    </row>
    <row r="148" spans="1:3" x14ac:dyDescent="0.25">
      <c r="A148" s="79" t="s">
        <v>6921</v>
      </c>
      <c r="B148" s="86" t="s">
        <v>690</v>
      </c>
      <c r="C148" s="79">
        <f>VLOOKUP(GroupVertices[[#This Row],[Vertex]], Vertices[], MATCH("ID", Vertices[#Headers], 0), FALSE)</f>
        <v>312</v>
      </c>
    </row>
    <row r="149" spans="1:3" x14ac:dyDescent="0.25">
      <c r="A149" s="79" t="s">
        <v>6921</v>
      </c>
      <c r="B149" s="86" t="s">
        <v>405</v>
      </c>
      <c r="C149" s="79">
        <f>VLOOKUP(GroupVertices[[#This Row],[Vertex]], Vertices[], MATCH("ID", Vertices[#Headers], 0), FALSE)</f>
        <v>315</v>
      </c>
    </row>
    <row r="150" spans="1:3" x14ac:dyDescent="0.25">
      <c r="A150" s="79" t="s">
        <v>6921</v>
      </c>
      <c r="B150" s="86" t="s">
        <v>720</v>
      </c>
      <c r="C150" s="79">
        <f>VLOOKUP(GroupVertices[[#This Row],[Vertex]], Vertices[], MATCH("ID", Vertices[#Headers], 0), FALSE)</f>
        <v>461</v>
      </c>
    </row>
    <row r="151" spans="1:3" x14ac:dyDescent="0.25">
      <c r="A151" s="79" t="s">
        <v>6921</v>
      </c>
      <c r="B151" s="86" t="s">
        <v>519</v>
      </c>
      <c r="C151" s="79">
        <f>VLOOKUP(GroupVertices[[#This Row],[Vertex]], Vertices[], MATCH("ID", Vertices[#Headers], 0), FALSE)</f>
        <v>108</v>
      </c>
    </row>
    <row r="152" spans="1:3" x14ac:dyDescent="0.25">
      <c r="A152" s="79" t="s">
        <v>6921</v>
      </c>
      <c r="B152" s="86" t="s">
        <v>518</v>
      </c>
      <c r="C152" s="79">
        <f>VLOOKUP(GroupVertices[[#This Row],[Vertex]], Vertices[], MATCH("ID", Vertices[#Headers], 0), FALSE)</f>
        <v>109</v>
      </c>
    </row>
    <row r="153" spans="1:3" x14ac:dyDescent="0.25">
      <c r="A153" s="79" t="s">
        <v>6921</v>
      </c>
      <c r="B153" s="86" t="s">
        <v>517</v>
      </c>
      <c r="C153" s="79">
        <f>VLOOKUP(GroupVertices[[#This Row],[Vertex]], Vertices[], MATCH("ID", Vertices[#Headers], 0), FALSE)</f>
        <v>110</v>
      </c>
    </row>
    <row r="154" spans="1:3" x14ac:dyDescent="0.25">
      <c r="A154" s="79" t="s">
        <v>6921</v>
      </c>
      <c r="B154" s="86" t="s">
        <v>256</v>
      </c>
      <c r="C154" s="79">
        <f>VLOOKUP(GroupVertices[[#This Row],[Vertex]], Vertices[], MATCH("ID", Vertices[#Headers], 0), FALSE)</f>
        <v>107</v>
      </c>
    </row>
    <row r="155" spans="1:3" x14ac:dyDescent="0.25">
      <c r="A155" s="79" t="s">
        <v>6921</v>
      </c>
      <c r="B155" s="86" t="s">
        <v>444</v>
      </c>
      <c r="C155" s="79">
        <f>VLOOKUP(GroupVertices[[#This Row],[Vertex]], Vertices[], MATCH("ID", Vertices[#Headers], 0), FALSE)</f>
        <v>369</v>
      </c>
    </row>
    <row r="156" spans="1:3" x14ac:dyDescent="0.25">
      <c r="A156" s="79" t="s">
        <v>6921</v>
      </c>
      <c r="B156" s="86" t="s">
        <v>706</v>
      </c>
      <c r="C156" s="79">
        <f>VLOOKUP(GroupVertices[[#This Row],[Vertex]], Vertices[], MATCH("ID", Vertices[#Headers], 0), FALSE)</f>
        <v>370</v>
      </c>
    </row>
    <row r="157" spans="1:3" x14ac:dyDescent="0.25">
      <c r="A157" s="79" t="s">
        <v>6921</v>
      </c>
      <c r="B157" s="86" t="s">
        <v>721</v>
      </c>
      <c r="C157" s="79">
        <f>VLOOKUP(GroupVertices[[#This Row],[Vertex]], Vertices[], MATCH("ID", Vertices[#Headers], 0), FALSE)</f>
        <v>462</v>
      </c>
    </row>
    <row r="158" spans="1:3" x14ac:dyDescent="0.25">
      <c r="A158" s="79" t="s">
        <v>6921</v>
      </c>
      <c r="B158" s="86" t="s">
        <v>520</v>
      </c>
      <c r="C158" s="79">
        <f>VLOOKUP(GroupVertices[[#This Row],[Vertex]], Vertices[], MATCH("ID", Vertices[#Headers], 0), FALSE)</f>
        <v>371</v>
      </c>
    </row>
    <row r="159" spans="1:3" x14ac:dyDescent="0.25">
      <c r="A159" s="79" t="s">
        <v>6921</v>
      </c>
      <c r="B159" s="86" t="s">
        <v>426</v>
      </c>
      <c r="C159" s="79">
        <f>VLOOKUP(GroupVertices[[#This Row],[Vertex]], Vertices[], MATCH("ID", Vertices[#Headers], 0), FALSE)</f>
        <v>345</v>
      </c>
    </row>
    <row r="160" spans="1:3" x14ac:dyDescent="0.25">
      <c r="A160" s="79" t="s">
        <v>6921</v>
      </c>
      <c r="B160" s="86" t="s">
        <v>699</v>
      </c>
      <c r="C160" s="79">
        <f>VLOOKUP(GroupVertices[[#This Row],[Vertex]], Vertices[], MATCH("ID", Vertices[#Headers], 0), FALSE)</f>
        <v>346</v>
      </c>
    </row>
    <row r="161" spans="1:3" x14ac:dyDescent="0.25">
      <c r="A161" s="79" t="s">
        <v>6921</v>
      </c>
      <c r="B161" s="86" t="s">
        <v>700</v>
      </c>
      <c r="C161" s="79">
        <f>VLOOKUP(GroupVertices[[#This Row],[Vertex]], Vertices[], MATCH("ID", Vertices[#Headers], 0), FALSE)</f>
        <v>347</v>
      </c>
    </row>
    <row r="162" spans="1:3" x14ac:dyDescent="0.25">
      <c r="A162" s="79" t="s">
        <v>6922</v>
      </c>
      <c r="B162" s="86" t="s">
        <v>590</v>
      </c>
      <c r="C162" s="79">
        <f>VLOOKUP(GroupVertices[[#This Row],[Vertex]], Vertices[], MATCH("ID", Vertices[#Headers], 0), FALSE)</f>
        <v>532</v>
      </c>
    </row>
    <row r="163" spans="1:3" x14ac:dyDescent="0.25">
      <c r="A163" s="79" t="s">
        <v>6922</v>
      </c>
      <c r="B163" s="86" t="s">
        <v>246</v>
      </c>
      <c r="C163" s="79">
        <f>VLOOKUP(GroupVertices[[#This Row],[Vertex]], Vertices[], MATCH("ID", Vertices[#Headers], 0), FALSE)</f>
        <v>90</v>
      </c>
    </row>
    <row r="164" spans="1:3" x14ac:dyDescent="0.25">
      <c r="A164" s="79" t="s">
        <v>6922</v>
      </c>
      <c r="B164" s="86" t="s">
        <v>250</v>
      </c>
      <c r="C164" s="79">
        <f>VLOOKUP(GroupVertices[[#This Row],[Vertex]], Vertices[], MATCH("ID", Vertices[#Headers], 0), FALSE)</f>
        <v>97</v>
      </c>
    </row>
    <row r="165" spans="1:3" x14ac:dyDescent="0.25">
      <c r="A165" s="79" t="s">
        <v>6922</v>
      </c>
      <c r="B165" s="86" t="s">
        <v>740</v>
      </c>
      <c r="C165" s="79">
        <f>VLOOKUP(GroupVertices[[#This Row],[Vertex]], Vertices[], MATCH("ID", Vertices[#Headers], 0), FALSE)</f>
        <v>530</v>
      </c>
    </row>
    <row r="166" spans="1:3" x14ac:dyDescent="0.25">
      <c r="A166" s="79" t="s">
        <v>6922</v>
      </c>
      <c r="B166" s="86" t="s">
        <v>595</v>
      </c>
      <c r="C166" s="79">
        <f>VLOOKUP(GroupVertices[[#This Row],[Vertex]], Vertices[], MATCH("ID", Vertices[#Headers], 0), FALSE)</f>
        <v>539</v>
      </c>
    </row>
    <row r="167" spans="1:3" x14ac:dyDescent="0.25">
      <c r="A167" s="79" t="s">
        <v>6922</v>
      </c>
      <c r="B167" s="86" t="s">
        <v>602</v>
      </c>
      <c r="C167" s="79">
        <f>VLOOKUP(GroupVertices[[#This Row],[Vertex]], Vertices[], MATCH("ID", Vertices[#Headers], 0), FALSE)</f>
        <v>549</v>
      </c>
    </row>
    <row r="168" spans="1:3" x14ac:dyDescent="0.25">
      <c r="A168" s="79" t="s">
        <v>6922</v>
      </c>
      <c r="B168" s="86" t="s">
        <v>251</v>
      </c>
      <c r="C168" s="79">
        <f>VLOOKUP(GroupVertices[[#This Row],[Vertex]], Vertices[], MATCH("ID", Vertices[#Headers], 0), FALSE)</f>
        <v>98</v>
      </c>
    </row>
    <row r="169" spans="1:3" x14ac:dyDescent="0.25">
      <c r="A169" s="79" t="s">
        <v>6922</v>
      </c>
      <c r="B169" s="86" t="s">
        <v>741</v>
      </c>
      <c r="C169" s="79">
        <f>VLOOKUP(GroupVertices[[#This Row],[Vertex]], Vertices[], MATCH("ID", Vertices[#Headers], 0), FALSE)</f>
        <v>531</v>
      </c>
    </row>
    <row r="170" spans="1:3" x14ac:dyDescent="0.25">
      <c r="A170" s="79" t="s">
        <v>6922</v>
      </c>
      <c r="B170" s="86" t="s">
        <v>742</v>
      </c>
      <c r="C170" s="79">
        <f>VLOOKUP(GroupVertices[[#This Row],[Vertex]], Vertices[], MATCH("ID", Vertices[#Headers], 0), FALSE)</f>
        <v>533</v>
      </c>
    </row>
    <row r="171" spans="1:3" x14ac:dyDescent="0.25">
      <c r="A171" s="79" t="s">
        <v>6922</v>
      </c>
      <c r="B171" s="86" t="s">
        <v>224</v>
      </c>
      <c r="C171" s="79">
        <f>VLOOKUP(GroupVertices[[#This Row],[Vertex]], Vertices[], MATCH("ID", Vertices[#Headers], 0), FALSE)</f>
        <v>57</v>
      </c>
    </row>
    <row r="172" spans="1:3" x14ac:dyDescent="0.25">
      <c r="A172" s="79" t="s">
        <v>6922</v>
      </c>
      <c r="B172" s="86" t="s">
        <v>226</v>
      </c>
      <c r="C172" s="79">
        <f>VLOOKUP(GroupVertices[[#This Row],[Vertex]], Vertices[], MATCH("ID", Vertices[#Headers], 0), FALSE)</f>
        <v>60</v>
      </c>
    </row>
    <row r="173" spans="1:3" x14ac:dyDescent="0.25">
      <c r="A173" s="79" t="s">
        <v>6922</v>
      </c>
      <c r="B173" s="86" t="s">
        <v>714</v>
      </c>
      <c r="C173" s="79">
        <f>VLOOKUP(GroupVertices[[#This Row],[Vertex]], Vertices[], MATCH("ID", Vertices[#Headers], 0), FALSE)</f>
        <v>389</v>
      </c>
    </row>
    <row r="174" spans="1:3" x14ac:dyDescent="0.25">
      <c r="A174" s="79" t="s">
        <v>6922</v>
      </c>
      <c r="B174" s="86" t="s">
        <v>715</v>
      </c>
      <c r="C174" s="79">
        <f>VLOOKUP(GroupVertices[[#This Row],[Vertex]], Vertices[], MATCH("ID", Vertices[#Headers], 0), FALSE)</f>
        <v>390</v>
      </c>
    </row>
    <row r="175" spans="1:3" x14ac:dyDescent="0.25">
      <c r="A175" s="79" t="s">
        <v>6922</v>
      </c>
      <c r="B175" s="86" t="s">
        <v>238</v>
      </c>
      <c r="C175" s="79">
        <f>VLOOKUP(GroupVertices[[#This Row],[Vertex]], Vertices[], MATCH("ID", Vertices[#Headers], 0), FALSE)</f>
        <v>80</v>
      </c>
    </row>
    <row r="176" spans="1:3" x14ac:dyDescent="0.25">
      <c r="A176" s="79" t="s">
        <v>6922</v>
      </c>
      <c r="B176" s="86" t="s">
        <v>713</v>
      </c>
      <c r="C176" s="79">
        <f>VLOOKUP(GroupVertices[[#This Row],[Vertex]], Vertices[], MATCH("ID", Vertices[#Headers], 0), FALSE)</f>
        <v>388</v>
      </c>
    </row>
    <row r="177" spans="1:3" x14ac:dyDescent="0.25">
      <c r="A177" s="79" t="s">
        <v>6922</v>
      </c>
      <c r="B177" s="86" t="s">
        <v>298</v>
      </c>
      <c r="C177" s="79">
        <f>VLOOKUP(GroupVertices[[#This Row],[Vertex]], Vertices[], MATCH("ID", Vertices[#Headers], 0), FALSE)</f>
        <v>165</v>
      </c>
    </row>
    <row r="178" spans="1:3" x14ac:dyDescent="0.25">
      <c r="A178" s="79" t="s">
        <v>6922</v>
      </c>
      <c r="B178" s="86" t="s">
        <v>476</v>
      </c>
      <c r="C178" s="79">
        <f>VLOOKUP(GroupVertices[[#This Row],[Vertex]], Vertices[], MATCH("ID", Vertices[#Headers], 0), FALSE)</f>
        <v>416</v>
      </c>
    </row>
    <row r="179" spans="1:3" x14ac:dyDescent="0.25">
      <c r="A179" s="79" t="s">
        <v>6922</v>
      </c>
      <c r="B179" s="86" t="s">
        <v>458</v>
      </c>
      <c r="C179" s="79">
        <f>VLOOKUP(GroupVertices[[#This Row],[Vertex]], Vertices[], MATCH("ID", Vertices[#Headers], 0), FALSE)</f>
        <v>396</v>
      </c>
    </row>
    <row r="180" spans="1:3" x14ac:dyDescent="0.25">
      <c r="A180" s="79" t="s">
        <v>6922</v>
      </c>
      <c r="B180" s="86" t="s">
        <v>479</v>
      </c>
      <c r="C180" s="79">
        <f>VLOOKUP(GroupVertices[[#This Row],[Vertex]], Vertices[], MATCH("ID", Vertices[#Headers], 0), FALSE)</f>
        <v>419</v>
      </c>
    </row>
    <row r="181" spans="1:3" x14ac:dyDescent="0.25">
      <c r="A181" s="79" t="s">
        <v>6922</v>
      </c>
      <c r="B181" s="86" t="s">
        <v>454</v>
      </c>
      <c r="C181" s="79">
        <f>VLOOKUP(GroupVertices[[#This Row],[Vertex]], Vertices[], MATCH("ID", Vertices[#Headers], 0), FALSE)</f>
        <v>391</v>
      </c>
    </row>
    <row r="182" spans="1:3" x14ac:dyDescent="0.25">
      <c r="A182" s="79" t="s">
        <v>6922</v>
      </c>
      <c r="B182" s="86" t="s">
        <v>591</v>
      </c>
      <c r="C182" s="79">
        <f>VLOOKUP(GroupVertices[[#This Row],[Vertex]], Vertices[], MATCH("ID", Vertices[#Headers], 0), FALSE)</f>
        <v>392</v>
      </c>
    </row>
    <row r="183" spans="1:3" x14ac:dyDescent="0.25">
      <c r="A183" s="79" t="s">
        <v>6922</v>
      </c>
      <c r="B183" s="86" t="s">
        <v>739</v>
      </c>
      <c r="C183" s="79">
        <f>VLOOKUP(GroupVertices[[#This Row],[Vertex]], Vertices[], MATCH("ID", Vertices[#Headers], 0), FALSE)</f>
        <v>529</v>
      </c>
    </row>
    <row r="184" spans="1:3" x14ac:dyDescent="0.25">
      <c r="A184" s="79" t="s">
        <v>6922</v>
      </c>
      <c r="B184" s="86" t="s">
        <v>228</v>
      </c>
      <c r="C184" s="79">
        <f>VLOOKUP(GroupVertices[[#This Row],[Vertex]], Vertices[], MATCH("ID", Vertices[#Headers], 0), FALSE)</f>
        <v>63</v>
      </c>
    </row>
    <row r="185" spans="1:3" x14ac:dyDescent="0.25">
      <c r="A185" s="79" t="s">
        <v>6922</v>
      </c>
      <c r="B185" s="86" t="s">
        <v>453</v>
      </c>
      <c r="C185" s="79">
        <f>VLOOKUP(GroupVertices[[#This Row],[Vertex]], Vertices[], MATCH("ID", Vertices[#Headers], 0), FALSE)</f>
        <v>58</v>
      </c>
    </row>
    <row r="186" spans="1:3" x14ac:dyDescent="0.25">
      <c r="A186" s="79" t="s">
        <v>6922</v>
      </c>
      <c r="B186" s="86" t="s">
        <v>589</v>
      </c>
      <c r="C186" s="79">
        <f>VLOOKUP(GroupVertices[[#This Row],[Vertex]], Vertices[], MATCH("ID", Vertices[#Headers], 0), FALSE)</f>
        <v>62</v>
      </c>
    </row>
    <row r="187" spans="1:3" x14ac:dyDescent="0.25">
      <c r="A187" s="79" t="s">
        <v>6922</v>
      </c>
      <c r="B187" s="86" t="s">
        <v>592</v>
      </c>
      <c r="C187" s="79">
        <f>VLOOKUP(GroupVertices[[#This Row],[Vertex]], Vertices[], MATCH("ID", Vertices[#Headers], 0), FALSE)</f>
        <v>534</v>
      </c>
    </row>
    <row r="188" spans="1:3" x14ac:dyDescent="0.25">
      <c r="A188" s="79" t="s">
        <v>6922</v>
      </c>
      <c r="B188" s="86" t="s">
        <v>743</v>
      </c>
      <c r="C188" s="79">
        <f>VLOOKUP(GroupVertices[[#This Row],[Vertex]], Vertices[], MATCH("ID", Vertices[#Headers], 0), FALSE)</f>
        <v>535</v>
      </c>
    </row>
    <row r="189" spans="1:3" x14ac:dyDescent="0.25">
      <c r="A189" s="79" t="s">
        <v>6922</v>
      </c>
      <c r="B189" s="86" t="s">
        <v>637</v>
      </c>
      <c r="C189" s="79">
        <f>VLOOKUP(GroupVertices[[#This Row],[Vertex]], Vertices[], MATCH("ID", Vertices[#Headers], 0), FALSE)</f>
        <v>68</v>
      </c>
    </row>
    <row r="190" spans="1:3" x14ac:dyDescent="0.25">
      <c r="A190" s="79" t="s">
        <v>6922</v>
      </c>
      <c r="B190" s="86" t="s">
        <v>230</v>
      </c>
      <c r="C190" s="79">
        <f>VLOOKUP(GroupVertices[[#This Row],[Vertex]], Vertices[], MATCH("ID", Vertices[#Headers], 0), FALSE)</f>
        <v>67</v>
      </c>
    </row>
    <row r="191" spans="1:3" x14ac:dyDescent="0.25">
      <c r="A191" s="79" t="s">
        <v>6922</v>
      </c>
      <c r="B191" s="86" t="s">
        <v>630</v>
      </c>
      <c r="C191" s="79">
        <f>VLOOKUP(GroupVertices[[#This Row],[Vertex]], Vertices[], MATCH("ID", Vertices[#Headers], 0), FALSE)</f>
        <v>23</v>
      </c>
    </row>
    <row r="192" spans="1:3" x14ac:dyDescent="0.25">
      <c r="A192" s="79" t="s">
        <v>6922</v>
      </c>
      <c r="B192" s="86" t="s">
        <v>200</v>
      </c>
      <c r="C192" s="79">
        <f>VLOOKUP(GroupVertices[[#This Row],[Vertex]], Vertices[], MATCH("ID", Vertices[#Headers], 0), FALSE)</f>
        <v>22</v>
      </c>
    </row>
    <row r="193" spans="1:3" x14ac:dyDescent="0.25">
      <c r="A193" s="79" t="s">
        <v>6922</v>
      </c>
      <c r="B193" s="86" t="s">
        <v>712</v>
      </c>
      <c r="C193" s="79">
        <f>VLOOKUP(GroupVertices[[#This Row],[Vertex]], Vertices[], MATCH("ID", Vertices[#Headers], 0), FALSE)</f>
        <v>387</v>
      </c>
    </row>
    <row r="194" spans="1:3" x14ac:dyDescent="0.25">
      <c r="A194" s="79" t="s">
        <v>6922</v>
      </c>
      <c r="B194" s="86" t="s">
        <v>299</v>
      </c>
      <c r="C194" s="79">
        <f>VLOOKUP(GroupVertices[[#This Row],[Vertex]], Vertices[], MATCH("ID", Vertices[#Headers], 0), FALSE)</f>
        <v>167</v>
      </c>
    </row>
    <row r="195" spans="1:3" x14ac:dyDescent="0.25">
      <c r="A195" s="79" t="s">
        <v>6922</v>
      </c>
      <c r="B195" s="86" t="s">
        <v>521</v>
      </c>
      <c r="C195" s="79">
        <f>VLOOKUP(GroupVertices[[#This Row],[Vertex]], Vertices[], MATCH("ID", Vertices[#Headers], 0), FALSE)</f>
        <v>73</v>
      </c>
    </row>
    <row r="196" spans="1:3" x14ac:dyDescent="0.25">
      <c r="A196" s="79" t="s">
        <v>6922</v>
      </c>
      <c r="B196" s="86" t="s">
        <v>233</v>
      </c>
      <c r="C196" s="79">
        <f>VLOOKUP(GroupVertices[[#This Row],[Vertex]], Vertices[], MATCH("ID", Vertices[#Headers], 0), FALSE)</f>
        <v>72</v>
      </c>
    </row>
    <row r="197" spans="1:3" x14ac:dyDescent="0.25">
      <c r="A197" s="79" t="s">
        <v>6922</v>
      </c>
      <c r="B197" s="86" t="s">
        <v>227</v>
      </c>
      <c r="C197" s="79">
        <f>VLOOKUP(GroupVertices[[#This Row],[Vertex]], Vertices[], MATCH("ID", Vertices[#Headers], 0), FALSE)</f>
        <v>61</v>
      </c>
    </row>
    <row r="198" spans="1:3" x14ac:dyDescent="0.25">
      <c r="A198" s="79" t="s">
        <v>6923</v>
      </c>
      <c r="B198" s="86" t="s">
        <v>647</v>
      </c>
      <c r="C198" s="79">
        <f>VLOOKUP(GroupVertices[[#This Row],[Vertex]], Vertices[], MATCH("ID", Vertices[#Headers], 0), FALSE)</f>
        <v>148</v>
      </c>
    </row>
    <row r="199" spans="1:3" x14ac:dyDescent="0.25">
      <c r="A199" s="79" t="s">
        <v>6923</v>
      </c>
      <c r="B199" s="86" t="s">
        <v>620</v>
      </c>
      <c r="C199" s="79">
        <f>VLOOKUP(GroupVertices[[#This Row],[Vertex]], Vertices[], MATCH("ID", Vertices[#Headers], 0), FALSE)</f>
        <v>562</v>
      </c>
    </row>
    <row r="200" spans="1:3" x14ac:dyDescent="0.25">
      <c r="A200" s="79" t="s">
        <v>6923</v>
      </c>
      <c r="B200" s="86" t="s">
        <v>752</v>
      </c>
      <c r="C200" s="79">
        <f>VLOOKUP(GroupVertices[[#This Row],[Vertex]], Vertices[], MATCH("ID", Vertices[#Headers], 0), FALSE)</f>
        <v>563</v>
      </c>
    </row>
    <row r="201" spans="1:3" x14ac:dyDescent="0.25">
      <c r="A201" s="79" t="s">
        <v>6923</v>
      </c>
      <c r="B201" s="86" t="s">
        <v>753</v>
      </c>
      <c r="C201" s="79">
        <f>VLOOKUP(GroupVertices[[#This Row],[Vertex]], Vertices[], MATCH("ID", Vertices[#Headers], 0), FALSE)</f>
        <v>564</v>
      </c>
    </row>
    <row r="202" spans="1:3" x14ac:dyDescent="0.25">
      <c r="A202" s="79" t="s">
        <v>6923</v>
      </c>
      <c r="B202" s="86" t="s">
        <v>290</v>
      </c>
      <c r="C202" s="79">
        <f>VLOOKUP(GroupVertices[[#This Row],[Vertex]], Vertices[], MATCH("ID", Vertices[#Headers], 0), FALSE)</f>
        <v>146</v>
      </c>
    </row>
    <row r="203" spans="1:3" x14ac:dyDescent="0.25">
      <c r="A203" s="79" t="s">
        <v>6923</v>
      </c>
      <c r="B203" s="86" t="s">
        <v>648</v>
      </c>
      <c r="C203" s="79">
        <f>VLOOKUP(GroupVertices[[#This Row],[Vertex]], Vertices[], MATCH("ID", Vertices[#Headers], 0), FALSE)</f>
        <v>149</v>
      </c>
    </row>
    <row r="204" spans="1:3" x14ac:dyDescent="0.25">
      <c r="A204" s="79" t="s">
        <v>6923</v>
      </c>
      <c r="B204" s="86" t="s">
        <v>488</v>
      </c>
      <c r="C204" s="79">
        <f>VLOOKUP(GroupVertices[[#This Row],[Vertex]], Vertices[], MATCH("ID", Vertices[#Headers], 0), FALSE)</f>
        <v>147</v>
      </c>
    </row>
    <row r="205" spans="1:3" x14ac:dyDescent="0.25">
      <c r="A205" s="79" t="s">
        <v>6923</v>
      </c>
      <c r="B205" s="86" t="s">
        <v>492</v>
      </c>
      <c r="C205" s="79">
        <f>VLOOKUP(GroupVertices[[#This Row],[Vertex]], Vertices[], MATCH("ID", Vertices[#Headers], 0), FALSE)</f>
        <v>429</v>
      </c>
    </row>
    <row r="206" spans="1:3" x14ac:dyDescent="0.25">
      <c r="A206" s="79" t="s">
        <v>6923</v>
      </c>
      <c r="B206" s="86" t="s">
        <v>208</v>
      </c>
      <c r="C206" s="79">
        <f>VLOOKUP(GroupVertices[[#This Row],[Vertex]], Vertices[], MATCH("ID", Vertices[#Headers], 0), FALSE)</f>
        <v>34</v>
      </c>
    </row>
    <row r="207" spans="1:3" x14ac:dyDescent="0.25">
      <c r="A207" s="79" t="s">
        <v>6923</v>
      </c>
      <c r="B207" s="86" t="s">
        <v>214</v>
      </c>
      <c r="C207" s="79">
        <f>VLOOKUP(GroupVertices[[#This Row],[Vertex]], Vertices[], MATCH("ID", Vertices[#Headers], 0), FALSE)</f>
        <v>44</v>
      </c>
    </row>
    <row r="208" spans="1:3" x14ac:dyDescent="0.25">
      <c r="A208" s="79" t="s">
        <v>6923</v>
      </c>
      <c r="B208" s="86" t="s">
        <v>215</v>
      </c>
      <c r="C208" s="79">
        <f>VLOOKUP(GroupVertices[[#This Row],[Vertex]], Vertices[], MATCH("ID", Vertices[#Headers], 0), FALSE)</f>
        <v>45</v>
      </c>
    </row>
    <row r="209" spans="1:3" x14ac:dyDescent="0.25">
      <c r="A209" s="79" t="s">
        <v>6923</v>
      </c>
      <c r="B209" s="86" t="s">
        <v>243</v>
      </c>
      <c r="C209" s="79">
        <f>VLOOKUP(GroupVertices[[#This Row],[Vertex]], Vertices[], MATCH("ID", Vertices[#Headers], 0), FALSE)</f>
        <v>85</v>
      </c>
    </row>
    <row r="210" spans="1:3" x14ac:dyDescent="0.25">
      <c r="A210" s="79" t="s">
        <v>6923</v>
      </c>
      <c r="B210" s="86" t="s">
        <v>205</v>
      </c>
      <c r="C210" s="79">
        <f>VLOOKUP(GroupVertices[[#This Row],[Vertex]], Vertices[], MATCH("ID", Vertices[#Headers], 0), FALSE)</f>
        <v>31</v>
      </c>
    </row>
    <row r="211" spans="1:3" x14ac:dyDescent="0.25">
      <c r="A211" s="79" t="s">
        <v>6923</v>
      </c>
      <c r="B211" s="86" t="s">
        <v>239</v>
      </c>
      <c r="C211" s="79">
        <f>VLOOKUP(GroupVertices[[#This Row],[Vertex]], Vertices[], MATCH("ID", Vertices[#Headers], 0), FALSE)</f>
        <v>81</v>
      </c>
    </row>
    <row r="212" spans="1:3" x14ac:dyDescent="0.25">
      <c r="A212" s="79" t="s">
        <v>6923</v>
      </c>
      <c r="B212" s="86" t="s">
        <v>261</v>
      </c>
      <c r="C212" s="79">
        <f>VLOOKUP(GroupVertices[[#This Row],[Vertex]], Vertices[], MATCH("ID", Vertices[#Headers], 0), FALSE)</f>
        <v>113</v>
      </c>
    </row>
    <row r="213" spans="1:3" x14ac:dyDescent="0.25">
      <c r="A213" s="79" t="s">
        <v>6923</v>
      </c>
      <c r="B213" s="86" t="s">
        <v>201</v>
      </c>
      <c r="C213" s="79">
        <f>VLOOKUP(GroupVertices[[#This Row],[Vertex]], Vertices[], MATCH("ID", Vertices[#Headers], 0), FALSE)</f>
        <v>24</v>
      </c>
    </row>
    <row r="214" spans="1:3" x14ac:dyDescent="0.25">
      <c r="A214" s="79" t="s">
        <v>6923</v>
      </c>
      <c r="B214" s="86" t="s">
        <v>489</v>
      </c>
      <c r="C214" s="79">
        <f>VLOOKUP(GroupVertices[[#This Row],[Vertex]], Vertices[], MATCH("ID", Vertices[#Headers], 0), FALSE)</f>
        <v>25</v>
      </c>
    </row>
    <row r="215" spans="1:3" x14ac:dyDescent="0.25">
      <c r="A215" s="79" t="s">
        <v>6923</v>
      </c>
      <c r="B215" s="86" t="s">
        <v>220</v>
      </c>
      <c r="C215" s="79">
        <f>VLOOKUP(GroupVertices[[#This Row],[Vertex]], Vertices[], MATCH("ID", Vertices[#Headers], 0), FALSE)</f>
        <v>51</v>
      </c>
    </row>
    <row r="216" spans="1:3" x14ac:dyDescent="0.25">
      <c r="A216" s="79" t="s">
        <v>6923</v>
      </c>
      <c r="B216" s="86" t="s">
        <v>307</v>
      </c>
      <c r="C216" s="79">
        <f>VLOOKUP(GroupVertices[[#This Row],[Vertex]], Vertices[], MATCH("ID", Vertices[#Headers], 0), FALSE)</f>
        <v>175</v>
      </c>
    </row>
    <row r="217" spans="1:3" x14ac:dyDescent="0.25">
      <c r="A217" s="79" t="s">
        <v>6923</v>
      </c>
      <c r="B217" s="86" t="s">
        <v>615</v>
      </c>
      <c r="C217" s="79">
        <f>VLOOKUP(GroupVertices[[#This Row],[Vertex]], Vertices[], MATCH("ID", Vertices[#Headers], 0), FALSE)</f>
        <v>52</v>
      </c>
    </row>
    <row r="218" spans="1:3" x14ac:dyDescent="0.25">
      <c r="A218" s="79" t="s">
        <v>6923</v>
      </c>
      <c r="B218" s="86" t="s">
        <v>315</v>
      </c>
      <c r="C218" s="79">
        <f>VLOOKUP(GroupVertices[[#This Row],[Vertex]], Vertices[], MATCH("ID", Vertices[#Headers], 0), FALSE)</f>
        <v>189</v>
      </c>
    </row>
    <row r="219" spans="1:3" x14ac:dyDescent="0.25">
      <c r="A219" s="79" t="s">
        <v>6923</v>
      </c>
      <c r="B219" s="86" t="s">
        <v>400</v>
      </c>
      <c r="C219" s="79">
        <f>VLOOKUP(GroupVertices[[#This Row],[Vertex]], Vertices[], MATCH("ID", Vertices[#Headers], 0), FALSE)</f>
        <v>309</v>
      </c>
    </row>
    <row r="220" spans="1:3" x14ac:dyDescent="0.25">
      <c r="A220" s="79" t="s">
        <v>6923</v>
      </c>
      <c r="B220" s="86" t="s">
        <v>280</v>
      </c>
      <c r="C220" s="79">
        <f>VLOOKUP(GroupVertices[[#This Row],[Vertex]], Vertices[], MATCH("ID", Vertices[#Headers], 0), FALSE)</f>
        <v>131</v>
      </c>
    </row>
    <row r="221" spans="1:3" x14ac:dyDescent="0.25">
      <c r="A221" s="79" t="s">
        <v>6923</v>
      </c>
      <c r="B221" s="86" t="s">
        <v>376</v>
      </c>
      <c r="C221" s="79">
        <f>VLOOKUP(GroupVertices[[#This Row],[Vertex]], Vertices[], MATCH("ID", Vertices[#Headers], 0), FALSE)</f>
        <v>280</v>
      </c>
    </row>
    <row r="222" spans="1:3" x14ac:dyDescent="0.25">
      <c r="A222" s="79" t="s">
        <v>6923</v>
      </c>
      <c r="B222" s="86" t="s">
        <v>491</v>
      </c>
      <c r="C222" s="79">
        <f>VLOOKUP(GroupVertices[[#This Row],[Vertex]], Vertices[], MATCH("ID", Vertices[#Headers], 0), FALSE)</f>
        <v>27</v>
      </c>
    </row>
    <row r="223" spans="1:3" x14ac:dyDescent="0.25">
      <c r="A223" s="79" t="s">
        <v>6923</v>
      </c>
      <c r="B223" s="86" t="s">
        <v>303</v>
      </c>
      <c r="C223" s="79">
        <f>VLOOKUP(GroupVertices[[#This Row],[Vertex]], Vertices[], MATCH("ID", Vertices[#Headers], 0), FALSE)</f>
        <v>171</v>
      </c>
    </row>
    <row r="224" spans="1:3" x14ac:dyDescent="0.25">
      <c r="A224" s="79" t="s">
        <v>6923</v>
      </c>
      <c r="B224" s="86" t="s">
        <v>209</v>
      </c>
      <c r="C224" s="79">
        <f>VLOOKUP(GroupVertices[[#This Row],[Vertex]], Vertices[], MATCH("ID", Vertices[#Headers], 0), FALSE)</f>
        <v>35</v>
      </c>
    </row>
    <row r="225" spans="1:3" x14ac:dyDescent="0.25">
      <c r="A225" s="79" t="s">
        <v>6923</v>
      </c>
      <c r="B225" s="86" t="s">
        <v>631</v>
      </c>
      <c r="C225" s="79">
        <f>VLOOKUP(GroupVertices[[#This Row],[Vertex]], Vertices[], MATCH("ID", Vertices[#Headers], 0), FALSE)</f>
        <v>26</v>
      </c>
    </row>
    <row r="226" spans="1:3" x14ac:dyDescent="0.25">
      <c r="A226" s="79" t="s">
        <v>6923</v>
      </c>
      <c r="B226" s="86" t="s">
        <v>232</v>
      </c>
      <c r="C226" s="79">
        <f>VLOOKUP(GroupVertices[[#This Row],[Vertex]], Vertices[], MATCH("ID", Vertices[#Headers], 0), FALSE)</f>
        <v>70</v>
      </c>
    </row>
    <row r="227" spans="1:3" x14ac:dyDescent="0.25">
      <c r="A227" s="79" t="s">
        <v>6923</v>
      </c>
      <c r="B227" s="86" t="s">
        <v>289</v>
      </c>
      <c r="C227" s="79">
        <f>VLOOKUP(GroupVertices[[#This Row],[Vertex]], Vertices[], MATCH("ID", Vertices[#Headers], 0), FALSE)</f>
        <v>71</v>
      </c>
    </row>
    <row r="228" spans="1:3" x14ac:dyDescent="0.25">
      <c r="A228" s="79" t="s">
        <v>6924</v>
      </c>
      <c r="B228" s="86" t="s">
        <v>308</v>
      </c>
      <c r="C228" s="79">
        <f>VLOOKUP(GroupVertices[[#This Row],[Vertex]], Vertices[], MATCH("ID", Vertices[#Headers], 0), FALSE)</f>
        <v>176</v>
      </c>
    </row>
    <row r="229" spans="1:3" x14ac:dyDescent="0.25">
      <c r="A229" s="79" t="s">
        <v>6924</v>
      </c>
      <c r="B229" s="86" t="s">
        <v>314</v>
      </c>
      <c r="C229" s="79">
        <f>VLOOKUP(GroupVertices[[#This Row],[Vertex]], Vertices[], MATCH("ID", Vertices[#Headers], 0), FALSE)</f>
        <v>188</v>
      </c>
    </row>
    <row r="230" spans="1:3" x14ac:dyDescent="0.25">
      <c r="A230" s="79" t="s">
        <v>6924</v>
      </c>
      <c r="B230" s="86" t="s">
        <v>198</v>
      </c>
      <c r="C230" s="79">
        <f>VLOOKUP(GroupVertices[[#This Row],[Vertex]], Vertices[], MATCH("ID", Vertices[#Headers], 0), FALSE)</f>
        <v>20</v>
      </c>
    </row>
    <row r="231" spans="1:3" x14ac:dyDescent="0.25">
      <c r="A231" s="79" t="s">
        <v>6924</v>
      </c>
      <c r="B231" s="86" t="s">
        <v>223</v>
      </c>
      <c r="C231" s="79">
        <f>VLOOKUP(GroupVertices[[#This Row],[Vertex]], Vertices[], MATCH("ID", Vertices[#Headers], 0), FALSE)</f>
        <v>56</v>
      </c>
    </row>
    <row r="232" spans="1:3" x14ac:dyDescent="0.25">
      <c r="A232" s="79" t="s">
        <v>6924</v>
      </c>
      <c r="B232" s="86" t="s">
        <v>408</v>
      </c>
      <c r="C232" s="79">
        <f>VLOOKUP(GroupVertices[[#This Row],[Vertex]], Vertices[], MATCH("ID", Vertices[#Headers], 0), FALSE)</f>
        <v>320</v>
      </c>
    </row>
    <row r="233" spans="1:3" x14ac:dyDescent="0.25">
      <c r="A233" s="79" t="s">
        <v>6924</v>
      </c>
      <c r="B233" s="86" t="s">
        <v>429</v>
      </c>
      <c r="C233" s="79">
        <f>VLOOKUP(GroupVertices[[#This Row],[Vertex]], Vertices[], MATCH("ID", Vertices[#Headers], 0), FALSE)</f>
        <v>355</v>
      </c>
    </row>
    <row r="234" spans="1:3" x14ac:dyDescent="0.25">
      <c r="A234" s="79" t="s">
        <v>6924</v>
      </c>
      <c r="B234" s="86" t="s">
        <v>203</v>
      </c>
      <c r="C234" s="79">
        <f>VLOOKUP(GroupVertices[[#This Row],[Vertex]], Vertices[], MATCH("ID", Vertices[#Headers], 0), FALSE)</f>
        <v>29</v>
      </c>
    </row>
    <row r="235" spans="1:3" x14ac:dyDescent="0.25">
      <c r="A235" s="79" t="s">
        <v>6924</v>
      </c>
      <c r="B235" s="86" t="s">
        <v>225</v>
      </c>
      <c r="C235" s="79">
        <f>VLOOKUP(GroupVertices[[#This Row],[Vertex]], Vertices[], MATCH("ID", Vertices[#Headers], 0), FALSE)</f>
        <v>59</v>
      </c>
    </row>
    <row r="236" spans="1:3" x14ac:dyDescent="0.25">
      <c r="A236" s="79" t="s">
        <v>6924</v>
      </c>
      <c r="B236" s="86" t="s">
        <v>222</v>
      </c>
      <c r="C236" s="79">
        <f>VLOOKUP(GroupVertices[[#This Row],[Vertex]], Vertices[], MATCH("ID", Vertices[#Headers], 0), FALSE)</f>
        <v>54</v>
      </c>
    </row>
    <row r="237" spans="1:3" x14ac:dyDescent="0.25">
      <c r="A237" s="79" t="s">
        <v>6924</v>
      </c>
      <c r="B237" s="86" t="s">
        <v>634</v>
      </c>
      <c r="C237" s="79">
        <f>VLOOKUP(GroupVertices[[#This Row],[Vertex]], Vertices[], MATCH("ID", Vertices[#Headers], 0), FALSE)</f>
        <v>55</v>
      </c>
    </row>
    <row r="238" spans="1:3" x14ac:dyDescent="0.25">
      <c r="A238" s="79" t="s">
        <v>6924</v>
      </c>
      <c r="B238" s="86" t="s">
        <v>384</v>
      </c>
      <c r="C238" s="79">
        <f>VLOOKUP(GroupVertices[[#This Row],[Vertex]], Vertices[], MATCH("ID", Vertices[#Headers], 0), FALSE)</f>
        <v>288</v>
      </c>
    </row>
    <row r="239" spans="1:3" x14ac:dyDescent="0.25">
      <c r="A239" s="79" t="s">
        <v>6924</v>
      </c>
      <c r="B239" s="86" t="s">
        <v>221</v>
      </c>
      <c r="C239" s="79">
        <f>VLOOKUP(GroupVertices[[#This Row],[Vertex]], Vertices[], MATCH("ID", Vertices[#Headers], 0), FALSE)</f>
        <v>53</v>
      </c>
    </row>
    <row r="240" spans="1:3" x14ac:dyDescent="0.25">
      <c r="A240" s="79" t="s">
        <v>6924</v>
      </c>
      <c r="B240" s="86" t="s">
        <v>211</v>
      </c>
      <c r="C240" s="79">
        <f>VLOOKUP(GroupVertices[[#This Row],[Vertex]], Vertices[], MATCH("ID", Vertices[#Headers], 0), FALSE)</f>
        <v>37</v>
      </c>
    </row>
    <row r="241" spans="1:3" x14ac:dyDescent="0.25">
      <c r="A241" s="79" t="s">
        <v>6924</v>
      </c>
      <c r="B241" s="86" t="s">
        <v>722</v>
      </c>
      <c r="C241" s="79">
        <f>VLOOKUP(GroupVertices[[#This Row],[Vertex]], Vertices[], MATCH("ID", Vertices[#Headers], 0), FALSE)</f>
        <v>469</v>
      </c>
    </row>
    <row r="242" spans="1:3" x14ac:dyDescent="0.25">
      <c r="A242" s="79" t="s">
        <v>6924</v>
      </c>
      <c r="B242" s="86" t="s">
        <v>191</v>
      </c>
      <c r="C242" s="79">
        <f>VLOOKUP(GroupVertices[[#This Row],[Vertex]], Vertices[], MATCH("ID", Vertices[#Headers], 0), FALSE)</f>
        <v>8</v>
      </c>
    </row>
    <row r="243" spans="1:3" x14ac:dyDescent="0.25">
      <c r="A243" s="79" t="s">
        <v>6924</v>
      </c>
      <c r="B243" s="86" t="s">
        <v>532</v>
      </c>
      <c r="C243" s="79">
        <f>VLOOKUP(GroupVertices[[#This Row],[Vertex]], Vertices[], MATCH("ID", Vertices[#Headers], 0), FALSE)</f>
        <v>7</v>
      </c>
    </row>
    <row r="244" spans="1:3" x14ac:dyDescent="0.25">
      <c r="A244" s="79" t="s">
        <v>6924</v>
      </c>
      <c r="B244" s="86" t="s">
        <v>190</v>
      </c>
      <c r="C244" s="79">
        <f>VLOOKUP(GroupVertices[[#This Row],[Vertex]], Vertices[], MATCH("ID", Vertices[#Headers], 0), FALSE)</f>
        <v>6</v>
      </c>
    </row>
    <row r="245" spans="1:3" x14ac:dyDescent="0.25">
      <c r="A245" s="79" t="s">
        <v>6924</v>
      </c>
      <c r="B245" s="86" t="s">
        <v>334</v>
      </c>
      <c r="C245" s="79">
        <f>VLOOKUP(GroupVertices[[#This Row],[Vertex]], Vertices[], MATCH("ID", Vertices[#Headers], 0), FALSE)</f>
        <v>216</v>
      </c>
    </row>
    <row r="246" spans="1:3" x14ac:dyDescent="0.25">
      <c r="A246" s="79" t="s">
        <v>6924</v>
      </c>
      <c r="B246" s="86" t="s">
        <v>355</v>
      </c>
      <c r="C246" s="79">
        <f>VLOOKUP(GroupVertices[[#This Row],[Vertex]], Vertices[], MATCH("ID", Vertices[#Headers], 0), FALSE)</f>
        <v>243</v>
      </c>
    </row>
    <row r="247" spans="1:3" x14ac:dyDescent="0.25">
      <c r="A247" s="79" t="s">
        <v>6924</v>
      </c>
      <c r="B247" s="86" t="s">
        <v>531</v>
      </c>
      <c r="C247" s="79">
        <f>VLOOKUP(GroupVertices[[#This Row],[Vertex]], Vertices[], MATCH("ID", Vertices[#Headers], 0), FALSE)</f>
        <v>177</v>
      </c>
    </row>
    <row r="248" spans="1:3" x14ac:dyDescent="0.25">
      <c r="A248" s="79" t="s">
        <v>6924</v>
      </c>
      <c r="B248" s="86" t="s">
        <v>318</v>
      </c>
      <c r="C248" s="79">
        <f>VLOOKUP(GroupVertices[[#This Row],[Vertex]], Vertices[], MATCH("ID", Vertices[#Headers], 0), FALSE)</f>
        <v>192</v>
      </c>
    </row>
    <row r="249" spans="1:3" x14ac:dyDescent="0.25">
      <c r="A249" s="79" t="s">
        <v>6924</v>
      </c>
      <c r="B249" s="86" t="s">
        <v>377</v>
      </c>
      <c r="C249" s="79">
        <f>VLOOKUP(GroupVertices[[#This Row],[Vertex]], Vertices[], MATCH("ID", Vertices[#Headers], 0), FALSE)</f>
        <v>281</v>
      </c>
    </row>
    <row r="250" spans="1:3" x14ac:dyDescent="0.25">
      <c r="A250" s="79" t="s">
        <v>6924</v>
      </c>
      <c r="B250" s="86" t="s">
        <v>196</v>
      </c>
      <c r="C250" s="79">
        <f>VLOOKUP(GroupVertices[[#This Row],[Vertex]], Vertices[], MATCH("ID", Vertices[#Headers], 0), FALSE)</f>
        <v>18</v>
      </c>
    </row>
    <row r="251" spans="1:3" x14ac:dyDescent="0.25">
      <c r="A251" s="79" t="s">
        <v>6924</v>
      </c>
      <c r="B251" s="86" t="s">
        <v>432</v>
      </c>
      <c r="C251" s="79">
        <f>VLOOKUP(GroupVertices[[#This Row],[Vertex]], Vertices[], MATCH("ID", Vertices[#Headers], 0), FALSE)</f>
        <v>223</v>
      </c>
    </row>
    <row r="252" spans="1:3" x14ac:dyDescent="0.25">
      <c r="A252" s="79" t="s">
        <v>6924</v>
      </c>
      <c r="B252" s="86" t="s">
        <v>339</v>
      </c>
      <c r="C252" s="79">
        <f>VLOOKUP(GroupVertices[[#This Row],[Vertex]], Vertices[], MATCH("ID", Vertices[#Headers], 0), FALSE)</f>
        <v>221</v>
      </c>
    </row>
    <row r="253" spans="1:3" x14ac:dyDescent="0.25">
      <c r="A253" s="79" t="s">
        <v>6924</v>
      </c>
      <c r="B253" s="86" t="s">
        <v>667</v>
      </c>
      <c r="C253" s="79">
        <f>VLOOKUP(GroupVertices[[#This Row],[Vertex]], Vertices[], MATCH("ID", Vertices[#Headers], 0), FALSE)</f>
        <v>222</v>
      </c>
    </row>
    <row r="254" spans="1:3" x14ac:dyDescent="0.25">
      <c r="A254" s="79" t="s">
        <v>6924</v>
      </c>
      <c r="B254" s="86" t="s">
        <v>433</v>
      </c>
      <c r="C254" s="79">
        <f>VLOOKUP(GroupVertices[[#This Row],[Vertex]], Vertices[], MATCH("ID", Vertices[#Headers], 0), FALSE)</f>
        <v>119</v>
      </c>
    </row>
    <row r="255" spans="1:3" x14ac:dyDescent="0.25">
      <c r="A255" s="79" t="s">
        <v>6924</v>
      </c>
      <c r="B255" s="86" t="s">
        <v>270</v>
      </c>
      <c r="C255" s="79">
        <f>VLOOKUP(GroupVertices[[#This Row],[Vertex]], Vertices[], MATCH("ID", Vertices[#Headers], 0), FALSE)</f>
        <v>120</v>
      </c>
    </row>
    <row r="256" spans="1:3" x14ac:dyDescent="0.25">
      <c r="A256" s="79" t="s">
        <v>6924</v>
      </c>
      <c r="B256" s="86" t="s">
        <v>269</v>
      </c>
      <c r="C256" s="79">
        <f>VLOOKUP(GroupVertices[[#This Row],[Vertex]], Vertices[], MATCH("ID", Vertices[#Headers], 0), FALSE)</f>
        <v>118</v>
      </c>
    </row>
    <row r="257" spans="1:3" x14ac:dyDescent="0.25">
      <c r="A257" s="79" t="s">
        <v>6925</v>
      </c>
      <c r="B257" s="86" t="s">
        <v>556</v>
      </c>
      <c r="C257" s="79">
        <f>VLOOKUP(GroupVertices[[#This Row],[Vertex]], Vertices[], MATCH("ID", Vertices[#Headers], 0), FALSE)</f>
        <v>378</v>
      </c>
    </row>
    <row r="258" spans="1:3" x14ac:dyDescent="0.25">
      <c r="A258" s="79" t="s">
        <v>6925</v>
      </c>
      <c r="B258" s="86" t="s">
        <v>709</v>
      </c>
      <c r="C258" s="79">
        <f>VLOOKUP(GroupVertices[[#This Row],[Vertex]], Vertices[], MATCH("ID", Vertices[#Headers], 0), FALSE)</f>
        <v>377</v>
      </c>
    </row>
    <row r="259" spans="1:3" x14ac:dyDescent="0.25">
      <c r="A259" s="79" t="s">
        <v>6925</v>
      </c>
      <c r="B259" s="86" t="s">
        <v>446</v>
      </c>
      <c r="C259" s="79">
        <f>VLOOKUP(GroupVertices[[#This Row],[Vertex]], Vertices[], MATCH("ID", Vertices[#Headers], 0), FALSE)</f>
        <v>376</v>
      </c>
    </row>
    <row r="260" spans="1:3" x14ac:dyDescent="0.25">
      <c r="A260" s="79" t="s">
        <v>6925</v>
      </c>
      <c r="B260" s="86" t="s">
        <v>686</v>
      </c>
      <c r="C260" s="79">
        <f>VLOOKUP(GroupVertices[[#This Row],[Vertex]], Vertices[], MATCH("ID", Vertices[#Headers], 0), FALSE)</f>
        <v>303</v>
      </c>
    </row>
    <row r="261" spans="1:3" x14ac:dyDescent="0.25">
      <c r="A261" s="79" t="s">
        <v>6925</v>
      </c>
      <c r="B261" s="86" t="s">
        <v>397</v>
      </c>
      <c r="C261" s="79">
        <f>VLOOKUP(GroupVertices[[#This Row],[Vertex]], Vertices[], MATCH("ID", Vertices[#Headers], 0), FALSE)</f>
        <v>302</v>
      </c>
    </row>
    <row r="262" spans="1:3" x14ac:dyDescent="0.25">
      <c r="A262" s="79" t="s">
        <v>6925</v>
      </c>
      <c r="B262" s="86" t="s">
        <v>687</v>
      </c>
      <c r="C262" s="79">
        <f>VLOOKUP(GroupVertices[[#This Row],[Vertex]], Vertices[], MATCH("ID", Vertices[#Headers], 0), FALSE)</f>
        <v>304</v>
      </c>
    </row>
    <row r="263" spans="1:3" x14ac:dyDescent="0.25">
      <c r="A263" s="79" t="s">
        <v>6925</v>
      </c>
      <c r="B263" s="86" t="s">
        <v>688</v>
      </c>
      <c r="C263" s="79">
        <f>VLOOKUP(GroupVertices[[#This Row],[Vertex]], Vertices[], MATCH("ID", Vertices[#Headers], 0), FALSE)</f>
        <v>305</v>
      </c>
    </row>
    <row r="264" spans="1:3" x14ac:dyDescent="0.25">
      <c r="A264" s="79" t="s">
        <v>6925</v>
      </c>
      <c r="B264" s="86" t="s">
        <v>434</v>
      </c>
      <c r="C264" s="79">
        <f>VLOOKUP(GroupVertices[[#This Row],[Vertex]], Vertices[], MATCH("ID", Vertices[#Headers], 0), FALSE)</f>
        <v>358</v>
      </c>
    </row>
    <row r="265" spans="1:3" x14ac:dyDescent="0.25">
      <c r="A265" s="79" t="s">
        <v>6925</v>
      </c>
      <c r="B265" s="86" t="s">
        <v>456</v>
      </c>
      <c r="C265" s="79">
        <f>VLOOKUP(GroupVertices[[#This Row],[Vertex]], Vertices[], MATCH("ID", Vertices[#Headers], 0), FALSE)</f>
        <v>394</v>
      </c>
    </row>
    <row r="266" spans="1:3" x14ac:dyDescent="0.25">
      <c r="A266" s="79" t="s">
        <v>6925</v>
      </c>
      <c r="B266" s="86" t="s">
        <v>393</v>
      </c>
      <c r="C266" s="79">
        <f>VLOOKUP(GroupVertices[[#This Row],[Vertex]], Vertices[], MATCH("ID", Vertices[#Headers], 0), FALSE)</f>
        <v>299</v>
      </c>
    </row>
    <row r="267" spans="1:3" x14ac:dyDescent="0.25">
      <c r="A267" s="79" t="s">
        <v>6925</v>
      </c>
      <c r="B267" s="86" t="s">
        <v>442</v>
      </c>
      <c r="C267" s="79">
        <f>VLOOKUP(GroupVertices[[#This Row],[Vertex]], Vertices[], MATCH("ID", Vertices[#Headers], 0), FALSE)</f>
        <v>367</v>
      </c>
    </row>
    <row r="268" spans="1:3" x14ac:dyDescent="0.25">
      <c r="A268" s="79" t="s">
        <v>6925</v>
      </c>
      <c r="B268" s="86" t="s">
        <v>730</v>
      </c>
      <c r="C268" s="79">
        <f>VLOOKUP(GroupVertices[[#This Row],[Vertex]], Vertices[], MATCH("ID", Vertices[#Headers], 0), FALSE)</f>
        <v>485</v>
      </c>
    </row>
    <row r="269" spans="1:3" x14ac:dyDescent="0.25">
      <c r="A269" s="79" t="s">
        <v>6925</v>
      </c>
      <c r="B269" s="86" t="s">
        <v>304</v>
      </c>
      <c r="C269" s="79">
        <f>VLOOKUP(GroupVertices[[#This Row],[Vertex]], Vertices[], MATCH("ID", Vertices[#Headers], 0), FALSE)</f>
        <v>172</v>
      </c>
    </row>
    <row r="270" spans="1:3" x14ac:dyDescent="0.25">
      <c r="A270" s="79" t="s">
        <v>6925</v>
      </c>
      <c r="B270" s="86" t="s">
        <v>430</v>
      </c>
      <c r="C270" s="79">
        <f>VLOOKUP(GroupVertices[[#This Row],[Vertex]], Vertices[], MATCH("ID", Vertices[#Headers], 0), FALSE)</f>
        <v>356</v>
      </c>
    </row>
    <row r="271" spans="1:3" x14ac:dyDescent="0.25">
      <c r="A271" s="79" t="s">
        <v>6925</v>
      </c>
      <c r="B271" s="86" t="s">
        <v>462</v>
      </c>
      <c r="C271" s="79">
        <f>VLOOKUP(GroupVertices[[#This Row],[Vertex]], Vertices[], MATCH("ID", Vertices[#Headers], 0), FALSE)</f>
        <v>400</v>
      </c>
    </row>
    <row r="272" spans="1:3" x14ac:dyDescent="0.25">
      <c r="A272" s="79" t="s">
        <v>6925</v>
      </c>
      <c r="B272" s="86" t="s">
        <v>219</v>
      </c>
      <c r="C272" s="79">
        <f>VLOOKUP(GroupVertices[[#This Row],[Vertex]], Vertices[], MATCH("ID", Vertices[#Headers], 0), FALSE)</f>
        <v>49</v>
      </c>
    </row>
    <row r="273" spans="1:3" x14ac:dyDescent="0.25">
      <c r="A273" s="79" t="s">
        <v>6925</v>
      </c>
      <c r="B273" s="86" t="s">
        <v>311</v>
      </c>
      <c r="C273" s="79">
        <f>VLOOKUP(GroupVertices[[#This Row],[Vertex]], Vertices[], MATCH("ID", Vertices[#Headers], 0), FALSE)</f>
        <v>180</v>
      </c>
    </row>
    <row r="274" spans="1:3" x14ac:dyDescent="0.25">
      <c r="A274" s="79" t="s">
        <v>6925</v>
      </c>
      <c r="B274" s="86" t="s">
        <v>410</v>
      </c>
      <c r="C274" s="79">
        <f>VLOOKUP(GroupVertices[[#This Row],[Vertex]], Vertices[], MATCH("ID", Vertices[#Headers], 0), FALSE)</f>
        <v>322</v>
      </c>
    </row>
    <row r="275" spans="1:3" x14ac:dyDescent="0.25">
      <c r="A275" s="79" t="s">
        <v>6925</v>
      </c>
      <c r="B275" s="86" t="s">
        <v>523</v>
      </c>
      <c r="C275" s="79">
        <f>VLOOKUP(GroupVertices[[#This Row],[Vertex]], Vertices[], MATCH("ID", Vertices[#Headers], 0), FALSE)</f>
        <v>464</v>
      </c>
    </row>
    <row r="276" spans="1:3" x14ac:dyDescent="0.25">
      <c r="A276" s="79" t="s">
        <v>6925</v>
      </c>
      <c r="B276" s="86" t="s">
        <v>557</v>
      </c>
      <c r="C276" s="79">
        <f>VLOOKUP(GroupVertices[[#This Row],[Vertex]], Vertices[], MATCH("ID", Vertices[#Headers], 0), FALSE)</f>
        <v>498</v>
      </c>
    </row>
    <row r="277" spans="1:3" x14ac:dyDescent="0.25">
      <c r="A277" s="79" t="s">
        <v>6925</v>
      </c>
      <c r="B277" s="86" t="s">
        <v>601</v>
      </c>
      <c r="C277" s="79">
        <f>VLOOKUP(GroupVertices[[#This Row],[Vertex]], Vertices[], MATCH("ID", Vertices[#Headers], 0), FALSE)</f>
        <v>548</v>
      </c>
    </row>
    <row r="278" spans="1:3" x14ac:dyDescent="0.25">
      <c r="A278" s="79" t="s">
        <v>6925</v>
      </c>
      <c r="B278" s="86" t="s">
        <v>554</v>
      </c>
      <c r="C278" s="79">
        <f>VLOOKUP(GroupVertices[[#This Row],[Vertex]], Vertices[], MATCH("ID", Vertices[#Headers], 0), FALSE)</f>
        <v>496</v>
      </c>
    </row>
    <row r="279" spans="1:3" x14ac:dyDescent="0.25">
      <c r="A279" s="79" t="s">
        <v>6925</v>
      </c>
      <c r="B279" s="86" t="s">
        <v>544</v>
      </c>
      <c r="C279" s="79">
        <f>VLOOKUP(GroupVertices[[#This Row],[Vertex]], Vertices[], MATCH("ID", Vertices[#Headers], 0), FALSE)</f>
        <v>50</v>
      </c>
    </row>
    <row r="280" spans="1:3" x14ac:dyDescent="0.25">
      <c r="A280" s="79" t="s">
        <v>6925</v>
      </c>
      <c r="B280" s="86" t="s">
        <v>657</v>
      </c>
      <c r="C280" s="79">
        <f>VLOOKUP(GroupVertices[[#This Row],[Vertex]], Vertices[], MATCH("ID", Vertices[#Headers], 0), FALSE)</f>
        <v>184</v>
      </c>
    </row>
    <row r="281" spans="1:3" x14ac:dyDescent="0.25">
      <c r="A281" s="79" t="s">
        <v>6925</v>
      </c>
      <c r="B281" s="86" t="s">
        <v>656</v>
      </c>
      <c r="C281" s="79">
        <f>VLOOKUP(GroupVertices[[#This Row],[Vertex]], Vertices[], MATCH("ID", Vertices[#Headers], 0), FALSE)</f>
        <v>182</v>
      </c>
    </row>
    <row r="282" spans="1:3" x14ac:dyDescent="0.25">
      <c r="A282" s="79" t="s">
        <v>6925</v>
      </c>
      <c r="B282" s="86" t="s">
        <v>312</v>
      </c>
      <c r="C282" s="79">
        <f>VLOOKUP(GroupVertices[[#This Row],[Vertex]], Vertices[], MATCH("ID", Vertices[#Headers], 0), FALSE)</f>
        <v>181</v>
      </c>
    </row>
    <row r="283" spans="1:3" x14ac:dyDescent="0.25">
      <c r="A283" s="79" t="s">
        <v>6925</v>
      </c>
      <c r="B283" s="86" t="s">
        <v>658</v>
      </c>
      <c r="C283" s="79">
        <f>VLOOKUP(GroupVertices[[#This Row],[Vertex]], Vertices[], MATCH("ID", Vertices[#Headers], 0), FALSE)</f>
        <v>185</v>
      </c>
    </row>
    <row r="284" spans="1:3" x14ac:dyDescent="0.25">
      <c r="A284" s="79" t="s">
        <v>6925</v>
      </c>
      <c r="B284" s="86" t="s">
        <v>313</v>
      </c>
      <c r="C284" s="79">
        <f>VLOOKUP(GroupVertices[[#This Row],[Vertex]], Vertices[], MATCH("ID", Vertices[#Headers], 0), FALSE)</f>
        <v>183</v>
      </c>
    </row>
    <row r="285" spans="1:3" x14ac:dyDescent="0.25">
      <c r="A285" s="79" t="s">
        <v>6925</v>
      </c>
      <c r="B285" s="86" t="s">
        <v>555</v>
      </c>
      <c r="C285" s="79">
        <f>VLOOKUP(GroupVertices[[#This Row],[Vertex]], Vertices[], MATCH("ID", Vertices[#Headers], 0), FALSE)</f>
        <v>497</v>
      </c>
    </row>
    <row r="286" spans="1:3" x14ac:dyDescent="0.25">
      <c r="A286" s="79" t="s">
        <v>6926</v>
      </c>
      <c r="B286" s="86" t="s">
        <v>319</v>
      </c>
      <c r="C286" s="79">
        <f>VLOOKUP(GroupVertices[[#This Row],[Vertex]], Vertices[], MATCH("ID", Vertices[#Headers], 0), FALSE)</f>
        <v>193</v>
      </c>
    </row>
    <row r="287" spans="1:3" x14ac:dyDescent="0.25">
      <c r="A287" s="79" t="s">
        <v>6926</v>
      </c>
      <c r="B287" s="86" t="s">
        <v>295</v>
      </c>
      <c r="C287" s="79">
        <f>VLOOKUP(GroupVertices[[#This Row],[Vertex]], Vertices[], MATCH("ID", Vertices[#Headers], 0), FALSE)</f>
        <v>156</v>
      </c>
    </row>
    <row r="288" spans="1:3" x14ac:dyDescent="0.25">
      <c r="A288" s="79" t="s">
        <v>6926</v>
      </c>
      <c r="B288" s="86" t="s">
        <v>310</v>
      </c>
      <c r="C288" s="79">
        <f>VLOOKUP(GroupVertices[[#This Row],[Vertex]], Vertices[], MATCH("ID", Vertices[#Headers], 0), FALSE)</f>
        <v>179</v>
      </c>
    </row>
    <row r="289" spans="1:3" x14ac:dyDescent="0.25">
      <c r="A289" s="79" t="s">
        <v>6926</v>
      </c>
      <c r="B289" s="86" t="s">
        <v>390</v>
      </c>
      <c r="C289" s="79">
        <f>VLOOKUP(GroupVertices[[#This Row],[Vertex]], Vertices[], MATCH("ID", Vertices[#Headers], 0), FALSE)</f>
        <v>297</v>
      </c>
    </row>
    <row r="290" spans="1:3" x14ac:dyDescent="0.25">
      <c r="A290" s="79" t="s">
        <v>6926</v>
      </c>
      <c r="B290" s="86" t="s">
        <v>296</v>
      </c>
      <c r="C290" s="79">
        <f>VLOOKUP(GroupVertices[[#This Row],[Vertex]], Vertices[], MATCH("ID", Vertices[#Headers], 0), FALSE)</f>
        <v>157</v>
      </c>
    </row>
    <row r="291" spans="1:3" x14ac:dyDescent="0.25">
      <c r="A291" s="79" t="s">
        <v>6926</v>
      </c>
      <c r="B291" s="86" t="s">
        <v>305</v>
      </c>
      <c r="C291" s="79">
        <f>VLOOKUP(GroupVertices[[#This Row],[Vertex]], Vertices[], MATCH("ID", Vertices[#Headers], 0), FALSE)</f>
        <v>173</v>
      </c>
    </row>
    <row r="292" spans="1:3" x14ac:dyDescent="0.25">
      <c r="A292" s="79" t="s">
        <v>6926</v>
      </c>
      <c r="B292" s="86" t="s">
        <v>306</v>
      </c>
      <c r="C292" s="79">
        <f>VLOOKUP(GroupVertices[[#This Row],[Vertex]], Vertices[], MATCH("ID", Vertices[#Headers], 0), FALSE)</f>
        <v>174</v>
      </c>
    </row>
    <row r="293" spans="1:3" x14ac:dyDescent="0.25">
      <c r="A293" s="79" t="s">
        <v>6926</v>
      </c>
      <c r="B293" s="86" t="s">
        <v>338</v>
      </c>
      <c r="C293" s="79">
        <f>VLOOKUP(GroupVertices[[#This Row],[Vertex]], Vertices[], MATCH("ID", Vertices[#Headers], 0), FALSE)</f>
        <v>220</v>
      </c>
    </row>
    <row r="294" spans="1:3" x14ac:dyDescent="0.25">
      <c r="A294" s="79" t="s">
        <v>6926</v>
      </c>
      <c r="B294" s="86" t="s">
        <v>379</v>
      </c>
      <c r="C294" s="79">
        <f>VLOOKUP(GroupVertices[[#This Row],[Vertex]], Vertices[], MATCH("ID", Vertices[#Headers], 0), FALSE)</f>
        <v>283</v>
      </c>
    </row>
    <row r="295" spans="1:3" x14ac:dyDescent="0.25">
      <c r="A295" s="79" t="s">
        <v>6926</v>
      </c>
      <c r="B295" s="86" t="s">
        <v>291</v>
      </c>
      <c r="C295" s="79">
        <f>VLOOKUP(GroupVertices[[#This Row],[Vertex]], Vertices[], MATCH("ID", Vertices[#Headers], 0), FALSE)</f>
        <v>150</v>
      </c>
    </row>
    <row r="296" spans="1:3" x14ac:dyDescent="0.25">
      <c r="A296" s="79" t="s">
        <v>6926</v>
      </c>
      <c r="B296" s="86" t="s">
        <v>582</v>
      </c>
      <c r="C296" s="79">
        <f>VLOOKUP(GroupVertices[[#This Row],[Vertex]], Vertices[], MATCH("ID", Vertices[#Headers], 0), FALSE)</f>
        <v>143</v>
      </c>
    </row>
    <row r="297" spans="1:3" x14ac:dyDescent="0.25">
      <c r="A297" s="79" t="s">
        <v>6926</v>
      </c>
      <c r="B297" s="86" t="s">
        <v>287</v>
      </c>
      <c r="C297" s="79">
        <f>VLOOKUP(GroupVertices[[#This Row],[Vertex]], Vertices[], MATCH("ID", Vertices[#Headers], 0), FALSE)</f>
        <v>141</v>
      </c>
    </row>
    <row r="298" spans="1:3" x14ac:dyDescent="0.25">
      <c r="A298" s="79" t="s">
        <v>6926</v>
      </c>
      <c r="B298" s="86" t="s">
        <v>293</v>
      </c>
      <c r="C298" s="79">
        <f>VLOOKUP(GroupVertices[[#This Row],[Vertex]], Vertices[], MATCH("ID", Vertices[#Headers], 0), FALSE)</f>
        <v>154</v>
      </c>
    </row>
    <row r="299" spans="1:3" x14ac:dyDescent="0.25">
      <c r="A299" s="79" t="s">
        <v>6926</v>
      </c>
      <c r="B299" s="86" t="s">
        <v>646</v>
      </c>
      <c r="C299" s="79">
        <f>VLOOKUP(GroupVertices[[#This Row],[Vertex]], Vertices[], MATCH("ID", Vertices[#Headers], 0), FALSE)</f>
        <v>142</v>
      </c>
    </row>
    <row r="300" spans="1:3" x14ac:dyDescent="0.25">
      <c r="A300" s="79" t="s">
        <v>6926</v>
      </c>
      <c r="B300" s="86" t="s">
        <v>724</v>
      </c>
      <c r="C300" s="79">
        <f>VLOOKUP(GroupVertices[[#This Row],[Vertex]], Vertices[], MATCH("ID", Vertices[#Headers], 0), FALSE)</f>
        <v>473</v>
      </c>
    </row>
    <row r="301" spans="1:3" x14ac:dyDescent="0.25">
      <c r="A301" s="79" t="s">
        <v>6926</v>
      </c>
      <c r="B301" s="86" t="s">
        <v>535</v>
      </c>
      <c r="C301" s="79">
        <f>VLOOKUP(GroupVertices[[#This Row],[Vertex]], Vertices[], MATCH("ID", Vertices[#Headers], 0), FALSE)</f>
        <v>153</v>
      </c>
    </row>
    <row r="302" spans="1:3" x14ac:dyDescent="0.25">
      <c r="A302" s="79" t="s">
        <v>6926</v>
      </c>
      <c r="B302" s="86" t="s">
        <v>534</v>
      </c>
      <c r="C302" s="79">
        <f>VLOOKUP(GroupVertices[[#This Row],[Vertex]], Vertices[], MATCH("ID", Vertices[#Headers], 0), FALSE)</f>
        <v>472</v>
      </c>
    </row>
    <row r="303" spans="1:3" x14ac:dyDescent="0.25">
      <c r="A303" s="79" t="s">
        <v>6926</v>
      </c>
      <c r="B303" s="86" t="s">
        <v>723</v>
      </c>
      <c r="C303" s="79">
        <f>VLOOKUP(GroupVertices[[#This Row],[Vertex]], Vertices[], MATCH("ID", Vertices[#Headers], 0), FALSE)</f>
        <v>471</v>
      </c>
    </row>
    <row r="304" spans="1:3" x14ac:dyDescent="0.25">
      <c r="A304" s="79" t="s">
        <v>6926</v>
      </c>
      <c r="B304" s="86" t="s">
        <v>533</v>
      </c>
      <c r="C304" s="79">
        <f>VLOOKUP(GroupVertices[[#This Row],[Vertex]], Vertices[], MATCH("ID", Vertices[#Headers], 0), FALSE)</f>
        <v>470</v>
      </c>
    </row>
    <row r="305" spans="1:3" x14ac:dyDescent="0.25">
      <c r="A305" s="79" t="s">
        <v>6926</v>
      </c>
      <c r="B305" s="86" t="s">
        <v>391</v>
      </c>
      <c r="C305" s="79">
        <f>VLOOKUP(GroupVertices[[#This Row],[Vertex]], Vertices[], MATCH("ID", Vertices[#Headers], 0), FALSE)</f>
        <v>144</v>
      </c>
    </row>
    <row r="306" spans="1:3" x14ac:dyDescent="0.25">
      <c r="A306" s="79" t="s">
        <v>6926</v>
      </c>
      <c r="B306" s="86" t="s">
        <v>352</v>
      </c>
      <c r="C306" s="79">
        <f>VLOOKUP(GroupVertices[[#This Row],[Vertex]], Vertices[], MATCH("ID", Vertices[#Headers], 0), FALSE)</f>
        <v>240</v>
      </c>
    </row>
    <row r="307" spans="1:3" x14ac:dyDescent="0.25">
      <c r="A307" s="79" t="s">
        <v>6926</v>
      </c>
      <c r="B307" s="86" t="s">
        <v>292</v>
      </c>
      <c r="C307" s="79">
        <f>VLOOKUP(GroupVertices[[#This Row],[Vertex]], Vertices[], MATCH("ID", Vertices[#Headers], 0), FALSE)</f>
        <v>151</v>
      </c>
    </row>
    <row r="308" spans="1:3" x14ac:dyDescent="0.25">
      <c r="A308" s="79" t="s">
        <v>6926</v>
      </c>
      <c r="B308" s="86" t="s">
        <v>649</v>
      </c>
      <c r="C308" s="79">
        <f>VLOOKUP(GroupVertices[[#This Row],[Vertex]], Vertices[], MATCH("ID", Vertices[#Headers], 0), FALSE)</f>
        <v>152</v>
      </c>
    </row>
    <row r="309" spans="1:3" x14ac:dyDescent="0.25">
      <c r="A309" s="79" t="s">
        <v>6927</v>
      </c>
      <c r="B309" s="86" t="s">
        <v>455</v>
      </c>
      <c r="C309" s="79">
        <f>VLOOKUP(GroupVertices[[#This Row],[Vertex]], Vertices[], MATCH("ID", Vertices[#Headers], 0), FALSE)</f>
        <v>393</v>
      </c>
    </row>
    <row r="310" spans="1:3" x14ac:dyDescent="0.25">
      <c r="A310" s="79" t="s">
        <v>6927</v>
      </c>
      <c r="B310" s="86" t="s">
        <v>415</v>
      </c>
      <c r="C310" s="79">
        <f>VLOOKUP(GroupVertices[[#This Row],[Vertex]], Vertices[], MATCH("ID", Vertices[#Headers], 0), FALSE)</f>
        <v>327</v>
      </c>
    </row>
    <row r="311" spans="1:3" x14ac:dyDescent="0.25">
      <c r="A311" s="79" t="s">
        <v>6927</v>
      </c>
      <c r="B311" s="86" t="s">
        <v>693</v>
      </c>
      <c r="C311" s="79">
        <f>VLOOKUP(GroupVertices[[#This Row],[Vertex]], Vertices[], MATCH("ID", Vertices[#Headers], 0), FALSE)</f>
        <v>328</v>
      </c>
    </row>
    <row r="312" spans="1:3" x14ac:dyDescent="0.25">
      <c r="A312" s="79" t="s">
        <v>6927</v>
      </c>
      <c r="B312" s="86" t="s">
        <v>496</v>
      </c>
      <c r="C312" s="79">
        <f>VLOOKUP(GroupVertices[[#This Row],[Vertex]], Vertices[], MATCH("ID", Vertices[#Headers], 0), FALSE)</f>
        <v>434</v>
      </c>
    </row>
    <row r="313" spans="1:3" x14ac:dyDescent="0.25">
      <c r="A313" s="79" t="s">
        <v>6927</v>
      </c>
      <c r="B313" s="86" t="s">
        <v>301</v>
      </c>
      <c r="C313" s="79">
        <f>VLOOKUP(GroupVertices[[#This Row],[Vertex]], Vertices[], MATCH("ID", Vertices[#Headers], 0), FALSE)</f>
        <v>169</v>
      </c>
    </row>
    <row r="314" spans="1:3" x14ac:dyDescent="0.25">
      <c r="A314" s="79" t="s">
        <v>6927</v>
      </c>
      <c r="B314" s="86" t="s">
        <v>350</v>
      </c>
      <c r="C314" s="79">
        <f>VLOOKUP(GroupVertices[[#This Row],[Vertex]], Vertices[], MATCH("ID", Vertices[#Headers], 0), FALSE)</f>
        <v>237</v>
      </c>
    </row>
    <row r="315" spans="1:3" x14ac:dyDescent="0.25">
      <c r="A315" s="79" t="s">
        <v>6927</v>
      </c>
      <c r="B315" s="86" t="s">
        <v>481</v>
      </c>
      <c r="C315" s="79">
        <f>VLOOKUP(GroupVertices[[#This Row],[Vertex]], Vertices[], MATCH("ID", Vertices[#Headers], 0), FALSE)</f>
        <v>421</v>
      </c>
    </row>
    <row r="316" spans="1:3" x14ac:dyDescent="0.25">
      <c r="A316" s="79" t="s">
        <v>6927</v>
      </c>
      <c r="B316" s="86" t="s">
        <v>748</v>
      </c>
      <c r="C316" s="79">
        <f>VLOOKUP(GroupVertices[[#This Row],[Vertex]], Vertices[], MATCH("ID", Vertices[#Headers], 0), FALSE)</f>
        <v>543</v>
      </c>
    </row>
    <row r="317" spans="1:3" x14ac:dyDescent="0.25">
      <c r="A317" s="79" t="s">
        <v>6927</v>
      </c>
      <c r="B317" s="86" t="s">
        <v>749</v>
      </c>
      <c r="C317" s="79">
        <f>VLOOKUP(GroupVertices[[#This Row],[Vertex]], Vertices[], MATCH("ID", Vertices[#Headers], 0), FALSE)</f>
        <v>544</v>
      </c>
    </row>
    <row r="318" spans="1:3" x14ac:dyDescent="0.25">
      <c r="A318" s="79" t="s">
        <v>6927</v>
      </c>
      <c r="B318" s="86" t="s">
        <v>608</v>
      </c>
      <c r="C318" s="79">
        <f>VLOOKUP(GroupVertices[[#This Row],[Vertex]], Vertices[], MATCH("ID", Vertices[#Headers], 0), FALSE)</f>
        <v>433</v>
      </c>
    </row>
    <row r="319" spans="1:3" x14ac:dyDescent="0.25">
      <c r="A319" s="79" t="s">
        <v>6927</v>
      </c>
      <c r="B319" s="86" t="s">
        <v>610</v>
      </c>
      <c r="C319" s="79">
        <f>VLOOKUP(GroupVertices[[#This Row],[Vertex]], Vertices[], MATCH("ID", Vertices[#Headers], 0), FALSE)</f>
        <v>554</v>
      </c>
    </row>
    <row r="320" spans="1:3" x14ac:dyDescent="0.25">
      <c r="A320" s="79" t="s">
        <v>6927</v>
      </c>
      <c r="B320" s="86" t="s">
        <v>619</v>
      </c>
      <c r="C320" s="79">
        <f>VLOOKUP(GroupVertices[[#This Row],[Vertex]], Vertices[], MATCH("ID", Vertices[#Headers], 0), FALSE)</f>
        <v>561</v>
      </c>
    </row>
    <row r="321" spans="1:3" x14ac:dyDescent="0.25">
      <c r="A321" s="79" t="s">
        <v>6927</v>
      </c>
      <c r="B321" s="86" t="s">
        <v>611</v>
      </c>
      <c r="C321" s="79">
        <f>VLOOKUP(GroupVertices[[#This Row],[Vertex]], Vertices[], MATCH("ID", Vertices[#Headers], 0), FALSE)</f>
        <v>555</v>
      </c>
    </row>
    <row r="322" spans="1:3" x14ac:dyDescent="0.25">
      <c r="A322" s="79" t="s">
        <v>6927</v>
      </c>
      <c r="B322" s="86" t="s">
        <v>597</v>
      </c>
      <c r="C322" s="79">
        <f>VLOOKUP(GroupVertices[[#This Row],[Vertex]], Vertices[], MATCH("ID", Vertices[#Headers], 0), FALSE)</f>
        <v>166</v>
      </c>
    </row>
    <row r="323" spans="1:3" x14ac:dyDescent="0.25">
      <c r="A323" s="79" t="s">
        <v>6927</v>
      </c>
      <c r="B323" s="86" t="s">
        <v>600</v>
      </c>
      <c r="C323" s="79">
        <f>VLOOKUP(GroupVertices[[#This Row],[Vertex]], Vertices[], MATCH("ID", Vertices[#Headers], 0), FALSE)</f>
        <v>546</v>
      </c>
    </row>
    <row r="324" spans="1:3" x14ac:dyDescent="0.25">
      <c r="A324" s="79" t="s">
        <v>6927</v>
      </c>
      <c r="B324" s="86" t="s">
        <v>609</v>
      </c>
      <c r="C324" s="79">
        <f>VLOOKUP(GroupVertices[[#This Row],[Vertex]], Vertices[], MATCH("ID", Vertices[#Headers], 0), FALSE)</f>
        <v>547</v>
      </c>
    </row>
    <row r="325" spans="1:3" x14ac:dyDescent="0.25">
      <c r="A325" s="79" t="s">
        <v>6927</v>
      </c>
      <c r="B325" s="86" t="s">
        <v>300</v>
      </c>
      <c r="C325" s="79">
        <f>VLOOKUP(GroupVertices[[#This Row],[Vertex]], Vertices[], MATCH("ID", Vertices[#Headers], 0), FALSE)</f>
        <v>168</v>
      </c>
    </row>
    <row r="326" spans="1:3" x14ac:dyDescent="0.25">
      <c r="A326" s="79" t="s">
        <v>6927</v>
      </c>
      <c r="B326" s="86" t="s">
        <v>302</v>
      </c>
      <c r="C326" s="79">
        <f>VLOOKUP(GroupVertices[[#This Row],[Vertex]], Vertices[], MATCH("ID", Vertices[#Headers], 0), FALSE)</f>
        <v>170</v>
      </c>
    </row>
    <row r="327" spans="1:3" x14ac:dyDescent="0.25">
      <c r="A327" s="79" t="s">
        <v>6927</v>
      </c>
      <c r="B327" s="86" t="s">
        <v>421</v>
      </c>
      <c r="C327" s="79">
        <f>VLOOKUP(GroupVertices[[#This Row],[Vertex]], Vertices[], MATCH("ID", Vertices[#Headers], 0), FALSE)</f>
        <v>336</v>
      </c>
    </row>
    <row r="328" spans="1:3" x14ac:dyDescent="0.25">
      <c r="A328" s="79" t="s">
        <v>6927</v>
      </c>
      <c r="B328" s="86" t="s">
        <v>750</v>
      </c>
      <c r="C328" s="79">
        <f>VLOOKUP(GroupVertices[[#This Row],[Vertex]], Vertices[], MATCH("ID", Vertices[#Headers], 0), FALSE)</f>
        <v>545</v>
      </c>
    </row>
    <row r="329" spans="1:3" x14ac:dyDescent="0.25">
      <c r="A329" s="79" t="s">
        <v>6928</v>
      </c>
      <c r="B329" s="86" t="s">
        <v>644</v>
      </c>
      <c r="C329" s="79">
        <f>VLOOKUP(GroupVertices[[#This Row],[Vertex]], Vertices[], MATCH("ID", Vertices[#Headers], 0), FALSE)</f>
        <v>130</v>
      </c>
    </row>
    <row r="330" spans="1:3" x14ac:dyDescent="0.25">
      <c r="A330" s="79" t="s">
        <v>6928</v>
      </c>
      <c r="B330" s="86" t="s">
        <v>279</v>
      </c>
      <c r="C330" s="79">
        <f>VLOOKUP(GroupVertices[[#This Row],[Vertex]], Vertices[], MATCH("ID", Vertices[#Headers], 0), FALSE)</f>
        <v>129</v>
      </c>
    </row>
    <row r="331" spans="1:3" x14ac:dyDescent="0.25">
      <c r="A331" s="79" t="s">
        <v>6928</v>
      </c>
      <c r="B331" s="86" t="s">
        <v>585</v>
      </c>
      <c r="C331" s="79">
        <f>VLOOKUP(GroupVertices[[#This Row],[Vertex]], Vertices[], MATCH("ID", Vertices[#Headers], 0), FALSE)</f>
        <v>526</v>
      </c>
    </row>
    <row r="332" spans="1:3" x14ac:dyDescent="0.25">
      <c r="A332" s="79" t="s">
        <v>6928</v>
      </c>
      <c r="B332" s="86" t="s">
        <v>583</v>
      </c>
      <c r="C332" s="79">
        <f>VLOOKUP(GroupVertices[[#This Row],[Vertex]], Vertices[], MATCH("ID", Vertices[#Headers], 0), FALSE)</f>
        <v>524</v>
      </c>
    </row>
    <row r="333" spans="1:3" x14ac:dyDescent="0.25">
      <c r="A333" s="79" t="s">
        <v>6928</v>
      </c>
      <c r="B333" s="86" t="s">
        <v>347</v>
      </c>
      <c r="C333" s="79">
        <f>VLOOKUP(GroupVertices[[#This Row],[Vertex]], Vertices[], MATCH("ID", Vertices[#Headers], 0), FALSE)</f>
        <v>231</v>
      </c>
    </row>
    <row r="334" spans="1:3" x14ac:dyDescent="0.25">
      <c r="A334" s="79" t="s">
        <v>6928</v>
      </c>
      <c r="B334" s="86" t="s">
        <v>751</v>
      </c>
      <c r="C334" s="79">
        <f>VLOOKUP(GroupVertices[[#This Row],[Vertex]], Vertices[], MATCH("ID", Vertices[#Headers], 0), FALSE)</f>
        <v>552</v>
      </c>
    </row>
    <row r="335" spans="1:3" x14ac:dyDescent="0.25">
      <c r="A335" s="79" t="s">
        <v>6928</v>
      </c>
      <c r="B335" s="86" t="s">
        <v>613</v>
      </c>
      <c r="C335" s="79">
        <f>VLOOKUP(GroupVertices[[#This Row],[Vertex]], Vertices[], MATCH("ID", Vertices[#Headers], 0), FALSE)</f>
        <v>557</v>
      </c>
    </row>
    <row r="336" spans="1:3" x14ac:dyDescent="0.25">
      <c r="A336" s="79" t="s">
        <v>6928</v>
      </c>
      <c r="B336" s="86" t="s">
        <v>622</v>
      </c>
      <c r="C336" s="79">
        <f>VLOOKUP(GroupVertices[[#This Row],[Vertex]], Vertices[], MATCH("ID", Vertices[#Headers], 0), FALSE)</f>
        <v>565</v>
      </c>
    </row>
    <row r="337" spans="1:3" x14ac:dyDescent="0.25">
      <c r="A337" s="79" t="s">
        <v>6928</v>
      </c>
      <c r="B337" s="86" t="s">
        <v>385</v>
      </c>
      <c r="C337" s="79">
        <f>VLOOKUP(GroupVertices[[#This Row],[Vertex]], Vertices[], MATCH("ID", Vertices[#Headers], 0), FALSE)</f>
        <v>289</v>
      </c>
    </row>
    <row r="338" spans="1:3" x14ac:dyDescent="0.25">
      <c r="A338" s="79" t="s">
        <v>6928</v>
      </c>
      <c r="B338" s="86" t="s">
        <v>606</v>
      </c>
      <c r="C338" s="79">
        <f>VLOOKUP(GroupVertices[[#This Row],[Vertex]], Vertices[], MATCH("ID", Vertices[#Headers], 0), FALSE)</f>
        <v>133</v>
      </c>
    </row>
    <row r="339" spans="1:3" x14ac:dyDescent="0.25">
      <c r="A339" s="79" t="s">
        <v>6928</v>
      </c>
      <c r="B339" s="86" t="s">
        <v>604</v>
      </c>
      <c r="C339" s="79">
        <f>VLOOKUP(GroupVertices[[#This Row],[Vertex]], Vertices[], MATCH("ID", Vertices[#Headers], 0), FALSE)</f>
        <v>551</v>
      </c>
    </row>
    <row r="340" spans="1:3" x14ac:dyDescent="0.25">
      <c r="A340" s="79" t="s">
        <v>6928</v>
      </c>
      <c r="B340" s="86" t="s">
        <v>605</v>
      </c>
      <c r="C340" s="79">
        <f>VLOOKUP(GroupVertices[[#This Row],[Vertex]], Vertices[], MATCH("ID", Vertices[#Headers], 0), FALSE)</f>
        <v>290</v>
      </c>
    </row>
    <row r="341" spans="1:3" x14ac:dyDescent="0.25">
      <c r="A341" s="79" t="s">
        <v>6928</v>
      </c>
      <c r="B341" s="86" t="s">
        <v>281</v>
      </c>
      <c r="C341" s="79">
        <f>VLOOKUP(GroupVertices[[#This Row],[Vertex]], Vertices[], MATCH("ID", Vertices[#Headers], 0), FALSE)</f>
        <v>132</v>
      </c>
    </row>
    <row r="342" spans="1:3" x14ac:dyDescent="0.25">
      <c r="A342" s="79" t="s">
        <v>6928</v>
      </c>
      <c r="B342" s="86" t="s">
        <v>282</v>
      </c>
      <c r="C342" s="79">
        <f>VLOOKUP(GroupVertices[[#This Row],[Vertex]], Vertices[], MATCH("ID", Vertices[#Headers], 0), FALSE)</f>
        <v>134</v>
      </c>
    </row>
    <row r="343" spans="1:3" x14ac:dyDescent="0.25">
      <c r="A343" s="79" t="s">
        <v>6928</v>
      </c>
      <c r="B343" s="86" t="s">
        <v>607</v>
      </c>
      <c r="C343" s="79">
        <f>VLOOKUP(GroupVertices[[#This Row],[Vertex]], Vertices[], MATCH("ID", Vertices[#Headers], 0), FALSE)</f>
        <v>553</v>
      </c>
    </row>
    <row r="344" spans="1:3" x14ac:dyDescent="0.25">
      <c r="A344" s="79" t="s">
        <v>6928</v>
      </c>
      <c r="B344" s="86" t="s">
        <v>612</v>
      </c>
      <c r="C344" s="79">
        <f>VLOOKUP(GroupVertices[[#This Row],[Vertex]], Vertices[], MATCH("ID", Vertices[#Headers], 0), FALSE)</f>
        <v>556</v>
      </c>
    </row>
    <row r="345" spans="1:3" x14ac:dyDescent="0.25">
      <c r="A345" s="79" t="s">
        <v>6928</v>
      </c>
      <c r="B345" s="86" t="s">
        <v>624</v>
      </c>
      <c r="C345" s="79">
        <f>VLOOKUP(GroupVertices[[#This Row],[Vertex]], Vertices[], MATCH("ID", Vertices[#Headers], 0), FALSE)</f>
        <v>567</v>
      </c>
    </row>
    <row r="346" spans="1:3" x14ac:dyDescent="0.25">
      <c r="A346" s="79" t="s">
        <v>6928</v>
      </c>
      <c r="B346" s="86" t="s">
        <v>578</v>
      </c>
      <c r="C346" s="79">
        <f>VLOOKUP(GroupVertices[[#This Row],[Vertex]], Vertices[], MATCH("ID", Vertices[#Headers], 0), FALSE)</f>
        <v>520</v>
      </c>
    </row>
    <row r="347" spans="1:3" x14ac:dyDescent="0.25">
      <c r="A347" s="79" t="s">
        <v>6928</v>
      </c>
      <c r="B347" s="86" t="s">
        <v>530</v>
      </c>
      <c r="C347" s="79">
        <f>VLOOKUP(GroupVertices[[#This Row],[Vertex]], Vertices[], MATCH("ID", Vertices[#Headers], 0), FALSE)</f>
        <v>468</v>
      </c>
    </row>
    <row r="348" spans="1:3" x14ac:dyDescent="0.25">
      <c r="A348" s="79" t="s">
        <v>6929</v>
      </c>
      <c r="B348" s="86" t="s">
        <v>428</v>
      </c>
      <c r="C348" s="79">
        <f>VLOOKUP(GroupVertices[[#This Row],[Vertex]], Vertices[], MATCH("ID", Vertices[#Headers], 0), FALSE)</f>
        <v>354</v>
      </c>
    </row>
    <row r="349" spans="1:3" x14ac:dyDescent="0.25">
      <c r="A349" s="79" t="s">
        <v>6929</v>
      </c>
      <c r="B349" s="86" t="s">
        <v>425</v>
      </c>
      <c r="C349" s="79">
        <f>VLOOKUP(GroupVertices[[#This Row],[Vertex]], Vertices[], MATCH("ID", Vertices[#Headers], 0), FALSE)</f>
        <v>341</v>
      </c>
    </row>
    <row r="350" spans="1:3" x14ac:dyDescent="0.25">
      <c r="A350" s="79" t="s">
        <v>6929</v>
      </c>
      <c r="B350" s="86" t="s">
        <v>696</v>
      </c>
      <c r="C350" s="79">
        <f>VLOOKUP(GroupVertices[[#This Row],[Vertex]], Vertices[], MATCH("ID", Vertices[#Headers], 0), FALSE)</f>
        <v>342</v>
      </c>
    </row>
    <row r="351" spans="1:3" x14ac:dyDescent="0.25">
      <c r="A351" s="79" t="s">
        <v>6929</v>
      </c>
      <c r="B351" s="86" t="s">
        <v>697</v>
      </c>
      <c r="C351" s="79">
        <f>VLOOKUP(GroupVertices[[#This Row],[Vertex]], Vertices[], MATCH("ID", Vertices[#Headers], 0), FALSE)</f>
        <v>343</v>
      </c>
    </row>
    <row r="352" spans="1:3" x14ac:dyDescent="0.25">
      <c r="A352" s="79" t="s">
        <v>6929</v>
      </c>
      <c r="B352" s="86" t="s">
        <v>698</v>
      </c>
      <c r="C352" s="79">
        <f>VLOOKUP(GroupVertices[[#This Row],[Vertex]], Vertices[], MATCH("ID", Vertices[#Headers], 0), FALSE)</f>
        <v>344</v>
      </c>
    </row>
    <row r="353" spans="1:3" x14ac:dyDescent="0.25">
      <c r="A353" s="79" t="s">
        <v>6929</v>
      </c>
      <c r="B353" s="86" t="s">
        <v>452</v>
      </c>
      <c r="C353" s="79">
        <f>VLOOKUP(GroupVertices[[#This Row],[Vertex]], Vertices[], MATCH("ID", Vertices[#Headers], 0), FALSE)</f>
        <v>353</v>
      </c>
    </row>
    <row r="354" spans="1:3" x14ac:dyDescent="0.25">
      <c r="A354" s="79" t="s">
        <v>6929</v>
      </c>
      <c r="B354" s="86" t="s">
        <v>392</v>
      </c>
      <c r="C354" s="79">
        <f>VLOOKUP(GroupVertices[[#This Row],[Vertex]], Vertices[], MATCH("ID", Vertices[#Headers], 0), FALSE)</f>
        <v>298</v>
      </c>
    </row>
    <row r="355" spans="1:3" x14ac:dyDescent="0.25">
      <c r="A355" s="79" t="s">
        <v>6929</v>
      </c>
      <c r="B355" s="86" t="s">
        <v>394</v>
      </c>
      <c r="C355" s="79">
        <f>VLOOKUP(GroupVertices[[#This Row],[Vertex]], Vertices[], MATCH("ID", Vertices[#Headers], 0), FALSE)</f>
        <v>300</v>
      </c>
    </row>
    <row r="356" spans="1:3" x14ac:dyDescent="0.25">
      <c r="A356" s="79" t="s">
        <v>6929</v>
      </c>
      <c r="B356" s="86" t="s">
        <v>354</v>
      </c>
      <c r="C356" s="79">
        <f>VLOOKUP(GroupVertices[[#This Row],[Vertex]], Vertices[], MATCH("ID", Vertices[#Headers], 0), FALSE)</f>
        <v>242</v>
      </c>
    </row>
    <row r="357" spans="1:3" x14ac:dyDescent="0.25">
      <c r="A357" s="79" t="s">
        <v>6929</v>
      </c>
      <c r="B357" s="86" t="s">
        <v>328</v>
      </c>
      <c r="C357" s="79">
        <f>VLOOKUP(GroupVertices[[#This Row],[Vertex]], Vertices[], MATCH("ID", Vertices[#Headers], 0), FALSE)</f>
        <v>209</v>
      </c>
    </row>
    <row r="358" spans="1:3" x14ac:dyDescent="0.25">
      <c r="A358" s="79" t="s">
        <v>6929</v>
      </c>
      <c r="B358" s="86" t="s">
        <v>329</v>
      </c>
      <c r="C358" s="79">
        <f>VLOOKUP(GroupVertices[[#This Row],[Vertex]], Vertices[], MATCH("ID", Vertices[#Headers], 0), FALSE)</f>
        <v>211</v>
      </c>
    </row>
    <row r="359" spans="1:3" x14ac:dyDescent="0.25">
      <c r="A359" s="79" t="s">
        <v>6929</v>
      </c>
      <c r="B359" s="86" t="s">
        <v>331</v>
      </c>
      <c r="C359" s="79">
        <f>VLOOKUP(GroupVertices[[#This Row],[Vertex]], Vertices[], MATCH("ID", Vertices[#Headers], 0), FALSE)</f>
        <v>213</v>
      </c>
    </row>
    <row r="360" spans="1:3" x14ac:dyDescent="0.25">
      <c r="A360" s="79" t="s">
        <v>6929</v>
      </c>
      <c r="B360" s="86" t="s">
        <v>336</v>
      </c>
      <c r="C360" s="79">
        <f>VLOOKUP(GroupVertices[[#This Row],[Vertex]], Vertices[], MATCH("ID", Vertices[#Headers], 0), FALSE)</f>
        <v>210</v>
      </c>
    </row>
    <row r="361" spans="1:3" x14ac:dyDescent="0.25">
      <c r="A361" s="79" t="s">
        <v>6929</v>
      </c>
      <c r="B361" s="86" t="s">
        <v>337</v>
      </c>
      <c r="C361" s="79">
        <f>VLOOKUP(GroupVertices[[#This Row],[Vertex]], Vertices[], MATCH("ID", Vertices[#Headers], 0), FALSE)</f>
        <v>219</v>
      </c>
    </row>
    <row r="362" spans="1:3" x14ac:dyDescent="0.25">
      <c r="A362" s="79" t="s">
        <v>6929</v>
      </c>
      <c r="B362" s="86" t="s">
        <v>666</v>
      </c>
      <c r="C362" s="79">
        <f>VLOOKUP(GroupVertices[[#This Row],[Vertex]], Vertices[], MATCH("ID", Vertices[#Headers], 0), FALSE)</f>
        <v>218</v>
      </c>
    </row>
    <row r="363" spans="1:3" x14ac:dyDescent="0.25">
      <c r="A363" s="79" t="s">
        <v>6929</v>
      </c>
      <c r="B363" s="86" t="s">
        <v>353</v>
      </c>
      <c r="C363" s="79">
        <f>VLOOKUP(GroupVertices[[#This Row],[Vertex]], Vertices[], MATCH("ID", Vertices[#Headers], 0), FALSE)</f>
        <v>241</v>
      </c>
    </row>
    <row r="364" spans="1:3" x14ac:dyDescent="0.25">
      <c r="A364" s="79" t="s">
        <v>6929</v>
      </c>
      <c r="B364" s="86" t="s">
        <v>378</v>
      </c>
      <c r="C364" s="79">
        <f>VLOOKUP(GroupVertices[[#This Row],[Vertex]], Vertices[], MATCH("ID", Vertices[#Headers], 0), FALSE)</f>
        <v>282</v>
      </c>
    </row>
    <row r="365" spans="1:3" x14ac:dyDescent="0.25">
      <c r="A365" s="79" t="s">
        <v>6929</v>
      </c>
      <c r="B365" s="86" t="s">
        <v>571</v>
      </c>
      <c r="C365" s="79">
        <f>VLOOKUP(GroupVertices[[#This Row],[Vertex]], Vertices[], MATCH("ID", Vertices[#Headers], 0), FALSE)</f>
        <v>513</v>
      </c>
    </row>
    <row r="366" spans="1:3" x14ac:dyDescent="0.25">
      <c r="A366" s="79" t="s">
        <v>6930</v>
      </c>
      <c r="B366" s="86" t="s">
        <v>566</v>
      </c>
      <c r="C366" s="79">
        <f>VLOOKUP(GroupVertices[[#This Row],[Vertex]], Vertices[], MATCH("ID", Vertices[#Headers], 0), FALSE)</f>
        <v>507</v>
      </c>
    </row>
    <row r="367" spans="1:3" x14ac:dyDescent="0.25">
      <c r="A367" s="79" t="s">
        <v>6930</v>
      </c>
      <c r="B367" s="86" t="s">
        <v>380</v>
      </c>
      <c r="C367" s="79">
        <f>VLOOKUP(GroupVertices[[#This Row],[Vertex]], Vertices[], MATCH("ID", Vertices[#Headers], 0), FALSE)</f>
        <v>284</v>
      </c>
    </row>
    <row r="368" spans="1:3" x14ac:dyDescent="0.25">
      <c r="A368" s="79" t="s">
        <v>6930</v>
      </c>
      <c r="B368" s="86" t="s">
        <v>461</v>
      </c>
      <c r="C368" s="79">
        <f>VLOOKUP(GroupVertices[[#This Row],[Vertex]], Vertices[], MATCH("ID", Vertices[#Headers], 0), FALSE)</f>
        <v>399</v>
      </c>
    </row>
    <row r="369" spans="1:3" x14ac:dyDescent="0.25">
      <c r="A369" s="79" t="s">
        <v>6930</v>
      </c>
      <c r="B369" s="86" t="s">
        <v>529</v>
      </c>
      <c r="C369" s="79">
        <f>VLOOKUP(GroupVertices[[#This Row],[Vertex]], Vertices[], MATCH("ID", Vertices[#Headers], 0), FALSE)</f>
        <v>467</v>
      </c>
    </row>
    <row r="370" spans="1:3" x14ac:dyDescent="0.25">
      <c r="A370" s="79" t="s">
        <v>6930</v>
      </c>
      <c r="B370" s="86" t="s">
        <v>272</v>
      </c>
      <c r="C370" s="79">
        <f>VLOOKUP(GroupVertices[[#This Row],[Vertex]], Vertices[], MATCH("ID", Vertices[#Headers], 0), FALSE)</f>
        <v>122</v>
      </c>
    </row>
    <row r="371" spans="1:3" x14ac:dyDescent="0.25">
      <c r="A371" s="79" t="s">
        <v>6930</v>
      </c>
      <c r="B371" s="86" t="s">
        <v>358</v>
      </c>
      <c r="C371" s="79">
        <f>VLOOKUP(GroupVertices[[#This Row],[Vertex]], Vertices[], MATCH("ID", Vertices[#Headers], 0), FALSE)</f>
        <v>246</v>
      </c>
    </row>
    <row r="372" spans="1:3" x14ac:dyDescent="0.25">
      <c r="A372" s="79" t="s">
        <v>6930</v>
      </c>
      <c r="B372" s="86" t="s">
        <v>283</v>
      </c>
      <c r="C372" s="79">
        <f>VLOOKUP(GroupVertices[[#This Row],[Vertex]], Vertices[], MATCH("ID", Vertices[#Headers], 0), FALSE)</f>
        <v>135</v>
      </c>
    </row>
    <row r="373" spans="1:3" x14ac:dyDescent="0.25">
      <c r="A373" s="79" t="s">
        <v>6930</v>
      </c>
      <c r="B373" s="86" t="s">
        <v>565</v>
      </c>
      <c r="C373" s="79">
        <f>VLOOKUP(GroupVertices[[#This Row],[Vertex]], Vertices[], MATCH("ID", Vertices[#Headers], 0), FALSE)</f>
        <v>75</v>
      </c>
    </row>
    <row r="374" spans="1:3" x14ac:dyDescent="0.25">
      <c r="A374" s="79" t="s">
        <v>6930</v>
      </c>
      <c r="B374" s="86" t="s">
        <v>234</v>
      </c>
      <c r="C374" s="79">
        <f>VLOOKUP(GroupVertices[[#This Row],[Vertex]], Vertices[], MATCH("ID", Vertices[#Headers], 0), FALSE)</f>
        <v>74</v>
      </c>
    </row>
    <row r="375" spans="1:3" x14ac:dyDescent="0.25">
      <c r="A375" s="79" t="s">
        <v>6930</v>
      </c>
      <c r="B375" s="86" t="s">
        <v>237</v>
      </c>
      <c r="C375" s="79">
        <f>VLOOKUP(GroupVertices[[#This Row],[Vertex]], Vertices[], MATCH("ID", Vertices[#Headers], 0), FALSE)</f>
        <v>79</v>
      </c>
    </row>
    <row r="376" spans="1:3" x14ac:dyDescent="0.25">
      <c r="A376" s="79" t="s">
        <v>6930</v>
      </c>
      <c r="B376" s="86" t="s">
        <v>285</v>
      </c>
      <c r="C376" s="79">
        <f>VLOOKUP(GroupVertices[[#This Row],[Vertex]], Vertices[], MATCH("ID", Vertices[#Headers], 0), FALSE)</f>
        <v>139</v>
      </c>
    </row>
    <row r="377" spans="1:3" x14ac:dyDescent="0.25">
      <c r="A377" s="79" t="s">
        <v>6930</v>
      </c>
      <c r="B377" s="86" t="s">
        <v>294</v>
      </c>
      <c r="C377" s="79">
        <f>VLOOKUP(GroupVertices[[#This Row],[Vertex]], Vertices[], MATCH("ID", Vertices[#Headers], 0), FALSE)</f>
        <v>155</v>
      </c>
    </row>
    <row r="378" spans="1:3" x14ac:dyDescent="0.25">
      <c r="A378" s="79" t="s">
        <v>6930</v>
      </c>
      <c r="B378" s="86" t="s">
        <v>357</v>
      </c>
      <c r="C378" s="79">
        <f>VLOOKUP(GroupVertices[[#This Row],[Vertex]], Vertices[], MATCH("ID", Vertices[#Headers], 0), FALSE)</f>
        <v>245</v>
      </c>
    </row>
    <row r="379" spans="1:3" x14ac:dyDescent="0.25">
      <c r="A379" s="79" t="s">
        <v>6931</v>
      </c>
      <c r="B379" s="86" t="s">
        <v>487</v>
      </c>
      <c r="C379" s="79">
        <f>VLOOKUP(GroupVertices[[#This Row],[Vertex]], Vertices[], MATCH("ID", Vertices[#Headers], 0), FALSE)</f>
        <v>427</v>
      </c>
    </row>
    <row r="380" spans="1:3" x14ac:dyDescent="0.25">
      <c r="A380" s="79" t="s">
        <v>6931</v>
      </c>
      <c r="B380" s="86" t="s">
        <v>495</v>
      </c>
      <c r="C380" s="79">
        <f>VLOOKUP(GroupVertices[[#This Row],[Vertex]], Vertices[], MATCH("ID", Vertices[#Headers], 0), FALSE)</f>
        <v>432</v>
      </c>
    </row>
    <row r="381" spans="1:3" x14ac:dyDescent="0.25">
      <c r="A381" s="79" t="s">
        <v>6931</v>
      </c>
      <c r="B381" s="86" t="s">
        <v>493</v>
      </c>
      <c r="C381" s="79">
        <f>VLOOKUP(GroupVertices[[#This Row],[Vertex]], Vertices[], MATCH("ID", Vertices[#Headers], 0), FALSE)</f>
        <v>430</v>
      </c>
    </row>
    <row r="382" spans="1:3" x14ac:dyDescent="0.25">
      <c r="A382" s="79" t="s">
        <v>6931</v>
      </c>
      <c r="B382" s="86" t="s">
        <v>729</v>
      </c>
      <c r="C382" s="79">
        <f>VLOOKUP(GroupVertices[[#This Row],[Vertex]], Vertices[], MATCH("ID", Vertices[#Headers], 0), FALSE)</f>
        <v>484</v>
      </c>
    </row>
    <row r="383" spans="1:3" x14ac:dyDescent="0.25">
      <c r="A383" s="79" t="s">
        <v>6931</v>
      </c>
      <c r="B383" s="86" t="s">
        <v>457</v>
      </c>
      <c r="C383" s="79">
        <f>VLOOKUP(GroupVertices[[#This Row],[Vertex]], Vertices[], MATCH("ID", Vertices[#Headers], 0), FALSE)</f>
        <v>395</v>
      </c>
    </row>
    <row r="384" spans="1:3" x14ac:dyDescent="0.25">
      <c r="A384" s="79" t="s">
        <v>6931</v>
      </c>
      <c r="B384" s="86" t="s">
        <v>447</v>
      </c>
      <c r="C384" s="79">
        <f>VLOOKUP(GroupVertices[[#This Row],[Vertex]], Vertices[], MATCH("ID", Vertices[#Headers], 0), FALSE)</f>
        <v>379</v>
      </c>
    </row>
    <row r="385" spans="1:3" x14ac:dyDescent="0.25">
      <c r="A385" s="79" t="s">
        <v>6931</v>
      </c>
      <c r="B385" s="86" t="s">
        <v>445</v>
      </c>
      <c r="C385" s="79">
        <f>VLOOKUP(GroupVertices[[#This Row],[Vertex]], Vertices[], MATCH("ID", Vertices[#Headers], 0), FALSE)</f>
        <v>372</v>
      </c>
    </row>
    <row r="386" spans="1:3" x14ac:dyDescent="0.25">
      <c r="A386" s="79" t="s">
        <v>6931</v>
      </c>
      <c r="B386" s="86" t="s">
        <v>543</v>
      </c>
      <c r="C386" s="79">
        <f>VLOOKUP(GroupVertices[[#This Row],[Vertex]], Vertices[], MATCH("ID", Vertices[#Headers], 0), FALSE)</f>
        <v>374</v>
      </c>
    </row>
    <row r="387" spans="1:3" x14ac:dyDescent="0.25">
      <c r="A387" s="79" t="s">
        <v>6931</v>
      </c>
      <c r="B387" s="86" t="s">
        <v>473</v>
      </c>
      <c r="C387" s="79">
        <f>VLOOKUP(GroupVertices[[#This Row],[Vertex]], Vertices[], MATCH("ID", Vertices[#Headers], 0), FALSE)</f>
        <v>413</v>
      </c>
    </row>
    <row r="388" spans="1:3" x14ac:dyDescent="0.25">
      <c r="A388" s="79" t="s">
        <v>6931</v>
      </c>
      <c r="B388" s="86" t="s">
        <v>707</v>
      </c>
      <c r="C388" s="79">
        <f>VLOOKUP(GroupVertices[[#This Row],[Vertex]], Vertices[], MATCH("ID", Vertices[#Headers], 0), FALSE)</f>
        <v>373</v>
      </c>
    </row>
    <row r="389" spans="1:3" x14ac:dyDescent="0.25">
      <c r="A389" s="79" t="s">
        <v>6931</v>
      </c>
      <c r="B389" s="86" t="s">
        <v>484</v>
      </c>
      <c r="C389" s="79">
        <f>VLOOKUP(GroupVertices[[#This Row],[Vertex]], Vertices[], MATCH("ID", Vertices[#Headers], 0), FALSE)</f>
        <v>424</v>
      </c>
    </row>
    <row r="390" spans="1:3" x14ac:dyDescent="0.25">
      <c r="A390" s="79" t="s">
        <v>6931</v>
      </c>
      <c r="B390" s="86" t="s">
        <v>708</v>
      </c>
      <c r="C390" s="79">
        <f>VLOOKUP(GroupVertices[[#This Row],[Vertex]], Vertices[], MATCH("ID", Vertices[#Headers], 0), FALSE)</f>
        <v>375</v>
      </c>
    </row>
    <row r="391" spans="1:3" x14ac:dyDescent="0.25">
      <c r="A391" s="79" t="s">
        <v>6932</v>
      </c>
      <c r="B391" s="86" t="s">
        <v>406</v>
      </c>
      <c r="C391" s="79">
        <f>VLOOKUP(GroupVertices[[#This Row],[Vertex]], Vertices[], MATCH("ID", Vertices[#Headers], 0), FALSE)</f>
        <v>316</v>
      </c>
    </row>
    <row r="392" spans="1:3" x14ac:dyDescent="0.25">
      <c r="A392" s="79" t="s">
        <v>6932</v>
      </c>
      <c r="B392" s="86" t="s">
        <v>738</v>
      </c>
      <c r="C392" s="79">
        <f>VLOOKUP(GroupVertices[[#This Row],[Vertex]], Vertices[], MATCH("ID", Vertices[#Headers], 0), FALSE)</f>
        <v>522</v>
      </c>
    </row>
    <row r="393" spans="1:3" x14ac:dyDescent="0.25">
      <c r="A393" s="79" t="s">
        <v>6932</v>
      </c>
      <c r="B393" s="86" t="s">
        <v>737</v>
      </c>
      <c r="C393" s="79">
        <f>VLOOKUP(GroupVertices[[#This Row],[Vertex]], Vertices[], MATCH("ID", Vertices[#Headers], 0), FALSE)</f>
        <v>521</v>
      </c>
    </row>
    <row r="394" spans="1:3" x14ac:dyDescent="0.25">
      <c r="A394" s="79" t="s">
        <v>6932</v>
      </c>
      <c r="B394" s="86" t="s">
        <v>463</v>
      </c>
      <c r="C394" s="79">
        <f>VLOOKUP(GroupVertices[[#This Row],[Vertex]], Vertices[], MATCH("ID", Vertices[#Headers], 0), FALSE)</f>
        <v>401</v>
      </c>
    </row>
    <row r="395" spans="1:3" x14ac:dyDescent="0.25">
      <c r="A395" s="79" t="s">
        <v>6932</v>
      </c>
      <c r="B395" s="86" t="s">
        <v>422</v>
      </c>
      <c r="C395" s="79">
        <f>VLOOKUP(GroupVertices[[#This Row],[Vertex]], Vertices[], MATCH("ID", Vertices[#Headers], 0), FALSE)</f>
        <v>337</v>
      </c>
    </row>
    <row r="396" spans="1:3" x14ac:dyDescent="0.25">
      <c r="A396" s="79" t="s">
        <v>6932</v>
      </c>
      <c r="B396" s="86" t="s">
        <v>580</v>
      </c>
      <c r="C396" s="79">
        <f>VLOOKUP(GroupVertices[[#This Row],[Vertex]], Vertices[], MATCH("ID", Vertices[#Headers], 0), FALSE)</f>
        <v>138</v>
      </c>
    </row>
    <row r="397" spans="1:3" x14ac:dyDescent="0.25">
      <c r="A397" s="79" t="s">
        <v>6932</v>
      </c>
      <c r="B397" s="86" t="s">
        <v>284</v>
      </c>
      <c r="C397" s="79">
        <f>VLOOKUP(GroupVertices[[#This Row],[Vertex]], Vertices[], MATCH("ID", Vertices[#Headers], 0), FALSE)</f>
        <v>136</v>
      </c>
    </row>
    <row r="398" spans="1:3" x14ac:dyDescent="0.25">
      <c r="A398" s="79" t="s">
        <v>6932</v>
      </c>
      <c r="B398" s="86" t="s">
        <v>645</v>
      </c>
      <c r="C398" s="79">
        <f>VLOOKUP(GroupVertices[[#This Row],[Vertex]], Vertices[], MATCH("ID", Vertices[#Headers], 0), FALSE)</f>
        <v>137</v>
      </c>
    </row>
    <row r="399" spans="1:3" x14ac:dyDescent="0.25">
      <c r="A399" s="79" t="s">
        <v>6932</v>
      </c>
      <c r="B399" s="86" t="s">
        <v>322</v>
      </c>
      <c r="C399" s="79">
        <f>VLOOKUP(GroupVertices[[#This Row],[Vertex]], Vertices[], MATCH("ID", Vertices[#Headers], 0), FALSE)</f>
        <v>199</v>
      </c>
    </row>
    <row r="400" spans="1:3" x14ac:dyDescent="0.25">
      <c r="A400" s="79" t="s">
        <v>6932</v>
      </c>
      <c r="B400" s="86" t="s">
        <v>573</v>
      </c>
      <c r="C400" s="79">
        <f>VLOOKUP(GroupVertices[[#This Row],[Vertex]], Vertices[], MATCH("ID", Vertices[#Headers], 0), FALSE)</f>
        <v>515</v>
      </c>
    </row>
    <row r="401" spans="1:3" x14ac:dyDescent="0.25">
      <c r="A401" s="79" t="s">
        <v>6932</v>
      </c>
      <c r="B401" s="86" t="s">
        <v>616</v>
      </c>
      <c r="C401" s="79">
        <f>VLOOKUP(GroupVertices[[#This Row],[Vertex]], Vertices[], MATCH("ID", Vertices[#Headers], 0), FALSE)</f>
        <v>516</v>
      </c>
    </row>
    <row r="402" spans="1:3" x14ac:dyDescent="0.25">
      <c r="A402" s="79" t="s">
        <v>6932</v>
      </c>
      <c r="B402" s="86" t="s">
        <v>572</v>
      </c>
      <c r="C402" s="79">
        <f>VLOOKUP(GroupVertices[[#This Row],[Vertex]], Vertices[], MATCH("ID", Vertices[#Headers], 0), FALSE)</f>
        <v>514</v>
      </c>
    </row>
    <row r="403" spans="1:3" x14ac:dyDescent="0.25">
      <c r="A403" s="79" t="s">
        <v>6933</v>
      </c>
      <c r="B403" s="86" t="s">
        <v>633</v>
      </c>
      <c r="C403" s="79">
        <f>VLOOKUP(GroupVertices[[#This Row],[Vertex]], Vertices[], MATCH("ID", Vertices[#Headers], 0), FALSE)</f>
        <v>42</v>
      </c>
    </row>
    <row r="404" spans="1:3" x14ac:dyDescent="0.25">
      <c r="A404" s="79" t="s">
        <v>6933</v>
      </c>
      <c r="B404" s="86" t="s">
        <v>213</v>
      </c>
      <c r="C404" s="79">
        <f>VLOOKUP(GroupVertices[[#This Row],[Vertex]], Vertices[], MATCH("ID", Vertices[#Headers], 0), FALSE)</f>
        <v>40</v>
      </c>
    </row>
    <row r="405" spans="1:3" x14ac:dyDescent="0.25">
      <c r="A405" s="79" t="s">
        <v>6933</v>
      </c>
      <c r="B405" s="86" t="s">
        <v>231</v>
      </c>
      <c r="C405" s="79">
        <f>VLOOKUP(GroupVertices[[#This Row],[Vertex]], Vertices[], MATCH("ID", Vertices[#Headers], 0), FALSE)</f>
        <v>69</v>
      </c>
    </row>
    <row r="406" spans="1:3" x14ac:dyDescent="0.25">
      <c r="A406" s="79" t="s">
        <v>6933</v>
      </c>
      <c r="B406" s="86" t="s">
        <v>259</v>
      </c>
      <c r="C406" s="79">
        <f>VLOOKUP(GroupVertices[[#This Row],[Vertex]], Vertices[], MATCH("ID", Vertices[#Headers], 0), FALSE)</f>
        <v>111</v>
      </c>
    </row>
    <row r="407" spans="1:3" x14ac:dyDescent="0.25">
      <c r="A407" s="79" t="s">
        <v>6933</v>
      </c>
      <c r="B407" s="86" t="s">
        <v>635</v>
      </c>
      <c r="C407" s="79">
        <f>VLOOKUP(GroupVertices[[#This Row],[Vertex]], Vertices[], MATCH("ID", Vertices[#Headers], 0), FALSE)</f>
        <v>65</v>
      </c>
    </row>
    <row r="408" spans="1:3" x14ac:dyDescent="0.25">
      <c r="A408" s="79" t="s">
        <v>6933</v>
      </c>
      <c r="B408" s="86" t="s">
        <v>240</v>
      </c>
      <c r="C408" s="79">
        <f>VLOOKUP(GroupVertices[[#This Row],[Vertex]], Vertices[], MATCH("ID", Vertices[#Headers], 0), FALSE)</f>
        <v>82</v>
      </c>
    </row>
    <row r="409" spans="1:3" x14ac:dyDescent="0.25">
      <c r="A409" s="79" t="s">
        <v>6933</v>
      </c>
      <c r="B409" s="86" t="s">
        <v>257</v>
      </c>
      <c r="C409" s="79">
        <f>VLOOKUP(GroupVertices[[#This Row],[Vertex]], Vertices[], MATCH("ID", Vertices[#Headers], 0), FALSE)</f>
        <v>43</v>
      </c>
    </row>
    <row r="410" spans="1:3" x14ac:dyDescent="0.25">
      <c r="A410" s="79" t="s">
        <v>6933</v>
      </c>
      <c r="B410" s="86" t="s">
        <v>258</v>
      </c>
      <c r="C410" s="79">
        <f>VLOOKUP(GroupVertices[[#This Row],[Vertex]], Vertices[], MATCH("ID", Vertices[#Headers], 0), FALSE)</f>
        <v>41</v>
      </c>
    </row>
    <row r="411" spans="1:3" x14ac:dyDescent="0.25">
      <c r="A411" s="79" t="s">
        <v>6933</v>
      </c>
      <c r="B411" s="86" t="s">
        <v>636</v>
      </c>
      <c r="C411" s="79">
        <f>VLOOKUP(GroupVertices[[#This Row],[Vertex]], Vertices[], MATCH("ID", Vertices[#Headers], 0), FALSE)</f>
        <v>66</v>
      </c>
    </row>
    <row r="412" spans="1:3" x14ac:dyDescent="0.25">
      <c r="A412" s="79" t="s">
        <v>6933</v>
      </c>
      <c r="B412" s="86" t="s">
        <v>229</v>
      </c>
      <c r="C412" s="79">
        <f>VLOOKUP(GroupVertices[[#This Row],[Vertex]], Vertices[], MATCH("ID", Vertices[#Headers], 0), FALSE)</f>
        <v>64</v>
      </c>
    </row>
    <row r="413" spans="1:3" x14ac:dyDescent="0.25">
      <c r="A413" s="79" t="s">
        <v>6934</v>
      </c>
      <c r="B413" s="86" t="s">
        <v>477</v>
      </c>
      <c r="C413" s="79">
        <f>VLOOKUP(GroupVertices[[#This Row],[Vertex]], Vertices[], MATCH("ID", Vertices[#Headers], 0), FALSE)</f>
        <v>417</v>
      </c>
    </row>
    <row r="414" spans="1:3" x14ac:dyDescent="0.25">
      <c r="A414" s="79" t="s">
        <v>6934</v>
      </c>
      <c r="B414" s="86" t="s">
        <v>504</v>
      </c>
      <c r="C414" s="79">
        <f>VLOOKUP(GroupVertices[[#This Row],[Vertex]], Vertices[], MATCH("ID", Vertices[#Headers], 0), FALSE)</f>
        <v>446</v>
      </c>
    </row>
    <row r="415" spans="1:3" x14ac:dyDescent="0.25">
      <c r="A415" s="79" t="s">
        <v>6934</v>
      </c>
      <c r="B415" s="86" t="s">
        <v>478</v>
      </c>
      <c r="C415" s="79">
        <f>VLOOKUP(GroupVertices[[#This Row],[Vertex]], Vertices[], MATCH("ID", Vertices[#Headers], 0), FALSE)</f>
        <v>418</v>
      </c>
    </row>
    <row r="416" spans="1:3" x14ac:dyDescent="0.25">
      <c r="A416" s="79" t="s">
        <v>6934</v>
      </c>
      <c r="B416" s="86" t="s">
        <v>498</v>
      </c>
      <c r="C416" s="79">
        <f>VLOOKUP(GroupVertices[[#This Row],[Vertex]], Vertices[], MATCH("ID", Vertices[#Headers], 0), FALSE)</f>
        <v>436</v>
      </c>
    </row>
    <row r="417" spans="1:3" x14ac:dyDescent="0.25">
      <c r="A417" s="79" t="s">
        <v>6934</v>
      </c>
      <c r="B417" s="86" t="s">
        <v>526</v>
      </c>
      <c r="C417" s="79">
        <f>VLOOKUP(GroupVertices[[#This Row],[Vertex]], Vertices[], MATCH("ID", Vertices[#Headers], 0), FALSE)</f>
        <v>465</v>
      </c>
    </row>
    <row r="418" spans="1:3" x14ac:dyDescent="0.25">
      <c r="A418" s="79" t="s">
        <v>6934</v>
      </c>
      <c r="B418" s="86" t="s">
        <v>471</v>
      </c>
      <c r="C418" s="79">
        <f>VLOOKUP(GroupVertices[[#This Row],[Vertex]], Vertices[], MATCH("ID", Vertices[#Headers], 0), FALSE)</f>
        <v>409</v>
      </c>
    </row>
    <row r="419" spans="1:3" x14ac:dyDescent="0.25">
      <c r="A419" s="79" t="s">
        <v>6934</v>
      </c>
      <c r="B419" s="86" t="s">
        <v>524</v>
      </c>
      <c r="C419" s="79">
        <f>VLOOKUP(GroupVertices[[#This Row],[Vertex]], Vertices[], MATCH("ID", Vertices[#Headers], 0), FALSE)</f>
        <v>411</v>
      </c>
    </row>
    <row r="420" spans="1:3" x14ac:dyDescent="0.25">
      <c r="A420" s="79" t="s">
        <v>6934</v>
      </c>
      <c r="B420" s="86" t="s">
        <v>499</v>
      </c>
      <c r="C420" s="79">
        <f>VLOOKUP(GroupVertices[[#This Row],[Vertex]], Vertices[], MATCH("ID", Vertices[#Headers], 0), FALSE)</f>
        <v>437</v>
      </c>
    </row>
    <row r="421" spans="1:3" x14ac:dyDescent="0.25">
      <c r="A421" s="79" t="s">
        <v>6934</v>
      </c>
      <c r="B421" s="86" t="s">
        <v>525</v>
      </c>
      <c r="C421" s="79">
        <f>VLOOKUP(GroupVertices[[#This Row],[Vertex]], Vertices[], MATCH("ID", Vertices[#Headers], 0), FALSE)</f>
        <v>410</v>
      </c>
    </row>
    <row r="422" spans="1:3" x14ac:dyDescent="0.25">
      <c r="A422" s="79" t="s">
        <v>6935</v>
      </c>
      <c r="B422" s="86" t="s">
        <v>266</v>
      </c>
      <c r="C422" s="79">
        <f>VLOOKUP(GroupVertices[[#This Row],[Vertex]], Vertices[], MATCH("ID", Vertices[#Headers], 0), FALSE)</f>
        <v>92</v>
      </c>
    </row>
    <row r="423" spans="1:3" x14ac:dyDescent="0.25">
      <c r="A423" s="79" t="s">
        <v>6935</v>
      </c>
      <c r="B423" s="86" t="s">
        <v>247</v>
      </c>
      <c r="C423" s="79">
        <f>VLOOKUP(GroupVertices[[#This Row],[Vertex]], Vertices[], MATCH("ID", Vertices[#Headers], 0), FALSE)</f>
        <v>91</v>
      </c>
    </row>
    <row r="424" spans="1:3" x14ac:dyDescent="0.25">
      <c r="A424" s="79" t="s">
        <v>6935</v>
      </c>
      <c r="B424" s="86" t="s">
        <v>254</v>
      </c>
      <c r="C424" s="79">
        <f>VLOOKUP(GroupVertices[[#This Row],[Vertex]], Vertices[], MATCH("ID", Vertices[#Headers], 0), FALSE)</f>
        <v>103</v>
      </c>
    </row>
    <row r="425" spans="1:3" x14ac:dyDescent="0.25">
      <c r="A425" s="79" t="s">
        <v>6935</v>
      </c>
      <c r="B425" s="86" t="s">
        <v>262</v>
      </c>
      <c r="C425" s="79">
        <f>VLOOKUP(GroupVertices[[#This Row],[Vertex]], Vertices[], MATCH("ID", Vertices[#Headers], 0), FALSE)</f>
        <v>114</v>
      </c>
    </row>
    <row r="426" spans="1:3" x14ac:dyDescent="0.25">
      <c r="A426" s="79" t="s">
        <v>6935</v>
      </c>
      <c r="B426" s="86" t="s">
        <v>252</v>
      </c>
      <c r="C426" s="79">
        <f>VLOOKUP(GroupVertices[[#This Row],[Vertex]], Vertices[], MATCH("ID", Vertices[#Headers], 0), FALSE)</f>
        <v>99</v>
      </c>
    </row>
    <row r="427" spans="1:3" x14ac:dyDescent="0.25">
      <c r="A427" s="79" t="s">
        <v>6935</v>
      </c>
      <c r="B427" s="86" t="s">
        <v>265</v>
      </c>
      <c r="C427" s="79">
        <f>VLOOKUP(GroupVertices[[#This Row],[Vertex]], Vertices[], MATCH("ID", Vertices[#Headers], 0), FALSE)</f>
        <v>101</v>
      </c>
    </row>
    <row r="428" spans="1:3" x14ac:dyDescent="0.25">
      <c r="A428" s="79" t="s">
        <v>6935</v>
      </c>
      <c r="B428" s="86" t="s">
        <v>260</v>
      </c>
      <c r="C428" s="79">
        <f>VLOOKUP(GroupVertices[[#This Row],[Vertex]], Vertices[], MATCH("ID", Vertices[#Headers], 0), FALSE)</f>
        <v>112</v>
      </c>
    </row>
    <row r="429" spans="1:3" x14ac:dyDescent="0.25">
      <c r="A429" s="79" t="s">
        <v>6935</v>
      </c>
      <c r="B429" s="86" t="s">
        <v>641</v>
      </c>
      <c r="C429" s="79">
        <f>VLOOKUP(GroupVertices[[#This Row],[Vertex]], Vertices[], MATCH("ID", Vertices[#Headers], 0), FALSE)</f>
        <v>100</v>
      </c>
    </row>
    <row r="430" spans="1:3" x14ac:dyDescent="0.25">
      <c r="A430" s="79" t="s">
        <v>6936</v>
      </c>
      <c r="B430" s="86" t="s">
        <v>449</v>
      </c>
      <c r="C430" s="79">
        <f>VLOOKUP(GroupVertices[[#This Row],[Vertex]], Vertices[], MATCH("ID", Vertices[#Headers], 0), FALSE)</f>
        <v>382</v>
      </c>
    </row>
    <row r="431" spans="1:3" x14ac:dyDescent="0.25">
      <c r="A431" s="79" t="s">
        <v>6936</v>
      </c>
      <c r="B431" s="86" t="s">
        <v>460</v>
      </c>
      <c r="C431" s="79">
        <f>VLOOKUP(GroupVertices[[#This Row],[Vertex]], Vertices[], MATCH("ID", Vertices[#Headers], 0), FALSE)</f>
        <v>398</v>
      </c>
    </row>
    <row r="432" spans="1:3" x14ac:dyDescent="0.25">
      <c r="A432" s="79" t="s">
        <v>6936</v>
      </c>
      <c r="B432" s="86" t="s">
        <v>459</v>
      </c>
      <c r="C432" s="79">
        <f>VLOOKUP(GroupVertices[[#This Row],[Vertex]], Vertices[], MATCH("ID", Vertices[#Headers], 0), FALSE)</f>
        <v>397</v>
      </c>
    </row>
    <row r="433" spans="1:3" x14ac:dyDescent="0.25">
      <c r="A433" s="79" t="s">
        <v>6936</v>
      </c>
      <c r="B433" s="86" t="s">
        <v>725</v>
      </c>
      <c r="C433" s="79">
        <f>VLOOKUP(GroupVertices[[#This Row],[Vertex]], Vertices[], MATCH("ID", Vertices[#Headers], 0), FALSE)</f>
        <v>476</v>
      </c>
    </row>
    <row r="434" spans="1:3" x14ac:dyDescent="0.25">
      <c r="A434" s="79" t="s">
        <v>6936</v>
      </c>
      <c r="B434" s="86" t="s">
        <v>538</v>
      </c>
      <c r="C434" s="79">
        <f>VLOOKUP(GroupVertices[[#This Row],[Vertex]], Vertices[], MATCH("ID", Vertices[#Headers], 0), FALSE)</f>
        <v>384</v>
      </c>
    </row>
    <row r="435" spans="1:3" x14ac:dyDescent="0.25">
      <c r="A435" s="79" t="s">
        <v>6936</v>
      </c>
      <c r="B435" s="86" t="s">
        <v>539</v>
      </c>
      <c r="C435" s="79">
        <f>VLOOKUP(GroupVertices[[#This Row],[Vertex]], Vertices[], MATCH("ID", Vertices[#Headers], 0), FALSE)</f>
        <v>477</v>
      </c>
    </row>
    <row r="436" spans="1:3" x14ac:dyDescent="0.25">
      <c r="A436" s="79" t="s">
        <v>6936</v>
      </c>
      <c r="B436" s="86" t="s">
        <v>711</v>
      </c>
      <c r="C436" s="79">
        <f>VLOOKUP(GroupVertices[[#This Row],[Vertex]], Vertices[], MATCH("ID", Vertices[#Headers], 0), FALSE)</f>
        <v>383</v>
      </c>
    </row>
    <row r="437" spans="1:3" x14ac:dyDescent="0.25">
      <c r="A437" s="79" t="s">
        <v>6937</v>
      </c>
      <c r="B437" s="86" t="s">
        <v>511</v>
      </c>
      <c r="C437" s="79">
        <f>VLOOKUP(GroupVertices[[#This Row],[Vertex]], Vertices[], MATCH("ID", Vertices[#Headers], 0), FALSE)</f>
        <v>454</v>
      </c>
    </row>
    <row r="438" spans="1:3" x14ac:dyDescent="0.25">
      <c r="A438" s="79" t="s">
        <v>6937</v>
      </c>
      <c r="B438" s="86" t="s">
        <v>507</v>
      </c>
      <c r="C438" s="79">
        <f>VLOOKUP(GroupVertices[[#This Row],[Vertex]], Vertices[], MATCH("ID", Vertices[#Headers], 0), FALSE)</f>
        <v>451</v>
      </c>
    </row>
    <row r="439" spans="1:3" x14ac:dyDescent="0.25">
      <c r="A439" s="79" t="s">
        <v>6937</v>
      </c>
      <c r="B439" s="86" t="s">
        <v>509</v>
      </c>
      <c r="C439" s="79">
        <f>VLOOKUP(GroupVertices[[#This Row],[Vertex]], Vertices[], MATCH("ID", Vertices[#Headers], 0), FALSE)</f>
        <v>453</v>
      </c>
    </row>
    <row r="440" spans="1:3" x14ac:dyDescent="0.25">
      <c r="A440" s="79" t="s">
        <v>6937</v>
      </c>
      <c r="B440" s="86" t="s">
        <v>506</v>
      </c>
      <c r="C440" s="79">
        <f>VLOOKUP(GroupVertices[[#This Row],[Vertex]], Vertices[], MATCH("ID", Vertices[#Headers], 0), FALSE)</f>
        <v>448</v>
      </c>
    </row>
    <row r="441" spans="1:3" x14ac:dyDescent="0.25">
      <c r="A441" s="79" t="s">
        <v>6937</v>
      </c>
      <c r="B441" s="86" t="s">
        <v>510</v>
      </c>
      <c r="C441" s="79">
        <f>VLOOKUP(GroupVertices[[#This Row],[Vertex]], Vertices[], MATCH("ID", Vertices[#Headers], 0), FALSE)</f>
        <v>450</v>
      </c>
    </row>
    <row r="442" spans="1:3" x14ac:dyDescent="0.25">
      <c r="A442" s="79" t="s">
        <v>6937</v>
      </c>
      <c r="B442" s="86" t="s">
        <v>508</v>
      </c>
      <c r="C442" s="79">
        <f>VLOOKUP(GroupVertices[[#This Row],[Vertex]], Vertices[], MATCH("ID", Vertices[#Headers], 0), FALSE)</f>
        <v>452</v>
      </c>
    </row>
    <row r="443" spans="1:3" x14ac:dyDescent="0.25">
      <c r="A443" s="79" t="s">
        <v>6937</v>
      </c>
      <c r="B443" s="86" t="s">
        <v>719</v>
      </c>
      <c r="C443" s="79">
        <f>VLOOKUP(GroupVertices[[#This Row],[Vertex]], Vertices[], MATCH("ID", Vertices[#Headers], 0), FALSE)</f>
        <v>449</v>
      </c>
    </row>
    <row r="444" spans="1:3" x14ac:dyDescent="0.25">
      <c r="A444" s="79" t="s">
        <v>6938</v>
      </c>
      <c r="B444" s="86" t="s">
        <v>655</v>
      </c>
      <c r="C444" s="79">
        <f>VLOOKUP(GroupVertices[[#This Row],[Vertex]], Vertices[], MATCH("ID", Vertices[#Headers], 0), FALSE)</f>
        <v>164</v>
      </c>
    </row>
    <row r="445" spans="1:3" x14ac:dyDescent="0.25">
      <c r="A445" s="79" t="s">
        <v>6938</v>
      </c>
      <c r="B445" s="86" t="s">
        <v>297</v>
      </c>
      <c r="C445" s="79">
        <f>VLOOKUP(GroupVertices[[#This Row],[Vertex]], Vertices[], MATCH("ID", Vertices[#Headers], 0), FALSE)</f>
        <v>158</v>
      </c>
    </row>
    <row r="446" spans="1:3" x14ac:dyDescent="0.25">
      <c r="A446" s="79" t="s">
        <v>6938</v>
      </c>
      <c r="B446" s="86" t="s">
        <v>650</v>
      </c>
      <c r="C446" s="79">
        <f>VLOOKUP(GroupVertices[[#This Row],[Vertex]], Vertices[], MATCH("ID", Vertices[#Headers], 0), FALSE)</f>
        <v>159</v>
      </c>
    </row>
    <row r="447" spans="1:3" x14ac:dyDescent="0.25">
      <c r="A447" s="79" t="s">
        <v>6938</v>
      </c>
      <c r="B447" s="86" t="s">
        <v>651</v>
      </c>
      <c r="C447" s="79">
        <f>VLOOKUP(GroupVertices[[#This Row],[Vertex]], Vertices[], MATCH("ID", Vertices[#Headers], 0), FALSE)</f>
        <v>160</v>
      </c>
    </row>
    <row r="448" spans="1:3" x14ac:dyDescent="0.25">
      <c r="A448" s="79" t="s">
        <v>6938</v>
      </c>
      <c r="B448" s="86" t="s">
        <v>652</v>
      </c>
      <c r="C448" s="79">
        <f>VLOOKUP(GroupVertices[[#This Row],[Vertex]], Vertices[], MATCH("ID", Vertices[#Headers], 0), FALSE)</f>
        <v>161</v>
      </c>
    </row>
    <row r="449" spans="1:3" x14ac:dyDescent="0.25">
      <c r="A449" s="79" t="s">
        <v>6938</v>
      </c>
      <c r="B449" s="86" t="s">
        <v>653</v>
      </c>
      <c r="C449" s="79">
        <f>VLOOKUP(GroupVertices[[#This Row],[Vertex]], Vertices[], MATCH("ID", Vertices[#Headers], 0), FALSE)</f>
        <v>162</v>
      </c>
    </row>
    <row r="450" spans="1:3" x14ac:dyDescent="0.25">
      <c r="A450" s="79" t="s">
        <v>6938</v>
      </c>
      <c r="B450" s="86" t="s">
        <v>654</v>
      </c>
      <c r="C450" s="79">
        <f>VLOOKUP(GroupVertices[[#This Row],[Vertex]], Vertices[], MATCH("ID", Vertices[#Headers], 0), FALSE)</f>
        <v>163</v>
      </c>
    </row>
    <row r="451" spans="1:3" x14ac:dyDescent="0.25">
      <c r="A451" s="79" t="s">
        <v>6939</v>
      </c>
      <c r="B451" s="86" t="s">
        <v>682</v>
      </c>
      <c r="C451" s="79">
        <f>VLOOKUP(GroupVertices[[#This Row],[Vertex]], Vertices[], MATCH("ID", Vertices[#Headers], 0), FALSE)</f>
        <v>278</v>
      </c>
    </row>
    <row r="452" spans="1:3" x14ac:dyDescent="0.25">
      <c r="A452" s="79" t="s">
        <v>6939</v>
      </c>
      <c r="B452" s="86" t="s">
        <v>375</v>
      </c>
      <c r="C452" s="79">
        <f>VLOOKUP(GroupVertices[[#This Row],[Vertex]], Vertices[], MATCH("ID", Vertices[#Headers], 0), FALSE)</f>
        <v>273</v>
      </c>
    </row>
    <row r="453" spans="1:3" x14ac:dyDescent="0.25">
      <c r="A453" s="79" t="s">
        <v>6939</v>
      </c>
      <c r="B453" s="86" t="s">
        <v>678</v>
      </c>
      <c r="C453" s="79">
        <f>VLOOKUP(GroupVertices[[#This Row],[Vertex]], Vertices[], MATCH("ID", Vertices[#Headers], 0), FALSE)</f>
        <v>274</v>
      </c>
    </row>
    <row r="454" spans="1:3" x14ac:dyDescent="0.25">
      <c r="A454" s="79" t="s">
        <v>6939</v>
      </c>
      <c r="B454" s="86" t="s">
        <v>679</v>
      </c>
      <c r="C454" s="79">
        <f>VLOOKUP(GroupVertices[[#This Row],[Vertex]], Vertices[], MATCH("ID", Vertices[#Headers], 0), FALSE)</f>
        <v>275</v>
      </c>
    </row>
    <row r="455" spans="1:3" x14ac:dyDescent="0.25">
      <c r="A455" s="79" t="s">
        <v>6939</v>
      </c>
      <c r="B455" s="86" t="s">
        <v>680</v>
      </c>
      <c r="C455" s="79">
        <f>VLOOKUP(GroupVertices[[#This Row],[Vertex]], Vertices[], MATCH("ID", Vertices[#Headers], 0), FALSE)</f>
        <v>276</v>
      </c>
    </row>
    <row r="456" spans="1:3" x14ac:dyDescent="0.25">
      <c r="A456" s="79" t="s">
        <v>6939</v>
      </c>
      <c r="B456" s="86" t="s">
        <v>681</v>
      </c>
      <c r="C456" s="79">
        <f>VLOOKUP(GroupVertices[[#This Row],[Vertex]], Vertices[], MATCH("ID", Vertices[#Headers], 0), FALSE)</f>
        <v>277</v>
      </c>
    </row>
    <row r="457" spans="1:3" x14ac:dyDescent="0.25">
      <c r="A457" s="79" t="s">
        <v>6939</v>
      </c>
      <c r="B457" s="86" t="s">
        <v>683</v>
      </c>
      <c r="C457" s="79">
        <f>VLOOKUP(GroupVertices[[#This Row],[Vertex]], Vertices[], MATCH("ID", Vertices[#Headers], 0), FALSE)</f>
        <v>279</v>
      </c>
    </row>
    <row r="458" spans="1:3" x14ac:dyDescent="0.25">
      <c r="A458" s="79" t="s">
        <v>6940</v>
      </c>
      <c r="B458" s="86" t="s">
        <v>661</v>
      </c>
      <c r="C458" s="79">
        <f>VLOOKUP(GroupVertices[[#This Row],[Vertex]], Vertices[], MATCH("ID", Vertices[#Headers], 0), FALSE)</f>
        <v>196</v>
      </c>
    </row>
    <row r="459" spans="1:3" x14ac:dyDescent="0.25">
      <c r="A459" s="79" t="s">
        <v>6940</v>
      </c>
      <c r="B459" s="86" t="s">
        <v>663</v>
      </c>
      <c r="C459" s="79">
        <f>VLOOKUP(GroupVertices[[#This Row],[Vertex]], Vertices[], MATCH("ID", Vertices[#Headers], 0), FALSE)</f>
        <v>198</v>
      </c>
    </row>
    <row r="460" spans="1:3" x14ac:dyDescent="0.25">
      <c r="A460" s="79" t="s">
        <v>6940</v>
      </c>
      <c r="B460" s="86" t="s">
        <v>662</v>
      </c>
      <c r="C460" s="79">
        <f>VLOOKUP(GroupVertices[[#This Row],[Vertex]], Vertices[], MATCH("ID", Vertices[#Headers], 0), FALSE)</f>
        <v>197</v>
      </c>
    </row>
    <row r="461" spans="1:3" x14ac:dyDescent="0.25">
      <c r="A461" s="79" t="s">
        <v>6940</v>
      </c>
      <c r="B461" s="86" t="s">
        <v>321</v>
      </c>
      <c r="C461" s="79">
        <f>VLOOKUP(GroupVertices[[#This Row],[Vertex]], Vertices[], MATCH("ID", Vertices[#Headers], 0), FALSE)</f>
        <v>89</v>
      </c>
    </row>
    <row r="462" spans="1:3" x14ac:dyDescent="0.25">
      <c r="A462" s="79" t="s">
        <v>6940</v>
      </c>
      <c r="B462" s="86" t="s">
        <v>638</v>
      </c>
      <c r="C462" s="79">
        <f>VLOOKUP(GroupVertices[[#This Row],[Vertex]], Vertices[], MATCH("ID", Vertices[#Headers], 0), FALSE)</f>
        <v>88</v>
      </c>
    </row>
    <row r="463" spans="1:3" x14ac:dyDescent="0.25">
      <c r="A463" s="79" t="s">
        <v>6940</v>
      </c>
      <c r="B463" s="86" t="s">
        <v>245</v>
      </c>
      <c r="C463" s="79">
        <f>VLOOKUP(GroupVertices[[#This Row],[Vertex]], Vertices[], MATCH("ID", Vertices[#Headers], 0), FALSE)</f>
        <v>87</v>
      </c>
    </row>
    <row r="464" spans="1:3" x14ac:dyDescent="0.25">
      <c r="A464" s="79" t="s">
        <v>6940</v>
      </c>
      <c r="B464" s="86" t="s">
        <v>660</v>
      </c>
      <c r="C464" s="79">
        <f>VLOOKUP(GroupVertices[[#This Row],[Vertex]], Vertices[], MATCH("ID", Vertices[#Headers], 0), FALSE)</f>
        <v>195</v>
      </c>
    </row>
    <row r="465" spans="1:3" x14ac:dyDescent="0.25">
      <c r="A465" s="79" t="s">
        <v>6941</v>
      </c>
      <c r="B465" s="86" t="s">
        <v>288</v>
      </c>
      <c r="C465" s="79">
        <f>VLOOKUP(GroupVertices[[#This Row],[Vertex]], Vertices[], MATCH("ID", Vertices[#Headers], 0), FALSE)</f>
        <v>145</v>
      </c>
    </row>
    <row r="466" spans="1:3" x14ac:dyDescent="0.25">
      <c r="A466" s="79" t="s">
        <v>6941</v>
      </c>
      <c r="B466" s="86" t="s">
        <v>278</v>
      </c>
      <c r="C466" s="79">
        <f>VLOOKUP(GroupVertices[[#This Row],[Vertex]], Vertices[], MATCH("ID", Vertices[#Headers], 0), FALSE)</f>
        <v>128</v>
      </c>
    </row>
    <row r="467" spans="1:3" x14ac:dyDescent="0.25">
      <c r="A467" s="79" t="s">
        <v>6941</v>
      </c>
      <c r="B467" s="86" t="s">
        <v>642</v>
      </c>
      <c r="C467" s="79">
        <f>VLOOKUP(GroupVertices[[#This Row],[Vertex]], Vertices[], MATCH("ID", Vertices[#Headers], 0), FALSE)</f>
        <v>105</v>
      </c>
    </row>
    <row r="468" spans="1:3" x14ac:dyDescent="0.25">
      <c r="A468" s="79" t="s">
        <v>6941</v>
      </c>
      <c r="B468" s="86" t="s">
        <v>643</v>
      </c>
      <c r="C468" s="79">
        <f>VLOOKUP(GroupVertices[[#This Row],[Vertex]], Vertices[], MATCH("ID", Vertices[#Headers], 0), FALSE)</f>
        <v>106</v>
      </c>
    </row>
    <row r="469" spans="1:3" x14ac:dyDescent="0.25">
      <c r="A469" s="79" t="s">
        <v>6941</v>
      </c>
      <c r="B469" s="86" t="s">
        <v>255</v>
      </c>
      <c r="C469" s="79">
        <f>VLOOKUP(GroupVertices[[#This Row],[Vertex]], Vertices[], MATCH("ID", Vertices[#Headers], 0), FALSE)</f>
        <v>104</v>
      </c>
    </row>
    <row r="470" spans="1:3" x14ac:dyDescent="0.25">
      <c r="A470" s="79" t="s">
        <v>6941</v>
      </c>
      <c r="B470" s="86" t="s">
        <v>503</v>
      </c>
      <c r="C470" s="79">
        <f>VLOOKUP(GroupVertices[[#This Row],[Vertex]], Vertices[], MATCH("ID", Vertices[#Headers], 0), FALSE)</f>
        <v>444</v>
      </c>
    </row>
    <row r="471" spans="1:3" x14ac:dyDescent="0.25">
      <c r="A471" s="79" t="s">
        <v>6941</v>
      </c>
      <c r="B471" s="86" t="s">
        <v>718</v>
      </c>
      <c r="C471" s="79">
        <f>VLOOKUP(GroupVertices[[#This Row],[Vertex]], Vertices[], MATCH("ID", Vertices[#Headers], 0), FALSE)</f>
        <v>445</v>
      </c>
    </row>
    <row r="472" spans="1:3" x14ac:dyDescent="0.25">
      <c r="A472" s="79" t="s">
        <v>6942</v>
      </c>
      <c r="B472" s="86" t="s">
        <v>716</v>
      </c>
      <c r="C472" s="79">
        <f>VLOOKUP(GroupVertices[[#This Row],[Vertex]], Vertices[], MATCH("ID", Vertices[#Headers], 0), FALSE)</f>
        <v>439</v>
      </c>
    </row>
    <row r="473" spans="1:3" x14ac:dyDescent="0.25">
      <c r="A473" s="79" t="s">
        <v>6942</v>
      </c>
      <c r="B473" s="86" t="s">
        <v>617</v>
      </c>
      <c r="C473" s="79">
        <f>VLOOKUP(GroupVertices[[#This Row],[Vertex]], Vertices[], MATCH("ID", Vertices[#Headers], 0), FALSE)</f>
        <v>559</v>
      </c>
    </row>
    <row r="474" spans="1:3" x14ac:dyDescent="0.25">
      <c r="A474" s="79" t="s">
        <v>6942</v>
      </c>
      <c r="B474" s="86" t="s">
        <v>579</v>
      </c>
      <c r="C474" s="79">
        <f>VLOOKUP(GroupVertices[[#This Row],[Vertex]], Vertices[], MATCH("ID", Vertices[#Headers], 0), FALSE)</f>
        <v>441</v>
      </c>
    </row>
    <row r="475" spans="1:3" x14ac:dyDescent="0.25">
      <c r="A475" s="79" t="s">
        <v>6942</v>
      </c>
      <c r="B475" s="86" t="s">
        <v>618</v>
      </c>
      <c r="C475" s="79">
        <f>VLOOKUP(GroupVertices[[#This Row],[Vertex]], Vertices[], MATCH("ID", Vertices[#Headers], 0), FALSE)</f>
        <v>560</v>
      </c>
    </row>
    <row r="476" spans="1:3" x14ac:dyDescent="0.25">
      <c r="A476" s="79" t="s">
        <v>6942</v>
      </c>
      <c r="B476" s="86" t="s">
        <v>717</v>
      </c>
      <c r="C476" s="79">
        <f>VLOOKUP(GroupVertices[[#This Row],[Vertex]], Vertices[], MATCH("ID", Vertices[#Headers], 0), FALSE)</f>
        <v>440</v>
      </c>
    </row>
    <row r="477" spans="1:3" x14ac:dyDescent="0.25">
      <c r="A477" s="79" t="s">
        <v>6942</v>
      </c>
      <c r="B477" s="86" t="s">
        <v>500</v>
      </c>
      <c r="C477" s="79">
        <f>VLOOKUP(GroupVertices[[#This Row],[Vertex]], Vertices[], MATCH("ID", Vertices[#Headers], 0), FALSE)</f>
        <v>438</v>
      </c>
    </row>
    <row r="478" spans="1:3" x14ac:dyDescent="0.25">
      <c r="A478" s="79" t="s">
        <v>6943</v>
      </c>
      <c r="B478" s="86" t="s">
        <v>588</v>
      </c>
      <c r="C478" s="79">
        <f>VLOOKUP(GroupVertices[[#This Row],[Vertex]], Vertices[], MATCH("ID", Vertices[#Headers], 0), FALSE)</f>
        <v>528</v>
      </c>
    </row>
    <row r="479" spans="1:3" x14ac:dyDescent="0.25">
      <c r="A479" s="79" t="s">
        <v>6943</v>
      </c>
      <c r="B479" s="86" t="s">
        <v>516</v>
      </c>
      <c r="C479" s="79">
        <f>VLOOKUP(GroupVertices[[#This Row],[Vertex]], Vertices[], MATCH("ID", Vertices[#Headers], 0), FALSE)</f>
        <v>459</v>
      </c>
    </row>
    <row r="480" spans="1:3" x14ac:dyDescent="0.25">
      <c r="A480" s="79" t="s">
        <v>6943</v>
      </c>
      <c r="B480" s="86" t="s">
        <v>563</v>
      </c>
      <c r="C480" s="79">
        <f>VLOOKUP(GroupVertices[[#This Row],[Vertex]], Vertices[], MATCH("ID", Vertices[#Headers], 0), FALSE)</f>
        <v>505</v>
      </c>
    </row>
    <row r="481" spans="1:3" x14ac:dyDescent="0.25">
      <c r="A481" s="79" t="s">
        <v>6943</v>
      </c>
      <c r="B481" s="86" t="s">
        <v>561</v>
      </c>
      <c r="C481" s="79">
        <f>VLOOKUP(GroupVertices[[#This Row],[Vertex]], Vertices[], MATCH("ID", Vertices[#Headers], 0), FALSE)</f>
        <v>502</v>
      </c>
    </row>
    <row r="482" spans="1:3" x14ac:dyDescent="0.25">
      <c r="A482" s="79" t="s">
        <v>6943</v>
      </c>
      <c r="B482" s="86" t="s">
        <v>584</v>
      </c>
      <c r="C482" s="79">
        <f>VLOOKUP(GroupVertices[[#This Row],[Vertex]], Vertices[], MATCH("ID", Vertices[#Headers], 0), FALSE)</f>
        <v>525</v>
      </c>
    </row>
    <row r="483" spans="1:3" x14ac:dyDescent="0.25">
      <c r="A483" s="79" t="s">
        <v>6943</v>
      </c>
      <c r="B483" s="86" t="s">
        <v>587</v>
      </c>
      <c r="C483" s="79">
        <f>VLOOKUP(GroupVertices[[#This Row],[Vertex]], Vertices[], MATCH("ID", Vertices[#Headers], 0), FALSE)</f>
        <v>460</v>
      </c>
    </row>
    <row r="484" spans="1:3" x14ac:dyDescent="0.25">
      <c r="A484" s="79" t="s">
        <v>6944</v>
      </c>
      <c r="B484" s="86" t="s">
        <v>388</v>
      </c>
      <c r="C484" s="79">
        <f>VLOOKUP(GroupVertices[[#This Row],[Vertex]], Vertices[], MATCH("ID", Vertices[#Headers], 0), FALSE)</f>
        <v>294</v>
      </c>
    </row>
    <row r="485" spans="1:3" x14ac:dyDescent="0.25">
      <c r="A485" s="79" t="s">
        <v>6944</v>
      </c>
      <c r="B485" s="86" t="s">
        <v>395</v>
      </c>
      <c r="C485" s="79">
        <f>VLOOKUP(GroupVertices[[#This Row],[Vertex]], Vertices[], MATCH("ID", Vertices[#Headers], 0), FALSE)</f>
        <v>77</v>
      </c>
    </row>
    <row r="486" spans="1:3" x14ac:dyDescent="0.25">
      <c r="A486" s="79" t="s">
        <v>6944</v>
      </c>
      <c r="B486" s="86" t="s">
        <v>235</v>
      </c>
      <c r="C486" s="79">
        <f>VLOOKUP(GroupVertices[[#This Row],[Vertex]], Vertices[], MATCH("ID", Vertices[#Headers], 0), FALSE)</f>
        <v>76</v>
      </c>
    </row>
    <row r="487" spans="1:3" x14ac:dyDescent="0.25">
      <c r="A487" s="79" t="s">
        <v>6944</v>
      </c>
      <c r="B487" s="86" t="s">
        <v>396</v>
      </c>
      <c r="C487" s="79">
        <f>VLOOKUP(GroupVertices[[#This Row],[Vertex]], Vertices[], MATCH("ID", Vertices[#Headers], 0), FALSE)</f>
        <v>301</v>
      </c>
    </row>
    <row r="488" spans="1:3" x14ac:dyDescent="0.25">
      <c r="A488" s="79" t="s">
        <v>6944</v>
      </c>
      <c r="B488" s="86" t="s">
        <v>685</v>
      </c>
      <c r="C488" s="79">
        <f>VLOOKUP(GroupVertices[[#This Row],[Vertex]], Vertices[], MATCH("ID", Vertices[#Headers], 0), FALSE)</f>
        <v>295</v>
      </c>
    </row>
    <row r="489" spans="1:3" x14ac:dyDescent="0.25">
      <c r="A489" s="79" t="s">
        <v>6945</v>
      </c>
      <c r="B489" s="86" t="s">
        <v>594</v>
      </c>
      <c r="C489" s="79">
        <f>VLOOKUP(GroupVertices[[#This Row],[Vertex]], Vertices[], MATCH("ID", Vertices[#Headers], 0), FALSE)</f>
        <v>538</v>
      </c>
    </row>
    <row r="490" spans="1:3" x14ac:dyDescent="0.25">
      <c r="A490" s="79" t="s">
        <v>6945</v>
      </c>
      <c r="B490" s="86" t="s">
        <v>744</v>
      </c>
      <c r="C490" s="79">
        <f>VLOOKUP(GroupVertices[[#This Row],[Vertex]], Vertices[], MATCH("ID", Vertices[#Headers], 0), FALSE)</f>
        <v>537</v>
      </c>
    </row>
    <row r="491" spans="1:3" x14ac:dyDescent="0.25">
      <c r="A491" s="79" t="s">
        <v>6945</v>
      </c>
      <c r="B491" s="86" t="s">
        <v>560</v>
      </c>
      <c r="C491" s="79">
        <f>VLOOKUP(GroupVertices[[#This Row],[Vertex]], Vertices[], MATCH("ID", Vertices[#Headers], 0), FALSE)</f>
        <v>501</v>
      </c>
    </row>
    <row r="492" spans="1:3" x14ac:dyDescent="0.25">
      <c r="A492" s="79" t="s">
        <v>6945</v>
      </c>
      <c r="B492" s="86" t="s">
        <v>559</v>
      </c>
      <c r="C492" s="79">
        <f>VLOOKUP(GroupVertices[[#This Row],[Vertex]], Vertices[], MATCH("ID", Vertices[#Headers], 0), FALSE)</f>
        <v>500</v>
      </c>
    </row>
    <row r="493" spans="1:3" x14ac:dyDescent="0.25">
      <c r="A493" s="79" t="s">
        <v>6945</v>
      </c>
      <c r="B493" s="86" t="s">
        <v>558</v>
      </c>
      <c r="C493" s="79">
        <f>VLOOKUP(GroupVertices[[#This Row],[Vertex]], Vertices[], MATCH("ID", Vertices[#Headers], 0), FALSE)</f>
        <v>499</v>
      </c>
    </row>
    <row r="494" spans="1:3" x14ac:dyDescent="0.25">
      <c r="A494" s="79" t="s">
        <v>6946</v>
      </c>
      <c r="B494" s="86" t="s">
        <v>703</v>
      </c>
      <c r="C494" s="79">
        <f>VLOOKUP(GroupVertices[[#This Row],[Vertex]], Vertices[], MATCH("ID", Vertices[#Headers], 0), FALSE)</f>
        <v>351</v>
      </c>
    </row>
    <row r="495" spans="1:3" x14ac:dyDescent="0.25">
      <c r="A495" s="79" t="s">
        <v>6946</v>
      </c>
      <c r="B495" s="86" t="s">
        <v>427</v>
      </c>
      <c r="C495" s="79">
        <f>VLOOKUP(GroupVertices[[#This Row],[Vertex]], Vertices[], MATCH("ID", Vertices[#Headers], 0), FALSE)</f>
        <v>348</v>
      </c>
    </row>
    <row r="496" spans="1:3" x14ac:dyDescent="0.25">
      <c r="A496" s="79" t="s">
        <v>6946</v>
      </c>
      <c r="B496" s="86" t="s">
        <v>701</v>
      </c>
      <c r="C496" s="79">
        <f>VLOOKUP(GroupVertices[[#This Row],[Vertex]], Vertices[], MATCH("ID", Vertices[#Headers], 0), FALSE)</f>
        <v>349</v>
      </c>
    </row>
    <row r="497" spans="1:3" x14ac:dyDescent="0.25">
      <c r="A497" s="79" t="s">
        <v>6946</v>
      </c>
      <c r="B497" s="86" t="s">
        <v>702</v>
      </c>
      <c r="C497" s="79">
        <f>VLOOKUP(GroupVertices[[#This Row],[Vertex]], Vertices[], MATCH("ID", Vertices[#Headers], 0), FALSE)</f>
        <v>350</v>
      </c>
    </row>
    <row r="498" spans="1:3" x14ac:dyDescent="0.25">
      <c r="A498" s="79" t="s">
        <v>6946</v>
      </c>
      <c r="B498" s="86" t="s">
        <v>704</v>
      </c>
      <c r="C498" s="79">
        <f>VLOOKUP(GroupVertices[[#This Row],[Vertex]], Vertices[], MATCH("ID", Vertices[#Headers], 0), FALSE)</f>
        <v>352</v>
      </c>
    </row>
    <row r="499" spans="1:3" x14ac:dyDescent="0.25">
      <c r="A499" s="79" t="s">
        <v>6947</v>
      </c>
      <c r="B499" s="86" t="s">
        <v>413</v>
      </c>
      <c r="C499" s="79">
        <f>VLOOKUP(GroupVertices[[#This Row],[Vertex]], Vertices[], MATCH("ID", Vertices[#Headers], 0), FALSE)</f>
        <v>325</v>
      </c>
    </row>
    <row r="500" spans="1:3" x14ac:dyDescent="0.25">
      <c r="A500" s="79" t="s">
        <v>6947</v>
      </c>
      <c r="B500" s="86" t="s">
        <v>412</v>
      </c>
      <c r="C500" s="79">
        <f>VLOOKUP(GroupVertices[[#This Row],[Vertex]], Vertices[], MATCH("ID", Vertices[#Headers], 0), FALSE)</f>
        <v>235</v>
      </c>
    </row>
    <row r="501" spans="1:3" x14ac:dyDescent="0.25">
      <c r="A501" s="79" t="s">
        <v>6947</v>
      </c>
      <c r="B501" s="86" t="s">
        <v>348</v>
      </c>
      <c r="C501" s="79">
        <f>VLOOKUP(GroupVertices[[#This Row],[Vertex]], Vertices[], MATCH("ID", Vertices[#Headers], 0), FALSE)</f>
        <v>233</v>
      </c>
    </row>
    <row r="502" spans="1:3" x14ac:dyDescent="0.25">
      <c r="A502" s="79" t="s">
        <v>6947</v>
      </c>
      <c r="B502" s="86" t="s">
        <v>669</v>
      </c>
      <c r="C502" s="79">
        <f>VLOOKUP(GroupVertices[[#This Row],[Vertex]], Vertices[], MATCH("ID", Vertices[#Headers], 0), FALSE)</f>
        <v>234</v>
      </c>
    </row>
    <row r="503" spans="1:3" x14ac:dyDescent="0.25">
      <c r="A503" s="79" t="s">
        <v>6948</v>
      </c>
      <c r="B503" s="86" t="s">
        <v>639</v>
      </c>
      <c r="C503" s="79">
        <f>VLOOKUP(GroupVertices[[#This Row],[Vertex]], Vertices[], MATCH("ID", Vertices[#Headers], 0), FALSE)</f>
        <v>94</v>
      </c>
    </row>
    <row r="504" spans="1:3" x14ac:dyDescent="0.25">
      <c r="A504" s="79" t="s">
        <v>6948</v>
      </c>
      <c r="B504" s="86" t="s">
        <v>249</v>
      </c>
      <c r="C504" s="79">
        <f>VLOOKUP(GroupVertices[[#This Row],[Vertex]], Vertices[], MATCH("ID", Vertices[#Headers], 0), FALSE)</f>
        <v>95</v>
      </c>
    </row>
    <row r="505" spans="1:3" x14ac:dyDescent="0.25">
      <c r="A505" s="79" t="s">
        <v>6948</v>
      </c>
      <c r="B505" s="86" t="s">
        <v>640</v>
      </c>
      <c r="C505" s="79">
        <f>VLOOKUP(GroupVertices[[#This Row],[Vertex]], Vertices[], MATCH("ID", Vertices[#Headers], 0), FALSE)</f>
        <v>96</v>
      </c>
    </row>
    <row r="506" spans="1:3" x14ac:dyDescent="0.25">
      <c r="A506" s="79" t="s">
        <v>6948</v>
      </c>
      <c r="B506" s="86" t="s">
        <v>248</v>
      </c>
      <c r="C506" s="79">
        <f>VLOOKUP(GroupVertices[[#This Row],[Vertex]], Vertices[], MATCH("ID", Vertices[#Headers], 0), FALSE)</f>
        <v>93</v>
      </c>
    </row>
    <row r="507" spans="1:3" x14ac:dyDescent="0.25">
      <c r="A507" s="79" t="s">
        <v>6949</v>
      </c>
      <c r="B507" s="86" t="s">
        <v>407</v>
      </c>
      <c r="C507" s="79">
        <f>VLOOKUP(GroupVertices[[#This Row],[Vertex]], Vertices[], MATCH("ID", Vertices[#Headers], 0), FALSE)</f>
        <v>317</v>
      </c>
    </row>
    <row r="508" spans="1:3" x14ac:dyDescent="0.25">
      <c r="A508" s="79" t="s">
        <v>6949</v>
      </c>
      <c r="B508" s="86" t="s">
        <v>576</v>
      </c>
      <c r="C508" s="79">
        <f>VLOOKUP(GroupVertices[[#This Row],[Vertex]], Vertices[], MATCH("ID", Vertices[#Headers], 0), FALSE)</f>
        <v>319</v>
      </c>
    </row>
    <row r="509" spans="1:3" x14ac:dyDescent="0.25">
      <c r="A509" s="79" t="s">
        <v>6949</v>
      </c>
      <c r="B509" s="86" t="s">
        <v>409</v>
      </c>
      <c r="C509" s="79">
        <f>VLOOKUP(GroupVertices[[#This Row],[Vertex]], Vertices[], MATCH("ID", Vertices[#Headers], 0), FALSE)</f>
        <v>321</v>
      </c>
    </row>
    <row r="510" spans="1:3" x14ac:dyDescent="0.25">
      <c r="A510" s="79" t="s">
        <v>6949</v>
      </c>
      <c r="B510" s="86" t="s">
        <v>691</v>
      </c>
      <c r="C510" s="79">
        <f>VLOOKUP(GroupVertices[[#This Row],[Vertex]], Vertices[], MATCH("ID", Vertices[#Headers], 0), FALSE)</f>
        <v>318</v>
      </c>
    </row>
    <row r="511" spans="1:3" x14ac:dyDescent="0.25">
      <c r="A511" s="79" t="s">
        <v>6950</v>
      </c>
      <c r="B511" s="86" t="s">
        <v>438</v>
      </c>
      <c r="C511" s="79">
        <f>VLOOKUP(GroupVertices[[#This Row],[Vertex]], Vertices[], MATCH("ID", Vertices[#Headers], 0), FALSE)</f>
        <v>363</v>
      </c>
    </row>
    <row r="512" spans="1:3" x14ac:dyDescent="0.25">
      <c r="A512" s="79" t="s">
        <v>6950</v>
      </c>
      <c r="B512" s="86" t="s">
        <v>440</v>
      </c>
      <c r="C512" s="79">
        <f>VLOOKUP(GroupVertices[[#This Row],[Vertex]], Vertices[], MATCH("ID", Vertices[#Headers], 0), FALSE)</f>
        <v>365</v>
      </c>
    </row>
    <row r="513" spans="1:3" x14ac:dyDescent="0.25">
      <c r="A513" s="79" t="s">
        <v>6950</v>
      </c>
      <c r="B513" s="86" t="s">
        <v>439</v>
      </c>
      <c r="C513" s="79">
        <f>VLOOKUP(GroupVertices[[#This Row],[Vertex]], Vertices[], MATCH("ID", Vertices[#Headers], 0), FALSE)</f>
        <v>364</v>
      </c>
    </row>
    <row r="514" spans="1:3" x14ac:dyDescent="0.25">
      <c r="A514" s="79" t="s">
        <v>6951</v>
      </c>
      <c r="B514" s="86" t="s">
        <v>728</v>
      </c>
      <c r="C514" s="79">
        <f>VLOOKUP(GroupVertices[[#This Row],[Vertex]], Vertices[], MATCH("ID", Vertices[#Headers], 0), FALSE)</f>
        <v>483</v>
      </c>
    </row>
    <row r="515" spans="1:3" x14ac:dyDescent="0.25">
      <c r="A515" s="79" t="s">
        <v>6951</v>
      </c>
      <c r="B515" s="86" t="s">
        <v>727</v>
      </c>
      <c r="C515" s="79">
        <f>VLOOKUP(GroupVertices[[#This Row],[Vertex]], Vertices[], MATCH("ID", Vertices[#Headers], 0), FALSE)</f>
        <v>482</v>
      </c>
    </row>
    <row r="516" spans="1:3" x14ac:dyDescent="0.25">
      <c r="A516" s="79" t="s">
        <v>6951</v>
      </c>
      <c r="B516" s="86" t="s">
        <v>542</v>
      </c>
      <c r="C516" s="79">
        <f>VLOOKUP(GroupVertices[[#This Row],[Vertex]], Vertices[], MATCH("ID", Vertices[#Headers], 0), FALSE)</f>
        <v>481</v>
      </c>
    </row>
    <row r="517" spans="1:3" x14ac:dyDescent="0.25">
      <c r="A517" s="79" t="s">
        <v>6952</v>
      </c>
      <c r="B517" s="86" t="s">
        <v>276</v>
      </c>
      <c r="C517" s="79">
        <f>VLOOKUP(GroupVertices[[#This Row],[Vertex]], Vertices[], MATCH("ID", Vertices[#Headers], 0), FALSE)</f>
        <v>126</v>
      </c>
    </row>
    <row r="518" spans="1:3" x14ac:dyDescent="0.25">
      <c r="A518" s="79" t="s">
        <v>6952</v>
      </c>
      <c r="B518" s="86" t="s">
        <v>273</v>
      </c>
      <c r="C518" s="79">
        <f>VLOOKUP(GroupVertices[[#This Row],[Vertex]], Vertices[], MATCH("ID", Vertices[#Headers], 0), FALSE)</f>
        <v>123</v>
      </c>
    </row>
    <row r="519" spans="1:3" x14ac:dyDescent="0.25">
      <c r="A519" s="79" t="s">
        <v>6952</v>
      </c>
      <c r="B519" s="86" t="s">
        <v>275</v>
      </c>
      <c r="C519" s="79">
        <f>VLOOKUP(GroupVertices[[#This Row],[Vertex]], Vertices[], MATCH("ID", Vertices[#Headers], 0), FALSE)</f>
        <v>124</v>
      </c>
    </row>
    <row r="520" spans="1:3" x14ac:dyDescent="0.25">
      <c r="A520" s="79" t="s">
        <v>6953</v>
      </c>
      <c r="B520" s="86" t="s">
        <v>193</v>
      </c>
      <c r="C520" s="79">
        <f>VLOOKUP(GroupVertices[[#This Row],[Vertex]], Vertices[], MATCH("ID", Vertices[#Headers], 0), FALSE)</f>
        <v>13</v>
      </c>
    </row>
    <row r="521" spans="1:3" x14ac:dyDescent="0.25">
      <c r="A521" s="79" t="s">
        <v>6953</v>
      </c>
      <c r="B521" s="86" t="s">
        <v>629</v>
      </c>
      <c r="C521" s="79">
        <f>VLOOKUP(GroupVertices[[#This Row],[Vertex]], Vertices[], MATCH("ID", Vertices[#Headers], 0), FALSE)</f>
        <v>14</v>
      </c>
    </row>
    <row r="522" spans="1:3" x14ac:dyDescent="0.25">
      <c r="A522" s="79" t="s">
        <v>6954</v>
      </c>
      <c r="B522" s="86" t="s">
        <v>541</v>
      </c>
      <c r="C522" s="79">
        <f>VLOOKUP(GroupVertices[[#This Row],[Vertex]], Vertices[], MATCH("ID", Vertices[#Headers], 0), FALSE)</f>
        <v>479</v>
      </c>
    </row>
    <row r="523" spans="1:3" x14ac:dyDescent="0.25">
      <c r="A523" s="79" t="s">
        <v>6954</v>
      </c>
      <c r="B523" s="86" t="s">
        <v>726</v>
      </c>
      <c r="C523" s="79">
        <f>VLOOKUP(GroupVertices[[#This Row],[Vertex]], Vertices[], MATCH("ID", Vertices[#Headers], 0), FALSE)</f>
        <v>480</v>
      </c>
    </row>
    <row r="524" spans="1:3" x14ac:dyDescent="0.25">
      <c r="A524" s="79" t="s">
        <v>6955</v>
      </c>
      <c r="B524" s="86" t="s">
        <v>212</v>
      </c>
      <c r="C524" s="79">
        <f>VLOOKUP(GroupVertices[[#This Row],[Vertex]], Vertices[], MATCH("ID", Vertices[#Headers], 0), FALSE)</f>
        <v>38</v>
      </c>
    </row>
    <row r="525" spans="1:3" x14ac:dyDescent="0.25">
      <c r="A525" s="79" t="s">
        <v>6955</v>
      </c>
      <c r="B525" s="86" t="s">
        <v>632</v>
      </c>
      <c r="C525" s="79">
        <f>VLOOKUP(GroupVertices[[#This Row],[Vertex]], Vertices[], MATCH("ID", Vertices[#Headers], 0), FALSE)</f>
        <v>39</v>
      </c>
    </row>
    <row r="526" spans="1:3" x14ac:dyDescent="0.25">
      <c r="A526" s="79" t="s">
        <v>6956</v>
      </c>
      <c r="B526" s="86" t="s">
        <v>323</v>
      </c>
      <c r="C526" s="79">
        <f>VLOOKUP(GroupVertices[[#This Row],[Vertex]], Vertices[], MATCH("ID", Vertices[#Headers], 0), FALSE)</f>
        <v>200</v>
      </c>
    </row>
    <row r="527" spans="1:3" x14ac:dyDescent="0.25">
      <c r="A527" s="79" t="s">
        <v>6956</v>
      </c>
      <c r="B527" s="86" t="s">
        <v>664</v>
      </c>
      <c r="C527" s="79">
        <f>VLOOKUP(GroupVertices[[#This Row],[Vertex]], Vertices[], MATCH("ID", Vertices[#Headers], 0), FALSE)</f>
        <v>201</v>
      </c>
    </row>
    <row r="528" spans="1:3" x14ac:dyDescent="0.25">
      <c r="A528" s="79" t="s">
        <v>6957</v>
      </c>
      <c r="B528" s="86" t="s">
        <v>689</v>
      </c>
      <c r="C528" s="79">
        <f>VLOOKUP(GroupVertices[[#This Row],[Vertex]], Vertices[], MATCH("ID", Vertices[#Headers], 0), FALSE)</f>
        <v>307</v>
      </c>
    </row>
    <row r="529" spans="1:3" x14ac:dyDescent="0.25">
      <c r="A529" s="79" t="s">
        <v>6957</v>
      </c>
      <c r="B529" s="86" t="s">
        <v>398</v>
      </c>
      <c r="C529" s="79">
        <f>VLOOKUP(GroupVertices[[#This Row],[Vertex]], Vertices[], MATCH("ID", Vertices[#Headers], 0), FALSE)</f>
        <v>306</v>
      </c>
    </row>
    <row r="530" spans="1:3" x14ac:dyDescent="0.25">
      <c r="A530" s="79" t="s">
        <v>6958</v>
      </c>
      <c r="B530" s="86" t="s">
        <v>411</v>
      </c>
      <c r="C530" s="79">
        <f>VLOOKUP(GroupVertices[[#This Row],[Vertex]], Vertices[], MATCH("ID", Vertices[#Headers], 0), FALSE)</f>
        <v>323</v>
      </c>
    </row>
    <row r="531" spans="1:3" x14ac:dyDescent="0.25">
      <c r="A531" s="79" t="s">
        <v>6958</v>
      </c>
      <c r="B531" s="86" t="s">
        <v>692</v>
      </c>
      <c r="C531" s="79">
        <f>VLOOKUP(GroupVertices[[#This Row],[Vertex]], Vertices[], MATCH("ID", Vertices[#Headers], 0), FALSE)</f>
        <v>324</v>
      </c>
    </row>
    <row r="532" spans="1:3" x14ac:dyDescent="0.25">
      <c r="A532" s="79" t="s">
        <v>6959</v>
      </c>
      <c r="B532" s="86" t="s">
        <v>537</v>
      </c>
      <c r="C532" s="79">
        <f>VLOOKUP(GroupVertices[[#This Row],[Vertex]], Vertices[], MATCH("ID", Vertices[#Headers], 0), FALSE)</f>
        <v>475</v>
      </c>
    </row>
    <row r="533" spans="1:3" x14ac:dyDescent="0.25">
      <c r="A533" s="79" t="s">
        <v>6959</v>
      </c>
      <c r="B533" s="86" t="s">
        <v>536</v>
      </c>
      <c r="C533" s="79">
        <f>VLOOKUP(GroupVertices[[#This Row],[Vertex]], Vertices[], MATCH("ID", Vertices[#Headers], 0), FALSE)</f>
        <v>474</v>
      </c>
    </row>
    <row r="534" spans="1:3" x14ac:dyDescent="0.25">
      <c r="A534" s="79" t="s">
        <v>6960</v>
      </c>
      <c r="B534" s="86" t="s">
        <v>514</v>
      </c>
      <c r="C534" s="79">
        <f>VLOOKUP(GroupVertices[[#This Row],[Vertex]], Vertices[], MATCH("ID", Vertices[#Headers], 0), FALSE)</f>
        <v>457</v>
      </c>
    </row>
    <row r="535" spans="1:3" x14ac:dyDescent="0.25">
      <c r="A535" s="79" t="s">
        <v>6960</v>
      </c>
      <c r="B535" s="86" t="s">
        <v>513</v>
      </c>
      <c r="C535" s="79">
        <f>VLOOKUP(GroupVertices[[#This Row],[Vertex]], Vertices[], MATCH("ID", Vertices[#Headers], 0), FALSE)</f>
        <v>456</v>
      </c>
    </row>
    <row r="536" spans="1:3" x14ac:dyDescent="0.25">
      <c r="A536" s="79" t="s">
        <v>6961</v>
      </c>
      <c r="B536" s="86" t="s">
        <v>437</v>
      </c>
      <c r="C536" s="79">
        <f>VLOOKUP(GroupVertices[[#This Row],[Vertex]], Vertices[], MATCH("ID", Vertices[#Headers], 0), FALSE)</f>
        <v>361</v>
      </c>
    </row>
    <row r="537" spans="1:3" x14ac:dyDescent="0.25">
      <c r="A537" s="79" t="s">
        <v>6961</v>
      </c>
      <c r="B537" s="86" t="s">
        <v>705</v>
      </c>
      <c r="C537" s="79">
        <f>VLOOKUP(GroupVertices[[#This Row],[Vertex]], Vertices[], MATCH("ID", Vertices[#Headers], 0), FALSE)</f>
        <v>362</v>
      </c>
    </row>
    <row r="538" spans="1:3" x14ac:dyDescent="0.25">
      <c r="A538" s="79" t="s">
        <v>6962</v>
      </c>
      <c r="B538" s="86" t="s">
        <v>195</v>
      </c>
      <c r="C538" s="79">
        <f>VLOOKUP(GroupVertices[[#This Row],[Vertex]], Vertices[], MATCH("ID", Vertices[#Headers], 0), FALSE)</f>
        <v>17</v>
      </c>
    </row>
    <row r="539" spans="1:3" x14ac:dyDescent="0.25">
      <c r="A539" s="79" t="s">
        <v>6963</v>
      </c>
      <c r="B539" s="86" t="s">
        <v>197</v>
      </c>
      <c r="C539" s="79">
        <f>VLOOKUP(GroupVertices[[#This Row],[Vertex]], Vertices[], MATCH("ID", Vertices[#Headers], 0), FALSE)</f>
        <v>19</v>
      </c>
    </row>
    <row r="540" spans="1:3" x14ac:dyDescent="0.25">
      <c r="A540" s="79" t="s">
        <v>6964</v>
      </c>
      <c r="B540" s="86" t="s">
        <v>199</v>
      </c>
      <c r="C540" s="79">
        <f>VLOOKUP(GroupVertices[[#This Row],[Vertex]], Vertices[], MATCH("ID", Vertices[#Headers], 0), FALSE)</f>
        <v>21</v>
      </c>
    </row>
    <row r="541" spans="1:3" x14ac:dyDescent="0.25">
      <c r="A541" s="79" t="s">
        <v>6965</v>
      </c>
      <c r="B541" s="86" t="s">
        <v>253</v>
      </c>
      <c r="C541" s="79">
        <f>VLOOKUP(GroupVertices[[#This Row],[Vertex]], Vertices[], MATCH("ID", Vertices[#Headers], 0), FALSE)</f>
        <v>102</v>
      </c>
    </row>
    <row r="542" spans="1:3" x14ac:dyDescent="0.25">
      <c r="A542" s="79" t="s">
        <v>6966</v>
      </c>
      <c r="B542" s="86" t="s">
        <v>268</v>
      </c>
      <c r="C542" s="79">
        <f>VLOOKUP(GroupVertices[[#This Row],[Vertex]], Vertices[], MATCH("ID", Vertices[#Headers], 0), FALSE)</f>
        <v>117</v>
      </c>
    </row>
    <row r="543" spans="1:3" x14ac:dyDescent="0.25">
      <c r="A543" s="79" t="s">
        <v>6967</v>
      </c>
      <c r="B543" s="86" t="s">
        <v>271</v>
      </c>
      <c r="C543" s="79">
        <f>VLOOKUP(GroupVertices[[#This Row],[Vertex]], Vertices[], MATCH("ID", Vertices[#Headers], 0), FALSE)</f>
        <v>121</v>
      </c>
    </row>
    <row r="544" spans="1:3" x14ac:dyDescent="0.25">
      <c r="A544" s="79" t="s">
        <v>6968</v>
      </c>
      <c r="B544" s="86" t="s">
        <v>274</v>
      </c>
      <c r="C544" s="79">
        <f>VLOOKUP(GroupVertices[[#This Row],[Vertex]], Vertices[], MATCH("ID", Vertices[#Headers], 0), FALSE)</f>
        <v>125</v>
      </c>
    </row>
    <row r="545" spans="1:3" x14ac:dyDescent="0.25">
      <c r="A545" s="79" t="s">
        <v>6969</v>
      </c>
      <c r="B545" s="86" t="s">
        <v>316</v>
      </c>
      <c r="C545" s="79">
        <f>VLOOKUP(GroupVertices[[#This Row],[Vertex]], Vertices[], MATCH("ID", Vertices[#Headers], 0), FALSE)</f>
        <v>190</v>
      </c>
    </row>
    <row r="546" spans="1:3" x14ac:dyDescent="0.25">
      <c r="A546" s="79" t="s">
        <v>6970</v>
      </c>
      <c r="B546" s="86" t="s">
        <v>340</v>
      </c>
      <c r="C546" s="79">
        <f>VLOOKUP(GroupVertices[[#This Row],[Vertex]], Vertices[], MATCH("ID", Vertices[#Headers], 0), FALSE)</f>
        <v>224</v>
      </c>
    </row>
    <row r="547" spans="1:3" x14ac:dyDescent="0.25">
      <c r="A547" s="79" t="s">
        <v>6971</v>
      </c>
      <c r="B547" s="86" t="s">
        <v>342</v>
      </c>
      <c r="C547" s="79">
        <f>VLOOKUP(GroupVertices[[#This Row],[Vertex]], Vertices[], MATCH("ID", Vertices[#Headers], 0), FALSE)</f>
        <v>226</v>
      </c>
    </row>
    <row r="548" spans="1:3" x14ac:dyDescent="0.25">
      <c r="A548" s="79" t="s">
        <v>6972</v>
      </c>
      <c r="B548" s="86" t="s">
        <v>345</v>
      </c>
      <c r="C548" s="79">
        <f>VLOOKUP(GroupVertices[[#This Row],[Vertex]], Vertices[], MATCH("ID", Vertices[#Headers], 0), FALSE)</f>
        <v>229</v>
      </c>
    </row>
    <row r="549" spans="1:3" x14ac:dyDescent="0.25">
      <c r="A549" s="79" t="s">
        <v>6973</v>
      </c>
      <c r="B549" s="86" t="s">
        <v>346</v>
      </c>
      <c r="C549" s="79">
        <f>VLOOKUP(GroupVertices[[#This Row],[Vertex]], Vertices[], MATCH("ID", Vertices[#Headers], 0), FALSE)</f>
        <v>230</v>
      </c>
    </row>
    <row r="550" spans="1:3" x14ac:dyDescent="0.25">
      <c r="A550" s="79" t="s">
        <v>6974</v>
      </c>
      <c r="B550" s="86" t="s">
        <v>356</v>
      </c>
      <c r="C550" s="79">
        <f>VLOOKUP(GroupVertices[[#This Row],[Vertex]], Vertices[], MATCH("ID", Vertices[#Headers], 0), FALSE)</f>
        <v>244</v>
      </c>
    </row>
    <row r="551" spans="1:3" x14ac:dyDescent="0.25">
      <c r="A551" s="79" t="s">
        <v>6975</v>
      </c>
      <c r="B551" s="86" t="s">
        <v>363</v>
      </c>
      <c r="C551" s="79">
        <f>VLOOKUP(GroupVertices[[#This Row],[Vertex]], Vertices[], MATCH("ID", Vertices[#Headers], 0), FALSE)</f>
        <v>253</v>
      </c>
    </row>
    <row r="552" spans="1:3" x14ac:dyDescent="0.25">
      <c r="A552" s="79" t="s">
        <v>6976</v>
      </c>
      <c r="B552" s="86" t="s">
        <v>367</v>
      </c>
      <c r="C552" s="79">
        <f>VLOOKUP(GroupVertices[[#This Row],[Vertex]], Vertices[], MATCH("ID", Vertices[#Headers], 0), FALSE)</f>
        <v>258</v>
      </c>
    </row>
    <row r="553" spans="1:3" x14ac:dyDescent="0.25">
      <c r="A553" s="79" t="s">
        <v>6977</v>
      </c>
      <c r="B553" s="86" t="s">
        <v>381</v>
      </c>
      <c r="C553" s="79">
        <f>VLOOKUP(GroupVertices[[#This Row],[Vertex]], Vertices[], MATCH("ID", Vertices[#Headers], 0), FALSE)</f>
        <v>285</v>
      </c>
    </row>
    <row r="554" spans="1:3" x14ac:dyDescent="0.25">
      <c r="A554" s="79" t="s">
        <v>6978</v>
      </c>
      <c r="B554" s="86" t="s">
        <v>382</v>
      </c>
      <c r="C554" s="79">
        <f>VLOOKUP(GroupVertices[[#This Row],[Vertex]], Vertices[], MATCH("ID", Vertices[#Headers], 0), FALSE)</f>
        <v>286</v>
      </c>
    </row>
    <row r="555" spans="1:3" x14ac:dyDescent="0.25">
      <c r="A555" s="79" t="s">
        <v>6979</v>
      </c>
      <c r="B555" s="86" t="s">
        <v>436</v>
      </c>
      <c r="C555" s="79">
        <f>VLOOKUP(GroupVertices[[#This Row],[Vertex]], Vertices[], MATCH("ID", Vertices[#Headers], 0), FALSE)</f>
        <v>360</v>
      </c>
    </row>
    <row r="556" spans="1:3" x14ac:dyDescent="0.25">
      <c r="A556" s="79" t="s">
        <v>6980</v>
      </c>
      <c r="B556" s="86" t="s">
        <v>451</v>
      </c>
      <c r="C556" s="79">
        <f>VLOOKUP(GroupVertices[[#This Row],[Vertex]], Vertices[], MATCH("ID", Vertices[#Headers], 0), FALSE)</f>
        <v>386</v>
      </c>
    </row>
    <row r="557" spans="1:3" x14ac:dyDescent="0.25">
      <c r="A557" s="79" t="s">
        <v>6981</v>
      </c>
      <c r="B557" s="86" t="s">
        <v>480</v>
      </c>
      <c r="C557" s="79">
        <f>VLOOKUP(GroupVertices[[#This Row],[Vertex]], Vertices[], MATCH("ID", Vertices[#Headers], 0), FALSE)</f>
        <v>420</v>
      </c>
    </row>
    <row r="558" spans="1:3" x14ac:dyDescent="0.25">
      <c r="A558" s="79" t="s">
        <v>6982</v>
      </c>
      <c r="B558" s="86" t="s">
        <v>485</v>
      </c>
      <c r="C558" s="79">
        <f>VLOOKUP(GroupVertices[[#This Row],[Vertex]], Vertices[], MATCH("ID", Vertices[#Headers], 0), FALSE)</f>
        <v>425</v>
      </c>
    </row>
    <row r="559" spans="1:3" x14ac:dyDescent="0.25">
      <c r="A559" s="79" t="s">
        <v>6983</v>
      </c>
      <c r="B559" s="86" t="s">
        <v>486</v>
      </c>
      <c r="C559" s="79">
        <f>VLOOKUP(GroupVertices[[#This Row],[Vertex]], Vertices[], MATCH("ID", Vertices[#Headers], 0), FALSE)</f>
        <v>426</v>
      </c>
    </row>
    <row r="560" spans="1:3" x14ac:dyDescent="0.25">
      <c r="A560" s="79" t="s">
        <v>6984</v>
      </c>
      <c r="B560" s="86" t="s">
        <v>497</v>
      </c>
      <c r="C560" s="79">
        <f>VLOOKUP(GroupVertices[[#This Row],[Vertex]], Vertices[], MATCH("ID", Vertices[#Headers], 0), FALSE)</f>
        <v>435</v>
      </c>
    </row>
    <row r="561" spans="1:3" x14ac:dyDescent="0.25">
      <c r="A561" s="79" t="s">
        <v>6985</v>
      </c>
      <c r="B561" s="86" t="s">
        <v>522</v>
      </c>
      <c r="C561" s="79">
        <f>VLOOKUP(GroupVertices[[#This Row],[Vertex]], Vertices[], MATCH("ID", Vertices[#Headers], 0), FALSE)</f>
        <v>463</v>
      </c>
    </row>
    <row r="562" spans="1:3" x14ac:dyDescent="0.25">
      <c r="A562" s="79" t="s">
        <v>6998</v>
      </c>
      <c r="B562" s="86" t="s">
        <v>527</v>
      </c>
      <c r="C562" s="79">
        <f>VLOOKUP(GroupVertices[[#This Row],[Vertex]], Vertices[], MATCH("ID", Vertices[#Headers], 0), FALSE)</f>
        <v>466</v>
      </c>
    </row>
    <row r="563" spans="1:3" x14ac:dyDescent="0.25">
      <c r="A563" s="79" t="s">
        <v>6999</v>
      </c>
      <c r="B563" s="86" t="s">
        <v>540</v>
      </c>
      <c r="C563" s="79">
        <f>VLOOKUP(GroupVertices[[#This Row],[Vertex]], Vertices[], MATCH("ID", Vertices[#Headers], 0), FALSE)</f>
        <v>478</v>
      </c>
    </row>
    <row r="564" spans="1:3" x14ac:dyDescent="0.25">
      <c r="A564" s="79" t="s">
        <v>7000</v>
      </c>
      <c r="B564" s="86" t="s">
        <v>593</v>
      </c>
      <c r="C564" s="79">
        <f>VLOOKUP(GroupVertices[[#This Row],[Vertex]], Vertices[], MATCH("ID", Vertices[#Headers], 0), FALSE)</f>
        <v>536</v>
      </c>
    </row>
    <row r="565" spans="1:3" x14ac:dyDescent="0.25">
      <c r="A565" s="79" t="s">
        <v>7001</v>
      </c>
      <c r="B565" s="86" t="s">
        <v>614</v>
      </c>
      <c r="C565" s="79">
        <f>VLOOKUP(GroupVertices[[#This Row],[Vertex]], Vertices[], MATCH("ID", Vertices[#Headers], 0), FALSE)</f>
        <v>558</v>
      </c>
    </row>
    <row r="566" spans="1:3" x14ac:dyDescent="0.25">
      <c r="A566" s="79" t="s">
        <v>7002</v>
      </c>
      <c r="B566" s="86" t="s">
        <v>623</v>
      </c>
      <c r="C566" s="79">
        <f>VLOOKUP(GroupVertices[[#This Row],[Vertex]], Vertices[], MATCH("ID", Vertices[#Headers], 0), FALSE)</f>
        <v>566</v>
      </c>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6" t="s">
        <v>86</v>
      </c>
      <c r="G1" s="37" t="s">
        <v>87</v>
      </c>
      <c r="H1" s="36" t="s">
        <v>92</v>
      </c>
      <c r="I1" s="37" t="s">
        <v>93</v>
      </c>
      <c r="J1" s="36" t="s">
        <v>98</v>
      </c>
      <c r="K1" s="37" t="s">
        <v>99</v>
      </c>
      <c r="L1" s="36" t="s">
        <v>104</v>
      </c>
      <c r="M1" s="37" t="s">
        <v>105</v>
      </c>
      <c r="N1" s="36" t="s">
        <v>110</v>
      </c>
      <c r="O1" s="37" t="s">
        <v>111</v>
      </c>
      <c r="P1" s="37" t="s">
        <v>138</v>
      </c>
      <c r="Q1" s="37" t="s">
        <v>139</v>
      </c>
      <c r="R1" s="36" t="s">
        <v>116</v>
      </c>
      <c r="S1" s="36" t="s">
        <v>117</v>
      </c>
      <c r="T1" s="36" t="s">
        <v>122</v>
      </c>
      <c r="U1" s="37" t="s">
        <v>123</v>
      </c>
      <c r="W1" t="s">
        <v>127</v>
      </c>
      <c r="X1" t="s">
        <v>17</v>
      </c>
    </row>
    <row r="2" spans="1:24" ht="15.75" thickTop="1" x14ac:dyDescent="0.25">
      <c r="A2" s="35" t="s">
        <v>6914</v>
      </c>
      <c r="B2" s="35" t="s">
        <v>6913</v>
      </c>
      <c r="D2" s="32">
        <f>MIN(Vertices[Degree])</f>
        <v>0</v>
      </c>
      <c r="E2" s="3">
        <f>COUNTIF(Vertices[Degree], "&gt;= " &amp; D2) - COUNTIF(Vertices[Degree], "&gt;=" &amp; D3)</f>
        <v>0</v>
      </c>
      <c r="F2" s="38">
        <f>MIN(Vertices[In-Degree])</f>
        <v>0</v>
      </c>
      <c r="G2" s="39">
        <f>COUNTIF(Vertices[In-Degree], "&gt;= " &amp; F2) - COUNTIF(Vertices[In-Degree], "&gt;=" &amp; F3)</f>
        <v>301</v>
      </c>
      <c r="H2" s="38">
        <f>MIN(Vertices[Out-Degree])</f>
        <v>0</v>
      </c>
      <c r="I2" s="39">
        <f>COUNTIF(Vertices[Out-Degree], "&gt;= " &amp; H2) - COUNTIF(Vertices[Out-Degree], "&gt;=" &amp; H3)</f>
        <v>127</v>
      </c>
      <c r="J2" s="38">
        <f>MIN(Vertices[Betweenness Centrality])</f>
        <v>0</v>
      </c>
      <c r="K2" s="39">
        <f>COUNTIF(Vertices[Betweenness Centrality], "&gt;= " &amp; J2) - COUNTIF(Vertices[Betweenness Centrality], "&gt;=" &amp; J3)</f>
        <v>0</v>
      </c>
      <c r="L2" s="38">
        <f>MIN(Vertices[Closeness Centrality])</f>
        <v>0</v>
      </c>
      <c r="M2" s="39">
        <f>COUNTIF(Vertices[Closeness Centrality], "&gt;= " &amp; L2) - COUNTIF(Vertices[Closeness Centrality], "&gt;=" &amp; L3)</f>
        <v>0</v>
      </c>
      <c r="N2" s="38">
        <f>MIN(Vertices[Eigenvector Centrality])</f>
        <v>0</v>
      </c>
      <c r="O2" s="39">
        <f>COUNTIF(Vertices[Eigenvector Centrality], "&gt;= " &amp; N2) - COUNTIF(Vertices[Eigenvector Centrality], "&gt;=" &amp; N3)</f>
        <v>0</v>
      </c>
      <c r="P2" s="38">
        <f>MIN(Vertices[PageRank])</f>
        <v>0</v>
      </c>
      <c r="Q2" s="39">
        <f>COUNTIF(Vertices[PageRank], "&gt;= " &amp; P2) - COUNTIF(Vertices[PageRank], "&gt;=" &amp; P3)</f>
        <v>0</v>
      </c>
      <c r="R2" s="38">
        <f>MIN(Vertices[Clustering Coefficient])</f>
        <v>0</v>
      </c>
      <c r="S2" s="44">
        <f>COUNTIF(Vertices[Clustering Coefficient], "&gt;= " &amp; R2) - COUNTIF(Vertices[Clustering Coefficient], "&gt;=" &amp; R3)</f>
        <v>0</v>
      </c>
      <c r="T2" s="38" t="e">
        <f ca="1">MIN(INDIRECT(DynamicFilterSourceColumnRange))</f>
        <v>#REF!</v>
      </c>
      <c r="U2" s="39" t="e">
        <f t="shared" ref="U2:U45" ca="1" si="0">COUNTIF(INDIRECT(DynamicFilterSourceColumnRange), "&gt;= " &amp; T2) - COUNTIF(INDIRECT(DynamicFilterSourceColumnRange), "&gt;=" &amp; T3)</f>
        <v>#REF!</v>
      </c>
      <c r="W2" t="s">
        <v>124</v>
      </c>
      <c r="X2">
        <f>ROWS(HistogramBins[Degree Bin]) - 1</f>
        <v>43</v>
      </c>
    </row>
    <row r="3" spans="1:24" x14ac:dyDescent="0.25">
      <c r="A3" s="105"/>
      <c r="B3" s="105"/>
      <c r="D3" s="33">
        <f t="shared" ref="D3:D44" si="1">D2+($D$45-$D$2)/BinDivisor</f>
        <v>0</v>
      </c>
      <c r="E3" s="3">
        <f>COUNTIF(Vertices[Degree], "&gt;= " &amp; D3) - COUNTIF(Vertices[Degree], "&gt;=" &amp; D4)</f>
        <v>0</v>
      </c>
      <c r="F3" s="40">
        <f t="shared" ref="F3:F44" si="2">F2+($F$45-$F$2)/BinDivisor</f>
        <v>0.90697674418604646</v>
      </c>
      <c r="G3" s="41">
        <f>COUNTIF(Vertices[In-Degree], "&gt;= " &amp; F3) - COUNTIF(Vertices[In-Degree], "&gt;=" &amp; F4)</f>
        <v>131</v>
      </c>
      <c r="H3" s="40">
        <f t="shared" ref="H3:H44" si="3">H2+($H$45-$H$2)/BinDivisor</f>
        <v>0.44186046511627908</v>
      </c>
      <c r="I3" s="41">
        <f>COUNTIF(Vertices[Out-Degree], "&gt;= " &amp; H3) - COUNTIF(Vertices[Out-Degree], "&gt;=" &amp; H4)</f>
        <v>0</v>
      </c>
      <c r="J3" s="40">
        <f t="shared" ref="J3:J44" si="4">J2+($J$45-$J$2)/BinDivisor</f>
        <v>0</v>
      </c>
      <c r="K3" s="41">
        <f>COUNTIF(Vertices[Betweenness Centrality], "&gt;= " &amp; J3) - COUNTIF(Vertices[Betweenness Centrality], "&gt;=" &amp; J4)</f>
        <v>0</v>
      </c>
      <c r="L3" s="40">
        <f t="shared" ref="L3:L44" si="5">L2+($L$45-$L$2)/BinDivisor</f>
        <v>0</v>
      </c>
      <c r="M3" s="41">
        <f>COUNTIF(Vertices[Closeness Centrality], "&gt;= " &amp; L3) - COUNTIF(Vertices[Closeness Centrality], "&gt;=" &amp; L4)</f>
        <v>0</v>
      </c>
      <c r="N3" s="40">
        <f t="shared" ref="N3:N44" si="6">N2+($N$45-$N$2)/BinDivisor</f>
        <v>0</v>
      </c>
      <c r="O3" s="41">
        <f>COUNTIF(Vertices[Eigenvector Centrality], "&gt;= " &amp; N3) - COUNTIF(Vertices[Eigenvector Centrality], "&gt;=" &amp; N4)</f>
        <v>0</v>
      </c>
      <c r="P3" s="40">
        <f t="shared" ref="P3:P44" si="7">P2+($P$45-$P$2)/BinDivisor</f>
        <v>0</v>
      </c>
      <c r="Q3" s="41">
        <f>COUNTIF(Vertices[PageRank], "&gt;= " &amp; P3) - COUNTIF(Vertices[PageRank], "&gt;=" &amp; P4)</f>
        <v>0</v>
      </c>
      <c r="R3" s="40">
        <f t="shared" ref="R3:R44" si="8">R2+($R$45-$R$2)/BinDivisor</f>
        <v>0</v>
      </c>
      <c r="S3" s="45">
        <f>COUNTIF(Vertices[Clustering Coefficient], "&gt;= " &amp; R3) - COUNTIF(Vertices[Clustering Coefficient], "&gt;=" &amp; R4)</f>
        <v>0</v>
      </c>
      <c r="T3" s="40" t="e">
        <f t="shared" ref="T3:T44" ca="1" si="9">T2+($T$45-$T$2)/BinDivisor</f>
        <v>#REF!</v>
      </c>
      <c r="U3" s="41" t="e">
        <f t="shared" ca="1" si="0"/>
        <v>#REF!</v>
      </c>
      <c r="W3" t="s">
        <v>125</v>
      </c>
      <c r="X3" t="s">
        <v>85</v>
      </c>
    </row>
    <row r="4" spans="1:24" x14ac:dyDescent="0.25">
      <c r="A4" s="35" t="s">
        <v>146</v>
      </c>
      <c r="B4" s="35">
        <v>565</v>
      </c>
      <c r="D4" s="33">
        <f t="shared" si="1"/>
        <v>0</v>
      </c>
      <c r="E4" s="3">
        <f>COUNTIF(Vertices[Degree], "&gt;= " &amp; D4) - COUNTIF(Vertices[Degree], "&gt;=" &amp; D5)</f>
        <v>0</v>
      </c>
      <c r="F4" s="38">
        <f t="shared" si="2"/>
        <v>1.8139534883720929</v>
      </c>
      <c r="G4" s="39">
        <f>COUNTIF(Vertices[In-Degree], "&gt;= " &amp; F4) - COUNTIF(Vertices[In-Degree], "&gt;=" &amp; F5)</f>
        <v>36</v>
      </c>
      <c r="H4" s="38">
        <f t="shared" si="3"/>
        <v>0.88372093023255816</v>
      </c>
      <c r="I4" s="39">
        <f>COUNTIF(Vertices[Out-Degree], "&gt;= " &amp; H4) - COUNTIF(Vertices[Out-Degree], "&gt;=" &amp; H5)</f>
        <v>226</v>
      </c>
      <c r="J4" s="38">
        <f t="shared" si="4"/>
        <v>0</v>
      </c>
      <c r="K4" s="39">
        <f>COUNTIF(Vertices[Betweenness Centrality], "&gt;= " &amp; J4) - COUNTIF(Vertices[Betweenness Centrality], "&gt;=" &amp; J5)</f>
        <v>0</v>
      </c>
      <c r="L4" s="38">
        <f t="shared" si="5"/>
        <v>0</v>
      </c>
      <c r="M4" s="39">
        <f>COUNTIF(Vertices[Closeness Centrality], "&gt;= " &amp; L4) - COUNTIF(Vertices[Closeness Centrality], "&gt;=" &amp; L5)</f>
        <v>0</v>
      </c>
      <c r="N4" s="38">
        <f t="shared" si="6"/>
        <v>0</v>
      </c>
      <c r="O4" s="39">
        <f>COUNTIF(Vertices[Eigenvector Centrality], "&gt;= " &amp; N4) - COUNTIF(Vertices[Eigenvector Centrality], "&gt;=" &amp; N5)</f>
        <v>0</v>
      </c>
      <c r="P4" s="38">
        <f t="shared" si="7"/>
        <v>0</v>
      </c>
      <c r="Q4" s="39">
        <f>COUNTIF(Vertices[PageRank], "&gt;= " &amp; P4) - COUNTIF(Vertices[PageRank], "&gt;=" &amp; P5)</f>
        <v>0</v>
      </c>
      <c r="R4" s="38">
        <f t="shared" si="8"/>
        <v>0</v>
      </c>
      <c r="S4" s="44">
        <f>COUNTIF(Vertices[Clustering Coefficient], "&gt;= " &amp; R4) - COUNTIF(Vertices[Clustering Coefficient], "&gt;=" &amp; R5)</f>
        <v>0</v>
      </c>
      <c r="T4" s="38" t="e">
        <f t="shared" ca="1" si="9"/>
        <v>#REF!</v>
      </c>
      <c r="U4" s="39" t="e">
        <f t="shared" ca="1" si="0"/>
        <v>#REF!</v>
      </c>
      <c r="W4" s="12" t="s">
        <v>126</v>
      </c>
      <c r="X4" s="12" t="s">
        <v>128</v>
      </c>
    </row>
    <row r="5" spans="1:24" x14ac:dyDescent="0.25">
      <c r="A5" s="105"/>
      <c r="B5" s="105"/>
      <c r="D5" s="33">
        <f t="shared" si="1"/>
        <v>0</v>
      </c>
      <c r="E5" s="3">
        <f>COUNTIF(Vertices[Degree], "&gt;= " &amp; D5) - COUNTIF(Vertices[Degree], "&gt;=" &amp; D6)</f>
        <v>0</v>
      </c>
      <c r="F5" s="40">
        <f t="shared" si="2"/>
        <v>2.7209302325581395</v>
      </c>
      <c r="G5" s="41">
        <f>COUNTIF(Vertices[In-Degree], "&gt;= " &amp; F5) - COUNTIF(Vertices[In-Degree], "&gt;=" &amp; F6)</f>
        <v>31</v>
      </c>
      <c r="H5" s="40">
        <f t="shared" si="3"/>
        <v>1.3255813953488373</v>
      </c>
      <c r="I5" s="41">
        <f>COUNTIF(Vertices[Out-Degree], "&gt;= " &amp; H5) - COUNTIF(Vertices[Out-Degree], "&gt;=" &amp; H6)</f>
        <v>0</v>
      </c>
      <c r="J5" s="40">
        <f t="shared" si="4"/>
        <v>0</v>
      </c>
      <c r="K5" s="41">
        <f>COUNTIF(Vertices[Betweenness Centrality], "&gt;= " &amp; J5) - COUNTIF(Vertices[Betweenness Centrality], "&gt;=" &amp; J6)</f>
        <v>0</v>
      </c>
      <c r="L5" s="40">
        <f t="shared" si="5"/>
        <v>0</v>
      </c>
      <c r="M5" s="41">
        <f>COUNTIF(Vertices[Closeness Centrality], "&gt;= " &amp; L5) - COUNTIF(Vertices[Closeness Centrality], "&gt;=" &amp; L6)</f>
        <v>0</v>
      </c>
      <c r="N5" s="40">
        <f t="shared" si="6"/>
        <v>0</v>
      </c>
      <c r="O5" s="41">
        <f>COUNTIF(Vertices[Eigenvector Centrality], "&gt;= " &amp; N5) - COUNTIF(Vertices[Eigenvector Centrality], "&gt;=" &amp; N6)</f>
        <v>0</v>
      </c>
      <c r="P5" s="40">
        <f t="shared" si="7"/>
        <v>0</v>
      </c>
      <c r="Q5" s="41">
        <f>COUNTIF(Vertices[PageRank], "&gt;= " &amp; P5) - COUNTIF(Vertices[PageRank], "&gt;=" &amp; P6)</f>
        <v>0</v>
      </c>
      <c r="R5" s="40">
        <f t="shared" si="8"/>
        <v>0</v>
      </c>
      <c r="S5" s="45">
        <f>COUNTIF(Vertices[Clustering Coefficient], "&gt;= " &amp; R5) - COUNTIF(Vertices[Clustering Coefficient], "&gt;=" &amp; R6)</f>
        <v>0</v>
      </c>
      <c r="T5" s="40" t="e">
        <f t="shared" ca="1" si="9"/>
        <v>#REF!</v>
      </c>
      <c r="U5" s="41" t="e">
        <f t="shared" ca="1" si="0"/>
        <v>#REF!</v>
      </c>
    </row>
    <row r="6" spans="1:24" x14ac:dyDescent="0.25">
      <c r="A6" s="35" t="s">
        <v>148</v>
      </c>
      <c r="B6" s="35">
        <v>804</v>
      </c>
      <c r="D6" s="33">
        <f t="shared" si="1"/>
        <v>0</v>
      </c>
      <c r="E6" s="3">
        <f>COUNTIF(Vertices[Degree], "&gt;= " &amp; D6) - COUNTIF(Vertices[Degree], "&gt;=" &amp; D7)</f>
        <v>0</v>
      </c>
      <c r="F6" s="38">
        <f t="shared" si="2"/>
        <v>3.6279069767441858</v>
      </c>
      <c r="G6" s="39">
        <f>COUNTIF(Vertices[In-Degree], "&gt;= " &amp; F6) - COUNTIF(Vertices[In-Degree], "&gt;=" &amp; F7)</f>
        <v>5</v>
      </c>
      <c r="H6" s="38">
        <f t="shared" si="3"/>
        <v>1.7674418604651163</v>
      </c>
      <c r="I6" s="39">
        <f>COUNTIF(Vertices[Out-Degree], "&gt;= " &amp; H6) - COUNTIF(Vertices[Out-Degree], "&gt;=" &amp; H7)</f>
        <v>87</v>
      </c>
      <c r="J6" s="38">
        <f t="shared" si="4"/>
        <v>0</v>
      </c>
      <c r="K6" s="39">
        <f>COUNTIF(Vertices[Betweenness Centrality], "&gt;= " &amp; J6) - COUNTIF(Vertices[Betweenness Centrality], "&gt;=" &amp; J7)</f>
        <v>0</v>
      </c>
      <c r="L6" s="38">
        <f t="shared" si="5"/>
        <v>0</v>
      </c>
      <c r="M6" s="39">
        <f>COUNTIF(Vertices[Closeness Centrality], "&gt;= " &amp; L6) - COUNTIF(Vertices[Closeness Centrality], "&gt;=" &amp; L7)</f>
        <v>0</v>
      </c>
      <c r="N6" s="38">
        <f t="shared" si="6"/>
        <v>0</v>
      </c>
      <c r="O6" s="39">
        <f>COUNTIF(Vertices[Eigenvector Centrality], "&gt;= " &amp; N6) - COUNTIF(Vertices[Eigenvector Centrality], "&gt;=" &amp; N7)</f>
        <v>0</v>
      </c>
      <c r="P6" s="38">
        <f t="shared" si="7"/>
        <v>0</v>
      </c>
      <c r="Q6" s="39">
        <f>COUNTIF(Vertices[PageRank], "&gt;= " &amp; P6) - COUNTIF(Vertices[PageRank], "&gt;=" &amp; P7)</f>
        <v>0</v>
      </c>
      <c r="R6" s="38">
        <f t="shared" si="8"/>
        <v>0</v>
      </c>
      <c r="S6" s="44">
        <f>COUNTIF(Vertices[Clustering Coefficient], "&gt;= " &amp; R6) - COUNTIF(Vertices[Clustering Coefficient], "&gt;=" &amp; R7)</f>
        <v>0</v>
      </c>
      <c r="T6" s="38" t="e">
        <f t="shared" ca="1" si="9"/>
        <v>#REF!</v>
      </c>
      <c r="U6" s="39" t="e">
        <f t="shared" ca="1" si="0"/>
        <v>#REF!</v>
      </c>
    </row>
    <row r="7" spans="1:24" x14ac:dyDescent="0.25">
      <c r="A7" s="35" t="s">
        <v>149</v>
      </c>
      <c r="B7" s="35">
        <v>571</v>
      </c>
      <c r="D7" s="33">
        <f t="shared" si="1"/>
        <v>0</v>
      </c>
      <c r="E7" s="3">
        <f>COUNTIF(Vertices[Degree], "&gt;= " &amp; D7) - COUNTIF(Vertices[Degree], "&gt;=" &amp; D8)</f>
        <v>0</v>
      </c>
      <c r="F7" s="40">
        <f t="shared" si="2"/>
        <v>4.5348837209302326</v>
      </c>
      <c r="G7" s="41">
        <f>COUNTIF(Vertices[In-Degree], "&gt;= " &amp; F7) - COUNTIF(Vertices[In-Degree], "&gt;=" &amp; F8)</f>
        <v>11</v>
      </c>
      <c r="H7" s="40">
        <f t="shared" si="3"/>
        <v>2.2093023255813953</v>
      </c>
      <c r="I7" s="41">
        <f>COUNTIF(Vertices[Out-Degree], "&gt;= " &amp; H7) - COUNTIF(Vertices[Out-Degree], "&gt;=" &amp; H8)</f>
        <v>0</v>
      </c>
      <c r="J7" s="40">
        <f t="shared" si="4"/>
        <v>0</v>
      </c>
      <c r="K7" s="41">
        <f>COUNTIF(Vertices[Betweenness Centrality], "&gt;= " &amp; J7) - COUNTIF(Vertices[Betweenness Centrality], "&gt;=" &amp; J8)</f>
        <v>0</v>
      </c>
      <c r="L7" s="40">
        <f t="shared" si="5"/>
        <v>0</v>
      </c>
      <c r="M7" s="41">
        <f>COUNTIF(Vertices[Closeness Centrality], "&gt;= " &amp; L7) - COUNTIF(Vertices[Closeness Centrality], "&gt;=" &amp; L8)</f>
        <v>0</v>
      </c>
      <c r="N7" s="40">
        <f t="shared" si="6"/>
        <v>0</v>
      </c>
      <c r="O7" s="41">
        <f>COUNTIF(Vertices[Eigenvector Centrality], "&gt;= " &amp; N7) - COUNTIF(Vertices[Eigenvector Centrality], "&gt;=" &amp; N8)</f>
        <v>0</v>
      </c>
      <c r="P7" s="40">
        <f t="shared" si="7"/>
        <v>0</v>
      </c>
      <c r="Q7" s="41">
        <f>COUNTIF(Vertices[PageRank], "&gt;= " &amp; P7) - COUNTIF(Vertices[PageRank], "&gt;=" &amp; P8)</f>
        <v>0</v>
      </c>
      <c r="R7" s="40">
        <f t="shared" si="8"/>
        <v>0</v>
      </c>
      <c r="S7" s="45">
        <f>COUNTIF(Vertices[Clustering Coefficient], "&gt;= " &amp; R7) - COUNTIF(Vertices[Clustering Coefficient], "&gt;=" &amp; R8)</f>
        <v>0</v>
      </c>
      <c r="T7" s="40" t="e">
        <f t="shared" ca="1" si="9"/>
        <v>#REF!</v>
      </c>
      <c r="U7" s="41" t="e">
        <f t="shared" ca="1" si="0"/>
        <v>#REF!</v>
      </c>
    </row>
    <row r="8" spans="1:24" x14ac:dyDescent="0.25">
      <c r="A8" s="35" t="s">
        <v>150</v>
      </c>
      <c r="B8" s="35">
        <v>1375</v>
      </c>
      <c r="D8" s="33">
        <f t="shared" si="1"/>
        <v>0</v>
      </c>
      <c r="E8" s="3">
        <f>COUNTIF(Vertices[Degree], "&gt;= " &amp; D8) - COUNTIF(Vertices[Degree], "&gt;=" &amp; D9)</f>
        <v>0</v>
      </c>
      <c r="F8" s="38">
        <f t="shared" si="2"/>
        <v>5.441860465116279</v>
      </c>
      <c r="G8" s="39">
        <f>COUNTIF(Vertices[In-Degree], "&gt;= " &amp; F8) - COUNTIF(Vertices[In-Degree], "&gt;=" &amp; F9)</f>
        <v>12</v>
      </c>
      <c r="H8" s="38">
        <f t="shared" si="3"/>
        <v>2.6511627906976742</v>
      </c>
      <c r="I8" s="39">
        <f>COUNTIF(Vertices[Out-Degree], "&gt;= " &amp; H8) - COUNTIF(Vertices[Out-Degree], "&gt;=" &amp; H9)</f>
        <v>59</v>
      </c>
      <c r="J8" s="38">
        <f t="shared" si="4"/>
        <v>0</v>
      </c>
      <c r="K8" s="39">
        <f>COUNTIF(Vertices[Betweenness Centrality], "&gt;= " &amp; J8) - COUNTIF(Vertices[Betweenness Centrality], "&gt;=" &amp; J9)</f>
        <v>0</v>
      </c>
      <c r="L8" s="38">
        <f t="shared" si="5"/>
        <v>0</v>
      </c>
      <c r="M8" s="39">
        <f>COUNTIF(Vertices[Closeness Centrality], "&gt;= " &amp; L8) - COUNTIF(Vertices[Closeness Centrality], "&gt;=" &amp; L9)</f>
        <v>0</v>
      </c>
      <c r="N8" s="38">
        <f t="shared" si="6"/>
        <v>0</v>
      </c>
      <c r="O8" s="39">
        <f>COUNTIF(Vertices[Eigenvector Centrality], "&gt;= " &amp; N8) - COUNTIF(Vertices[Eigenvector Centrality], "&gt;=" &amp; N9)</f>
        <v>0</v>
      </c>
      <c r="P8" s="38">
        <f t="shared" si="7"/>
        <v>0</v>
      </c>
      <c r="Q8" s="39">
        <f>COUNTIF(Vertices[PageRank], "&gt;= " &amp; P8) - COUNTIF(Vertices[PageRank], "&gt;=" &amp; P9)</f>
        <v>0</v>
      </c>
      <c r="R8" s="38">
        <f t="shared" si="8"/>
        <v>0</v>
      </c>
      <c r="S8" s="44">
        <f>COUNTIF(Vertices[Clustering Coefficient], "&gt;= " &amp; R8) - COUNTIF(Vertices[Clustering Coefficient], "&gt;=" &amp; R9)</f>
        <v>0</v>
      </c>
      <c r="T8" s="38" t="e">
        <f t="shared" ca="1" si="9"/>
        <v>#REF!</v>
      </c>
      <c r="U8" s="39" t="e">
        <f t="shared" ca="1" si="0"/>
        <v>#REF!</v>
      </c>
    </row>
    <row r="9" spans="1:24" x14ac:dyDescent="0.25">
      <c r="A9" s="105"/>
      <c r="B9" s="105"/>
      <c r="D9" s="33">
        <f t="shared" si="1"/>
        <v>0</v>
      </c>
      <c r="E9" s="3">
        <f>COUNTIF(Vertices[Degree], "&gt;= " &amp; D9) - COUNTIF(Vertices[Degree], "&gt;=" &amp; D10)</f>
        <v>0</v>
      </c>
      <c r="F9" s="40">
        <f t="shared" si="2"/>
        <v>6.3488372093023253</v>
      </c>
      <c r="G9" s="41">
        <f>COUNTIF(Vertices[In-Degree], "&gt;= " &amp; F9) - COUNTIF(Vertices[In-Degree], "&gt;=" &amp; F10)</f>
        <v>7</v>
      </c>
      <c r="H9" s="40">
        <f t="shared" si="3"/>
        <v>3.0930232558139532</v>
      </c>
      <c r="I9" s="41">
        <f>COUNTIF(Vertices[Out-Degree], "&gt;= " &amp; H9) - COUNTIF(Vertices[Out-Degree], "&gt;=" &amp; H10)</f>
        <v>0</v>
      </c>
      <c r="J9" s="40">
        <f t="shared" si="4"/>
        <v>0</v>
      </c>
      <c r="K9" s="41">
        <f>COUNTIF(Vertices[Betweenness Centrality], "&gt;= " &amp; J9) - COUNTIF(Vertices[Betweenness Centrality], "&gt;=" &amp; J10)</f>
        <v>0</v>
      </c>
      <c r="L9" s="40">
        <f t="shared" si="5"/>
        <v>0</v>
      </c>
      <c r="M9" s="41">
        <f>COUNTIF(Vertices[Closeness Centrality], "&gt;= " &amp; L9) - COUNTIF(Vertices[Closeness Centrality], "&gt;=" &amp; L10)</f>
        <v>0</v>
      </c>
      <c r="N9" s="40">
        <f t="shared" si="6"/>
        <v>0</v>
      </c>
      <c r="O9" s="41">
        <f>COUNTIF(Vertices[Eigenvector Centrality], "&gt;= " &amp; N9) - COUNTIF(Vertices[Eigenvector Centrality], "&gt;=" &amp; N10)</f>
        <v>0</v>
      </c>
      <c r="P9" s="40">
        <f t="shared" si="7"/>
        <v>0</v>
      </c>
      <c r="Q9" s="41">
        <f>COUNTIF(Vertices[PageRank], "&gt;= " &amp; P9) - COUNTIF(Vertices[PageRank], "&gt;=" &amp; P10)</f>
        <v>0</v>
      </c>
      <c r="R9" s="40">
        <f t="shared" si="8"/>
        <v>0</v>
      </c>
      <c r="S9" s="45">
        <f>COUNTIF(Vertices[Clustering Coefficient], "&gt;= " &amp; R9) - COUNTIF(Vertices[Clustering Coefficient], "&gt;=" &amp; R10)</f>
        <v>0</v>
      </c>
      <c r="T9" s="40" t="e">
        <f t="shared" ca="1" si="9"/>
        <v>#REF!</v>
      </c>
      <c r="U9" s="41" t="e">
        <f t="shared" ca="1" si="0"/>
        <v>#REF!</v>
      </c>
    </row>
    <row r="10" spans="1:24" x14ac:dyDescent="0.25">
      <c r="A10" s="35" t="s">
        <v>151</v>
      </c>
      <c r="B10" s="35">
        <v>288</v>
      </c>
      <c r="D10" s="33">
        <f t="shared" si="1"/>
        <v>0</v>
      </c>
      <c r="E10" s="3">
        <f>COUNTIF(Vertices[Degree], "&gt;= " &amp; D10) - COUNTIF(Vertices[Degree], "&gt;=" &amp; D11)</f>
        <v>0</v>
      </c>
      <c r="F10" s="38">
        <f t="shared" si="2"/>
        <v>7.2558139534883717</v>
      </c>
      <c r="G10" s="39">
        <f>COUNTIF(Vertices[In-Degree], "&gt;= " &amp; F10) - COUNTIF(Vertices[In-Degree], "&gt;=" &amp; F11)</f>
        <v>3</v>
      </c>
      <c r="H10" s="38">
        <f t="shared" si="3"/>
        <v>3.5348837209302322</v>
      </c>
      <c r="I10" s="39">
        <f>COUNTIF(Vertices[Out-Degree], "&gt;= " &amp; H10) - COUNTIF(Vertices[Out-Degree], "&gt;=" &amp; H11)</f>
        <v>0</v>
      </c>
      <c r="J10" s="38">
        <f t="shared" si="4"/>
        <v>0</v>
      </c>
      <c r="K10" s="39">
        <f>COUNTIF(Vertices[Betweenness Centrality], "&gt;= " &amp; J10) - COUNTIF(Vertices[Betweenness Centrality], "&gt;=" &amp; J11)</f>
        <v>0</v>
      </c>
      <c r="L10" s="38">
        <f t="shared" si="5"/>
        <v>0</v>
      </c>
      <c r="M10" s="39">
        <f>COUNTIF(Vertices[Closeness Centrality], "&gt;= " &amp; L10) - COUNTIF(Vertices[Closeness Centrality], "&gt;=" &amp; L11)</f>
        <v>0</v>
      </c>
      <c r="N10" s="38">
        <f t="shared" si="6"/>
        <v>0</v>
      </c>
      <c r="O10" s="39">
        <f>COUNTIF(Vertices[Eigenvector Centrality], "&gt;= " &amp; N10) - COUNTIF(Vertices[Eigenvector Centrality], "&gt;=" &amp; N11)</f>
        <v>0</v>
      </c>
      <c r="P10" s="38">
        <f t="shared" si="7"/>
        <v>0</v>
      </c>
      <c r="Q10" s="39">
        <f>COUNTIF(Vertices[PageRank], "&gt;= " &amp; P10) - COUNTIF(Vertices[PageRank], "&gt;=" &amp; P11)</f>
        <v>0</v>
      </c>
      <c r="R10" s="38">
        <f t="shared" si="8"/>
        <v>0</v>
      </c>
      <c r="S10" s="44">
        <f>COUNTIF(Vertices[Clustering Coefficient], "&gt;= " &amp; R10) - COUNTIF(Vertices[Clustering Coefficient], "&gt;=" &amp; R11)</f>
        <v>0</v>
      </c>
      <c r="T10" s="38" t="e">
        <f t="shared" ca="1" si="9"/>
        <v>#REF!</v>
      </c>
      <c r="U10" s="39" t="e">
        <f t="shared" ca="1" si="0"/>
        <v>#REF!</v>
      </c>
    </row>
    <row r="11" spans="1:24" x14ac:dyDescent="0.25">
      <c r="A11" s="105"/>
      <c r="B11" s="105"/>
      <c r="D11" s="33">
        <f t="shared" si="1"/>
        <v>0</v>
      </c>
      <c r="E11" s="3">
        <f>COUNTIF(Vertices[Degree], "&gt;= " &amp; D11) - COUNTIF(Vertices[Degree], "&gt;=" &amp; D12)</f>
        <v>0</v>
      </c>
      <c r="F11" s="40">
        <f t="shared" si="2"/>
        <v>8.1627906976744189</v>
      </c>
      <c r="G11" s="41">
        <f>COUNTIF(Vertices[In-Degree], "&gt;= " &amp; F11) - COUNTIF(Vertices[In-Degree], "&gt;=" &amp; F12)</f>
        <v>5</v>
      </c>
      <c r="H11" s="40">
        <f t="shared" si="3"/>
        <v>3.9767441860465111</v>
      </c>
      <c r="I11" s="41">
        <f>COUNTIF(Vertices[Out-Degree], "&gt;= " &amp; H11) - COUNTIF(Vertices[Out-Degree], "&gt;=" &amp; H12)</f>
        <v>27</v>
      </c>
      <c r="J11" s="40">
        <f t="shared" si="4"/>
        <v>0</v>
      </c>
      <c r="K11" s="41">
        <f>COUNTIF(Vertices[Betweenness Centrality], "&gt;= " &amp; J11) - COUNTIF(Vertices[Betweenness Centrality], "&gt;=" &amp; J12)</f>
        <v>0</v>
      </c>
      <c r="L11" s="40">
        <f t="shared" si="5"/>
        <v>0</v>
      </c>
      <c r="M11" s="41">
        <f>COUNTIF(Vertices[Closeness Centrality], "&gt;= " &amp; L11) - COUNTIF(Vertices[Closeness Centrality], "&gt;=" &amp; L12)</f>
        <v>0</v>
      </c>
      <c r="N11" s="40">
        <f t="shared" si="6"/>
        <v>0</v>
      </c>
      <c r="O11" s="41">
        <f>COUNTIF(Vertices[Eigenvector Centrality], "&gt;= " &amp; N11) - COUNTIF(Vertices[Eigenvector Centrality], "&gt;=" &amp; N12)</f>
        <v>0</v>
      </c>
      <c r="P11" s="40">
        <f t="shared" si="7"/>
        <v>0</v>
      </c>
      <c r="Q11" s="41">
        <f>COUNTIF(Vertices[PageRank], "&gt;= " &amp; P11) - COUNTIF(Vertices[PageRank], "&gt;=" &amp; P12)</f>
        <v>0</v>
      </c>
      <c r="R11" s="40">
        <f t="shared" si="8"/>
        <v>0</v>
      </c>
      <c r="S11" s="45">
        <f>COUNTIF(Vertices[Clustering Coefficient], "&gt;= " &amp; R11) - COUNTIF(Vertices[Clustering Coefficient], "&gt;=" &amp; R12)</f>
        <v>0</v>
      </c>
      <c r="T11" s="40" t="e">
        <f t="shared" ca="1" si="9"/>
        <v>#REF!</v>
      </c>
      <c r="U11" s="41" t="e">
        <f t="shared" ca="1" si="0"/>
        <v>#REF!</v>
      </c>
    </row>
    <row r="12" spans="1:24" x14ac:dyDescent="0.25">
      <c r="A12" s="35" t="s">
        <v>170</v>
      </c>
      <c r="B12" s="35">
        <v>6.9221260815822E-2</v>
      </c>
      <c r="D12" s="33">
        <f t="shared" si="1"/>
        <v>0</v>
      </c>
      <c r="E12" s="3">
        <f>COUNTIF(Vertices[Degree], "&gt;= " &amp; D12) - COUNTIF(Vertices[Degree], "&gt;=" &amp; D13)</f>
        <v>0</v>
      </c>
      <c r="F12" s="38">
        <f t="shared" si="2"/>
        <v>9.0697674418604652</v>
      </c>
      <c r="G12" s="39">
        <f>COUNTIF(Vertices[In-Degree], "&gt;= " &amp; F12) - COUNTIF(Vertices[In-Degree], "&gt;=" &amp; F13)</f>
        <v>0</v>
      </c>
      <c r="H12" s="38">
        <f t="shared" si="3"/>
        <v>4.4186046511627906</v>
      </c>
      <c r="I12" s="39">
        <f>COUNTIF(Vertices[Out-Degree], "&gt;= " &amp; H12) - COUNTIF(Vertices[Out-Degree], "&gt;=" &amp; H13)</f>
        <v>0</v>
      </c>
      <c r="J12" s="38">
        <f t="shared" si="4"/>
        <v>0</v>
      </c>
      <c r="K12" s="39">
        <f>COUNTIF(Vertices[Betweenness Centrality], "&gt;= " &amp; J12) - COUNTIF(Vertices[Betweenness Centrality], "&gt;=" &amp; J13)</f>
        <v>0</v>
      </c>
      <c r="L12" s="38">
        <f t="shared" si="5"/>
        <v>0</v>
      </c>
      <c r="M12" s="39">
        <f>COUNTIF(Vertices[Closeness Centrality], "&gt;= " &amp; L12) - COUNTIF(Vertices[Closeness Centrality], "&gt;=" &amp; L13)</f>
        <v>0</v>
      </c>
      <c r="N12" s="38">
        <f t="shared" si="6"/>
        <v>0</v>
      </c>
      <c r="O12" s="39">
        <f>COUNTIF(Vertices[Eigenvector Centrality], "&gt;= " &amp; N12) - COUNTIF(Vertices[Eigenvector Centrality], "&gt;=" &amp; N13)</f>
        <v>0</v>
      </c>
      <c r="P12" s="38">
        <f t="shared" si="7"/>
        <v>0</v>
      </c>
      <c r="Q12" s="39">
        <f>COUNTIF(Vertices[PageRank], "&gt;= " &amp; P12) - COUNTIF(Vertices[PageRank], "&gt;=" &amp; P13)</f>
        <v>0</v>
      </c>
      <c r="R12" s="38">
        <f t="shared" si="8"/>
        <v>0</v>
      </c>
      <c r="S12" s="44">
        <f>COUNTIF(Vertices[Clustering Coefficient], "&gt;= " &amp; R12) - COUNTIF(Vertices[Clustering Coefficient], "&gt;=" &amp; R13)</f>
        <v>0</v>
      </c>
      <c r="T12" s="38" t="e">
        <f t="shared" ca="1" si="9"/>
        <v>#REF!</v>
      </c>
      <c r="U12" s="39" t="e">
        <f t="shared" ca="1" si="0"/>
        <v>#REF!</v>
      </c>
    </row>
    <row r="13" spans="1:24" x14ac:dyDescent="0.25">
      <c r="A13" s="35" t="s">
        <v>171</v>
      </c>
      <c r="B13" s="35">
        <v>0.12947976878612716</v>
      </c>
      <c r="D13" s="33">
        <f t="shared" si="1"/>
        <v>0</v>
      </c>
      <c r="E13" s="3">
        <f>COUNTIF(Vertices[Degree], "&gt;= " &amp; D13) - COUNTIF(Vertices[Degree], "&gt;=" &amp; D14)</f>
        <v>0</v>
      </c>
      <c r="F13" s="40">
        <f t="shared" si="2"/>
        <v>9.9767441860465116</v>
      </c>
      <c r="G13" s="41">
        <f>COUNTIF(Vertices[In-Degree], "&gt;= " &amp; F13) - COUNTIF(Vertices[In-Degree], "&gt;=" &amp; F14)</f>
        <v>1</v>
      </c>
      <c r="H13" s="40">
        <f t="shared" si="3"/>
        <v>4.8604651162790695</v>
      </c>
      <c r="I13" s="41">
        <f>COUNTIF(Vertices[Out-Degree], "&gt;= " &amp; H13) - COUNTIF(Vertices[Out-Degree], "&gt;=" &amp; H14)</f>
        <v>14</v>
      </c>
      <c r="J13" s="40">
        <f t="shared" si="4"/>
        <v>0</v>
      </c>
      <c r="K13" s="41">
        <f>COUNTIF(Vertices[Betweenness Centrality], "&gt;= " &amp; J13) - COUNTIF(Vertices[Betweenness Centrality], "&gt;=" &amp; J14)</f>
        <v>0</v>
      </c>
      <c r="L13" s="40">
        <f t="shared" si="5"/>
        <v>0</v>
      </c>
      <c r="M13" s="41">
        <f>COUNTIF(Vertices[Closeness Centrality], "&gt;= " &amp; L13) - COUNTIF(Vertices[Closeness Centrality], "&gt;=" &amp; L14)</f>
        <v>0</v>
      </c>
      <c r="N13" s="40">
        <f t="shared" si="6"/>
        <v>0</v>
      </c>
      <c r="O13" s="41">
        <f>COUNTIF(Vertices[Eigenvector Centrality], "&gt;= " &amp; N13) - COUNTIF(Vertices[Eigenvector Centrality], "&gt;=" &amp; N14)</f>
        <v>0</v>
      </c>
      <c r="P13" s="40">
        <f t="shared" si="7"/>
        <v>0</v>
      </c>
      <c r="Q13" s="41">
        <f>COUNTIF(Vertices[PageRank], "&gt;= " &amp; P13) - COUNTIF(Vertices[PageRank], "&gt;=" &amp; P14)</f>
        <v>0</v>
      </c>
      <c r="R13" s="40">
        <f t="shared" si="8"/>
        <v>0</v>
      </c>
      <c r="S13" s="45">
        <f>COUNTIF(Vertices[Clustering Coefficient], "&gt;= " &amp; R13) - COUNTIF(Vertices[Clustering Coefficient], "&gt;=" &amp; R14)</f>
        <v>0</v>
      </c>
      <c r="T13" s="40" t="e">
        <f t="shared" ca="1" si="9"/>
        <v>#REF!</v>
      </c>
      <c r="U13" s="41" t="e">
        <f t="shared" ca="1" si="0"/>
        <v>#REF!</v>
      </c>
    </row>
    <row r="14" spans="1:24" x14ac:dyDescent="0.25">
      <c r="A14" s="105"/>
      <c r="B14" s="105"/>
      <c r="D14" s="33">
        <f t="shared" si="1"/>
        <v>0</v>
      </c>
      <c r="E14" s="3">
        <f>COUNTIF(Vertices[Degree], "&gt;= " &amp; D14) - COUNTIF(Vertices[Degree], "&gt;=" &amp; D15)</f>
        <v>0</v>
      </c>
      <c r="F14" s="38">
        <f t="shared" si="2"/>
        <v>10.883720930232558</v>
      </c>
      <c r="G14" s="39">
        <f>COUNTIF(Vertices[In-Degree], "&gt;= " &amp; F14) - COUNTIF(Vertices[In-Degree], "&gt;=" &amp; F15)</f>
        <v>0</v>
      </c>
      <c r="H14" s="38">
        <f t="shared" si="3"/>
        <v>5.3023255813953485</v>
      </c>
      <c r="I14" s="39">
        <f>COUNTIF(Vertices[Out-Degree], "&gt;= " &amp; H14) - COUNTIF(Vertices[Out-Degree], "&gt;=" &amp; H15)</f>
        <v>0</v>
      </c>
      <c r="J14" s="38">
        <f t="shared" si="4"/>
        <v>0</v>
      </c>
      <c r="K14" s="39">
        <f>COUNTIF(Vertices[Betweenness Centrality], "&gt;= " &amp; J14) - COUNTIF(Vertices[Betweenness Centrality], "&gt;=" &amp; J15)</f>
        <v>0</v>
      </c>
      <c r="L14" s="38">
        <f t="shared" si="5"/>
        <v>0</v>
      </c>
      <c r="M14" s="39">
        <f>COUNTIF(Vertices[Closeness Centrality], "&gt;= " &amp; L14) - COUNTIF(Vertices[Closeness Centrality], "&gt;=" &amp; L15)</f>
        <v>0</v>
      </c>
      <c r="N14" s="38">
        <f t="shared" si="6"/>
        <v>0</v>
      </c>
      <c r="O14" s="39">
        <f>COUNTIF(Vertices[Eigenvector Centrality], "&gt;= " &amp; N14) - COUNTIF(Vertices[Eigenvector Centrality], "&gt;=" &amp; N15)</f>
        <v>0</v>
      </c>
      <c r="P14" s="38">
        <f t="shared" si="7"/>
        <v>0</v>
      </c>
      <c r="Q14" s="39">
        <f>COUNTIF(Vertices[PageRank], "&gt;= " &amp; P14) - COUNTIF(Vertices[PageRank], "&gt;=" &amp; P15)</f>
        <v>0</v>
      </c>
      <c r="R14" s="38">
        <f t="shared" si="8"/>
        <v>0</v>
      </c>
      <c r="S14" s="44">
        <f>COUNTIF(Vertices[Clustering Coefficient], "&gt;= " &amp; R14) - COUNTIF(Vertices[Clustering Coefficient], "&gt;=" &amp; R15)</f>
        <v>0</v>
      </c>
      <c r="T14" s="38" t="e">
        <f t="shared" ca="1" si="9"/>
        <v>#REF!</v>
      </c>
      <c r="U14" s="39" t="e">
        <f t="shared" ca="1" si="0"/>
        <v>#REF!</v>
      </c>
    </row>
    <row r="15" spans="1:24" x14ac:dyDescent="0.25">
      <c r="A15" s="35" t="s">
        <v>152</v>
      </c>
      <c r="B15" s="35">
        <v>53</v>
      </c>
      <c r="D15" s="33">
        <f t="shared" si="1"/>
        <v>0</v>
      </c>
      <c r="E15" s="3">
        <f>COUNTIF(Vertices[Degree], "&gt;= " &amp; D15) - COUNTIF(Vertices[Degree], "&gt;=" &amp; D16)</f>
        <v>0</v>
      </c>
      <c r="F15" s="40">
        <f t="shared" si="2"/>
        <v>11.790697674418604</v>
      </c>
      <c r="G15" s="41">
        <f>COUNTIF(Vertices[In-Degree], "&gt;= " &amp; F15) - COUNTIF(Vertices[In-Degree], "&gt;=" &amp; F16)</f>
        <v>1</v>
      </c>
      <c r="H15" s="40">
        <f t="shared" si="3"/>
        <v>5.7441860465116275</v>
      </c>
      <c r="I15" s="41">
        <f>COUNTIF(Vertices[Out-Degree], "&gt;= " &amp; H15) - COUNTIF(Vertices[Out-Degree], "&gt;=" &amp; H16)</f>
        <v>11</v>
      </c>
      <c r="J15" s="40">
        <f t="shared" si="4"/>
        <v>0</v>
      </c>
      <c r="K15" s="41">
        <f>COUNTIF(Vertices[Betweenness Centrality], "&gt;= " &amp; J15) - COUNTIF(Vertices[Betweenness Centrality], "&gt;=" &amp; J16)</f>
        <v>0</v>
      </c>
      <c r="L15" s="40">
        <f t="shared" si="5"/>
        <v>0</v>
      </c>
      <c r="M15" s="41">
        <f>COUNTIF(Vertices[Closeness Centrality], "&gt;= " &amp; L15) - COUNTIF(Vertices[Closeness Centrality], "&gt;=" &amp; L16)</f>
        <v>0</v>
      </c>
      <c r="N15" s="40">
        <f t="shared" si="6"/>
        <v>0</v>
      </c>
      <c r="O15" s="41">
        <f>COUNTIF(Vertices[Eigenvector Centrality], "&gt;= " &amp; N15) - COUNTIF(Vertices[Eigenvector Centrality], "&gt;=" &amp; N16)</f>
        <v>0</v>
      </c>
      <c r="P15" s="40">
        <f t="shared" si="7"/>
        <v>0</v>
      </c>
      <c r="Q15" s="41">
        <f>COUNTIF(Vertices[PageRank], "&gt;= " &amp; P15) - COUNTIF(Vertices[PageRank], "&gt;=" &amp; P16)</f>
        <v>0</v>
      </c>
      <c r="R15" s="40">
        <f t="shared" si="8"/>
        <v>0</v>
      </c>
      <c r="S15" s="45">
        <f>COUNTIF(Vertices[Clustering Coefficient], "&gt;= " &amp; R15) - COUNTIF(Vertices[Clustering Coefficient], "&gt;=" &amp; R16)</f>
        <v>0</v>
      </c>
      <c r="T15" s="40" t="e">
        <f t="shared" ca="1" si="9"/>
        <v>#REF!</v>
      </c>
      <c r="U15" s="41" t="e">
        <f t="shared" ca="1" si="0"/>
        <v>#REF!</v>
      </c>
    </row>
    <row r="16" spans="1:24" x14ac:dyDescent="0.25">
      <c r="A16" s="35" t="s">
        <v>153</v>
      </c>
      <c r="B16" s="35">
        <v>29</v>
      </c>
      <c r="D16" s="33">
        <f t="shared" si="1"/>
        <v>0</v>
      </c>
      <c r="E16" s="3">
        <f>COUNTIF(Vertices[Degree], "&gt;= " &amp; D16) - COUNTIF(Vertices[Degree], "&gt;=" &amp; D17)</f>
        <v>0</v>
      </c>
      <c r="F16" s="38">
        <f t="shared" si="2"/>
        <v>12.697674418604651</v>
      </c>
      <c r="G16" s="39">
        <f>COUNTIF(Vertices[In-Degree], "&gt;= " &amp; F16) - COUNTIF(Vertices[In-Degree], "&gt;=" &amp; F17)</f>
        <v>3</v>
      </c>
      <c r="H16" s="38">
        <f t="shared" si="3"/>
        <v>6.1860465116279064</v>
      </c>
      <c r="I16" s="39">
        <f>COUNTIF(Vertices[Out-Degree], "&gt;= " &amp; H16) - COUNTIF(Vertices[Out-Degree], "&gt;=" &amp; H17)</f>
        <v>0</v>
      </c>
      <c r="J16" s="38">
        <f t="shared" si="4"/>
        <v>0</v>
      </c>
      <c r="K16" s="39">
        <f>COUNTIF(Vertices[Betweenness Centrality], "&gt;= " &amp; J16) - COUNTIF(Vertices[Betweenness Centrality], "&gt;=" &amp; J17)</f>
        <v>0</v>
      </c>
      <c r="L16" s="38">
        <f t="shared" si="5"/>
        <v>0</v>
      </c>
      <c r="M16" s="39">
        <f>COUNTIF(Vertices[Closeness Centrality], "&gt;= " &amp; L16) - COUNTIF(Vertices[Closeness Centrality], "&gt;=" &amp; L17)</f>
        <v>0</v>
      </c>
      <c r="N16" s="38">
        <f t="shared" si="6"/>
        <v>0</v>
      </c>
      <c r="O16" s="39">
        <f>COUNTIF(Vertices[Eigenvector Centrality], "&gt;= " &amp; N16) - COUNTIF(Vertices[Eigenvector Centrality], "&gt;=" &amp; N17)</f>
        <v>0</v>
      </c>
      <c r="P16" s="38">
        <f t="shared" si="7"/>
        <v>0</v>
      </c>
      <c r="Q16" s="39">
        <f>COUNTIF(Vertices[PageRank], "&gt;= " &amp; P16) - COUNTIF(Vertices[PageRank], "&gt;=" &amp; P17)</f>
        <v>0</v>
      </c>
      <c r="R16" s="38">
        <f t="shared" si="8"/>
        <v>0</v>
      </c>
      <c r="S16" s="44">
        <f>COUNTIF(Vertices[Clustering Coefficient], "&gt;= " &amp; R16) - COUNTIF(Vertices[Clustering Coefficient], "&gt;=" &amp; R17)</f>
        <v>0</v>
      </c>
      <c r="T16" s="38" t="e">
        <f t="shared" ca="1" si="9"/>
        <v>#REF!</v>
      </c>
      <c r="U16" s="39" t="e">
        <f t="shared" ca="1" si="0"/>
        <v>#REF!</v>
      </c>
    </row>
    <row r="17" spans="1:21" x14ac:dyDescent="0.25">
      <c r="A17" s="35" t="s">
        <v>154</v>
      </c>
      <c r="B17" s="35">
        <v>435</v>
      </c>
      <c r="D17" s="33">
        <f t="shared" si="1"/>
        <v>0</v>
      </c>
      <c r="E17" s="3">
        <f>COUNTIF(Vertices[Degree], "&gt;= " &amp; D17) - COUNTIF(Vertices[Degree], "&gt;=" &amp; D18)</f>
        <v>0</v>
      </c>
      <c r="F17" s="40">
        <f t="shared" si="2"/>
        <v>13.604651162790697</v>
      </c>
      <c r="G17" s="41">
        <f>COUNTIF(Vertices[In-Degree], "&gt;= " &amp; F17) - COUNTIF(Vertices[In-Degree], "&gt;=" &amp; F18)</f>
        <v>4</v>
      </c>
      <c r="H17" s="40">
        <f t="shared" si="3"/>
        <v>6.6279069767441854</v>
      </c>
      <c r="I17" s="41">
        <f>COUNTIF(Vertices[Out-Degree], "&gt;= " &amp; H17) - COUNTIF(Vertices[Out-Degree], "&gt;=" &amp; H18)</f>
        <v>2</v>
      </c>
      <c r="J17" s="40">
        <f t="shared" si="4"/>
        <v>0</v>
      </c>
      <c r="K17" s="41">
        <f>COUNTIF(Vertices[Betweenness Centrality], "&gt;= " &amp; J17) - COUNTIF(Vertices[Betweenness Centrality], "&gt;=" &amp; J18)</f>
        <v>0</v>
      </c>
      <c r="L17" s="40">
        <f t="shared" si="5"/>
        <v>0</v>
      </c>
      <c r="M17" s="41">
        <f>COUNTIF(Vertices[Closeness Centrality], "&gt;= " &amp; L17) - COUNTIF(Vertices[Closeness Centrality], "&gt;=" &amp; L18)</f>
        <v>0</v>
      </c>
      <c r="N17" s="40">
        <f t="shared" si="6"/>
        <v>0</v>
      </c>
      <c r="O17" s="41">
        <f>COUNTIF(Vertices[Eigenvector Centrality], "&gt;= " &amp; N17) - COUNTIF(Vertices[Eigenvector Centrality], "&gt;=" &amp; N18)</f>
        <v>0</v>
      </c>
      <c r="P17" s="40">
        <f t="shared" si="7"/>
        <v>0</v>
      </c>
      <c r="Q17" s="41">
        <f>COUNTIF(Vertices[PageRank], "&gt;= " &amp; P17) - COUNTIF(Vertices[PageRank], "&gt;=" &amp; P18)</f>
        <v>0</v>
      </c>
      <c r="R17" s="40">
        <f t="shared" si="8"/>
        <v>0</v>
      </c>
      <c r="S17" s="45">
        <f>COUNTIF(Vertices[Clustering Coefficient], "&gt;= " &amp; R17) - COUNTIF(Vertices[Clustering Coefficient], "&gt;=" &amp; R18)</f>
        <v>0</v>
      </c>
      <c r="T17" s="40" t="e">
        <f t="shared" ca="1" si="9"/>
        <v>#REF!</v>
      </c>
      <c r="U17" s="41" t="e">
        <f t="shared" ca="1" si="0"/>
        <v>#REF!</v>
      </c>
    </row>
    <row r="18" spans="1:21" x14ac:dyDescent="0.25">
      <c r="A18" s="35" t="s">
        <v>155</v>
      </c>
      <c r="B18" s="35">
        <v>1198</v>
      </c>
      <c r="D18" s="33">
        <f t="shared" si="1"/>
        <v>0</v>
      </c>
      <c r="E18" s="3">
        <f>COUNTIF(Vertices[Degree], "&gt;= " &amp; D18) - COUNTIF(Vertices[Degree], "&gt;=" &amp; D19)</f>
        <v>0</v>
      </c>
      <c r="F18" s="38">
        <f t="shared" si="2"/>
        <v>14.511627906976743</v>
      </c>
      <c r="G18" s="39">
        <f>COUNTIF(Vertices[In-Degree], "&gt;= " &amp; F18) - COUNTIF(Vertices[In-Degree], "&gt;=" &amp; F19)</f>
        <v>3</v>
      </c>
      <c r="H18" s="38">
        <f t="shared" si="3"/>
        <v>7.0697674418604644</v>
      </c>
      <c r="I18" s="39">
        <f>COUNTIF(Vertices[Out-Degree], "&gt;= " &amp; H18) - COUNTIF(Vertices[Out-Degree], "&gt;=" &amp; H19)</f>
        <v>0</v>
      </c>
      <c r="J18" s="38">
        <f t="shared" si="4"/>
        <v>0</v>
      </c>
      <c r="K18" s="39">
        <f>COUNTIF(Vertices[Betweenness Centrality], "&gt;= " &amp; J18) - COUNTIF(Vertices[Betweenness Centrality], "&gt;=" &amp; J19)</f>
        <v>0</v>
      </c>
      <c r="L18" s="38">
        <f t="shared" si="5"/>
        <v>0</v>
      </c>
      <c r="M18" s="39">
        <f>COUNTIF(Vertices[Closeness Centrality], "&gt;= " &amp; L18) - COUNTIF(Vertices[Closeness Centrality], "&gt;=" &amp; L19)</f>
        <v>0</v>
      </c>
      <c r="N18" s="38">
        <f t="shared" si="6"/>
        <v>0</v>
      </c>
      <c r="O18" s="39">
        <f>COUNTIF(Vertices[Eigenvector Centrality], "&gt;= " &amp; N18) - COUNTIF(Vertices[Eigenvector Centrality], "&gt;=" &amp; N19)</f>
        <v>0</v>
      </c>
      <c r="P18" s="38">
        <f t="shared" si="7"/>
        <v>0</v>
      </c>
      <c r="Q18" s="39">
        <f>COUNTIF(Vertices[PageRank], "&gt;= " &amp; P18) - COUNTIF(Vertices[PageRank], "&gt;=" &amp; P19)</f>
        <v>0</v>
      </c>
      <c r="R18" s="38">
        <f t="shared" si="8"/>
        <v>0</v>
      </c>
      <c r="S18" s="44">
        <f>COUNTIF(Vertices[Clustering Coefficient], "&gt;= " &amp; R18) - COUNTIF(Vertices[Clustering Coefficient], "&gt;=" &amp; R19)</f>
        <v>0</v>
      </c>
      <c r="T18" s="38" t="e">
        <f t="shared" ca="1" si="9"/>
        <v>#REF!</v>
      </c>
      <c r="U18" s="39" t="e">
        <f t="shared" ca="1" si="0"/>
        <v>#REF!</v>
      </c>
    </row>
    <row r="19" spans="1:21" x14ac:dyDescent="0.25">
      <c r="A19" s="105"/>
      <c r="B19" s="105"/>
      <c r="D19" s="33">
        <f t="shared" si="1"/>
        <v>0</v>
      </c>
      <c r="E19" s="3">
        <f>COUNTIF(Vertices[Degree], "&gt;= " &amp; D19) - COUNTIF(Vertices[Degree], "&gt;=" &amp; D20)</f>
        <v>0</v>
      </c>
      <c r="F19" s="40">
        <f t="shared" si="2"/>
        <v>15.41860465116279</v>
      </c>
      <c r="G19" s="41">
        <f>COUNTIF(Vertices[In-Degree], "&gt;= " &amp; F19) - COUNTIF(Vertices[In-Degree], "&gt;=" &amp; F20)</f>
        <v>1</v>
      </c>
      <c r="H19" s="40">
        <f t="shared" si="3"/>
        <v>7.5116279069767433</v>
      </c>
      <c r="I19" s="41">
        <f>COUNTIF(Vertices[Out-Degree], "&gt;= " &amp; H19) - COUNTIF(Vertices[Out-Degree], "&gt;=" &amp; H20)</f>
        <v>0</v>
      </c>
      <c r="J19" s="40">
        <f t="shared" si="4"/>
        <v>0</v>
      </c>
      <c r="K19" s="41">
        <f>COUNTIF(Vertices[Betweenness Centrality], "&gt;= " &amp; J19) - COUNTIF(Vertices[Betweenness Centrality], "&gt;=" &amp; J20)</f>
        <v>0</v>
      </c>
      <c r="L19" s="40">
        <f t="shared" si="5"/>
        <v>0</v>
      </c>
      <c r="M19" s="41">
        <f>COUNTIF(Vertices[Closeness Centrality], "&gt;= " &amp; L19) - COUNTIF(Vertices[Closeness Centrality], "&gt;=" &amp; L20)</f>
        <v>0</v>
      </c>
      <c r="N19" s="40">
        <f t="shared" si="6"/>
        <v>0</v>
      </c>
      <c r="O19" s="41">
        <f>COUNTIF(Vertices[Eigenvector Centrality], "&gt;= " &amp; N19) - COUNTIF(Vertices[Eigenvector Centrality], "&gt;=" &amp; N20)</f>
        <v>0</v>
      </c>
      <c r="P19" s="40">
        <f t="shared" si="7"/>
        <v>0</v>
      </c>
      <c r="Q19" s="41">
        <f>COUNTIF(Vertices[PageRank], "&gt;= " &amp; P19) - COUNTIF(Vertices[PageRank], "&gt;=" &amp; P20)</f>
        <v>0</v>
      </c>
      <c r="R19" s="40">
        <f t="shared" si="8"/>
        <v>0</v>
      </c>
      <c r="S19" s="45">
        <f>COUNTIF(Vertices[Clustering Coefficient], "&gt;= " &amp; R19) - COUNTIF(Vertices[Clustering Coefficient], "&gt;=" &amp; R20)</f>
        <v>0</v>
      </c>
      <c r="T19" s="40" t="e">
        <f t="shared" ca="1" si="9"/>
        <v>#REF!</v>
      </c>
      <c r="U19" s="41" t="e">
        <f t="shared" ca="1" si="0"/>
        <v>#REF!</v>
      </c>
    </row>
    <row r="20" spans="1:21" x14ac:dyDescent="0.25">
      <c r="A20" s="35" t="s">
        <v>156</v>
      </c>
      <c r="B20" s="35">
        <v>13</v>
      </c>
      <c r="D20" s="33">
        <f t="shared" si="1"/>
        <v>0</v>
      </c>
      <c r="E20" s="3">
        <f>COUNTIF(Vertices[Degree], "&gt;= " &amp; D20) - COUNTIF(Vertices[Degree], "&gt;=" &amp; D21)</f>
        <v>0</v>
      </c>
      <c r="F20" s="38">
        <f t="shared" si="2"/>
        <v>16.325581395348838</v>
      </c>
      <c r="G20" s="39">
        <f>COUNTIF(Vertices[In-Degree], "&gt;= " &amp; F20) - COUNTIF(Vertices[In-Degree], "&gt;=" &amp; F21)</f>
        <v>3</v>
      </c>
      <c r="H20" s="38">
        <f t="shared" si="3"/>
        <v>7.9534883720930223</v>
      </c>
      <c r="I20" s="39">
        <f>COUNTIF(Vertices[Out-Degree], "&gt;= " &amp; H20) - COUNTIF(Vertices[Out-Degree], "&gt;=" &amp; H21)</f>
        <v>3</v>
      </c>
      <c r="J20" s="38">
        <f t="shared" si="4"/>
        <v>0</v>
      </c>
      <c r="K20" s="39">
        <f>COUNTIF(Vertices[Betweenness Centrality], "&gt;= " &amp; J20) - COUNTIF(Vertices[Betweenness Centrality], "&gt;=" &amp; J21)</f>
        <v>0</v>
      </c>
      <c r="L20" s="38">
        <f t="shared" si="5"/>
        <v>0</v>
      </c>
      <c r="M20" s="39">
        <f>COUNTIF(Vertices[Closeness Centrality], "&gt;= " &amp; L20) - COUNTIF(Vertices[Closeness Centrality], "&gt;=" &amp; L21)</f>
        <v>0</v>
      </c>
      <c r="N20" s="38">
        <f t="shared" si="6"/>
        <v>0</v>
      </c>
      <c r="O20" s="39">
        <f>COUNTIF(Vertices[Eigenvector Centrality], "&gt;= " &amp; N20) - COUNTIF(Vertices[Eigenvector Centrality], "&gt;=" &amp; N21)</f>
        <v>0</v>
      </c>
      <c r="P20" s="38">
        <f t="shared" si="7"/>
        <v>0</v>
      </c>
      <c r="Q20" s="39">
        <f>COUNTIF(Vertices[PageRank], "&gt;= " &amp; P20) - COUNTIF(Vertices[PageRank], "&gt;=" &amp; P21)</f>
        <v>0</v>
      </c>
      <c r="R20" s="38">
        <f t="shared" si="8"/>
        <v>0</v>
      </c>
      <c r="S20" s="44">
        <f>COUNTIF(Vertices[Clustering Coefficient], "&gt;= " &amp; R20) - COUNTIF(Vertices[Clustering Coefficient], "&gt;=" &amp; R21)</f>
        <v>0</v>
      </c>
      <c r="T20" s="38" t="e">
        <f t="shared" ca="1" si="9"/>
        <v>#REF!</v>
      </c>
      <c r="U20" s="39" t="e">
        <f t="shared" ca="1" si="0"/>
        <v>#REF!</v>
      </c>
    </row>
    <row r="21" spans="1:21" x14ac:dyDescent="0.25">
      <c r="A21" s="35" t="s">
        <v>157</v>
      </c>
      <c r="B21" s="35">
        <v>5.6990239999999996</v>
      </c>
      <c r="D21" s="33">
        <f t="shared" si="1"/>
        <v>0</v>
      </c>
      <c r="E21" s="3">
        <f>COUNTIF(Vertices[Degree], "&gt;= " &amp; D21) - COUNTIF(Vertices[Degree], "&gt;=" &amp; D22)</f>
        <v>0</v>
      </c>
      <c r="F21" s="40">
        <f t="shared" si="2"/>
        <v>17.232558139534884</v>
      </c>
      <c r="G21" s="41">
        <f>COUNTIF(Vertices[In-Degree], "&gt;= " &amp; F21) - COUNTIF(Vertices[In-Degree], "&gt;=" &amp; F22)</f>
        <v>2</v>
      </c>
      <c r="H21" s="40">
        <f t="shared" si="3"/>
        <v>8.3953488372093013</v>
      </c>
      <c r="I21" s="41">
        <f>COUNTIF(Vertices[Out-Degree], "&gt;= " &amp; H21) - COUNTIF(Vertices[Out-Degree], "&gt;=" &amp; H22)</f>
        <v>0</v>
      </c>
      <c r="J21" s="40">
        <f t="shared" si="4"/>
        <v>0</v>
      </c>
      <c r="K21" s="41">
        <f>COUNTIF(Vertices[Betweenness Centrality], "&gt;= " &amp; J21) - COUNTIF(Vertices[Betweenness Centrality], "&gt;=" &amp; J22)</f>
        <v>0</v>
      </c>
      <c r="L21" s="40">
        <f t="shared" si="5"/>
        <v>0</v>
      </c>
      <c r="M21" s="41">
        <f>COUNTIF(Vertices[Closeness Centrality], "&gt;= " &amp; L21) - COUNTIF(Vertices[Closeness Centrality], "&gt;=" &amp; L22)</f>
        <v>0</v>
      </c>
      <c r="N21" s="40">
        <f t="shared" si="6"/>
        <v>0</v>
      </c>
      <c r="O21" s="41">
        <f>COUNTIF(Vertices[Eigenvector Centrality], "&gt;= " &amp; N21) - COUNTIF(Vertices[Eigenvector Centrality], "&gt;=" &amp; N22)</f>
        <v>0</v>
      </c>
      <c r="P21" s="40">
        <f t="shared" si="7"/>
        <v>0</v>
      </c>
      <c r="Q21" s="41">
        <f>COUNTIF(Vertices[PageRank], "&gt;= " &amp; P21) - COUNTIF(Vertices[PageRank], "&gt;=" &amp; P22)</f>
        <v>0</v>
      </c>
      <c r="R21" s="40">
        <f t="shared" si="8"/>
        <v>0</v>
      </c>
      <c r="S21" s="45">
        <f>COUNTIF(Vertices[Clustering Coefficient], "&gt;= " &amp; R21) - COUNTIF(Vertices[Clustering Coefficient], "&gt;=" &amp; R22)</f>
        <v>0</v>
      </c>
      <c r="T21" s="40" t="e">
        <f t="shared" ca="1" si="9"/>
        <v>#REF!</v>
      </c>
      <c r="U21" s="41" t="e">
        <f t="shared" ca="1" si="0"/>
        <v>#REF!</v>
      </c>
    </row>
    <row r="22" spans="1:21" x14ac:dyDescent="0.25">
      <c r="A22" s="105"/>
      <c r="B22" s="105"/>
      <c r="D22" s="33">
        <f t="shared" si="1"/>
        <v>0</v>
      </c>
      <c r="E22" s="3">
        <f>COUNTIF(Vertices[Degree], "&gt;= " &amp; D22) - COUNTIF(Vertices[Degree], "&gt;=" &amp; D23)</f>
        <v>0</v>
      </c>
      <c r="F22" s="38">
        <f t="shared" si="2"/>
        <v>18.13953488372093</v>
      </c>
      <c r="G22" s="39">
        <f>COUNTIF(Vertices[In-Degree], "&gt;= " &amp; F22) - COUNTIF(Vertices[In-Degree], "&gt;=" &amp; F23)</f>
        <v>0</v>
      </c>
      <c r="H22" s="38">
        <f t="shared" si="3"/>
        <v>8.8372093023255811</v>
      </c>
      <c r="I22" s="39">
        <f>COUNTIF(Vertices[Out-Degree], "&gt;= " &amp; H22) - COUNTIF(Vertices[Out-Degree], "&gt;=" &amp; H23)</f>
        <v>3</v>
      </c>
      <c r="J22" s="38">
        <f t="shared" si="4"/>
        <v>0</v>
      </c>
      <c r="K22" s="39">
        <f>COUNTIF(Vertices[Betweenness Centrality], "&gt;= " &amp; J22) - COUNTIF(Vertices[Betweenness Centrality], "&gt;=" &amp; J23)</f>
        <v>0</v>
      </c>
      <c r="L22" s="38">
        <f t="shared" si="5"/>
        <v>0</v>
      </c>
      <c r="M22" s="39">
        <f>COUNTIF(Vertices[Closeness Centrality], "&gt;= " &amp; L22) - COUNTIF(Vertices[Closeness Centrality], "&gt;=" &amp; L23)</f>
        <v>0</v>
      </c>
      <c r="N22" s="38">
        <f t="shared" si="6"/>
        <v>0</v>
      </c>
      <c r="O22" s="39">
        <f>COUNTIF(Vertices[Eigenvector Centrality], "&gt;= " &amp; N22) - COUNTIF(Vertices[Eigenvector Centrality], "&gt;=" &amp; N23)</f>
        <v>0</v>
      </c>
      <c r="P22" s="38">
        <f t="shared" si="7"/>
        <v>0</v>
      </c>
      <c r="Q22" s="39">
        <f>COUNTIF(Vertices[PageRank], "&gt;= " &amp; P22) - COUNTIF(Vertices[PageRank], "&gt;=" &amp; P23)</f>
        <v>0</v>
      </c>
      <c r="R22" s="38">
        <f t="shared" si="8"/>
        <v>0</v>
      </c>
      <c r="S22" s="44">
        <f>COUNTIF(Vertices[Clustering Coefficient], "&gt;= " &amp; R22) - COUNTIF(Vertices[Clustering Coefficient], "&gt;=" &amp; R23)</f>
        <v>0</v>
      </c>
      <c r="T22" s="38" t="e">
        <f t="shared" ca="1" si="9"/>
        <v>#REF!</v>
      </c>
      <c r="U22" s="39" t="e">
        <f t="shared" ca="1" si="0"/>
        <v>#REF!</v>
      </c>
    </row>
    <row r="23" spans="1:21" x14ac:dyDescent="0.25">
      <c r="A23" s="35" t="s">
        <v>158</v>
      </c>
      <c r="B23" s="35">
        <v>2.7144919349777192E-3</v>
      </c>
      <c r="D23" s="33">
        <f t="shared" si="1"/>
        <v>0</v>
      </c>
      <c r="E23" s="3">
        <f>COUNTIF(Vertices[Degree], "&gt;= " &amp; D23) - COUNTIF(Vertices[Degree], "&gt;=" &amp; D24)</f>
        <v>0</v>
      </c>
      <c r="F23" s="40">
        <f t="shared" si="2"/>
        <v>19.046511627906977</v>
      </c>
      <c r="G23" s="41">
        <f>COUNTIF(Vertices[In-Degree], "&gt;= " &amp; F23) - COUNTIF(Vertices[In-Degree], "&gt;=" &amp; F24)</f>
        <v>0</v>
      </c>
      <c r="H23" s="40">
        <f t="shared" si="3"/>
        <v>9.279069767441861</v>
      </c>
      <c r="I23" s="41">
        <f>COUNTIF(Vertices[Out-Degree], "&gt;= " &amp; H23) - COUNTIF(Vertices[Out-Degree], "&gt;=" &amp; H24)</f>
        <v>0</v>
      </c>
      <c r="J23" s="40">
        <f t="shared" si="4"/>
        <v>0</v>
      </c>
      <c r="K23" s="41">
        <f>COUNTIF(Vertices[Betweenness Centrality], "&gt;= " &amp; J23) - COUNTIF(Vertices[Betweenness Centrality], "&gt;=" &amp; J24)</f>
        <v>0</v>
      </c>
      <c r="L23" s="40">
        <f t="shared" si="5"/>
        <v>0</v>
      </c>
      <c r="M23" s="41">
        <f>COUNTIF(Vertices[Closeness Centrality], "&gt;= " &amp; L23) - COUNTIF(Vertices[Closeness Centrality], "&gt;=" &amp; L24)</f>
        <v>0</v>
      </c>
      <c r="N23" s="40">
        <f t="shared" si="6"/>
        <v>0</v>
      </c>
      <c r="O23" s="41">
        <f>COUNTIF(Vertices[Eigenvector Centrality], "&gt;= " &amp; N23) - COUNTIF(Vertices[Eigenvector Centrality], "&gt;=" &amp; N24)</f>
        <v>0</v>
      </c>
      <c r="P23" s="40">
        <f t="shared" si="7"/>
        <v>0</v>
      </c>
      <c r="Q23" s="41">
        <f>COUNTIF(Vertices[PageRank], "&gt;= " &amp; P23) - COUNTIF(Vertices[PageRank], "&gt;=" &amp; P24)</f>
        <v>0</v>
      </c>
      <c r="R23" s="40">
        <f t="shared" si="8"/>
        <v>0</v>
      </c>
      <c r="S23" s="45">
        <f>COUNTIF(Vertices[Clustering Coefficient], "&gt;= " &amp; R23) - COUNTIF(Vertices[Clustering Coefficient], "&gt;=" &amp; R24)</f>
        <v>0</v>
      </c>
      <c r="T23" s="40" t="e">
        <f t="shared" ca="1" si="9"/>
        <v>#REF!</v>
      </c>
      <c r="U23" s="41" t="e">
        <f t="shared" ca="1" si="0"/>
        <v>#REF!</v>
      </c>
    </row>
    <row r="24" spans="1:21" x14ac:dyDescent="0.25">
      <c r="A24" s="35" t="s">
        <v>6915</v>
      </c>
      <c r="B24" s="35" t="s">
        <v>6917</v>
      </c>
      <c r="D24" s="33">
        <f t="shared" si="1"/>
        <v>0</v>
      </c>
      <c r="E24" s="3">
        <f>COUNTIF(Vertices[Degree], "&gt;= " &amp; D24) - COUNTIF(Vertices[Degree], "&gt;=" &amp; D25)</f>
        <v>0</v>
      </c>
      <c r="F24" s="38">
        <f t="shared" si="2"/>
        <v>19.953488372093023</v>
      </c>
      <c r="G24" s="39">
        <f>COUNTIF(Vertices[In-Degree], "&gt;= " &amp; F24) - COUNTIF(Vertices[In-Degree], "&gt;=" &amp; F25)</f>
        <v>0</v>
      </c>
      <c r="H24" s="38">
        <f t="shared" si="3"/>
        <v>9.7209302325581408</v>
      </c>
      <c r="I24" s="39">
        <f>COUNTIF(Vertices[Out-Degree], "&gt;= " &amp; H24) - COUNTIF(Vertices[Out-Degree], "&gt;=" &amp; H25)</f>
        <v>1</v>
      </c>
      <c r="J24" s="38">
        <f t="shared" si="4"/>
        <v>0</v>
      </c>
      <c r="K24" s="39">
        <f>COUNTIF(Vertices[Betweenness Centrality], "&gt;= " &amp; J24) - COUNTIF(Vertices[Betweenness Centrality], "&gt;=" &amp; J25)</f>
        <v>0</v>
      </c>
      <c r="L24" s="38">
        <f t="shared" si="5"/>
        <v>0</v>
      </c>
      <c r="M24" s="39">
        <f>COUNTIF(Vertices[Closeness Centrality], "&gt;= " &amp; L24) - COUNTIF(Vertices[Closeness Centrality], "&gt;=" &amp; L25)</f>
        <v>0</v>
      </c>
      <c r="N24" s="38">
        <f t="shared" si="6"/>
        <v>0</v>
      </c>
      <c r="O24" s="39">
        <f>COUNTIF(Vertices[Eigenvector Centrality], "&gt;= " &amp; N24) - COUNTIF(Vertices[Eigenvector Centrality], "&gt;=" &amp; N25)</f>
        <v>0</v>
      </c>
      <c r="P24" s="38">
        <f t="shared" si="7"/>
        <v>0</v>
      </c>
      <c r="Q24" s="39">
        <f>COUNTIF(Vertices[PageRank], "&gt;= " &amp; P24) - COUNTIF(Vertices[PageRank], "&gt;=" &amp; P25)</f>
        <v>0</v>
      </c>
      <c r="R24" s="38">
        <f t="shared" si="8"/>
        <v>0</v>
      </c>
      <c r="S24" s="44">
        <f>COUNTIF(Vertices[Clustering Coefficient], "&gt;= " &amp; R24) - COUNTIF(Vertices[Clustering Coefficient], "&gt;=" &amp; R25)</f>
        <v>0</v>
      </c>
      <c r="T24" s="38" t="e">
        <f t="shared" ca="1" si="9"/>
        <v>#REF!</v>
      </c>
      <c r="U24" s="39" t="e">
        <f t="shared" ca="1" si="0"/>
        <v>#REF!</v>
      </c>
    </row>
    <row r="25" spans="1:21" x14ac:dyDescent="0.25">
      <c r="A25" s="105"/>
      <c r="B25" s="105"/>
      <c r="D25" s="33">
        <f t="shared" si="1"/>
        <v>0</v>
      </c>
      <c r="E25" s="3">
        <f>COUNTIF(Vertices[Degree], "&gt;= " &amp; D25) - COUNTIF(Vertices[Degree], "&gt;=" &amp; D26)</f>
        <v>0</v>
      </c>
      <c r="F25" s="40">
        <f t="shared" si="2"/>
        <v>20.86046511627907</v>
      </c>
      <c r="G25" s="41">
        <f>COUNTIF(Vertices[In-Degree], "&gt;= " &amp; F25) - COUNTIF(Vertices[In-Degree], "&gt;=" &amp; F26)</f>
        <v>1</v>
      </c>
      <c r="H25" s="40">
        <f t="shared" si="3"/>
        <v>10.162790697674421</v>
      </c>
      <c r="I25" s="41">
        <f>COUNTIF(Vertices[Out-Degree], "&gt;= " &amp; H25) - COUNTIF(Vertices[Out-Degree], "&gt;=" &amp; H26)</f>
        <v>0</v>
      </c>
      <c r="J25" s="40">
        <f t="shared" si="4"/>
        <v>0</v>
      </c>
      <c r="K25" s="41">
        <f>COUNTIF(Vertices[Betweenness Centrality], "&gt;= " &amp; J25) - COUNTIF(Vertices[Betweenness Centrality], "&gt;=" &amp; J26)</f>
        <v>0</v>
      </c>
      <c r="L25" s="40">
        <f t="shared" si="5"/>
        <v>0</v>
      </c>
      <c r="M25" s="41">
        <f>COUNTIF(Vertices[Closeness Centrality], "&gt;= " &amp; L25) - COUNTIF(Vertices[Closeness Centrality], "&gt;=" &amp; L26)</f>
        <v>0</v>
      </c>
      <c r="N25" s="40">
        <f t="shared" si="6"/>
        <v>0</v>
      </c>
      <c r="O25" s="41">
        <f>COUNTIF(Vertices[Eigenvector Centrality], "&gt;= " &amp; N25) - COUNTIF(Vertices[Eigenvector Centrality], "&gt;=" &amp; N26)</f>
        <v>0</v>
      </c>
      <c r="P25" s="40">
        <f t="shared" si="7"/>
        <v>0</v>
      </c>
      <c r="Q25" s="41">
        <f>COUNTIF(Vertices[PageRank], "&gt;= " &amp; P25) - COUNTIF(Vertices[PageRank], "&gt;=" &amp; P26)</f>
        <v>0</v>
      </c>
      <c r="R25" s="40">
        <f t="shared" si="8"/>
        <v>0</v>
      </c>
      <c r="S25" s="45">
        <f>COUNTIF(Vertices[Clustering Coefficient], "&gt;= " &amp; R25) - COUNTIF(Vertices[Clustering Coefficient], "&gt;=" &amp; R26)</f>
        <v>0</v>
      </c>
      <c r="T25" s="40" t="e">
        <f t="shared" ca="1" si="9"/>
        <v>#REF!</v>
      </c>
      <c r="U25" s="41" t="e">
        <f t="shared" ca="1" si="0"/>
        <v>#REF!</v>
      </c>
    </row>
    <row r="26" spans="1:21" x14ac:dyDescent="0.25">
      <c r="A26" s="35" t="s">
        <v>6916</v>
      </c>
      <c r="B26" s="35" t="s">
        <v>6918</v>
      </c>
      <c r="D26" s="33">
        <f t="shared" si="1"/>
        <v>0</v>
      </c>
      <c r="E26" s="3">
        <f>COUNTIF(Vertices[Degree], "&gt;= " &amp; D26) - COUNTIF(Vertices[Degree], "&gt;=" &amp; D27)</f>
        <v>0</v>
      </c>
      <c r="F26" s="38">
        <f t="shared" si="2"/>
        <v>21.767441860465116</v>
      </c>
      <c r="G26" s="39">
        <f>COUNTIF(Vertices[In-Degree], "&gt;= " &amp; F26) - COUNTIF(Vertices[In-Degree], "&gt;=" &amp; F27)</f>
        <v>1</v>
      </c>
      <c r="H26" s="38">
        <f t="shared" si="3"/>
        <v>10.604651162790701</v>
      </c>
      <c r="I26" s="39">
        <f>COUNTIF(Vertices[Out-Degree], "&gt;= " &amp; H26) - COUNTIF(Vertices[Out-Degree], "&gt;=" &amp; H27)</f>
        <v>4</v>
      </c>
      <c r="J26" s="38">
        <f t="shared" si="4"/>
        <v>0</v>
      </c>
      <c r="K26" s="39">
        <f>COUNTIF(Vertices[Betweenness Centrality], "&gt;= " &amp; J26) - COUNTIF(Vertices[Betweenness Centrality], "&gt;=" &amp; J27)</f>
        <v>0</v>
      </c>
      <c r="L26" s="38">
        <f t="shared" si="5"/>
        <v>0</v>
      </c>
      <c r="M26" s="39">
        <f>COUNTIF(Vertices[Closeness Centrality], "&gt;= " &amp; L26) - COUNTIF(Vertices[Closeness Centrality], "&gt;=" &amp; L27)</f>
        <v>0</v>
      </c>
      <c r="N26" s="38">
        <f t="shared" si="6"/>
        <v>0</v>
      </c>
      <c r="O26" s="39">
        <f>COUNTIF(Vertices[Eigenvector Centrality], "&gt;= " &amp; N26) - COUNTIF(Vertices[Eigenvector Centrality], "&gt;=" &amp; N27)</f>
        <v>0</v>
      </c>
      <c r="P26" s="38">
        <f t="shared" si="7"/>
        <v>0</v>
      </c>
      <c r="Q26" s="39">
        <f>COUNTIF(Vertices[PageRank], "&gt;= " &amp; P26) - COUNTIF(Vertices[PageRank], "&gt;=" &amp; P27)</f>
        <v>0</v>
      </c>
      <c r="R26" s="38">
        <f t="shared" si="8"/>
        <v>0</v>
      </c>
      <c r="S26" s="44">
        <f>COUNTIF(Vertices[Clustering Coefficient], "&gt;= " &amp; R26) - COUNTIF(Vertices[Clustering Coefficient], "&gt;=" &amp; R27)</f>
        <v>0</v>
      </c>
      <c r="T26" s="38" t="e">
        <f t="shared" ca="1" si="9"/>
        <v>#REF!</v>
      </c>
      <c r="U26" s="39" t="e">
        <f t="shared" ca="1" si="0"/>
        <v>#REF!</v>
      </c>
    </row>
    <row r="27" spans="1:21" x14ac:dyDescent="0.25">
      <c r="D27" s="33">
        <f t="shared" si="1"/>
        <v>0</v>
      </c>
      <c r="E27" s="3">
        <f>COUNTIF(Vertices[Degree], "&gt;= " &amp; D27) - COUNTIF(Vertices[Degree], "&gt;=" &amp; D28)</f>
        <v>0</v>
      </c>
      <c r="F27" s="40">
        <f t="shared" si="2"/>
        <v>22.674418604651162</v>
      </c>
      <c r="G27" s="41">
        <f>COUNTIF(Vertices[In-Degree], "&gt;= " &amp; F27) - COUNTIF(Vertices[In-Degree], "&gt;=" &amp; F28)</f>
        <v>0</v>
      </c>
      <c r="H27" s="40">
        <f t="shared" si="3"/>
        <v>11.04651162790698</v>
      </c>
      <c r="I27" s="41">
        <f>COUNTIF(Vertices[Out-Degree], "&gt;= " &amp; H27) - COUNTIF(Vertices[Out-Degree], "&gt;=" &amp; H28)</f>
        <v>0</v>
      </c>
      <c r="J27" s="40">
        <f t="shared" si="4"/>
        <v>0</v>
      </c>
      <c r="K27" s="41">
        <f>COUNTIF(Vertices[Betweenness Centrality], "&gt;= " &amp; J27) - COUNTIF(Vertices[Betweenness Centrality], "&gt;=" &amp; J28)</f>
        <v>0</v>
      </c>
      <c r="L27" s="40">
        <f t="shared" si="5"/>
        <v>0</v>
      </c>
      <c r="M27" s="41">
        <f>COUNTIF(Vertices[Closeness Centrality], "&gt;= " &amp; L27) - COUNTIF(Vertices[Closeness Centrality], "&gt;=" &amp; L28)</f>
        <v>0</v>
      </c>
      <c r="N27" s="40">
        <f t="shared" si="6"/>
        <v>0</v>
      </c>
      <c r="O27" s="41">
        <f>COUNTIF(Vertices[Eigenvector Centrality], "&gt;= " &amp; N27) - COUNTIF(Vertices[Eigenvector Centrality], "&gt;=" &amp; N28)</f>
        <v>0</v>
      </c>
      <c r="P27" s="40">
        <f t="shared" si="7"/>
        <v>0</v>
      </c>
      <c r="Q27" s="41">
        <f>COUNTIF(Vertices[PageRank], "&gt;= " &amp; P27) - COUNTIF(Vertices[PageRank], "&gt;=" &amp; P28)</f>
        <v>0</v>
      </c>
      <c r="R27" s="40">
        <f t="shared" si="8"/>
        <v>0</v>
      </c>
      <c r="S27" s="45">
        <f>COUNTIF(Vertices[Clustering Coefficient], "&gt;= " &amp; R27) - COUNTIF(Vertices[Clustering Coefficient], "&gt;=" &amp; R28)</f>
        <v>0</v>
      </c>
      <c r="T27" s="40" t="e">
        <f t="shared" ca="1" si="9"/>
        <v>#REF!</v>
      </c>
      <c r="U27" s="41" t="e">
        <f t="shared" ca="1" si="0"/>
        <v>#REF!</v>
      </c>
    </row>
    <row r="28" spans="1:21" x14ac:dyDescent="0.25">
      <c r="D28" s="33">
        <f t="shared" si="1"/>
        <v>0</v>
      </c>
      <c r="E28" s="3">
        <f>COUNTIF(Vertices[Degree], "&gt;= " &amp; D28) - COUNTIF(Vertices[Degree], "&gt;=" &amp; D29)</f>
        <v>0</v>
      </c>
      <c r="F28" s="38">
        <f t="shared" si="2"/>
        <v>23.581395348837209</v>
      </c>
      <c r="G28" s="39">
        <f>COUNTIF(Vertices[In-Degree], "&gt;= " &amp; F28) - COUNTIF(Vertices[In-Degree], "&gt;=" &amp; F29)</f>
        <v>1</v>
      </c>
      <c r="H28" s="38">
        <f t="shared" si="3"/>
        <v>11.48837209302326</v>
      </c>
      <c r="I28" s="39">
        <f>COUNTIF(Vertices[Out-Degree], "&gt;= " &amp; H28) - COUNTIF(Vertices[Out-Degree], "&gt;=" &amp; H29)</f>
        <v>0</v>
      </c>
      <c r="J28" s="38">
        <f t="shared" si="4"/>
        <v>0</v>
      </c>
      <c r="K28" s="39">
        <f>COUNTIF(Vertices[Betweenness Centrality], "&gt;= " &amp; J28) - COUNTIF(Vertices[Betweenness Centrality], "&gt;=" &amp; J29)</f>
        <v>0</v>
      </c>
      <c r="L28" s="38">
        <f t="shared" si="5"/>
        <v>0</v>
      </c>
      <c r="M28" s="39">
        <f>COUNTIF(Vertices[Closeness Centrality], "&gt;= " &amp; L28) - COUNTIF(Vertices[Closeness Centrality], "&gt;=" &amp; L29)</f>
        <v>0</v>
      </c>
      <c r="N28" s="38">
        <f t="shared" si="6"/>
        <v>0</v>
      </c>
      <c r="O28" s="39">
        <f>COUNTIF(Vertices[Eigenvector Centrality], "&gt;= " &amp; N28) - COUNTIF(Vertices[Eigenvector Centrality], "&gt;=" &amp; N29)</f>
        <v>0</v>
      </c>
      <c r="P28" s="38">
        <f t="shared" si="7"/>
        <v>0</v>
      </c>
      <c r="Q28" s="39">
        <f>COUNTIF(Vertices[PageRank], "&gt;= " &amp; P28) - COUNTIF(Vertices[PageRank], "&gt;=" &amp; P29)</f>
        <v>0</v>
      </c>
      <c r="R28" s="38">
        <f t="shared" si="8"/>
        <v>0</v>
      </c>
      <c r="S28" s="44">
        <f>COUNTIF(Vertices[Clustering Coefficient], "&gt;= " &amp; R28) - COUNTIF(Vertices[Clustering Coefficient], "&gt;=" &amp; R29)</f>
        <v>0</v>
      </c>
      <c r="T28" s="38" t="e">
        <f t="shared" ca="1" si="9"/>
        <v>#REF!</v>
      </c>
      <c r="U28" s="39" t="e">
        <f t="shared" ca="1" si="0"/>
        <v>#REF!</v>
      </c>
    </row>
    <row r="29" spans="1:21" x14ac:dyDescent="0.25">
      <c r="A29" t="s">
        <v>163</v>
      </c>
      <c r="B29" t="s">
        <v>17</v>
      </c>
      <c r="D29" s="33">
        <f t="shared" si="1"/>
        <v>0</v>
      </c>
      <c r="E29" s="3">
        <f>COUNTIF(Vertices[Degree], "&gt;= " &amp; D29) - COUNTIF(Vertices[Degree], "&gt;=" &amp; D30)</f>
        <v>0</v>
      </c>
      <c r="F29" s="40">
        <f t="shared" si="2"/>
        <v>24.488372093023255</v>
      </c>
      <c r="G29" s="41">
        <f>COUNTIF(Vertices[In-Degree], "&gt;= " &amp; F29) - COUNTIF(Vertices[In-Degree], "&gt;=" &amp; F30)</f>
        <v>0</v>
      </c>
      <c r="H29" s="40">
        <f t="shared" si="3"/>
        <v>11.93023255813954</v>
      </c>
      <c r="I29" s="41">
        <f>COUNTIF(Vertices[Out-Degree], "&gt;= " &amp; H29) - COUNTIF(Vertices[Out-Degree], "&gt;=" &amp; H30)</f>
        <v>0</v>
      </c>
      <c r="J29" s="40">
        <f t="shared" si="4"/>
        <v>0</v>
      </c>
      <c r="K29" s="41">
        <f>COUNTIF(Vertices[Betweenness Centrality], "&gt;= " &amp; J29) - COUNTIF(Vertices[Betweenness Centrality], "&gt;=" &amp; J30)</f>
        <v>0</v>
      </c>
      <c r="L29" s="40">
        <f t="shared" si="5"/>
        <v>0</v>
      </c>
      <c r="M29" s="41">
        <f>COUNTIF(Vertices[Closeness Centrality], "&gt;= " &amp; L29) - COUNTIF(Vertices[Closeness Centrality], "&gt;=" &amp; L30)</f>
        <v>0</v>
      </c>
      <c r="N29" s="40">
        <f t="shared" si="6"/>
        <v>0</v>
      </c>
      <c r="O29" s="41">
        <f>COUNTIF(Vertices[Eigenvector Centrality], "&gt;= " &amp; N29) - COUNTIF(Vertices[Eigenvector Centrality], "&gt;=" &amp; N30)</f>
        <v>0</v>
      </c>
      <c r="P29" s="40">
        <f t="shared" si="7"/>
        <v>0</v>
      </c>
      <c r="Q29" s="41">
        <f>COUNTIF(Vertices[PageRank], "&gt;= " &amp; P29) - COUNTIF(Vertices[PageRank], "&gt;=" &amp; P30)</f>
        <v>0</v>
      </c>
      <c r="R29" s="40">
        <f t="shared" si="8"/>
        <v>0</v>
      </c>
      <c r="S29" s="45">
        <f>COUNTIF(Vertices[Clustering Coefficient], "&gt;= " &amp; R29) - COUNTIF(Vertices[Clustering Coefficient], "&gt;=" &amp; R30)</f>
        <v>0</v>
      </c>
      <c r="T29" s="40" t="e">
        <f t="shared" ca="1" si="9"/>
        <v>#REF!</v>
      </c>
      <c r="U29" s="41" t="e">
        <f t="shared" ca="1" si="0"/>
        <v>#REF!</v>
      </c>
    </row>
    <row r="30" spans="1:21" x14ac:dyDescent="0.25">
      <c r="A30" s="34"/>
      <c r="B30" s="34"/>
      <c r="D30" s="33">
        <f t="shared" si="1"/>
        <v>0</v>
      </c>
      <c r="E30" s="3">
        <f>COUNTIF(Vertices[Degree], "&gt;= " &amp; D30) - COUNTIF(Vertices[Degree], "&gt;=" &amp; D31)</f>
        <v>0</v>
      </c>
      <c r="F30" s="38">
        <f t="shared" si="2"/>
        <v>25.395348837209301</v>
      </c>
      <c r="G30" s="39">
        <f>COUNTIF(Vertices[In-Degree], "&gt;= " &amp; F30) - COUNTIF(Vertices[In-Degree], "&gt;=" &amp; F31)</f>
        <v>0</v>
      </c>
      <c r="H30" s="38">
        <f t="shared" si="3"/>
        <v>12.37209302325582</v>
      </c>
      <c r="I30" s="39">
        <f>COUNTIF(Vertices[Out-Degree], "&gt;= " &amp; H30) - COUNTIF(Vertices[Out-Degree], "&gt;=" &amp; H31)</f>
        <v>0</v>
      </c>
      <c r="J30" s="38">
        <f t="shared" si="4"/>
        <v>0</v>
      </c>
      <c r="K30" s="39">
        <f>COUNTIF(Vertices[Betweenness Centrality], "&gt;= " &amp; J30) - COUNTIF(Vertices[Betweenness Centrality], "&gt;=" &amp; J31)</f>
        <v>0</v>
      </c>
      <c r="L30" s="38">
        <f t="shared" si="5"/>
        <v>0</v>
      </c>
      <c r="M30" s="39">
        <f>COUNTIF(Vertices[Closeness Centrality], "&gt;= " &amp; L30) - COUNTIF(Vertices[Closeness Centrality], "&gt;=" &amp; L31)</f>
        <v>0</v>
      </c>
      <c r="N30" s="38">
        <f t="shared" si="6"/>
        <v>0</v>
      </c>
      <c r="O30" s="39">
        <f>COUNTIF(Vertices[Eigenvector Centrality], "&gt;= " &amp; N30) - COUNTIF(Vertices[Eigenvector Centrality], "&gt;=" &amp; N31)</f>
        <v>0</v>
      </c>
      <c r="P30" s="38">
        <f t="shared" si="7"/>
        <v>0</v>
      </c>
      <c r="Q30" s="39">
        <f>COUNTIF(Vertices[PageRank], "&gt;= " &amp; P30) - COUNTIF(Vertices[PageRank], "&gt;=" &amp; P31)</f>
        <v>0</v>
      </c>
      <c r="R30" s="38">
        <f t="shared" si="8"/>
        <v>0</v>
      </c>
      <c r="S30" s="44">
        <f>COUNTIF(Vertices[Clustering Coefficient], "&gt;= " &amp; R30) - COUNTIF(Vertices[Clustering Coefficient], "&gt;=" &amp; R31)</f>
        <v>0</v>
      </c>
      <c r="T30" s="38" t="e">
        <f t="shared" ca="1" si="9"/>
        <v>#REF!</v>
      </c>
      <c r="U30" s="39" t="e">
        <f t="shared" ca="1" si="0"/>
        <v>#REF!</v>
      </c>
    </row>
    <row r="31" spans="1:21" x14ac:dyDescent="0.25">
      <c r="D31" s="33">
        <f t="shared" si="1"/>
        <v>0</v>
      </c>
      <c r="E31" s="3">
        <f>COUNTIF(Vertices[Degree], "&gt;= " &amp; D31) - COUNTIF(Vertices[Degree], "&gt;=" &amp; D32)</f>
        <v>0</v>
      </c>
      <c r="F31" s="40">
        <f t="shared" si="2"/>
        <v>26.302325581395348</v>
      </c>
      <c r="G31" s="41">
        <f>COUNTIF(Vertices[In-Degree], "&gt;= " &amp; F31) - COUNTIF(Vertices[In-Degree], "&gt;=" &amp; F32)</f>
        <v>1</v>
      </c>
      <c r="H31" s="40">
        <f t="shared" si="3"/>
        <v>12.8139534883721</v>
      </c>
      <c r="I31" s="41">
        <f>COUNTIF(Vertices[Out-Degree], "&gt;= " &amp; H31) - COUNTIF(Vertices[Out-Degree], "&gt;=" &amp; H32)</f>
        <v>0</v>
      </c>
      <c r="J31" s="40">
        <f t="shared" si="4"/>
        <v>0</v>
      </c>
      <c r="K31" s="41">
        <f>COUNTIF(Vertices[Betweenness Centrality], "&gt;= " &amp; J31) - COUNTIF(Vertices[Betweenness Centrality], "&gt;=" &amp; J32)</f>
        <v>0</v>
      </c>
      <c r="L31" s="40">
        <f t="shared" si="5"/>
        <v>0</v>
      </c>
      <c r="M31" s="41">
        <f>COUNTIF(Vertices[Closeness Centrality], "&gt;= " &amp; L31) - COUNTIF(Vertices[Closeness Centrality], "&gt;=" &amp; L32)</f>
        <v>0</v>
      </c>
      <c r="N31" s="40">
        <f t="shared" si="6"/>
        <v>0</v>
      </c>
      <c r="O31" s="41">
        <f>COUNTIF(Vertices[Eigenvector Centrality], "&gt;= " &amp; N31) - COUNTIF(Vertices[Eigenvector Centrality], "&gt;=" &amp; N32)</f>
        <v>0</v>
      </c>
      <c r="P31" s="40">
        <f t="shared" si="7"/>
        <v>0</v>
      </c>
      <c r="Q31" s="41">
        <f>COUNTIF(Vertices[PageRank], "&gt;= " &amp; P31) - COUNTIF(Vertices[PageRank], "&gt;=" &amp; P32)</f>
        <v>0</v>
      </c>
      <c r="R31" s="40">
        <f t="shared" si="8"/>
        <v>0</v>
      </c>
      <c r="S31" s="45">
        <f>COUNTIF(Vertices[Clustering Coefficient], "&gt;= " &amp; R31) - COUNTIF(Vertices[Clustering Coefficient], "&gt;=" &amp; R32)</f>
        <v>0</v>
      </c>
      <c r="T31" s="40" t="e">
        <f t="shared" ca="1" si="9"/>
        <v>#REF!</v>
      </c>
      <c r="U31" s="41" t="e">
        <f t="shared" ca="1" si="0"/>
        <v>#REF!</v>
      </c>
    </row>
    <row r="32" spans="1:21" x14ac:dyDescent="0.25">
      <c r="D32" s="33">
        <f t="shared" si="1"/>
        <v>0</v>
      </c>
      <c r="E32" s="3">
        <f>COUNTIF(Vertices[Degree], "&gt;= " &amp; D32) - COUNTIF(Vertices[Degree], "&gt;=" &amp; D33)</f>
        <v>0</v>
      </c>
      <c r="F32" s="38">
        <f t="shared" si="2"/>
        <v>27.209302325581394</v>
      </c>
      <c r="G32" s="39">
        <f>COUNTIF(Vertices[In-Degree], "&gt;= " &amp; F32) - COUNTIF(Vertices[In-Degree], "&gt;=" &amp; F33)</f>
        <v>0</v>
      </c>
      <c r="H32" s="38">
        <f t="shared" si="3"/>
        <v>13.25581395348838</v>
      </c>
      <c r="I32" s="39">
        <f>COUNTIF(Vertices[Out-Degree], "&gt;= " &amp; H32) - COUNTIF(Vertices[Out-Degree], "&gt;=" &amp; H33)</f>
        <v>0</v>
      </c>
      <c r="J32" s="38">
        <f t="shared" si="4"/>
        <v>0</v>
      </c>
      <c r="K32" s="39">
        <f>COUNTIF(Vertices[Betweenness Centrality], "&gt;= " &amp; J32) - COUNTIF(Vertices[Betweenness Centrality], "&gt;=" &amp; J33)</f>
        <v>0</v>
      </c>
      <c r="L32" s="38">
        <f t="shared" si="5"/>
        <v>0</v>
      </c>
      <c r="M32" s="39">
        <f>COUNTIF(Vertices[Closeness Centrality], "&gt;= " &amp; L32) - COUNTIF(Vertices[Closeness Centrality], "&gt;=" &amp; L33)</f>
        <v>0</v>
      </c>
      <c r="N32" s="38">
        <f t="shared" si="6"/>
        <v>0</v>
      </c>
      <c r="O32" s="39">
        <f>COUNTIF(Vertices[Eigenvector Centrality], "&gt;= " &amp; N32) - COUNTIF(Vertices[Eigenvector Centrality], "&gt;=" &amp; N33)</f>
        <v>0</v>
      </c>
      <c r="P32" s="38">
        <f t="shared" si="7"/>
        <v>0</v>
      </c>
      <c r="Q32" s="39">
        <f>COUNTIF(Vertices[PageRank], "&gt;= " &amp; P32) - COUNTIF(Vertices[PageRank], "&gt;=" &amp; P33)</f>
        <v>0</v>
      </c>
      <c r="R32" s="38">
        <f t="shared" si="8"/>
        <v>0</v>
      </c>
      <c r="S32" s="44">
        <f>COUNTIF(Vertices[Clustering Coefficient], "&gt;= " &amp; R32) - COUNTIF(Vertices[Clustering Coefficient], "&gt;=" &amp; R33)</f>
        <v>0</v>
      </c>
      <c r="T32" s="38" t="e">
        <f t="shared" ca="1" si="9"/>
        <v>#REF!</v>
      </c>
      <c r="U32" s="39" t="e">
        <f t="shared" ca="1" si="0"/>
        <v>#REF!</v>
      </c>
    </row>
    <row r="33" spans="1:21" x14ac:dyDescent="0.25">
      <c r="D33" s="33">
        <f t="shared" si="1"/>
        <v>0</v>
      </c>
      <c r="E33" s="3">
        <f>COUNTIF(Vertices[Degree], "&gt;= " &amp; D33) - COUNTIF(Vertices[Degree], "&gt;=" &amp; D34)</f>
        <v>0</v>
      </c>
      <c r="F33" s="40">
        <f t="shared" si="2"/>
        <v>28.11627906976744</v>
      </c>
      <c r="G33" s="41">
        <f>COUNTIF(Vertices[In-Degree], "&gt;= " &amp; F33) - COUNTIF(Vertices[In-Degree], "&gt;=" &amp; F34)</f>
        <v>0</v>
      </c>
      <c r="H33" s="40">
        <f t="shared" si="3"/>
        <v>13.69767441860466</v>
      </c>
      <c r="I33" s="41">
        <f>COUNTIF(Vertices[Out-Degree], "&gt;= " &amp; H33) - COUNTIF(Vertices[Out-Degree], "&gt;=" &amp; H34)</f>
        <v>0</v>
      </c>
      <c r="J33" s="40">
        <f t="shared" si="4"/>
        <v>0</v>
      </c>
      <c r="K33" s="41">
        <f>COUNTIF(Vertices[Betweenness Centrality], "&gt;= " &amp; J33) - COUNTIF(Vertices[Betweenness Centrality], "&gt;=" &amp; J34)</f>
        <v>0</v>
      </c>
      <c r="L33" s="40">
        <f t="shared" si="5"/>
        <v>0</v>
      </c>
      <c r="M33" s="41">
        <f>COUNTIF(Vertices[Closeness Centrality], "&gt;= " &amp; L33) - COUNTIF(Vertices[Closeness Centrality], "&gt;=" &amp; L34)</f>
        <v>0</v>
      </c>
      <c r="N33" s="40">
        <f t="shared" si="6"/>
        <v>0</v>
      </c>
      <c r="O33" s="41">
        <f>COUNTIF(Vertices[Eigenvector Centrality], "&gt;= " &amp; N33) - COUNTIF(Vertices[Eigenvector Centrality], "&gt;=" &amp; N34)</f>
        <v>0</v>
      </c>
      <c r="P33" s="40">
        <f t="shared" si="7"/>
        <v>0</v>
      </c>
      <c r="Q33" s="41">
        <f>COUNTIF(Vertices[PageRank], "&gt;= " &amp; P33) - COUNTIF(Vertices[PageRank], "&gt;=" &amp; P34)</f>
        <v>0</v>
      </c>
      <c r="R33" s="40">
        <f t="shared" si="8"/>
        <v>0</v>
      </c>
      <c r="S33" s="45">
        <f>COUNTIF(Vertices[Clustering Coefficient], "&gt;= " &amp; R33) - COUNTIF(Vertices[Clustering Coefficient], "&gt;=" &amp; R34)</f>
        <v>0</v>
      </c>
      <c r="T33" s="40" t="e">
        <f t="shared" ca="1" si="9"/>
        <v>#REF!</v>
      </c>
      <c r="U33" s="41" t="e">
        <f t="shared" ca="1" si="0"/>
        <v>#REF!</v>
      </c>
    </row>
    <row r="34" spans="1:21" x14ac:dyDescent="0.25">
      <c r="D34" s="33">
        <f t="shared" si="1"/>
        <v>0</v>
      </c>
      <c r="E34" s="3">
        <f>COUNTIF(Vertices[Degree], "&gt;= " &amp; D34) - COUNTIF(Vertices[Degree], "&gt;=" &amp; D35)</f>
        <v>0</v>
      </c>
      <c r="F34" s="38">
        <f t="shared" si="2"/>
        <v>29.023255813953487</v>
      </c>
      <c r="G34" s="39">
        <f>COUNTIF(Vertices[In-Degree], "&gt;= " &amp; F34) - COUNTIF(Vertices[In-Degree], "&gt;=" &amp; F35)</f>
        <v>0</v>
      </c>
      <c r="H34" s="38">
        <f t="shared" si="3"/>
        <v>14.139534883720939</v>
      </c>
      <c r="I34" s="39">
        <f>COUNTIF(Vertices[Out-Degree], "&gt;= " &amp; H34) - COUNTIF(Vertices[Out-Degree], "&gt;=" &amp; H35)</f>
        <v>0</v>
      </c>
      <c r="J34" s="38">
        <f t="shared" si="4"/>
        <v>0</v>
      </c>
      <c r="K34" s="39">
        <f>COUNTIF(Vertices[Betweenness Centrality], "&gt;= " &amp; J34) - COUNTIF(Vertices[Betweenness Centrality], "&gt;=" &amp; J35)</f>
        <v>0</v>
      </c>
      <c r="L34" s="38">
        <f t="shared" si="5"/>
        <v>0</v>
      </c>
      <c r="M34" s="39">
        <f>COUNTIF(Vertices[Closeness Centrality], "&gt;= " &amp; L34) - COUNTIF(Vertices[Closeness Centrality], "&gt;=" &amp; L35)</f>
        <v>0</v>
      </c>
      <c r="N34" s="38">
        <f t="shared" si="6"/>
        <v>0</v>
      </c>
      <c r="O34" s="39">
        <f>COUNTIF(Vertices[Eigenvector Centrality], "&gt;= " &amp; N34) - COUNTIF(Vertices[Eigenvector Centrality], "&gt;=" &amp; N35)</f>
        <v>0</v>
      </c>
      <c r="P34" s="38">
        <f t="shared" si="7"/>
        <v>0</v>
      </c>
      <c r="Q34" s="39">
        <f>COUNTIF(Vertices[PageRank], "&gt;= " &amp; P34) - COUNTIF(Vertices[PageRank], "&gt;=" &amp; P35)</f>
        <v>0</v>
      </c>
      <c r="R34" s="38">
        <f t="shared" si="8"/>
        <v>0</v>
      </c>
      <c r="S34" s="44">
        <f>COUNTIF(Vertices[Clustering Coefficient], "&gt;= " &amp; R34) - COUNTIF(Vertices[Clustering Coefficient], "&gt;=" &amp; R35)</f>
        <v>0</v>
      </c>
      <c r="T34" s="38" t="e">
        <f t="shared" ca="1" si="9"/>
        <v>#REF!</v>
      </c>
      <c r="U34" s="39" t="e">
        <f t="shared" ca="1" si="0"/>
        <v>#REF!</v>
      </c>
    </row>
    <row r="35" spans="1:21" x14ac:dyDescent="0.25">
      <c r="D35" s="33">
        <f t="shared" si="1"/>
        <v>0</v>
      </c>
      <c r="E35" s="3">
        <f>COUNTIF(Vertices[Degree], "&gt;= " &amp; D35) - COUNTIF(Vertices[Degree], "&gt;=" &amp; D36)</f>
        <v>0</v>
      </c>
      <c r="F35" s="40">
        <f t="shared" si="2"/>
        <v>29.930232558139533</v>
      </c>
      <c r="G35" s="41">
        <f>COUNTIF(Vertices[In-Degree], "&gt;= " &amp; F35) - COUNTIF(Vertices[In-Degree], "&gt;=" &amp; F36)</f>
        <v>0</v>
      </c>
      <c r="H35" s="40">
        <f t="shared" si="3"/>
        <v>14.581395348837219</v>
      </c>
      <c r="I35" s="41">
        <f>COUNTIF(Vertices[Out-Degree], "&gt;= " &amp; H35) - COUNTIF(Vertices[Out-Degree], "&gt;=" &amp; H36)</f>
        <v>0</v>
      </c>
      <c r="J35" s="40">
        <f t="shared" si="4"/>
        <v>0</v>
      </c>
      <c r="K35" s="41">
        <f>COUNTIF(Vertices[Betweenness Centrality], "&gt;= " &amp; J35) - COUNTIF(Vertices[Betweenness Centrality], "&gt;=" &amp; J36)</f>
        <v>0</v>
      </c>
      <c r="L35" s="40">
        <f t="shared" si="5"/>
        <v>0</v>
      </c>
      <c r="M35" s="41">
        <f>COUNTIF(Vertices[Closeness Centrality], "&gt;= " &amp; L35) - COUNTIF(Vertices[Closeness Centrality], "&gt;=" &amp; L36)</f>
        <v>0</v>
      </c>
      <c r="N35" s="40">
        <f t="shared" si="6"/>
        <v>0</v>
      </c>
      <c r="O35" s="41">
        <f>COUNTIF(Vertices[Eigenvector Centrality], "&gt;= " &amp; N35) - COUNTIF(Vertices[Eigenvector Centrality], "&gt;=" &amp; N36)</f>
        <v>0</v>
      </c>
      <c r="P35" s="40">
        <f t="shared" si="7"/>
        <v>0</v>
      </c>
      <c r="Q35" s="41">
        <f>COUNTIF(Vertices[PageRank], "&gt;= " &amp; P35) - COUNTIF(Vertices[PageRank], "&gt;=" &amp; P36)</f>
        <v>0</v>
      </c>
      <c r="R35" s="40">
        <f t="shared" si="8"/>
        <v>0</v>
      </c>
      <c r="S35" s="45">
        <f>COUNTIF(Vertices[Clustering Coefficient], "&gt;= " &amp; R35) - COUNTIF(Vertices[Clustering Coefficient], "&gt;=" &amp; R36)</f>
        <v>0</v>
      </c>
      <c r="T35" s="40" t="e">
        <f t="shared" ca="1" si="9"/>
        <v>#REF!</v>
      </c>
      <c r="U35" s="41" t="e">
        <f t="shared" ca="1" si="0"/>
        <v>#REF!</v>
      </c>
    </row>
    <row r="36" spans="1:21" x14ac:dyDescent="0.25">
      <c r="D36" s="33">
        <f t="shared" si="1"/>
        <v>0</v>
      </c>
      <c r="E36" s="3">
        <f>COUNTIF(Vertices[Degree], "&gt;= " &amp; D36) - COUNTIF(Vertices[Degree], "&gt;=" &amp; D37)</f>
        <v>0</v>
      </c>
      <c r="F36" s="38">
        <f t="shared" si="2"/>
        <v>30.837209302325579</v>
      </c>
      <c r="G36" s="39">
        <f>COUNTIF(Vertices[In-Degree], "&gt;= " &amp; F36) - COUNTIF(Vertices[In-Degree], "&gt;=" &amp; F37)</f>
        <v>0</v>
      </c>
      <c r="H36" s="38">
        <f t="shared" si="3"/>
        <v>15.023255813953499</v>
      </c>
      <c r="I36" s="39">
        <f>COUNTIF(Vertices[Out-Degree], "&gt;= " &amp; H36) - COUNTIF(Vertices[Out-Degree], "&gt;=" &amp; H37)</f>
        <v>0</v>
      </c>
      <c r="J36" s="38">
        <f t="shared" si="4"/>
        <v>0</v>
      </c>
      <c r="K36" s="39">
        <f>COUNTIF(Vertices[Betweenness Centrality], "&gt;= " &amp; J36) - COUNTIF(Vertices[Betweenness Centrality], "&gt;=" &amp; J37)</f>
        <v>0</v>
      </c>
      <c r="L36" s="38">
        <f t="shared" si="5"/>
        <v>0</v>
      </c>
      <c r="M36" s="39">
        <f>COUNTIF(Vertices[Closeness Centrality], "&gt;= " &amp; L36) - COUNTIF(Vertices[Closeness Centrality], "&gt;=" &amp; L37)</f>
        <v>0</v>
      </c>
      <c r="N36" s="38">
        <f t="shared" si="6"/>
        <v>0</v>
      </c>
      <c r="O36" s="39">
        <f>COUNTIF(Vertices[Eigenvector Centrality], "&gt;= " &amp; N36) - COUNTIF(Vertices[Eigenvector Centrality], "&gt;=" &amp; N37)</f>
        <v>0</v>
      </c>
      <c r="P36" s="38">
        <f t="shared" si="7"/>
        <v>0</v>
      </c>
      <c r="Q36" s="39">
        <f>COUNTIF(Vertices[PageRank], "&gt;= " &amp; P36) - COUNTIF(Vertices[PageRank], "&gt;=" &amp; P37)</f>
        <v>0</v>
      </c>
      <c r="R36" s="38">
        <f t="shared" si="8"/>
        <v>0</v>
      </c>
      <c r="S36" s="44">
        <f>COUNTIF(Vertices[Clustering Coefficient], "&gt;= " &amp; R36) - COUNTIF(Vertices[Clustering Coefficient], "&gt;=" &amp; R37)</f>
        <v>0</v>
      </c>
      <c r="T36" s="38" t="e">
        <f t="shared" ca="1" si="9"/>
        <v>#REF!</v>
      </c>
      <c r="U36" s="39" t="e">
        <f t="shared" ca="1" si="0"/>
        <v>#REF!</v>
      </c>
    </row>
    <row r="37" spans="1:21" x14ac:dyDescent="0.25">
      <c r="D37" s="33">
        <f t="shared" si="1"/>
        <v>0</v>
      </c>
      <c r="E37" s="3">
        <f>COUNTIF(Vertices[Degree], "&gt;= " &amp; D37) - COUNTIF(Vertices[Degree], "&gt;=" &amp; D38)</f>
        <v>0</v>
      </c>
      <c r="F37" s="40">
        <f t="shared" si="2"/>
        <v>31.744186046511626</v>
      </c>
      <c r="G37" s="41">
        <f>COUNTIF(Vertices[In-Degree], "&gt;= " &amp; F37) - COUNTIF(Vertices[In-Degree], "&gt;=" &amp; F38)</f>
        <v>0</v>
      </c>
      <c r="H37" s="40">
        <f t="shared" si="3"/>
        <v>15.465116279069779</v>
      </c>
      <c r="I37" s="41">
        <f>COUNTIF(Vertices[Out-Degree], "&gt;= " &amp; H37) - COUNTIF(Vertices[Out-Degree], "&gt;=" &amp; H38)</f>
        <v>0</v>
      </c>
      <c r="J37" s="40">
        <f t="shared" si="4"/>
        <v>0</v>
      </c>
      <c r="K37" s="41">
        <f>COUNTIF(Vertices[Betweenness Centrality], "&gt;= " &amp; J37) - COUNTIF(Vertices[Betweenness Centrality], "&gt;=" &amp; J38)</f>
        <v>0</v>
      </c>
      <c r="L37" s="40">
        <f t="shared" si="5"/>
        <v>0</v>
      </c>
      <c r="M37" s="41">
        <f>COUNTIF(Vertices[Closeness Centrality], "&gt;= " &amp; L37) - COUNTIF(Vertices[Closeness Centrality], "&gt;=" &amp; L38)</f>
        <v>0</v>
      </c>
      <c r="N37" s="40">
        <f t="shared" si="6"/>
        <v>0</v>
      </c>
      <c r="O37" s="41">
        <f>COUNTIF(Vertices[Eigenvector Centrality], "&gt;= " &amp; N37) - COUNTIF(Vertices[Eigenvector Centrality], "&gt;=" &amp; N38)</f>
        <v>0</v>
      </c>
      <c r="P37" s="40">
        <f t="shared" si="7"/>
        <v>0</v>
      </c>
      <c r="Q37" s="41">
        <f>COUNTIF(Vertices[PageRank], "&gt;= " &amp; P37) - COUNTIF(Vertices[PageRank], "&gt;=" &amp; P38)</f>
        <v>0</v>
      </c>
      <c r="R37" s="40">
        <f t="shared" si="8"/>
        <v>0</v>
      </c>
      <c r="S37" s="45">
        <f>COUNTIF(Vertices[Clustering Coefficient], "&gt;= " &amp; R37) - COUNTIF(Vertices[Clustering Coefficient], "&gt;=" &amp; R38)</f>
        <v>0</v>
      </c>
      <c r="T37" s="40" t="e">
        <f t="shared" ca="1" si="9"/>
        <v>#REF!</v>
      </c>
      <c r="U37" s="41" t="e">
        <f t="shared" ca="1" si="0"/>
        <v>#REF!</v>
      </c>
    </row>
    <row r="38" spans="1:21" x14ac:dyDescent="0.25">
      <c r="D38" s="33">
        <f t="shared" si="1"/>
        <v>0</v>
      </c>
      <c r="E38" s="3">
        <f>COUNTIF(Vertices[Degree], "&gt;= " &amp; D38) - COUNTIF(Vertices[Degree], "&gt;=" &amp; D39)</f>
        <v>0</v>
      </c>
      <c r="F38" s="38">
        <f t="shared" si="2"/>
        <v>32.651162790697676</v>
      </c>
      <c r="G38" s="39">
        <f>COUNTIF(Vertices[In-Degree], "&gt;= " &amp; F38) - COUNTIF(Vertices[In-Degree], "&gt;=" &amp; F39)</f>
        <v>0</v>
      </c>
      <c r="H38" s="38">
        <f t="shared" si="3"/>
        <v>15.906976744186059</v>
      </c>
      <c r="I38" s="39">
        <f>COUNTIF(Vertices[Out-Degree], "&gt;= " &amp; H38) - COUNTIF(Vertices[Out-Degree], "&gt;=" &amp; H39)</f>
        <v>0</v>
      </c>
      <c r="J38" s="38">
        <f t="shared" si="4"/>
        <v>0</v>
      </c>
      <c r="K38" s="39">
        <f>COUNTIF(Vertices[Betweenness Centrality], "&gt;= " &amp; J38) - COUNTIF(Vertices[Betweenness Centrality], "&gt;=" &amp; J39)</f>
        <v>0</v>
      </c>
      <c r="L38" s="38">
        <f t="shared" si="5"/>
        <v>0</v>
      </c>
      <c r="M38" s="39">
        <f>COUNTIF(Vertices[Closeness Centrality], "&gt;= " &amp; L38) - COUNTIF(Vertices[Closeness Centrality], "&gt;=" &amp; L39)</f>
        <v>0</v>
      </c>
      <c r="N38" s="38">
        <f t="shared" si="6"/>
        <v>0</v>
      </c>
      <c r="O38" s="39">
        <f>COUNTIF(Vertices[Eigenvector Centrality], "&gt;= " &amp; N38) - COUNTIF(Vertices[Eigenvector Centrality], "&gt;=" &amp; N39)</f>
        <v>0</v>
      </c>
      <c r="P38" s="38">
        <f t="shared" si="7"/>
        <v>0</v>
      </c>
      <c r="Q38" s="39">
        <f>COUNTIF(Vertices[PageRank], "&gt;= " &amp; P38) - COUNTIF(Vertices[PageRank], "&gt;=" &amp; P39)</f>
        <v>0</v>
      </c>
      <c r="R38" s="38">
        <f t="shared" si="8"/>
        <v>0</v>
      </c>
      <c r="S38" s="44">
        <f>COUNTIF(Vertices[Clustering Coefficient], "&gt;= " &amp; R38) - COUNTIF(Vertices[Clustering Coefficient], "&gt;=" &amp; R39)</f>
        <v>0</v>
      </c>
      <c r="T38" s="38" t="e">
        <f t="shared" ca="1" si="9"/>
        <v>#REF!</v>
      </c>
      <c r="U38" s="39" t="e">
        <f t="shared" ca="1" si="0"/>
        <v>#REF!</v>
      </c>
    </row>
    <row r="39" spans="1:21" x14ac:dyDescent="0.25">
      <c r="D39" s="33">
        <f t="shared" si="1"/>
        <v>0</v>
      </c>
      <c r="E39" s="3">
        <f>COUNTIF(Vertices[Degree], "&gt;= " &amp; D39) - COUNTIF(Vertices[Degree], "&gt;=" &amp; D40)</f>
        <v>0</v>
      </c>
      <c r="F39" s="40">
        <f t="shared" si="2"/>
        <v>33.558139534883722</v>
      </c>
      <c r="G39" s="41">
        <f>COUNTIF(Vertices[In-Degree], "&gt;= " &amp; F39) - COUNTIF(Vertices[In-Degree], "&gt;=" &amp; F40)</f>
        <v>0</v>
      </c>
      <c r="H39" s="40">
        <f t="shared" si="3"/>
        <v>16.348837209302339</v>
      </c>
      <c r="I39" s="41">
        <f>COUNTIF(Vertices[Out-Degree], "&gt;= " &amp; H39) - COUNTIF(Vertices[Out-Degree], "&gt;=" &amp; H40)</f>
        <v>0</v>
      </c>
      <c r="J39" s="40">
        <f t="shared" si="4"/>
        <v>0</v>
      </c>
      <c r="K39" s="41">
        <f>COUNTIF(Vertices[Betweenness Centrality], "&gt;= " &amp; J39) - COUNTIF(Vertices[Betweenness Centrality], "&gt;=" &amp; J40)</f>
        <v>0</v>
      </c>
      <c r="L39" s="40">
        <f t="shared" si="5"/>
        <v>0</v>
      </c>
      <c r="M39" s="41">
        <f>COUNTIF(Vertices[Closeness Centrality], "&gt;= " &amp; L39) - COUNTIF(Vertices[Closeness Centrality], "&gt;=" &amp; L40)</f>
        <v>0</v>
      </c>
      <c r="N39" s="40">
        <f t="shared" si="6"/>
        <v>0</v>
      </c>
      <c r="O39" s="41">
        <f>COUNTIF(Vertices[Eigenvector Centrality], "&gt;= " &amp; N39) - COUNTIF(Vertices[Eigenvector Centrality], "&gt;=" &amp; N40)</f>
        <v>0</v>
      </c>
      <c r="P39" s="40">
        <f t="shared" si="7"/>
        <v>0</v>
      </c>
      <c r="Q39" s="41">
        <f>COUNTIF(Vertices[PageRank], "&gt;= " &amp; P39) - COUNTIF(Vertices[PageRank], "&gt;=" &amp; P40)</f>
        <v>0</v>
      </c>
      <c r="R39" s="40">
        <f t="shared" si="8"/>
        <v>0</v>
      </c>
      <c r="S39" s="45">
        <f>COUNTIF(Vertices[Clustering Coefficient], "&gt;= " &amp; R39) - COUNTIF(Vertices[Clustering Coefficient], "&gt;=" &amp; R40)</f>
        <v>0</v>
      </c>
      <c r="T39" s="40" t="e">
        <f t="shared" ca="1" si="9"/>
        <v>#REF!</v>
      </c>
      <c r="U39" s="41" t="e">
        <f t="shared" ca="1" si="0"/>
        <v>#REF!</v>
      </c>
    </row>
    <row r="40" spans="1:21" x14ac:dyDescent="0.25">
      <c r="D40" s="33">
        <f t="shared" si="1"/>
        <v>0</v>
      </c>
      <c r="E40" s="3">
        <f>COUNTIF(Vertices[Degree], "&gt;= " &amp; D40) - COUNTIF(Vertices[Degree], "&gt;=" &amp; D41)</f>
        <v>0</v>
      </c>
      <c r="F40" s="38">
        <f t="shared" si="2"/>
        <v>34.465116279069768</v>
      </c>
      <c r="G40" s="39">
        <f>COUNTIF(Vertices[In-Degree], "&gt;= " &amp; F40) - COUNTIF(Vertices[In-Degree], "&gt;=" &amp; F41)</f>
        <v>0</v>
      </c>
      <c r="H40" s="38">
        <f t="shared" si="3"/>
        <v>16.790697674418617</v>
      </c>
      <c r="I40" s="39">
        <f>COUNTIF(Vertices[Out-Degree], "&gt;= " &amp; H40) - COUNTIF(Vertices[Out-Degree], "&gt;=" &amp; H41)</f>
        <v>0</v>
      </c>
      <c r="J40" s="38">
        <f t="shared" si="4"/>
        <v>0</v>
      </c>
      <c r="K40" s="39">
        <f>COUNTIF(Vertices[Betweenness Centrality], "&gt;= " &amp; J40) - COUNTIF(Vertices[Betweenness Centrality], "&gt;=" &amp; J41)</f>
        <v>0</v>
      </c>
      <c r="L40" s="38">
        <f t="shared" si="5"/>
        <v>0</v>
      </c>
      <c r="M40" s="39">
        <f>COUNTIF(Vertices[Closeness Centrality], "&gt;= " &amp; L40) - COUNTIF(Vertices[Closeness Centrality], "&gt;=" &amp; L41)</f>
        <v>0</v>
      </c>
      <c r="N40" s="38">
        <f t="shared" si="6"/>
        <v>0</v>
      </c>
      <c r="O40" s="39">
        <f>COUNTIF(Vertices[Eigenvector Centrality], "&gt;= " &amp; N40) - COUNTIF(Vertices[Eigenvector Centrality], "&gt;=" &amp; N41)</f>
        <v>0</v>
      </c>
      <c r="P40" s="38">
        <f t="shared" si="7"/>
        <v>0</v>
      </c>
      <c r="Q40" s="39">
        <f>COUNTIF(Vertices[PageRank], "&gt;= " &amp; P40) - COUNTIF(Vertices[PageRank], "&gt;=" &amp; P41)</f>
        <v>0</v>
      </c>
      <c r="R40" s="38">
        <f t="shared" si="8"/>
        <v>0</v>
      </c>
      <c r="S40" s="44">
        <f>COUNTIF(Vertices[Clustering Coefficient], "&gt;= " &amp; R40) - COUNTIF(Vertices[Clustering Coefficient], "&gt;=" &amp; R41)</f>
        <v>0</v>
      </c>
      <c r="T40" s="38" t="e">
        <f t="shared" ca="1" si="9"/>
        <v>#REF!</v>
      </c>
      <c r="U40" s="39" t="e">
        <f t="shared" ca="1" si="0"/>
        <v>#REF!</v>
      </c>
    </row>
    <row r="41" spans="1:21" x14ac:dyDescent="0.25">
      <c r="D41" s="33">
        <f t="shared" si="1"/>
        <v>0</v>
      </c>
      <c r="E41" s="3">
        <f>COUNTIF(Vertices[Degree], "&gt;= " &amp; D41) - COUNTIF(Vertices[Degree], "&gt;=" &amp; D42)</f>
        <v>0</v>
      </c>
      <c r="F41" s="40">
        <f t="shared" si="2"/>
        <v>35.372093023255815</v>
      </c>
      <c r="G41" s="41">
        <f>COUNTIF(Vertices[In-Degree], "&gt;= " &amp; F41) - COUNTIF(Vertices[In-Degree], "&gt;=" &amp; F42)</f>
        <v>0</v>
      </c>
      <c r="H41" s="40">
        <f t="shared" si="3"/>
        <v>17.232558139534895</v>
      </c>
      <c r="I41" s="41">
        <f>COUNTIF(Vertices[Out-Degree], "&gt;= " &amp; H41) - COUNTIF(Vertices[Out-Degree], "&gt;=" &amp; H42)</f>
        <v>0</v>
      </c>
      <c r="J41" s="40">
        <f t="shared" si="4"/>
        <v>0</v>
      </c>
      <c r="K41" s="41">
        <f>COUNTIF(Vertices[Betweenness Centrality], "&gt;= " &amp; J41) - COUNTIF(Vertices[Betweenness Centrality], "&gt;=" &amp; J42)</f>
        <v>0</v>
      </c>
      <c r="L41" s="40">
        <f t="shared" si="5"/>
        <v>0</v>
      </c>
      <c r="M41" s="41">
        <f>COUNTIF(Vertices[Closeness Centrality], "&gt;= " &amp; L41) - COUNTIF(Vertices[Closeness Centrality], "&gt;=" &amp; L42)</f>
        <v>0</v>
      </c>
      <c r="N41" s="40">
        <f t="shared" si="6"/>
        <v>0</v>
      </c>
      <c r="O41" s="41">
        <f>COUNTIF(Vertices[Eigenvector Centrality], "&gt;= " &amp; N41) - COUNTIF(Vertices[Eigenvector Centrality], "&gt;=" &amp; N42)</f>
        <v>0</v>
      </c>
      <c r="P41" s="40">
        <f t="shared" si="7"/>
        <v>0</v>
      </c>
      <c r="Q41" s="41">
        <f>COUNTIF(Vertices[PageRank], "&gt;= " &amp; P41) - COUNTIF(Vertices[PageRank], "&gt;=" &amp; P42)</f>
        <v>0</v>
      </c>
      <c r="R41" s="40">
        <f t="shared" si="8"/>
        <v>0</v>
      </c>
      <c r="S41" s="45">
        <f>COUNTIF(Vertices[Clustering Coefficient], "&gt;= " &amp; R41) - COUNTIF(Vertices[Clustering Coefficient], "&gt;=" &amp; R42)</f>
        <v>0</v>
      </c>
      <c r="T41" s="40" t="e">
        <f t="shared" ca="1" si="9"/>
        <v>#REF!</v>
      </c>
      <c r="U41" s="41" t="e">
        <f t="shared" ca="1" si="0"/>
        <v>#REF!</v>
      </c>
    </row>
    <row r="42" spans="1:21" x14ac:dyDescent="0.25">
      <c r="D42" s="33">
        <f t="shared" si="1"/>
        <v>0</v>
      </c>
      <c r="E42" s="3">
        <f>COUNTIF(Vertices[Degree], "&gt;= " &amp; D42) - COUNTIF(Vertices[Degree], "&gt;=" &amp; D43)</f>
        <v>0</v>
      </c>
      <c r="F42" s="38">
        <f t="shared" si="2"/>
        <v>36.279069767441861</v>
      </c>
      <c r="G42" s="39">
        <f>COUNTIF(Vertices[In-Degree], "&gt;= " &amp; F42) - COUNTIF(Vertices[In-Degree], "&gt;=" &amp; F43)</f>
        <v>0</v>
      </c>
      <c r="H42" s="38">
        <f t="shared" si="3"/>
        <v>17.674418604651173</v>
      </c>
      <c r="I42" s="39">
        <f>COUNTIF(Vertices[Out-Degree], "&gt;= " &amp; H42) - COUNTIF(Vertices[Out-Degree], "&gt;=" &amp; H43)</f>
        <v>0</v>
      </c>
      <c r="J42" s="38">
        <f t="shared" si="4"/>
        <v>0</v>
      </c>
      <c r="K42" s="39">
        <f>COUNTIF(Vertices[Betweenness Centrality], "&gt;= " &amp; J42) - COUNTIF(Vertices[Betweenness Centrality], "&gt;=" &amp; J43)</f>
        <v>0</v>
      </c>
      <c r="L42" s="38">
        <f t="shared" si="5"/>
        <v>0</v>
      </c>
      <c r="M42" s="39">
        <f>COUNTIF(Vertices[Closeness Centrality], "&gt;= " &amp; L42) - COUNTIF(Vertices[Closeness Centrality], "&gt;=" &amp; L43)</f>
        <v>0</v>
      </c>
      <c r="N42" s="38">
        <f t="shared" si="6"/>
        <v>0</v>
      </c>
      <c r="O42" s="39">
        <f>COUNTIF(Vertices[Eigenvector Centrality], "&gt;= " &amp; N42) - COUNTIF(Vertices[Eigenvector Centrality], "&gt;=" &amp; N43)</f>
        <v>0</v>
      </c>
      <c r="P42" s="38">
        <f t="shared" si="7"/>
        <v>0</v>
      </c>
      <c r="Q42" s="39">
        <f>COUNTIF(Vertices[PageRank], "&gt;= " &amp; P42) - COUNTIF(Vertices[PageRank], "&gt;=" &amp; P43)</f>
        <v>0</v>
      </c>
      <c r="R42" s="38">
        <f t="shared" si="8"/>
        <v>0</v>
      </c>
      <c r="S42" s="44">
        <f>COUNTIF(Vertices[Clustering Coefficient], "&gt;= " &amp; R42) - COUNTIF(Vertices[Clustering Coefficient], "&gt;=" &amp; R43)</f>
        <v>0</v>
      </c>
      <c r="T42" s="38" t="e">
        <f t="shared" ca="1" si="9"/>
        <v>#REF!</v>
      </c>
      <c r="U42" s="39" t="e">
        <f t="shared" ca="1" si="0"/>
        <v>#REF!</v>
      </c>
    </row>
    <row r="43" spans="1:21" x14ac:dyDescent="0.25">
      <c r="A43" s="34" t="s">
        <v>81</v>
      </c>
      <c r="B43" s="47" t="str">
        <f>IF(COUNT(Vertices[Degree])&gt;0, D2, NoMetricMessage)</f>
        <v>Not Available</v>
      </c>
      <c r="D43" s="33">
        <f t="shared" si="1"/>
        <v>0</v>
      </c>
      <c r="E43" s="3">
        <f>COUNTIF(Vertices[Degree], "&gt;= " &amp; D43) - COUNTIF(Vertices[Degree], "&gt;=" &amp; D44)</f>
        <v>0</v>
      </c>
      <c r="F43" s="40">
        <f t="shared" si="2"/>
        <v>37.186046511627907</v>
      </c>
      <c r="G43" s="41">
        <f>COUNTIF(Vertices[In-Degree], "&gt;= " &amp; F43) - COUNTIF(Vertices[In-Degree], "&gt;=" &amp; F44)</f>
        <v>0</v>
      </c>
      <c r="H43" s="40">
        <f t="shared" si="3"/>
        <v>18.116279069767451</v>
      </c>
      <c r="I43" s="41">
        <f>COUNTIF(Vertices[Out-Degree], "&gt;= " &amp; H43) - COUNTIF(Vertices[Out-Degree], "&gt;=" &amp; H44)</f>
        <v>0</v>
      </c>
      <c r="J43" s="40">
        <f t="shared" si="4"/>
        <v>0</v>
      </c>
      <c r="K43" s="41">
        <f>COUNTIF(Vertices[Betweenness Centrality], "&gt;= " &amp; J43) - COUNTIF(Vertices[Betweenness Centrality], "&gt;=" &amp; J44)</f>
        <v>0</v>
      </c>
      <c r="L43" s="40">
        <f t="shared" si="5"/>
        <v>0</v>
      </c>
      <c r="M43" s="41">
        <f>COUNTIF(Vertices[Closeness Centrality], "&gt;= " &amp; L43) - COUNTIF(Vertices[Closeness Centrality], "&gt;=" &amp; L44)</f>
        <v>0</v>
      </c>
      <c r="N43" s="40">
        <f t="shared" si="6"/>
        <v>0</v>
      </c>
      <c r="O43" s="41">
        <f>COUNTIF(Vertices[Eigenvector Centrality], "&gt;= " &amp; N43) - COUNTIF(Vertices[Eigenvector Centrality], "&gt;=" &amp; N44)</f>
        <v>0</v>
      </c>
      <c r="P43" s="40">
        <f t="shared" si="7"/>
        <v>0</v>
      </c>
      <c r="Q43" s="41">
        <f>COUNTIF(Vertices[PageRank], "&gt;= " &amp; P43) - COUNTIF(Vertices[PageRank], "&gt;=" &amp; P44)</f>
        <v>0</v>
      </c>
      <c r="R43" s="40">
        <f t="shared" si="8"/>
        <v>0</v>
      </c>
      <c r="S43" s="45">
        <f>COUNTIF(Vertices[Clustering Coefficient], "&gt;= " &amp; R43) - COUNTIF(Vertices[Clustering Coefficient], "&gt;=" &amp; R44)</f>
        <v>0</v>
      </c>
      <c r="T43" s="40" t="e">
        <f t="shared" ca="1" si="9"/>
        <v>#REF!</v>
      </c>
      <c r="U43" s="41" t="e">
        <f t="shared" ca="1" si="0"/>
        <v>#REF!</v>
      </c>
    </row>
    <row r="44" spans="1:21" x14ac:dyDescent="0.25">
      <c r="A44" s="34" t="s">
        <v>82</v>
      </c>
      <c r="B44" s="47" t="str">
        <f>IF(COUNT(Vertices[Degree])&gt;0, D45, NoMetricMessage)</f>
        <v>Not Available</v>
      </c>
      <c r="D44" s="33">
        <f t="shared" si="1"/>
        <v>0</v>
      </c>
      <c r="E44" s="3">
        <f>COUNTIF(Vertices[Degree], "&gt;= " &amp; D44) - COUNTIF(Vertices[Degree], "&gt;=" &amp; D45)</f>
        <v>0</v>
      </c>
      <c r="F44" s="38">
        <f t="shared" si="2"/>
        <v>38.093023255813954</v>
      </c>
      <c r="G44" s="39">
        <f>COUNTIF(Vertices[In-Degree], "&gt;= " &amp; F44) - COUNTIF(Vertices[In-Degree], "&gt;=" &amp; F45)</f>
        <v>0</v>
      </c>
      <c r="H44" s="38">
        <f t="shared" si="3"/>
        <v>18.558139534883729</v>
      </c>
      <c r="I44" s="39">
        <f>COUNTIF(Vertices[Out-Degree], "&gt;= " &amp; H44) - COUNTIF(Vertices[Out-Degree], "&gt;=" &amp; H45)</f>
        <v>0</v>
      </c>
      <c r="J44" s="38">
        <f t="shared" si="4"/>
        <v>0</v>
      </c>
      <c r="K44" s="39">
        <f>COUNTIF(Vertices[Betweenness Centrality], "&gt;= " &amp; J44) - COUNTIF(Vertices[Betweenness Centrality], "&gt;=" &amp; J45)</f>
        <v>0</v>
      </c>
      <c r="L44" s="38">
        <f t="shared" si="5"/>
        <v>0</v>
      </c>
      <c r="M44" s="39">
        <f>COUNTIF(Vertices[Closeness Centrality], "&gt;= " &amp; L44) - COUNTIF(Vertices[Closeness Centrality], "&gt;=" &amp; L45)</f>
        <v>0</v>
      </c>
      <c r="N44" s="38">
        <f t="shared" si="6"/>
        <v>0</v>
      </c>
      <c r="O44" s="39">
        <f>COUNTIF(Vertices[Eigenvector Centrality], "&gt;= " &amp; N44) - COUNTIF(Vertices[Eigenvector Centrality], "&gt;=" &amp; N45)</f>
        <v>0</v>
      </c>
      <c r="P44" s="38">
        <f t="shared" si="7"/>
        <v>0</v>
      </c>
      <c r="Q44" s="39">
        <f>COUNTIF(Vertices[PageRank], "&gt;= " &amp; P44) - COUNTIF(Vertices[PageRank], "&gt;=" &amp; P45)</f>
        <v>0</v>
      </c>
      <c r="R44" s="38">
        <f t="shared" si="8"/>
        <v>0</v>
      </c>
      <c r="S44" s="44">
        <f>COUNTIF(Vertices[Clustering Coefficient], "&gt;= " &amp; R44) - COUNTIF(Vertices[Clustering Coefficient], "&gt;=" &amp; R45)</f>
        <v>0</v>
      </c>
      <c r="T44" s="38" t="e">
        <f t="shared" ca="1" si="9"/>
        <v>#REF!</v>
      </c>
      <c r="U44" s="39" t="e">
        <f t="shared" ca="1" si="0"/>
        <v>#REF!</v>
      </c>
    </row>
    <row r="45" spans="1:21" x14ac:dyDescent="0.25">
      <c r="A45" s="34" t="s">
        <v>83</v>
      </c>
      <c r="B45" s="48" t="str">
        <f>IFERROR(AVERAGE(Vertices[Degree]),NoMetricMessage)</f>
        <v>Not Available</v>
      </c>
      <c r="D45" s="33">
        <f>MAX(Vertices[Degree])</f>
        <v>0</v>
      </c>
      <c r="E45" s="3">
        <f>COUNTIF(Vertices[Degree], "&gt;= " &amp; D45) - COUNTIF(Vertices[Degree], "&gt;=" &amp; D46)</f>
        <v>0</v>
      </c>
      <c r="F45" s="42">
        <f>MAX(Vertices[In-Degree])</f>
        <v>39</v>
      </c>
      <c r="G45" s="43">
        <f>COUNTIF(Vertices[In-Degree], "&gt;= " &amp; F45) - COUNTIF(Vertices[In-Degree], "&gt;=" &amp; F46)</f>
        <v>1</v>
      </c>
      <c r="H45" s="42">
        <f>MAX(Vertices[Out-Degree])</f>
        <v>19</v>
      </c>
      <c r="I45" s="43">
        <f>COUNTIF(Vertices[Out-Degree], "&gt;= " &amp; H45) - COUNTIF(Vertices[Out-Degree], "&gt;=" &amp; H46)</f>
        <v>1</v>
      </c>
      <c r="J45" s="42">
        <f>MAX(Vertices[Betweenness Centrality])</f>
        <v>0</v>
      </c>
      <c r="K45" s="43">
        <f>COUNTIF(Vertices[Betweenness Centrality], "&gt;= " &amp; J45) - COUNTIF(Vertices[Betweenness Centrality], "&gt;=" &amp; J46)</f>
        <v>0</v>
      </c>
      <c r="L45" s="42">
        <f>MAX(Vertices[Closeness Centrality])</f>
        <v>0</v>
      </c>
      <c r="M45" s="43">
        <f>COUNTIF(Vertices[Closeness Centrality], "&gt;= " &amp; L45) - COUNTIF(Vertices[Closeness Centrality], "&gt;=" &amp; L46)</f>
        <v>0</v>
      </c>
      <c r="N45" s="42">
        <f>MAX(Vertices[Eigenvector Centrality])</f>
        <v>0</v>
      </c>
      <c r="O45" s="43">
        <f>COUNTIF(Vertices[Eigenvector Centrality], "&gt;= " &amp; N45) - COUNTIF(Vertices[Eigenvector Centrality], "&gt;=" &amp; N46)</f>
        <v>0</v>
      </c>
      <c r="P45" s="42">
        <f>MAX(Vertices[PageRank])</f>
        <v>0</v>
      </c>
      <c r="Q45" s="43">
        <f>COUNTIF(Vertices[PageRank], "&gt;= " &amp; P45) - COUNTIF(Vertices[PageRank], "&gt;=" &amp; P46)</f>
        <v>0</v>
      </c>
      <c r="R45" s="42">
        <f>MAX(Vertices[Clustering Coefficient])</f>
        <v>0</v>
      </c>
      <c r="S45" s="46">
        <f>COUNTIF(Vertices[Clustering Coefficient], "&gt;= " &amp; R45) - COUNTIF(Vertices[Clustering Coefficient], "&gt;=" &amp; R46)</f>
        <v>0</v>
      </c>
      <c r="T45" s="42" t="e">
        <f ca="1">MAX(INDIRECT(DynamicFilterSourceColumnRange))</f>
        <v>#REF!</v>
      </c>
      <c r="U45" s="43" t="e">
        <f t="shared" ca="1" si="0"/>
        <v>#REF!</v>
      </c>
    </row>
    <row r="46" spans="1:21" x14ac:dyDescent="0.25">
      <c r="A46" s="34" t="s">
        <v>84</v>
      </c>
      <c r="B46" s="48" t="str">
        <f>IFERROR(MEDIAN(Vertices[Degree]),NoMetricMessage)</f>
        <v>Not Available</v>
      </c>
    </row>
    <row r="57" spans="1:2" x14ac:dyDescent="0.25">
      <c r="A57" s="34" t="s">
        <v>88</v>
      </c>
      <c r="B57" s="47">
        <f>IF(COUNT(Vertices[In-Degree])&gt;0, F2, NoMetricMessage)</f>
        <v>0</v>
      </c>
    </row>
    <row r="58" spans="1:2" x14ac:dyDescent="0.25">
      <c r="A58" s="34" t="s">
        <v>89</v>
      </c>
      <c r="B58" s="47">
        <f>IF(COUNT(Vertices[In-Degree])&gt;0, F45, NoMetricMessage)</f>
        <v>39</v>
      </c>
    </row>
    <row r="59" spans="1:2" x14ac:dyDescent="0.25">
      <c r="A59" s="34" t="s">
        <v>90</v>
      </c>
      <c r="B59" s="48">
        <f>IFERROR(AVERAGE(Vertices[In-Degree]),NoMetricMessage)</f>
        <v>1.6973451327433628</v>
      </c>
    </row>
    <row r="60" spans="1:2" x14ac:dyDescent="0.25">
      <c r="A60" s="34" t="s">
        <v>91</v>
      </c>
      <c r="B60" s="48">
        <f>IFERROR(MEDIAN(Vertices[In-Degree]),NoMetricMessage)</f>
        <v>0</v>
      </c>
    </row>
    <row r="71" spans="1:2" x14ac:dyDescent="0.25">
      <c r="A71" s="34" t="s">
        <v>94</v>
      </c>
      <c r="B71" s="47">
        <f>IF(COUNT(Vertices[Out-Degree])&gt;0, H2, NoMetricMessage)</f>
        <v>0</v>
      </c>
    </row>
    <row r="72" spans="1:2" x14ac:dyDescent="0.25">
      <c r="A72" s="34" t="s">
        <v>95</v>
      </c>
      <c r="B72" s="47">
        <f>IF(COUNT(Vertices[Out-Degree])&gt;0, H45, NoMetricMessage)</f>
        <v>19</v>
      </c>
    </row>
    <row r="73" spans="1:2" x14ac:dyDescent="0.25">
      <c r="A73" s="34" t="s">
        <v>96</v>
      </c>
      <c r="B73" s="48">
        <f>IFERROR(AVERAGE(Vertices[Out-Degree]),NoMetricMessage)</f>
        <v>1.6973451327433628</v>
      </c>
    </row>
    <row r="74" spans="1:2" x14ac:dyDescent="0.25">
      <c r="A74" s="34" t="s">
        <v>97</v>
      </c>
      <c r="B74" s="48">
        <f>IFERROR(MEDIAN(Vertices[Out-Degree]),NoMetricMessage)</f>
        <v>1</v>
      </c>
    </row>
    <row r="85" spans="1:2" x14ac:dyDescent="0.25">
      <c r="A85" s="34" t="s">
        <v>100</v>
      </c>
      <c r="B85" s="48" t="str">
        <f>IF(COUNT(Vertices[Betweenness Centrality])&gt;0, J2, NoMetricMessage)</f>
        <v>Not Available</v>
      </c>
    </row>
    <row r="86" spans="1:2" x14ac:dyDescent="0.25">
      <c r="A86" s="34" t="s">
        <v>101</v>
      </c>
      <c r="B86" s="48" t="str">
        <f>IF(COUNT(Vertices[Betweenness Centrality])&gt;0, J45, NoMetricMessage)</f>
        <v>Not Available</v>
      </c>
    </row>
    <row r="87" spans="1:2" x14ac:dyDescent="0.25">
      <c r="A87" s="34" t="s">
        <v>102</v>
      </c>
      <c r="B87" s="48" t="str">
        <f>IFERROR(AVERAGE(Vertices[Betweenness Centrality]),NoMetricMessage)</f>
        <v>Not Available</v>
      </c>
    </row>
    <row r="88" spans="1:2" x14ac:dyDescent="0.25">
      <c r="A88" s="34" t="s">
        <v>103</v>
      </c>
      <c r="B88" s="48" t="str">
        <f>IFERROR(MEDIAN(Vertices[Betweenness Centrality]),NoMetricMessage)</f>
        <v>Not Available</v>
      </c>
    </row>
    <row r="99" spans="1:2" x14ac:dyDescent="0.25">
      <c r="A99" s="34" t="s">
        <v>106</v>
      </c>
      <c r="B99" s="48" t="str">
        <f>IF(COUNT(Vertices[Closeness Centrality])&gt;0, L2, NoMetricMessage)</f>
        <v>Not Available</v>
      </c>
    </row>
    <row r="100" spans="1:2" x14ac:dyDescent="0.25">
      <c r="A100" s="34" t="s">
        <v>107</v>
      </c>
      <c r="B100" s="48" t="str">
        <f>IF(COUNT(Vertices[Closeness Centrality])&gt;0, L45, NoMetricMessage)</f>
        <v>Not Available</v>
      </c>
    </row>
    <row r="101" spans="1:2" x14ac:dyDescent="0.25">
      <c r="A101" s="34" t="s">
        <v>108</v>
      </c>
      <c r="B101" s="48" t="str">
        <f>IFERROR(AVERAGE(Vertices[Closeness Centrality]),NoMetricMessage)</f>
        <v>Not Available</v>
      </c>
    </row>
    <row r="102" spans="1:2" x14ac:dyDescent="0.25">
      <c r="A102" s="34" t="s">
        <v>109</v>
      </c>
      <c r="B102" s="48" t="str">
        <f>IFERROR(MEDIAN(Vertices[Closeness Centrality]),NoMetricMessage)</f>
        <v>Not Available</v>
      </c>
    </row>
    <row r="113" spans="1:2" x14ac:dyDescent="0.25">
      <c r="A113" s="34" t="s">
        <v>112</v>
      </c>
      <c r="B113" s="48" t="str">
        <f>IF(COUNT(Vertices[Eigenvector Centrality])&gt;0, N2, NoMetricMessage)</f>
        <v>Not Available</v>
      </c>
    </row>
    <row r="114" spans="1:2" x14ac:dyDescent="0.25">
      <c r="A114" s="34" t="s">
        <v>113</v>
      </c>
      <c r="B114" s="48" t="str">
        <f>IF(COUNT(Vertices[Eigenvector Centrality])&gt;0, N45, NoMetricMessage)</f>
        <v>Not Available</v>
      </c>
    </row>
    <row r="115" spans="1:2" x14ac:dyDescent="0.25">
      <c r="A115" s="34" t="s">
        <v>114</v>
      </c>
      <c r="B115" s="48" t="str">
        <f>IFERROR(AVERAGE(Vertices[Eigenvector Centrality]),NoMetricMessage)</f>
        <v>Not Available</v>
      </c>
    </row>
    <row r="116" spans="1:2" x14ac:dyDescent="0.25">
      <c r="A116" s="34" t="s">
        <v>115</v>
      </c>
      <c r="B116" s="48" t="str">
        <f>IFERROR(MEDIAN(Vertices[Eigenvector Centrality]),NoMetricMessage)</f>
        <v>Not Available</v>
      </c>
    </row>
    <row r="127" spans="1:2" x14ac:dyDescent="0.25">
      <c r="A127" s="34" t="s">
        <v>140</v>
      </c>
      <c r="B127" s="48" t="str">
        <f>IF(COUNT(Vertices[PageRank])&gt;0, P2, NoMetricMessage)</f>
        <v>Not Available</v>
      </c>
    </row>
    <row r="128" spans="1:2" x14ac:dyDescent="0.25">
      <c r="A128" s="34" t="s">
        <v>141</v>
      </c>
      <c r="B128" s="48" t="str">
        <f>IF(COUNT(Vertices[PageRank])&gt;0, P45, NoMetricMessage)</f>
        <v>Not Available</v>
      </c>
    </row>
    <row r="129" spans="1:2" x14ac:dyDescent="0.25">
      <c r="A129" s="34" t="s">
        <v>142</v>
      </c>
      <c r="B129" s="48" t="str">
        <f>IFERROR(AVERAGE(Vertices[PageRank]),NoMetricMessage)</f>
        <v>Not Available</v>
      </c>
    </row>
    <row r="130" spans="1:2" x14ac:dyDescent="0.25">
      <c r="A130" s="34" t="s">
        <v>143</v>
      </c>
      <c r="B130" s="48" t="str">
        <f>IFERROR(MEDIAN(Vertices[PageRank]),NoMetricMessage)</f>
        <v>Not Available</v>
      </c>
    </row>
    <row r="141" spans="1:2" x14ac:dyDescent="0.25">
      <c r="A141" s="34" t="s">
        <v>118</v>
      </c>
      <c r="B141" s="48" t="str">
        <f>IF(COUNT(Vertices[Clustering Coefficient])&gt;0, R2, NoMetricMessage)</f>
        <v>Not Available</v>
      </c>
    </row>
    <row r="142" spans="1:2" x14ac:dyDescent="0.25">
      <c r="A142" s="34" t="s">
        <v>119</v>
      </c>
      <c r="B142" s="48" t="str">
        <f>IF(COUNT(Vertices[Clustering Coefficient])&gt;0, R45, NoMetricMessage)</f>
        <v>Not Available</v>
      </c>
    </row>
    <row r="143" spans="1:2" x14ac:dyDescent="0.25">
      <c r="A143" s="34" t="s">
        <v>120</v>
      </c>
      <c r="B143" s="48" t="str">
        <f>IFERROR(AVERAGE(Vertices[Clustering Coefficient]),NoMetricMessage)</f>
        <v>Not Available</v>
      </c>
    </row>
    <row r="144" spans="1:2" x14ac:dyDescent="0.25">
      <c r="A144" s="34" t="s">
        <v>121</v>
      </c>
      <c r="B144"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6913</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7004</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7003</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28F7C79-3ADF-4E11-8C25-BA29207D3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Harshil</dc:creator>
  <cp:lastModifiedBy>Harshil</cp:lastModifiedBy>
  <dcterms:created xsi:type="dcterms:W3CDTF">2008-01-30T00:41:58Z</dcterms:created>
  <dcterms:modified xsi:type="dcterms:W3CDTF">2017-03-23T12:33:12Z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