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maxhaussler/Dropbox/master_thesis/data/chantal/round8/"/>
    </mc:Choice>
  </mc:AlternateContent>
  <xr:revisionPtr revIDLastSave="0" documentId="13_ncr:1_{6C32CFA6-F6C6-0541-9B97-DED795B7780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Plate 1 - Sheet1" sheetId="1" r:id="rId1"/>
    <sheet name="csv" sheetId="2" r:id="rId2"/>
  </sheets>
  <definedNames>
    <definedName name="MethodPointer1">-1345973072</definedName>
    <definedName name="MethodPointer2">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7" i="1" l="1"/>
  <c r="G97" i="1"/>
  <c r="F98" i="1"/>
  <c r="J98" i="1" s="1"/>
  <c r="G98" i="1"/>
  <c r="F99" i="1"/>
  <c r="G99" i="1"/>
  <c r="I99" i="1" s="1"/>
  <c r="F100" i="1"/>
  <c r="J100" i="1" s="1"/>
  <c r="G100" i="1"/>
  <c r="F101" i="1"/>
  <c r="G101" i="1"/>
  <c r="F102" i="1"/>
  <c r="I102" i="1" s="1"/>
  <c r="G102" i="1"/>
  <c r="F103" i="1"/>
  <c r="G103" i="1"/>
  <c r="F104" i="1"/>
  <c r="J104" i="1" s="1"/>
  <c r="G104" i="1"/>
  <c r="F105" i="1"/>
  <c r="G105" i="1"/>
  <c r="F106" i="1"/>
  <c r="J106" i="1" s="1"/>
  <c r="G106" i="1"/>
  <c r="G96" i="1"/>
  <c r="F96" i="1"/>
  <c r="J96" i="1" s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G66" i="1"/>
  <c r="F66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G51" i="1"/>
  <c r="F51" i="1"/>
  <c r="J51" i="1" s="1"/>
  <c r="J69" i="1" l="1"/>
  <c r="J59" i="1"/>
  <c r="J55" i="1"/>
  <c r="J73" i="1"/>
  <c r="I72" i="1"/>
  <c r="I60" i="1"/>
  <c r="I56" i="1"/>
  <c r="J52" i="1"/>
  <c r="J74" i="1"/>
  <c r="J70" i="1"/>
  <c r="J105" i="1"/>
  <c r="I101" i="1"/>
  <c r="J97" i="1"/>
  <c r="J66" i="1"/>
  <c r="I69" i="1"/>
  <c r="I104" i="1"/>
  <c r="I100" i="1"/>
  <c r="J58" i="1"/>
  <c r="J54" i="1"/>
  <c r="I76" i="1"/>
  <c r="J72" i="1"/>
  <c r="I68" i="1"/>
  <c r="I103" i="1"/>
  <c r="J99" i="1"/>
  <c r="J61" i="1"/>
  <c r="J57" i="1"/>
  <c r="J53" i="1"/>
  <c r="I75" i="1"/>
  <c r="J71" i="1"/>
  <c r="I67" i="1"/>
  <c r="I55" i="1"/>
  <c r="J103" i="1"/>
  <c r="J76" i="1"/>
  <c r="J68" i="1"/>
  <c r="J56" i="1"/>
  <c r="I54" i="1"/>
  <c r="J102" i="1"/>
  <c r="J75" i="1"/>
  <c r="J67" i="1"/>
  <c r="I51" i="1"/>
  <c r="I74" i="1"/>
  <c r="I66" i="1"/>
  <c r="I106" i="1"/>
  <c r="I98" i="1"/>
  <c r="I73" i="1"/>
  <c r="I61" i="1"/>
  <c r="I53" i="1"/>
  <c r="J101" i="1"/>
  <c r="I52" i="1"/>
  <c r="I105" i="1"/>
  <c r="I96" i="1"/>
  <c r="I71" i="1"/>
  <c r="I59" i="1"/>
  <c r="J60" i="1"/>
  <c r="I97" i="1"/>
  <c r="I70" i="1"/>
  <c r="I58" i="1"/>
  <c r="I57" i="1"/>
</calcChain>
</file>

<file path=xl/sharedStrings.xml><?xml version="1.0" encoding="utf-8"?>
<sst xmlns="http://schemas.openxmlformats.org/spreadsheetml/2006/main" count="181" uniqueCount="150">
  <si>
    <t>Software Version</t>
  </si>
  <si>
    <t>3.05.11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</si>
  <si>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</si>
  <si>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</si>
  <si>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</si>
  <si>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</si>
  <si>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</si>
  <si>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</si>
  <si>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</si>
  <si>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Epoch 2</t>
  </si>
  <si>
    <t>Reader Serial Number:</t>
  </si>
  <si>
    <t>1811081F</t>
  </si>
  <si>
    <t>Reading Type</t>
  </si>
  <si>
    <t>Reader</t>
  </si>
  <si>
    <t>Procedure Details</t>
  </si>
  <si>
    <t>Plate Type</t>
  </si>
  <si>
    <t>96 WELL PLATE</t>
  </si>
  <si>
    <t>Eject plate on completion</t>
  </si>
  <si>
    <t>Set Temperature</t>
  </si>
  <si>
    <t>Setpoint 37°C, Gradient 0 °C</t>
  </si>
  <si>
    <t>Preheat before moving to next step</t>
  </si>
  <si>
    <t>Read</t>
  </si>
  <si>
    <t>Absorbance Endpoint</t>
  </si>
  <si>
    <t>Full Plate</t>
  </si>
  <si>
    <t>Wavelengths:  405</t>
  </si>
  <si>
    <t>Read Speed: Normal,  Delay: 100 msec,  Measurements/Data Point: 8</t>
  </si>
  <si>
    <t>Layout</t>
  </si>
  <si>
    <t>A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</si>
  <si>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</si>
  <si>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</si>
  <si>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</si>
  <si>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</si>
  <si>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</si>
  <si>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</si>
  <si>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</si>
  <si>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</si>
  <si>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</si>
  <si>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</si>
  <si>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</si>
  <si>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</si>
  <si>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Well ID</t>
  </si>
  <si>
    <t>B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</si>
  <si>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</si>
  <si>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</si>
  <si>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</si>
  <si>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</si>
  <si>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</si>
  <si>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</si>
  <si>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</si>
  <si>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</si>
  <si>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</si>
  <si>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</si>
  <si>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</si>
  <si>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</si>
  <si>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C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</si>
  <si>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</si>
  <si>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</si>
  <si>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</si>
  <si>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</si>
  <si>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</si>
  <si>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</si>
  <si>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</si>
  <si>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</si>
  <si>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</si>
  <si>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</si>
  <si>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</si>
  <si>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</si>
  <si>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D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</si>
  <si>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</si>
  <si>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</si>
  <si>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</si>
  <si>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</si>
  <si>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</si>
  <si>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</si>
  <si>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</si>
  <si>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</si>
  <si>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</si>
  <si>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</si>
  <si>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</si>
  <si>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</si>
  <si>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E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</si>
  <si>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</si>
  <si>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</si>
  <si>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</si>
  <si>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</si>
  <si>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</si>
  <si>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</si>
  <si>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</si>
  <si>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</si>
  <si>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</si>
  <si>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</si>
  <si>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</si>
  <si>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SPL93</t>
  </si>
  <si>
    <t>F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</si>
  <si>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</si>
  <si>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</si>
  <si>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</si>
  <si>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</si>
  <si>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</si>
  <si>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</si>
  <si>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</si>
  <si>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</si>
  <si>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</si>
  <si>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</si>
  <si>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</si>
  <si>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SPL94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</si>
  <si>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</si>
  <si>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</si>
  <si>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</si>
  <si>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</si>
  <si>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</si>
  <si>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</si>
  <si>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</si>
  <si>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</si>
  <si>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</si>
  <si>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</si>
  <si>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</si>
  <si>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</si>
  <si>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SPL95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</si>
  <si>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</si>
  <si>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</si>
  <si>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</si>
  <si>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</si>
  <si>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</si>
  <si>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</si>
  <si>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</si>
  <si>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</si>
  <si>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</si>
  <si>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</si>
  <si>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</si>
  <si>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</si>
  <si>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SPL96</t>
  </si>
  <si>
    <t>Results</t>
  </si>
  <si>
    <t>Actual Temperature:</t>
  </si>
  <si>
    <t>Ph</t>
  </si>
  <si>
    <t>Concentration (mM)</t>
  </si>
  <si>
    <t>0.001</t>
  </si>
  <si>
    <t>0.005</t>
  </si>
  <si>
    <t>0.01</t>
  </si>
  <si>
    <t>0.05</t>
  </si>
  <si>
    <t>0.1</t>
  </si>
  <si>
    <t>0.25</t>
  </si>
  <si>
    <t>0.5</t>
  </si>
  <si>
    <t>0.75</t>
  </si>
  <si>
    <t>Blanked</t>
  </si>
  <si>
    <t>Avrg</t>
  </si>
  <si>
    <t>SD</t>
  </si>
  <si>
    <t>mM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</si>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</sst>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rgb="FF000000"/>
      </patternFill>
    </fill>
    <fill>
      <patternFill patternType="solid">
        <fgColor rgb="FFD8E9F9"/>
        <bgColor rgb="FF000000"/>
      </patternFill>
    </fill>
    <fill>
      <patternFill patternType="solid">
        <fgColor rgb="FFC9E0F4"/>
        <bgColor rgb="FF000000"/>
      </patternFill>
    </fill>
    <fill>
      <patternFill patternType="solid">
        <fgColor rgb="FF8DBCE0"/>
        <bgColor rgb="FF000000"/>
      </patternFill>
    </fill>
    <fill>
      <patternFill patternType="solid">
        <fgColor rgb="FF9CC5E5"/>
        <bgColor rgb="FF000000"/>
      </patternFill>
    </fill>
    <fill>
      <patternFill patternType="solid">
        <fgColor rgb="FF428EC7"/>
        <bgColor rgb="FF000000"/>
      </patternFill>
    </fill>
    <fill>
      <patternFill patternType="solid">
        <fgColor rgb="FF3385C2"/>
        <bgColor rgb="FF000000"/>
      </patternFill>
    </fill>
    <fill>
      <patternFill patternType="solid">
        <fgColor rgb="FF5197CC"/>
        <bgColor rgb="FF000000"/>
      </patternFill>
    </fill>
    <fill>
      <patternFill patternType="solid">
        <fgColor rgb="FF247CBD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4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2" fontId="0" fillId="0" borderId="0" xfId="0" applyNumberFormat="1"/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2" fillId="15" borderId="1" xfId="1" applyFont="1" applyFill="1" applyBorder="1" applyAlignment="1">
      <alignment horizontal="center" vertical="center" wrapText="1"/>
    </xf>
    <xf numFmtId="0" fontId="2" fillId="16" borderId="1" xfId="1" applyFont="1" applyFill="1" applyBorder="1" applyAlignment="1">
      <alignment horizontal="center" vertical="center" wrapText="1"/>
    </xf>
    <xf numFmtId="0" fontId="2" fillId="13" borderId="1" xfId="1" applyFont="1" applyFill="1" applyBorder="1" applyAlignment="1">
      <alignment horizontal="center" vertical="center" wrapText="1"/>
    </xf>
    <xf numFmtId="0" fontId="5" fillId="0" borderId="0" xfId="0" applyFont="1"/>
    <xf numFmtId="0" fontId="2" fillId="17" borderId="1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2" fillId="18" borderId="3" xfId="0" applyFont="1" applyFill="1" applyBorder="1" applyAlignment="1">
      <alignment horizontal="center" vertical="center" wrapText="1"/>
    </xf>
    <xf numFmtId="0" fontId="2" fillId="18" borderId="4" xfId="0" applyFont="1" applyFill="1" applyBorder="1" applyAlignment="1">
      <alignment horizontal="center" vertical="center" wrapText="1"/>
    </xf>
    <xf numFmtId="0" fontId="2" fillId="19" borderId="3" xfId="0" applyFont="1" applyFill="1" applyBorder="1" applyAlignment="1">
      <alignment horizontal="center" vertical="center" wrapText="1"/>
    </xf>
    <xf numFmtId="0" fontId="2" fillId="19" borderId="4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2" fillId="22" borderId="3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2" fillId="24" borderId="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3216F24-C4C8-4A5F-AAEE-79AEE00A87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6"/>
  <sheetViews>
    <sheetView topLeftCell="A78" workbookViewId="0">
      <selection activeCell="B80" sqref="B80:F91"/>
    </sheetView>
  </sheetViews>
  <sheetFormatPr baseColWidth="10" defaultColWidth="8.66406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</row>
    <row r="5" spans="1:2" x14ac:dyDescent="0.15">
      <c r="A5" t="s">
        <v>3</v>
      </c>
    </row>
    <row r="6" spans="1:2" x14ac:dyDescent="0.15">
      <c r="A6" t="s">
        <v>4</v>
      </c>
      <c r="B6" t="s">
        <v>5</v>
      </c>
    </row>
    <row r="7" spans="1:2" x14ac:dyDescent="0.15">
      <c r="A7" t="s">
        <v>6</v>
      </c>
      <c r="B7" s="1">
        <v>44679</v>
      </c>
    </row>
    <row r="8" spans="1:2" x14ac:dyDescent="0.15">
      <c r="A8" t="s">
        <v>7</v>
      </c>
      <c r="B8" s="2">
        <v>0.41717592592592595</v>
      </c>
    </row>
    <row r="9" spans="1:2" x14ac:dyDescent="0.15">
      <c r="A9" t="s">
        <v>8</v>
      </c>
      <c r="B9" t="s">
        <v>9</v>
      </c>
    </row>
    <row r="10" spans="1:2" x14ac:dyDescent="0.15">
      <c r="A10" t="s">
        <v>10</v>
      </c>
      <c r="B10" t="s">
        <v>11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15" x14ac:dyDescent="0.15">
      <c r="B17" t="s">
        <v>20</v>
      </c>
    </row>
    <row r="18" spans="1:15" x14ac:dyDescent="0.15">
      <c r="A18" t="s">
        <v>21</v>
      </c>
      <c r="B18" t="s">
        <v>22</v>
      </c>
    </row>
    <row r="19" spans="1:15" x14ac:dyDescent="0.15">
      <c r="B19" t="s">
        <v>23</v>
      </c>
    </row>
    <row r="20" spans="1:15" x14ac:dyDescent="0.15">
      <c r="B20" t="s">
        <v>24</v>
      </c>
    </row>
    <row r="21" spans="1:15" x14ac:dyDescent="0.15">
      <c r="B21" t="s">
        <v>25</v>
      </c>
    </row>
    <row r="23" spans="1:15" ht="14" x14ac:dyDescent="0.15">
      <c r="A23" s="3" t="s">
        <v>26</v>
      </c>
      <c r="B23" s="4"/>
    </row>
    <row r="25" spans="1:15" x14ac:dyDescent="0.15">
      <c r="B25" s="5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</row>
    <row r="26" spans="1:15" ht="14" x14ac:dyDescent="0.15">
      <c r="B26" s="6" t="s">
        <v>27</v>
      </c>
      <c r="C26" s="7" t="s">
        <v>28</v>
      </c>
      <c r="D26" s="7" t="s">
        <v>29</v>
      </c>
      <c r="E26" s="7" t="s">
        <v>30</v>
      </c>
      <c r="F26" s="7" t="s">
        <v>31</v>
      </c>
      <c r="G26" s="7" t="s">
        <v>32</v>
      </c>
      <c r="H26" s="7" t="s">
        <v>33</v>
      </c>
      <c r="I26" s="7" t="s">
        <v>34</v>
      </c>
      <c r="J26" s="7" t="s">
        <v>35</v>
      </c>
      <c r="K26" s="7" t="s">
        <v>36</v>
      </c>
      <c r="L26" s="7" t="s">
        <v>37</v>
      </c>
      <c r="M26" s="7" t="s">
        <v>38</v>
      </c>
      <c r="N26" s="7" t="s">
        <v>39</v>
      </c>
      <c r="O26" s="8" t="s">
        <v>40</v>
      </c>
    </row>
    <row r="27" spans="1:15" ht="14" x14ac:dyDescent="0.15">
      <c r="B27" s="6" t="s">
        <v>41</v>
      </c>
      <c r="C27" s="7" t="s">
        <v>42</v>
      </c>
      <c r="D27" s="7" t="s">
        <v>43</v>
      </c>
      <c r="E27" s="7" t="s">
        <v>44</v>
      </c>
      <c r="F27" s="7" t="s">
        <v>45</v>
      </c>
      <c r="G27" s="7" t="s">
        <v>46</v>
      </c>
      <c r="H27" s="7" t="s">
        <v>47</v>
      </c>
      <c r="I27" s="7" t="s">
        <v>48</v>
      </c>
      <c r="J27" s="7" t="s">
        <v>49</v>
      </c>
      <c r="K27" s="7" t="s">
        <v>50</v>
      </c>
      <c r="L27" s="7" t="s">
        <v>51</v>
      </c>
      <c r="M27" s="7" t="s">
        <v>52</v>
      </c>
      <c r="N27" s="7" t="s">
        <v>53</v>
      </c>
      <c r="O27" s="8" t="s">
        <v>40</v>
      </c>
    </row>
    <row r="28" spans="1:15" ht="14" x14ac:dyDescent="0.15">
      <c r="B28" s="6" t="s">
        <v>54</v>
      </c>
      <c r="C28" s="7" t="s">
        <v>55</v>
      </c>
      <c r="D28" s="7" t="s">
        <v>56</v>
      </c>
      <c r="E28" s="7" t="s">
        <v>57</v>
      </c>
      <c r="F28" s="7" t="s">
        <v>58</v>
      </c>
      <c r="G28" s="7" t="s">
        <v>59</v>
      </c>
      <c r="H28" s="7" t="s">
        <v>60</v>
      </c>
      <c r="I28" s="7" t="s">
        <v>61</v>
      </c>
      <c r="J28" s="7" t="s">
        <v>62</v>
      </c>
      <c r="K28" s="7" t="s">
        <v>63</v>
      </c>
      <c r="L28" s="7" t="s">
        <v>64</v>
      </c>
      <c r="M28" s="7" t="s">
        <v>65</v>
      </c>
      <c r="N28" s="7" t="s">
        <v>66</v>
      </c>
      <c r="O28" s="8" t="s">
        <v>40</v>
      </c>
    </row>
    <row r="29" spans="1:15" ht="14" x14ac:dyDescent="0.15">
      <c r="B29" s="6" t="s">
        <v>67</v>
      </c>
      <c r="C29" s="7" t="s">
        <v>68</v>
      </c>
      <c r="D29" s="7" t="s">
        <v>69</v>
      </c>
      <c r="E29" s="7" t="s">
        <v>70</v>
      </c>
      <c r="F29" s="7" t="s">
        <v>71</v>
      </c>
      <c r="G29" s="7" t="s">
        <v>72</v>
      </c>
      <c r="H29" s="7" t="s">
        <v>73</v>
      </c>
      <c r="I29" s="7" t="s">
        <v>74</v>
      </c>
      <c r="J29" s="7" t="s">
        <v>75</v>
      </c>
      <c r="K29" s="7" t="s">
        <v>76</v>
      </c>
      <c r="L29" s="7" t="s">
        <v>77</v>
      </c>
      <c r="M29" s="7" t="s">
        <v>78</v>
      </c>
      <c r="N29" s="7" t="s">
        <v>79</v>
      </c>
      <c r="O29" s="8" t="s">
        <v>40</v>
      </c>
    </row>
    <row r="30" spans="1:15" ht="14" x14ac:dyDescent="0.15">
      <c r="B30" s="6" t="s">
        <v>80</v>
      </c>
      <c r="C30" s="7" t="s">
        <v>81</v>
      </c>
      <c r="D30" s="7" t="s">
        <v>82</v>
      </c>
      <c r="E30" s="7" t="s">
        <v>83</v>
      </c>
      <c r="F30" s="7" t="s">
        <v>84</v>
      </c>
      <c r="G30" s="7" t="s">
        <v>85</v>
      </c>
      <c r="H30" s="7" t="s">
        <v>86</v>
      </c>
      <c r="I30" s="7" t="s">
        <v>87</v>
      </c>
      <c r="J30" s="7" t="s">
        <v>88</v>
      </c>
      <c r="K30" s="7" t="s">
        <v>89</v>
      </c>
      <c r="L30" s="7" t="s">
        <v>90</v>
      </c>
      <c r="M30" s="7" t="s">
        <v>91</v>
      </c>
      <c r="N30" s="7" t="s">
        <v>92</v>
      </c>
      <c r="O30" s="8" t="s">
        <v>40</v>
      </c>
    </row>
    <row r="31" spans="1:15" ht="14" x14ac:dyDescent="0.15">
      <c r="B31" s="6" t="s">
        <v>93</v>
      </c>
      <c r="C31" s="7" t="s">
        <v>94</v>
      </c>
      <c r="D31" s="7" t="s">
        <v>95</v>
      </c>
      <c r="E31" s="7" t="s">
        <v>96</v>
      </c>
      <c r="F31" s="7" t="s">
        <v>97</v>
      </c>
      <c r="G31" s="7" t="s">
        <v>98</v>
      </c>
      <c r="H31" s="7" t="s">
        <v>99</v>
      </c>
      <c r="I31" s="7" t="s">
        <v>100</v>
      </c>
      <c r="J31" s="7" t="s">
        <v>101</v>
      </c>
      <c r="K31" s="7" t="s">
        <v>102</v>
      </c>
      <c r="L31" s="7" t="s">
        <v>103</v>
      </c>
      <c r="M31" s="7" t="s">
        <v>104</v>
      </c>
      <c r="N31" s="7" t="s">
        <v>105</v>
      </c>
      <c r="O31" s="8" t="s">
        <v>40</v>
      </c>
    </row>
    <row r="32" spans="1:15" ht="14" x14ac:dyDescent="0.15">
      <c r="B32" s="6" t="s">
        <v>106</v>
      </c>
      <c r="C32" s="7" t="s">
        <v>107</v>
      </c>
      <c r="D32" s="7" t="s">
        <v>108</v>
      </c>
      <c r="E32" s="7" t="s">
        <v>109</v>
      </c>
      <c r="F32" s="7" t="s">
        <v>110</v>
      </c>
      <c r="G32" s="7" t="s">
        <v>111</v>
      </c>
      <c r="H32" s="7" t="s">
        <v>112</v>
      </c>
      <c r="I32" s="7" t="s">
        <v>113</v>
      </c>
      <c r="J32" s="7" t="s">
        <v>114</v>
      </c>
      <c r="K32" s="7" t="s">
        <v>115</v>
      </c>
      <c r="L32" s="7" t="s">
        <v>116</v>
      </c>
      <c r="M32" s="7" t="s">
        <v>117</v>
      </c>
      <c r="N32" s="7" t="s">
        <v>118</v>
      </c>
      <c r="O32" s="8" t="s">
        <v>40</v>
      </c>
    </row>
    <row r="33" spans="1:15" ht="14" x14ac:dyDescent="0.15">
      <c r="B33" s="6" t="s">
        <v>119</v>
      </c>
      <c r="C33" s="7" t="s">
        <v>120</v>
      </c>
      <c r="D33" s="7" t="s">
        <v>121</v>
      </c>
      <c r="E33" s="7" t="s">
        <v>122</v>
      </c>
      <c r="F33" s="7" t="s">
        <v>123</v>
      </c>
      <c r="G33" s="7" t="s">
        <v>124</v>
      </c>
      <c r="H33" s="7" t="s">
        <v>125</v>
      </c>
      <c r="I33" s="7" t="s">
        <v>126</v>
      </c>
      <c r="J33" s="7" t="s">
        <v>127</v>
      </c>
      <c r="K33" s="7" t="s">
        <v>128</v>
      </c>
      <c r="L33" s="7" t="s">
        <v>129</v>
      </c>
      <c r="M33" s="7" t="s">
        <v>130</v>
      </c>
      <c r="N33" s="7" t="s">
        <v>131</v>
      </c>
      <c r="O33" s="8" t="s">
        <v>40</v>
      </c>
    </row>
    <row r="35" spans="1:15" ht="14" x14ac:dyDescent="0.15">
      <c r="A35" s="3" t="s">
        <v>132</v>
      </c>
      <c r="B35" s="4"/>
    </row>
    <row r="36" spans="1:15" x14ac:dyDescent="0.15">
      <c r="A36" t="s">
        <v>133</v>
      </c>
      <c r="B36">
        <v>34.799999999999997</v>
      </c>
    </row>
    <row r="38" spans="1:15" x14ac:dyDescent="0.15">
      <c r="B38" s="5"/>
      <c r="C38" s="6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</row>
    <row r="39" spans="1:15" ht="14" x14ac:dyDescent="0.15">
      <c r="B39" s="6" t="s">
        <v>27</v>
      </c>
      <c r="C39" s="9">
        <v>3.9E-2</v>
      </c>
      <c r="D39" s="9">
        <v>4.3999999999999997E-2</v>
      </c>
      <c r="E39" s="9">
        <v>4.2999999999999997E-2</v>
      </c>
      <c r="F39" s="9">
        <v>4.9000000000000002E-2</v>
      </c>
      <c r="G39" s="9">
        <v>9.7000000000000003E-2</v>
      </c>
      <c r="H39" s="9">
        <v>0.14499999999999999</v>
      </c>
      <c r="I39" s="9">
        <v>0.28899999999999998</v>
      </c>
      <c r="J39" s="10">
        <v>0.52700000000000002</v>
      </c>
      <c r="K39" s="11">
        <v>0.77300000000000002</v>
      </c>
      <c r="L39" s="12">
        <v>1.016</v>
      </c>
      <c r="M39" s="13">
        <v>2.0099999999999998</v>
      </c>
      <c r="N39" s="14">
        <v>3.056</v>
      </c>
      <c r="O39" s="8">
        <v>405</v>
      </c>
    </row>
    <row r="40" spans="1:15" ht="14" x14ac:dyDescent="0.15">
      <c r="B40" s="6" t="s">
        <v>41</v>
      </c>
      <c r="C40" s="9">
        <v>3.9E-2</v>
      </c>
      <c r="D40" s="9">
        <v>4.2000000000000003E-2</v>
      </c>
      <c r="E40" s="9">
        <v>4.3999999999999997E-2</v>
      </c>
      <c r="F40" s="9">
        <v>5.5E-2</v>
      </c>
      <c r="G40" s="9">
        <v>9.6000000000000002E-2</v>
      </c>
      <c r="H40" s="9">
        <v>0.14299999999999999</v>
      </c>
      <c r="I40" s="9">
        <v>0.29799999999999999</v>
      </c>
      <c r="J40" s="10">
        <v>0.52800000000000002</v>
      </c>
      <c r="K40" s="11">
        <v>0.78400000000000003</v>
      </c>
      <c r="L40" s="12">
        <v>1.0129999999999999</v>
      </c>
      <c r="M40" s="15">
        <v>1.9159999999999999</v>
      </c>
      <c r="N40" s="14">
        <v>3.1120000000000001</v>
      </c>
      <c r="O40" s="8">
        <v>405</v>
      </c>
    </row>
    <row r="41" spans="1:15" ht="14" x14ac:dyDescent="0.15">
      <c r="B41" s="6" t="s">
        <v>54</v>
      </c>
      <c r="C41" s="9">
        <v>4.1000000000000002E-2</v>
      </c>
      <c r="D41" s="9">
        <v>4.7E-2</v>
      </c>
      <c r="E41" s="9">
        <v>6.7000000000000004E-2</v>
      </c>
      <c r="F41" s="9">
        <v>8.5000000000000006E-2</v>
      </c>
      <c r="G41" s="9">
        <v>0.26400000000000001</v>
      </c>
      <c r="H41" s="10">
        <v>0.48499999999999999</v>
      </c>
      <c r="I41" s="16">
        <v>1.1499999999999999</v>
      </c>
      <c r="J41" s="17">
        <v>2.274</v>
      </c>
      <c r="K41" s="14">
        <v>3.1059999999999999</v>
      </c>
      <c r="L41" s="18">
        <v>3.613</v>
      </c>
      <c r="M41" s="18">
        <v>3.7189999999999999</v>
      </c>
      <c r="N41" s="18">
        <v>3.7290000000000001</v>
      </c>
      <c r="O41" s="8">
        <v>405</v>
      </c>
    </row>
    <row r="42" spans="1:15" ht="14" x14ac:dyDescent="0.15">
      <c r="B42" s="6" t="s">
        <v>67</v>
      </c>
      <c r="C42" s="9">
        <v>0.04</v>
      </c>
      <c r="D42" s="9">
        <v>4.4999999999999998E-2</v>
      </c>
      <c r="E42" s="9">
        <v>6.5000000000000002E-2</v>
      </c>
      <c r="F42" s="9">
        <v>8.5000000000000006E-2</v>
      </c>
      <c r="G42" s="9">
        <v>0.27700000000000002</v>
      </c>
      <c r="H42" s="10">
        <v>0.49399999999999999</v>
      </c>
      <c r="I42" s="16">
        <v>1.196</v>
      </c>
      <c r="J42" s="17">
        <v>2.2469999999999999</v>
      </c>
      <c r="K42" s="14">
        <v>3.1819999999999999</v>
      </c>
      <c r="L42" s="18">
        <v>3.6030000000000002</v>
      </c>
      <c r="M42" s="18">
        <v>3.7090000000000001</v>
      </c>
      <c r="N42" s="18">
        <v>3.73</v>
      </c>
      <c r="O42" s="8">
        <v>405</v>
      </c>
    </row>
    <row r="43" spans="1:15" ht="14" x14ac:dyDescent="0.15">
      <c r="B43" s="6" t="s">
        <v>80</v>
      </c>
      <c r="C43" s="9">
        <v>4.7E-2</v>
      </c>
      <c r="D43" s="9">
        <v>4.7E-2</v>
      </c>
      <c r="E43" s="9">
        <v>7.4999999999999997E-2</v>
      </c>
      <c r="F43" s="9">
        <v>0.111</v>
      </c>
      <c r="G43" s="10">
        <v>0.40300000000000002</v>
      </c>
      <c r="H43" s="11">
        <v>0.753</v>
      </c>
      <c r="I43" s="15">
        <v>1.776</v>
      </c>
      <c r="J43" s="14">
        <v>3.22</v>
      </c>
      <c r="K43" s="18">
        <v>3.6869999999999998</v>
      </c>
      <c r="L43" s="18">
        <v>3.7229999999999999</v>
      </c>
      <c r="M43" s="18">
        <v>3.75</v>
      </c>
      <c r="N43" s="18">
        <v>3.7839999999999998</v>
      </c>
      <c r="O43" s="8">
        <v>405</v>
      </c>
    </row>
    <row r="44" spans="1:15" ht="14" x14ac:dyDescent="0.15">
      <c r="B44" s="6" t="s">
        <v>93</v>
      </c>
      <c r="C44" s="9">
        <v>0.04</v>
      </c>
      <c r="D44" s="9">
        <v>5.0999999999999997E-2</v>
      </c>
      <c r="E44" s="9">
        <v>7.5999999999999998E-2</v>
      </c>
      <c r="F44" s="9">
        <v>0.111</v>
      </c>
      <c r="G44" s="10">
        <v>0.39800000000000002</v>
      </c>
      <c r="H44" s="11">
        <v>0.77</v>
      </c>
      <c r="I44" s="15">
        <v>1.786</v>
      </c>
      <c r="J44" s="19">
        <v>3.2719999999999998</v>
      </c>
      <c r="K44" s="18">
        <v>3.669</v>
      </c>
      <c r="L44" s="18">
        <v>3.7</v>
      </c>
      <c r="M44" s="18">
        <v>3.7320000000000002</v>
      </c>
      <c r="N44" s="18">
        <v>3.7730000000000001</v>
      </c>
      <c r="O44" s="8">
        <v>405</v>
      </c>
    </row>
    <row r="45" spans="1:15" ht="14" x14ac:dyDescent="0.15">
      <c r="B45" s="6" t="s">
        <v>106</v>
      </c>
      <c r="C45" s="9">
        <v>4.2999999999999997E-2</v>
      </c>
      <c r="D45" s="9">
        <v>5.0999999999999997E-2</v>
      </c>
      <c r="E45" s="9">
        <v>9.0999999999999998E-2</v>
      </c>
      <c r="F45" s="9">
        <v>0.12</v>
      </c>
      <c r="G45" s="10">
        <v>0.49099999999999999</v>
      </c>
      <c r="H45" s="12">
        <v>0.93200000000000005</v>
      </c>
      <c r="I45" s="17">
        <v>2.1989999999999998</v>
      </c>
      <c r="J45" s="18">
        <v>3.6019999999999999</v>
      </c>
      <c r="K45" s="18">
        <v>3.7250000000000001</v>
      </c>
      <c r="L45" s="18">
        <v>3.74</v>
      </c>
      <c r="M45" s="18">
        <v>3.79</v>
      </c>
      <c r="N45" s="18">
        <v>3.774</v>
      </c>
      <c r="O45" s="8">
        <v>405</v>
      </c>
    </row>
    <row r="46" spans="1:15" ht="14" x14ac:dyDescent="0.15">
      <c r="B46" s="6" t="s">
        <v>119</v>
      </c>
      <c r="C46" s="9">
        <v>4.2999999999999997E-2</v>
      </c>
      <c r="D46" s="9">
        <v>5.3999999999999999E-2</v>
      </c>
      <c r="E46" s="9">
        <v>8.6999999999999994E-2</v>
      </c>
      <c r="F46" s="9">
        <v>0.123</v>
      </c>
      <c r="G46" s="10">
        <v>0.48899999999999999</v>
      </c>
      <c r="H46" s="12">
        <v>0.95899999999999996</v>
      </c>
      <c r="I46" s="17">
        <v>2.238</v>
      </c>
      <c r="J46" s="18">
        <v>3.5659999999999998</v>
      </c>
      <c r="K46" s="18">
        <v>3.71</v>
      </c>
      <c r="L46" s="18">
        <v>3.7919999999999998</v>
      </c>
      <c r="M46" s="18">
        <v>3.802</v>
      </c>
      <c r="N46" s="18">
        <v>3.7949999999999999</v>
      </c>
      <c r="O46" s="8">
        <v>405</v>
      </c>
    </row>
    <row r="48" spans="1:15" x14ac:dyDescent="0.15">
      <c r="F48" t="s">
        <v>144</v>
      </c>
      <c r="I48" t="s">
        <v>145</v>
      </c>
      <c r="J48" t="s">
        <v>146</v>
      </c>
    </row>
    <row r="49" spans="1:10" ht="14" x14ac:dyDescent="0.15">
      <c r="B49" s="20" t="s">
        <v>134</v>
      </c>
      <c r="C49" s="21">
        <v>6</v>
      </c>
    </row>
    <row r="50" spans="1:10" x14ac:dyDescent="0.15">
      <c r="A50" t="s">
        <v>135</v>
      </c>
      <c r="B50">
        <v>0</v>
      </c>
      <c r="C50" s="9">
        <v>3.9E-2</v>
      </c>
      <c r="D50" s="9">
        <v>3.9E-2</v>
      </c>
    </row>
    <row r="51" spans="1:10" x14ac:dyDescent="0.15">
      <c r="B51">
        <v>1E-3</v>
      </c>
      <c r="C51" s="9">
        <v>4.3999999999999997E-2</v>
      </c>
      <c r="D51" s="9">
        <v>4.2000000000000003E-2</v>
      </c>
      <c r="F51">
        <f t="shared" ref="F51:F61" si="0">(C51-0.039)</f>
        <v>4.9999999999999975E-3</v>
      </c>
      <c r="G51">
        <f t="shared" ref="G51:G61" si="1">(D51-0.039)</f>
        <v>3.0000000000000027E-3</v>
      </c>
      <c r="I51">
        <f t="shared" ref="I51:I61" si="2">(F51+G51)/2</f>
        <v>4.0000000000000001E-3</v>
      </c>
      <c r="J51">
        <f t="shared" ref="J51:J61" si="3">STDEVA(F51,G51)</f>
        <v>1.4142135623730913E-3</v>
      </c>
    </row>
    <row r="52" spans="1:10" x14ac:dyDescent="0.15">
      <c r="B52">
        <v>5.0000000000000001E-3</v>
      </c>
      <c r="C52" s="9">
        <v>4.2999999999999997E-2</v>
      </c>
      <c r="D52" s="9">
        <v>4.3999999999999997E-2</v>
      </c>
      <c r="F52">
        <f t="shared" si="0"/>
        <v>3.9999999999999966E-3</v>
      </c>
      <c r="G52">
        <f t="shared" si="1"/>
        <v>4.9999999999999975E-3</v>
      </c>
      <c r="I52">
        <f t="shared" si="2"/>
        <v>4.4999999999999971E-3</v>
      </c>
      <c r="J52">
        <f t="shared" si="3"/>
        <v>7.0710678118654816E-4</v>
      </c>
    </row>
    <row r="53" spans="1:10" x14ac:dyDescent="0.15">
      <c r="B53">
        <v>0.01</v>
      </c>
      <c r="C53" s="9">
        <v>4.9000000000000002E-2</v>
      </c>
      <c r="D53" s="9">
        <v>5.5E-2</v>
      </c>
      <c r="F53">
        <f t="shared" si="0"/>
        <v>1.0000000000000002E-2</v>
      </c>
      <c r="G53">
        <f t="shared" si="1"/>
        <v>1.6E-2</v>
      </c>
      <c r="I53">
        <f t="shared" si="2"/>
        <v>1.3000000000000001E-2</v>
      </c>
      <c r="J53">
        <f t="shared" si="3"/>
        <v>4.2426406871192788E-3</v>
      </c>
    </row>
    <row r="54" spans="1:10" x14ac:dyDescent="0.15">
      <c r="B54">
        <v>0.05</v>
      </c>
      <c r="C54" s="9">
        <v>9.7000000000000003E-2</v>
      </c>
      <c r="D54" s="9">
        <v>9.6000000000000002E-2</v>
      </c>
      <c r="F54">
        <f t="shared" si="0"/>
        <v>5.8000000000000003E-2</v>
      </c>
      <c r="G54">
        <f t="shared" si="1"/>
        <v>5.7000000000000002E-2</v>
      </c>
      <c r="I54">
        <f t="shared" si="2"/>
        <v>5.7500000000000002E-2</v>
      </c>
      <c r="J54">
        <f t="shared" si="3"/>
        <v>7.0710678118654816E-4</v>
      </c>
    </row>
    <row r="55" spans="1:10" x14ac:dyDescent="0.15">
      <c r="B55">
        <v>0.1</v>
      </c>
      <c r="C55" s="9">
        <v>0.14499999999999999</v>
      </c>
      <c r="D55" s="9">
        <v>0.14299999999999999</v>
      </c>
      <c r="F55">
        <f t="shared" si="0"/>
        <v>0.10599999999999998</v>
      </c>
      <c r="G55">
        <f t="shared" si="1"/>
        <v>0.10399999999999998</v>
      </c>
      <c r="I55">
        <f t="shared" si="2"/>
        <v>0.10499999999999998</v>
      </c>
      <c r="J55">
        <f t="shared" si="3"/>
        <v>1.4142135623730963E-3</v>
      </c>
    </row>
    <row r="56" spans="1:10" x14ac:dyDescent="0.15">
      <c r="B56">
        <v>0.25</v>
      </c>
      <c r="C56" s="9">
        <v>0.28899999999999998</v>
      </c>
      <c r="D56" s="9">
        <v>0.29799999999999999</v>
      </c>
      <c r="F56">
        <f t="shared" si="0"/>
        <v>0.24999999999999997</v>
      </c>
      <c r="G56">
        <f t="shared" si="1"/>
        <v>0.25900000000000001</v>
      </c>
      <c r="I56">
        <f t="shared" si="2"/>
        <v>0.2545</v>
      </c>
      <c r="J56">
        <f t="shared" si="3"/>
        <v>6.3639610306789529E-3</v>
      </c>
    </row>
    <row r="57" spans="1:10" x14ac:dyDescent="0.15">
      <c r="B57">
        <v>0.5</v>
      </c>
      <c r="C57" s="10">
        <v>0.52700000000000002</v>
      </c>
      <c r="D57" s="10">
        <v>0.52800000000000002</v>
      </c>
      <c r="F57">
        <f t="shared" si="0"/>
        <v>0.48800000000000004</v>
      </c>
      <c r="G57">
        <f t="shared" si="1"/>
        <v>0.48900000000000005</v>
      </c>
      <c r="I57">
        <f t="shared" si="2"/>
        <v>0.48850000000000005</v>
      </c>
      <c r="J57">
        <f t="shared" si="3"/>
        <v>7.0710678118654816E-4</v>
      </c>
    </row>
    <row r="58" spans="1:10" x14ac:dyDescent="0.15">
      <c r="B58">
        <v>0.75</v>
      </c>
      <c r="C58" s="11">
        <v>0.77300000000000002</v>
      </c>
      <c r="D58" s="11">
        <v>0.78400000000000003</v>
      </c>
      <c r="F58">
        <f t="shared" si="0"/>
        <v>0.73399999999999999</v>
      </c>
      <c r="G58">
        <f t="shared" si="1"/>
        <v>0.745</v>
      </c>
      <c r="I58">
        <f t="shared" si="2"/>
        <v>0.73950000000000005</v>
      </c>
      <c r="J58">
        <f t="shared" si="3"/>
        <v>7.7781745930520299E-3</v>
      </c>
    </row>
    <row r="59" spans="1:10" x14ac:dyDescent="0.15">
      <c r="B59">
        <v>1</v>
      </c>
      <c r="C59" s="12">
        <v>1.016</v>
      </c>
      <c r="D59" s="12">
        <v>1.0129999999999999</v>
      </c>
      <c r="F59">
        <f t="shared" si="0"/>
        <v>0.97699999999999998</v>
      </c>
      <c r="G59">
        <f t="shared" si="1"/>
        <v>0.97399999999999987</v>
      </c>
      <c r="I59">
        <f t="shared" si="2"/>
        <v>0.97549999999999992</v>
      </c>
      <c r="J59">
        <f t="shared" si="3"/>
        <v>2.1213203435597231E-3</v>
      </c>
    </row>
    <row r="60" spans="1:10" x14ac:dyDescent="0.15">
      <c r="B60" s="22">
        <v>1.5</v>
      </c>
      <c r="C60" s="13">
        <v>2.0099999999999998</v>
      </c>
      <c r="D60" s="15">
        <v>1.9159999999999999</v>
      </c>
      <c r="F60">
        <f t="shared" si="0"/>
        <v>1.9709999999999999</v>
      </c>
      <c r="G60">
        <f t="shared" si="1"/>
        <v>1.877</v>
      </c>
      <c r="I60">
        <f t="shared" si="2"/>
        <v>1.9239999999999999</v>
      </c>
      <c r="J60">
        <f t="shared" si="3"/>
        <v>6.6468037431535371E-2</v>
      </c>
    </row>
    <row r="61" spans="1:10" x14ac:dyDescent="0.15">
      <c r="B61">
        <v>2</v>
      </c>
      <c r="C61" s="14">
        <v>3.056</v>
      </c>
      <c r="D61" s="14">
        <v>3.1120000000000001</v>
      </c>
      <c r="F61">
        <f t="shared" si="0"/>
        <v>3.0169999999999999</v>
      </c>
      <c r="G61">
        <f t="shared" si="1"/>
        <v>3.073</v>
      </c>
      <c r="I61">
        <f t="shared" si="2"/>
        <v>3.0449999999999999</v>
      </c>
      <c r="J61">
        <f t="shared" si="3"/>
        <v>3.9597979746446695E-2</v>
      </c>
    </row>
    <row r="64" spans="1:10" x14ac:dyDescent="0.15">
      <c r="C64" s="21">
        <v>7</v>
      </c>
    </row>
    <row r="65" spans="2:10" x14ac:dyDescent="0.15">
      <c r="B65">
        <v>0</v>
      </c>
      <c r="C65" s="9">
        <v>4.1000000000000002E-2</v>
      </c>
      <c r="D65" s="9">
        <v>0.04</v>
      </c>
    </row>
    <row r="66" spans="2:10" x14ac:dyDescent="0.15">
      <c r="B66" t="s">
        <v>136</v>
      </c>
      <c r="C66" s="9">
        <v>4.7E-2</v>
      </c>
      <c r="D66" s="9">
        <v>4.4999999999999998E-2</v>
      </c>
      <c r="F66">
        <f>(C66-0.0405)</f>
        <v>6.4999999999999988E-3</v>
      </c>
      <c r="G66">
        <f>(D66-0.0405)</f>
        <v>4.4999999999999971E-3</v>
      </c>
      <c r="I66">
        <f t="shared" ref="I66:I76" si="4">(F66+G66)/2</f>
        <v>5.4999999999999979E-3</v>
      </c>
      <c r="J66">
        <f t="shared" ref="J66:J76" si="5">STDEVA(F66,G66)</f>
        <v>1.4142135623730963E-3</v>
      </c>
    </row>
    <row r="67" spans="2:10" x14ac:dyDescent="0.15">
      <c r="B67" t="s">
        <v>137</v>
      </c>
      <c r="C67" s="9">
        <v>6.7000000000000004E-2</v>
      </c>
      <c r="D67" s="9">
        <v>6.5000000000000002E-2</v>
      </c>
      <c r="F67">
        <f t="shared" ref="F67:F76" si="6">(C67-0.0405)</f>
        <v>2.6500000000000003E-2</v>
      </c>
      <c r="G67">
        <f t="shared" ref="G67:G76" si="7">(D67-0.0405)</f>
        <v>2.4500000000000001E-2</v>
      </c>
      <c r="I67">
        <f t="shared" si="4"/>
        <v>2.5500000000000002E-2</v>
      </c>
      <c r="J67">
        <f t="shared" si="5"/>
        <v>1.4142135623730963E-3</v>
      </c>
    </row>
    <row r="68" spans="2:10" x14ac:dyDescent="0.15">
      <c r="B68" t="s">
        <v>138</v>
      </c>
      <c r="C68" s="9">
        <v>8.5000000000000006E-2</v>
      </c>
      <c r="D68" s="9">
        <v>8.5000000000000006E-2</v>
      </c>
      <c r="F68">
        <f t="shared" si="6"/>
        <v>4.4500000000000005E-2</v>
      </c>
      <c r="G68">
        <f t="shared" si="7"/>
        <v>4.4500000000000005E-2</v>
      </c>
      <c r="I68">
        <f t="shared" si="4"/>
        <v>4.4500000000000005E-2</v>
      </c>
      <c r="J68">
        <f t="shared" si="5"/>
        <v>0</v>
      </c>
    </row>
    <row r="69" spans="2:10" x14ac:dyDescent="0.15">
      <c r="B69" t="s">
        <v>139</v>
      </c>
      <c r="C69" s="9">
        <v>0.26400000000000001</v>
      </c>
      <c r="D69" s="9">
        <v>0.27700000000000002</v>
      </c>
      <c r="F69">
        <f t="shared" si="6"/>
        <v>0.2235</v>
      </c>
      <c r="G69">
        <f t="shared" si="7"/>
        <v>0.23650000000000002</v>
      </c>
      <c r="I69">
        <f t="shared" si="4"/>
        <v>0.23</v>
      </c>
      <c r="J69">
        <f t="shared" si="5"/>
        <v>9.1923881554251269E-3</v>
      </c>
    </row>
    <row r="70" spans="2:10" x14ac:dyDescent="0.15">
      <c r="B70" t="s">
        <v>140</v>
      </c>
      <c r="C70" s="10">
        <v>0.48499999999999999</v>
      </c>
      <c r="D70" s="10">
        <v>0.49399999999999999</v>
      </c>
      <c r="F70">
        <f t="shared" si="6"/>
        <v>0.44450000000000001</v>
      </c>
      <c r="G70">
        <f t="shared" si="7"/>
        <v>0.45350000000000001</v>
      </c>
      <c r="I70">
        <f t="shared" si="4"/>
        <v>0.44900000000000001</v>
      </c>
      <c r="J70">
        <f t="shared" si="5"/>
        <v>6.3639610306789329E-3</v>
      </c>
    </row>
    <row r="71" spans="2:10" x14ac:dyDescent="0.15">
      <c r="B71" t="s">
        <v>141</v>
      </c>
      <c r="C71" s="16">
        <v>1.1499999999999999</v>
      </c>
      <c r="D71" s="16">
        <v>1.196</v>
      </c>
      <c r="F71">
        <f t="shared" si="6"/>
        <v>1.1094999999999999</v>
      </c>
      <c r="G71">
        <f t="shared" si="7"/>
        <v>1.1555</v>
      </c>
      <c r="I71">
        <f t="shared" si="4"/>
        <v>1.1324999999999998</v>
      </c>
      <c r="J71">
        <f t="shared" si="5"/>
        <v>3.2526911934581217E-2</v>
      </c>
    </row>
    <row r="72" spans="2:10" x14ac:dyDescent="0.15">
      <c r="B72" t="s">
        <v>142</v>
      </c>
      <c r="C72" s="17">
        <v>2.274</v>
      </c>
      <c r="D72" s="17">
        <v>2.2469999999999999</v>
      </c>
      <c r="F72">
        <f t="shared" si="6"/>
        <v>2.2334999999999998</v>
      </c>
      <c r="G72">
        <f t="shared" si="7"/>
        <v>2.2064999999999997</v>
      </c>
      <c r="I72">
        <f t="shared" si="4"/>
        <v>2.2199999999999998</v>
      </c>
      <c r="J72">
        <f t="shared" si="5"/>
        <v>1.9091883092036879E-2</v>
      </c>
    </row>
    <row r="73" spans="2:10" x14ac:dyDescent="0.15">
      <c r="B73" t="s">
        <v>143</v>
      </c>
      <c r="C73" s="14">
        <v>3.1059999999999999</v>
      </c>
      <c r="D73" s="14">
        <v>3.1819999999999999</v>
      </c>
      <c r="F73">
        <f t="shared" si="6"/>
        <v>3.0654999999999997</v>
      </c>
      <c r="G73">
        <f t="shared" si="7"/>
        <v>3.1414999999999997</v>
      </c>
      <c r="I73">
        <f t="shared" si="4"/>
        <v>3.1034999999999995</v>
      </c>
      <c r="J73">
        <f t="shared" si="5"/>
        <v>5.3740115370177657E-2</v>
      </c>
    </row>
    <row r="74" spans="2:10" x14ac:dyDescent="0.15">
      <c r="B74">
        <v>1</v>
      </c>
      <c r="C74" s="18">
        <v>3.613</v>
      </c>
      <c r="D74" s="18">
        <v>3.6030000000000002</v>
      </c>
      <c r="F74">
        <f t="shared" si="6"/>
        <v>3.5724999999999998</v>
      </c>
      <c r="G74">
        <f t="shared" si="7"/>
        <v>3.5625</v>
      </c>
      <c r="I74">
        <f t="shared" si="4"/>
        <v>3.5674999999999999</v>
      </c>
      <c r="J74">
        <f t="shared" si="5"/>
        <v>7.0710678118653244E-3</v>
      </c>
    </row>
    <row r="75" spans="2:10" x14ac:dyDescent="0.15">
      <c r="B75" s="22">
        <v>1.5</v>
      </c>
      <c r="C75" s="18">
        <v>3.7189999999999999</v>
      </c>
      <c r="D75" s="18">
        <v>3.7090000000000001</v>
      </c>
      <c r="F75">
        <f t="shared" si="6"/>
        <v>3.6784999999999997</v>
      </c>
      <c r="G75">
        <f t="shared" si="7"/>
        <v>3.6684999999999999</v>
      </c>
      <c r="I75">
        <f t="shared" si="4"/>
        <v>3.6734999999999998</v>
      </c>
      <c r="J75">
        <f t="shared" si="5"/>
        <v>7.0710678118653244E-3</v>
      </c>
    </row>
    <row r="76" spans="2:10" x14ac:dyDescent="0.15">
      <c r="B76">
        <v>2</v>
      </c>
      <c r="C76" s="18">
        <v>3.7290000000000001</v>
      </c>
      <c r="D76" s="18">
        <v>3.73</v>
      </c>
      <c r="F76">
        <f t="shared" si="6"/>
        <v>3.6884999999999999</v>
      </c>
      <c r="G76">
        <f t="shared" si="7"/>
        <v>3.6894999999999998</v>
      </c>
      <c r="I76">
        <f t="shared" si="4"/>
        <v>3.6890000000000001</v>
      </c>
      <c r="J76">
        <f t="shared" si="5"/>
        <v>7.0710678118646967E-4</v>
      </c>
    </row>
    <row r="79" spans="2:10" x14ac:dyDescent="0.15">
      <c r="C79" s="22">
        <v>7.5</v>
      </c>
    </row>
    <row r="80" spans="2:10" x14ac:dyDescent="0.15">
      <c r="B80">
        <v>0</v>
      </c>
      <c r="C80" s="9">
        <v>4.7E-2</v>
      </c>
      <c r="D80" s="9">
        <v>0.04</v>
      </c>
      <c r="E80" s="23">
        <v>3.9E-2</v>
      </c>
      <c r="F80" s="23">
        <v>0.04</v>
      </c>
    </row>
    <row r="81" spans="2:10" x14ac:dyDescent="0.15">
      <c r="B81" t="s">
        <v>136</v>
      </c>
      <c r="C81" s="9">
        <v>4.7E-2</v>
      </c>
      <c r="D81" s="9">
        <v>5.0999999999999997E-2</v>
      </c>
      <c r="E81" s="23">
        <v>4.2999999999999997E-2</v>
      </c>
      <c r="F81" s="23">
        <v>4.1000000000000002E-2</v>
      </c>
    </row>
    <row r="82" spans="2:10" x14ac:dyDescent="0.15">
      <c r="B82" t="s">
        <v>137</v>
      </c>
      <c r="C82" s="9">
        <v>7.4999999999999997E-2</v>
      </c>
      <c r="D82" s="9">
        <v>7.5999999999999998E-2</v>
      </c>
      <c r="E82" s="23">
        <v>7.1999999999999995E-2</v>
      </c>
      <c r="F82" s="23">
        <v>7.1999999999999995E-2</v>
      </c>
    </row>
    <row r="83" spans="2:10" x14ac:dyDescent="0.15">
      <c r="B83" t="s">
        <v>138</v>
      </c>
      <c r="C83" s="9">
        <v>0.111</v>
      </c>
      <c r="D83" s="9">
        <v>0.111</v>
      </c>
      <c r="E83" s="23">
        <v>0.105</v>
      </c>
      <c r="F83" s="23">
        <v>0.1</v>
      </c>
    </row>
    <row r="84" spans="2:10" x14ac:dyDescent="0.15">
      <c r="B84" t="s">
        <v>139</v>
      </c>
      <c r="C84" s="10">
        <v>0.40300000000000002</v>
      </c>
      <c r="D84" s="10">
        <v>0.39800000000000002</v>
      </c>
      <c r="E84" s="24">
        <v>0.34499999999999997</v>
      </c>
      <c r="F84" s="24">
        <v>0.34</v>
      </c>
    </row>
    <row r="85" spans="2:10" x14ac:dyDescent="0.15">
      <c r="B85" t="s">
        <v>140</v>
      </c>
      <c r="C85" s="11">
        <v>0.753</v>
      </c>
      <c r="D85" s="11">
        <v>0.77</v>
      </c>
      <c r="E85" s="25">
        <v>0.628</v>
      </c>
      <c r="F85" s="25">
        <v>0.63700000000000001</v>
      </c>
    </row>
    <row r="86" spans="2:10" x14ac:dyDescent="0.15">
      <c r="B86" t="s">
        <v>141</v>
      </c>
      <c r="C86" s="15">
        <v>1.776</v>
      </c>
      <c r="D86" s="15">
        <v>1.786</v>
      </c>
      <c r="E86" s="26">
        <v>1.478</v>
      </c>
      <c r="F86" s="26">
        <v>1.506</v>
      </c>
    </row>
    <row r="87" spans="2:10" x14ac:dyDescent="0.15">
      <c r="B87" t="s">
        <v>142</v>
      </c>
      <c r="C87" s="14">
        <v>3.22</v>
      </c>
      <c r="D87" s="19">
        <v>3.2719999999999998</v>
      </c>
      <c r="E87" s="27">
        <v>2.8420000000000001</v>
      </c>
      <c r="F87" s="27">
        <v>2.8109999999999999</v>
      </c>
    </row>
    <row r="88" spans="2:10" x14ac:dyDescent="0.15">
      <c r="B88" t="s">
        <v>143</v>
      </c>
      <c r="C88" s="18">
        <v>3.6869999999999998</v>
      </c>
      <c r="D88" s="18">
        <v>3.669</v>
      </c>
      <c r="E88" s="28">
        <v>3.593</v>
      </c>
      <c r="F88" s="28">
        <v>3.62</v>
      </c>
    </row>
    <row r="89" spans="2:10" x14ac:dyDescent="0.15">
      <c r="B89">
        <v>1</v>
      </c>
      <c r="C89" s="18">
        <v>3.7229999999999999</v>
      </c>
      <c r="D89" s="18">
        <v>3.7</v>
      </c>
      <c r="E89" s="28">
        <v>3.7010000000000001</v>
      </c>
      <c r="F89" s="28">
        <v>3.7090000000000001</v>
      </c>
    </row>
    <row r="90" spans="2:10" x14ac:dyDescent="0.15">
      <c r="B90">
        <v>1.5</v>
      </c>
      <c r="C90" s="18">
        <v>3.75</v>
      </c>
      <c r="D90" s="18">
        <v>3.7320000000000002</v>
      </c>
      <c r="E90" s="28">
        <v>3.7229999999999999</v>
      </c>
      <c r="F90" s="28">
        <v>3.72</v>
      </c>
    </row>
    <row r="91" spans="2:10" x14ac:dyDescent="0.15">
      <c r="B91">
        <v>2</v>
      </c>
      <c r="C91" s="18">
        <v>3.7839999999999998</v>
      </c>
      <c r="D91" s="18">
        <v>3.7730000000000001</v>
      </c>
      <c r="E91" s="28">
        <v>3.7679999999999998</v>
      </c>
      <c r="F91" s="28">
        <v>3.7839999999999998</v>
      </c>
    </row>
    <row r="94" spans="2:10" x14ac:dyDescent="0.15">
      <c r="C94" s="21">
        <v>8</v>
      </c>
    </row>
    <row r="95" spans="2:10" x14ac:dyDescent="0.15">
      <c r="B95">
        <v>0</v>
      </c>
      <c r="C95" s="9">
        <v>4.2999999999999997E-2</v>
      </c>
      <c r="D95" s="9">
        <v>4.2999999999999997E-2</v>
      </c>
    </row>
    <row r="96" spans="2:10" x14ac:dyDescent="0.15">
      <c r="B96" t="s">
        <v>136</v>
      </c>
      <c r="C96" s="9">
        <v>5.0999999999999997E-2</v>
      </c>
      <c r="D96" s="9">
        <v>5.3999999999999999E-2</v>
      </c>
      <c r="F96">
        <f>(C96-0.043)</f>
        <v>8.0000000000000002E-3</v>
      </c>
      <c r="G96">
        <f>(D96-0.043)</f>
        <v>1.1000000000000003E-2</v>
      </c>
      <c r="I96">
        <f t="shared" ref="I96:I106" si="8">(F96+G96)/2</f>
        <v>9.5000000000000015E-3</v>
      </c>
      <c r="J96">
        <f t="shared" ref="J96:J106" si="9">STDEVA(F96,G96)</f>
        <v>2.1213203435596446E-3</v>
      </c>
    </row>
    <row r="97" spans="2:10" x14ac:dyDescent="0.15">
      <c r="B97" t="s">
        <v>137</v>
      </c>
      <c r="C97" s="9">
        <v>9.0999999999999998E-2</v>
      </c>
      <c r="D97" s="9">
        <v>8.6999999999999994E-2</v>
      </c>
      <c r="F97">
        <f t="shared" ref="F97:F106" si="10">(C97-0.043)</f>
        <v>4.8000000000000001E-2</v>
      </c>
      <c r="G97">
        <f t="shared" ref="G97:G106" si="11">(D97-0.043)</f>
        <v>4.3999999999999997E-2</v>
      </c>
      <c r="I97">
        <f t="shared" si="8"/>
        <v>4.5999999999999999E-2</v>
      </c>
      <c r="J97">
        <f t="shared" si="9"/>
        <v>2.8284271247461927E-3</v>
      </c>
    </row>
    <row r="98" spans="2:10" x14ac:dyDescent="0.15">
      <c r="B98" t="s">
        <v>138</v>
      </c>
      <c r="C98" s="9">
        <v>0.12</v>
      </c>
      <c r="D98" s="9">
        <v>0.123</v>
      </c>
      <c r="F98">
        <f t="shared" si="10"/>
        <v>7.6999999999999999E-2</v>
      </c>
      <c r="G98">
        <f t="shared" si="11"/>
        <v>0.08</v>
      </c>
      <c r="I98">
        <f t="shared" si="8"/>
        <v>7.85E-2</v>
      </c>
      <c r="J98">
        <f t="shared" si="9"/>
        <v>2.1213203435596446E-3</v>
      </c>
    </row>
    <row r="99" spans="2:10" x14ac:dyDescent="0.15">
      <c r="B99" t="s">
        <v>139</v>
      </c>
      <c r="C99" s="10">
        <v>0.49099999999999999</v>
      </c>
      <c r="D99" s="10">
        <v>0.48899999999999999</v>
      </c>
      <c r="F99">
        <f t="shared" si="10"/>
        <v>0.44800000000000001</v>
      </c>
      <c r="G99">
        <f t="shared" si="11"/>
        <v>0.44600000000000001</v>
      </c>
      <c r="I99">
        <f t="shared" si="8"/>
        <v>0.44700000000000001</v>
      </c>
      <c r="J99">
        <f t="shared" si="9"/>
        <v>1.4142135623730963E-3</v>
      </c>
    </row>
    <row r="100" spans="2:10" x14ac:dyDescent="0.15">
      <c r="B100" t="s">
        <v>140</v>
      </c>
      <c r="C100" s="12">
        <v>0.93200000000000005</v>
      </c>
      <c r="D100" s="12">
        <v>0.95899999999999996</v>
      </c>
      <c r="F100">
        <f t="shared" si="10"/>
        <v>0.88900000000000001</v>
      </c>
      <c r="G100">
        <f t="shared" si="11"/>
        <v>0.91599999999999993</v>
      </c>
      <c r="I100">
        <f t="shared" si="8"/>
        <v>0.90249999999999997</v>
      </c>
      <c r="J100">
        <f t="shared" si="9"/>
        <v>1.9091883092036722E-2</v>
      </c>
    </row>
    <row r="101" spans="2:10" x14ac:dyDescent="0.15">
      <c r="B101" t="s">
        <v>141</v>
      </c>
      <c r="C101" s="17">
        <v>2.1989999999999998</v>
      </c>
      <c r="D101" s="17">
        <v>2.238</v>
      </c>
      <c r="F101">
        <f t="shared" si="10"/>
        <v>2.1559999999999997</v>
      </c>
      <c r="G101">
        <f t="shared" si="11"/>
        <v>2.1949999999999998</v>
      </c>
      <c r="I101">
        <f t="shared" si="8"/>
        <v>2.1754999999999995</v>
      </c>
      <c r="J101">
        <f t="shared" si="9"/>
        <v>2.7577164466275457E-2</v>
      </c>
    </row>
    <row r="102" spans="2:10" x14ac:dyDescent="0.15">
      <c r="B102" t="s">
        <v>142</v>
      </c>
      <c r="C102" s="18">
        <v>3.6019999999999999</v>
      </c>
      <c r="D102" s="18">
        <v>3.5659999999999998</v>
      </c>
      <c r="F102">
        <f t="shared" si="10"/>
        <v>3.5589999999999997</v>
      </c>
      <c r="G102">
        <f t="shared" si="11"/>
        <v>3.5229999999999997</v>
      </c>
      <c r="I102">
        <f t="shared" si="8"/>
        <v>3.5409999999999995</v>
      </c>
      <c r="J102">
        <f t="shared" si="9"/>
        <v>2.5455844122715735E-2</v>
      </c>
    </row>
    <row r="103" spans="2:10" x14ac:dyDescent="0.15">
      <c r="B103" t="s">
        <v>143</v>
      </c>
      <c r="C103" s="18">
        <v>3.7250000000000001</v>
      </c>
      <c r="D103" s="18">
        <v>3.71</v>
      </c>
      <c r="F103">
        <f t="shared" si="10"/>
        <v>3.6819999999999999</v>
      </c>
      <c r="G103">
        <f t="shared" si="11"/>
        <v>3.6669999999999998</v>
      </c>
      <c r="I103">
        <f t="shared" si="8"/>
        <v>3.6745000000000001</v>
      </c>
      <c r="J103">
        <f t="shared" si="9"/>
        <v>1.06066017177983E-2</v>
      </c>
    </row>
    <row r="104" spans="2:10" x14ac:dyDescent="0.15">
      <c r="B104">
        <v>1</v>
      </c>
      <c r="C104" s="18">
        <v>3.74</v>
      </c>
      <c r="D104" s="18">
        <v>3.7919999999999998</v>
      </c>
      <c r="F104">
        <f t="shared" si="10"/>
        <v>3.6970000000000001</v>
      </c>
      <c r="G104">
        <f t="shared" si="11"/>
        <v>3.7489999999999997</v>
      </c>
      <c r="I104">
        <f t="shared" si="8"/>
        <v>3.7229999999999999</v>
      </c>
      <c r="J104">
        <f t="shared" si="9"/>
        <v>3.6769552621700188E-2</v>
      </c>
    </row>
    <row r="105" spans="2:10" x14ac:dyDescent="0.15">
      <c r="B105">
        <v>1.5</v>
      </c>
      <c r="C105" s="18">
        <v>3.79</v>
      </c>
      <c r="D105" s="18">
        <v>3.802</v>
      </c>
      <c r="F105">
        <f t="shared" si="10"/>
        <v>3.7469999999999999</v>
      </c>
      <c r="G105">
        <f t="shared" si="11"/>
        <v>3.7589999999999999</v>
      </c>
      <c r="I105">
        <f t="shared" si="8"/>
        <v>3.7530000000000001</v>
      </c>
      <c r="J105">
        <f t="shared" si="9"/>
        <v>8.4852813742385784E-3</v>
      </c>
    </row>
    <row r="106" spans="2:10" x14ac:dyDescent="0.15">
      <c r="B106">
        <v>2</v>
      </c>
      <c r="C106" s="18">
        <v>3.774</v>
      </c>
      <c r="D106" s="18">
        <v>3.7949999999999999</v>
      </c>
      <c r="F106">
        <f t="shared" si="10"/>
        <v>3.7309999999999999</v>
      </c>
      <c r="G106">
        <f t="shared" si="11"/>
        <v>3.7519999999999998</v>
      </c>
      <c r="I106">
        <f t="shared" si="8"/>
        <v>3.7414999999999998</v>
      </c>
      <c r="J106">
        <f t="shared" si="9"/>
        <v>1.4849242404917433E-2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7501-56B5-514B-8D27-8D0D70DA306A}">
  <dimension ref="A1:E13"/>
  <sheetViews>
    <sheetView tabSelected="1" workbookViewId="0">
      <selection activeCell="B18" sqref="B18"/>
    </sheetView>
  </sheetViews>
  <sheetFormatPr baseColWidth="10" defaultRowHeight="13" x14ac:dyDescent="0.15"/>
  <sheetData>
    <row r="1" spans="1:5" ht="14" x14ac:dyDescent="0.15">
      <c r="A1" s="29" t="s">
        <v>147</v>
      </c>
      <c r="B1" s="30" t="s">
        <v>148</v>
      </c>
      <c r="C1" s="30" t="s">
        <v>149</v>
      </c>
      <c r="D1" s="31"/>
      <c r="E1" s="31"/>
    </row>
    <row r="2" spans="1:5" x14ac:dyDescent="0.15">
      <c r="A2" s="29">
        <v>0</v>
      </c>
      <c r="B2" s="30">
        <v>4.7E-2</v>
      </c>
      <c r="C2" s="31">
        <v>0.04</v>
      </c>
      <c r="D2" s="31"/>
      <c r="E2" s="31"/>
    </row>
    <row r="3" spans="1:5" x14ac:dyDescent="0.15">
      <c r="A3" s="29">
        <v>1E-3</v>
      </c>
      <c r="B3" s="32">
        <v>4.7E-2</v>
      </c>
      <c r="C3" s="33">
        <v>5.0999999999999997E-2</v>
      </c>
      <c r="D3" s="33"/>
      <c r="E3" s="33"/>
    </row>
    <row r="4" spans="1:5" x14ac:dyDescent="0.15">
      <c r="A4" s="29">
        <v>5.0000000000000001E-3</v>
      </c>
      <c r="B4" s="32">
        <v>7.4999999999999997E-2</v>
      </c>
      <c r="C4" s="33">
        <v>7.5999999999999998E-2</v>
      </c>
      <c r="D4" s="33"/>
      <c r="E4" s="33"/>
    </row>
    <row r="5" spans="1:5" x14ac:dyDescent="0.15">
      <c r="A5" s="29">
        <v>0.01</v>
      </c>
      <c r="B5" s="32">
        <v>0.111</v>
      </c>
      <c r="C5" s="33">
        <v>0.111</v>
      </c>
      <c r="D5" s="33"/>
      <c r="E5" s="33"/>
    </row>
    <row r="6" spans="1:5" x14ac:dyDescent="0.15">
      <c r="A6" s="29">
        <v>0.05</v>
      </c>
      <c r="B6" s="34">
        <v>0.40300000000000002</v>
      </c>
      <c r="C6" s="35">
        <v>0.39800000000000002</v>
      </c>
      <c r="D6" s="35"/>
      <c r="E6" s="35"/>
    </row>
    <row r="7" spans="1:5" x14ac:dyDescent="0.15">
      <c r="A7" s="29">
        <v>0.1</v>
      </c>
      <c r="B7" s="36">
        <v>0.753</v>
      </c>
      <c r="C7" s="37">
        <v>0.77</v>
      </c>
      <c r="D7" s="37"/>
      <c r="E7" s="37"/>
    </row>
    <row r="8" spans="1:5" x14ac:dyDescent="0.15">
      <c r="A8" s="29">
        <v>0.25</v>
      </c>
      <c r="B8" s="38">
        <v>1.776</v>
      </c>
      <c r="C8" s="39">
        <v>1.786</v>
      </c>
      <c r="D8" s="40"/>
      <c r="E8" s="40"/>
    </row>
    <row r="9" spans="1:5" x14ac:dyDescent="0.15">
      <c r="A9" s="29">
        <v>0.5</v>
      </c>
      <c r="B9" s="41">
        <v>3.22</v>
      </c>
      <c r="C9" s="42">
        <v>3.2719999999999998</v>
      </c>
      <c r="D9" s="43"/>
      <c r="E9" s="43"/>
    </row>
    <row r="10" spans="1:5" x14ac:dyDescent="0.15">
      <c r="A10" s="29">
        <v>0.75</v>
      </c>
      <c r="B10" s="44">
        <v>3.6869999999999998</v>
      </c>
      <c r="C10" s="45">
        <v>3.669</v>
      </c>
      <c r="D10" s="45"/>
      <c r="E10" s="45"/>
    </row>
    <row r="11" spans="1:5" x14ac:dyDescent="0.15">
      <c r="A11" s="29">
        <v>1</v>
      </c>
      <c r="B11" s="44">
        <v>3.7229999999999999</v>
      </c>
      <c r="C11" s="45">
        <v>3.7</v>
      </c>
      <c r="D11" s="45"/>
      <c r="E11" s="45"/>
    </row>
    <row r="12" spans="1:5" x14ac:dyDescent="0.15">
      <c r="A12" s="29">
        <v>1.5</v>
      </c>
      <c r="B12" s="44">
        <v>3.75</v>
      </c>
      <c r="C12" s="45">
        <v>3.7320000000000002</v>
      </c>
      <c r="D12" s="45"/>
      <c r="E12" s="45"/>
    </row>
    <row r="13" spans="1:5" x14ac:dyDescent="0.15">
      <c r="A13" s="29">
        <v>2</v>
      </c>
      <c r="B13" s="44">
        <v>3.7839999999999998</v>
      </c>
      <c r="C13" s="45">
        <v>3.7730000000000001</v>
      </c>
      <c r="D13" s="45"/>
      <c r="E13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1 - Sheet1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ga84dil</cp:lastModifiedBy>
  <dcterms:created xsi:type="dcterms:W3CDTF">2011-01-18T20:51:17Z</dcterms:created>
  <dcterms:modified xsi:type="dcterms:W3CDTF">2022-11-22T09:26:59Z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15.0</vt:lpwstr>
  </property>
</Properties>
</file>