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Miranda\Desktop\CTI\"/>
    </mc:Choice>
  </mc:AlternateContent>
  <xr:revisionPtr revIDLastSave="0" documentId="8_{7D793B69-8453-4D59-8D80-1CB933589D25}" xr6:coauthVersionLast="47" xr6:coauthVersionMax="47" xr10:uidLastSave="{00000000-0000-0000-0000-000000000000}"/>
  <bookViews>
    <workbookView xWindow="-120" yWindow="-120" windowWidth="20730" windowHeight="11160" firstSheet="1" activeTab="1" xr2:uid="{2525487E-C148-4D12-AC82-A0D9F48D76E2}"/>
  </bookViews>
  <sheets>
    <sheet name="Cognos_Office_Connection_Cache" sheetId="2" state="veryHidden" r:id="rId1"/>
    <sheet name="Planilha3" sheetId="4" r:id="rId2"/>
  </sheets>
  <definedNames>
    <definedName name="cafe_validation_temp" hidden="1">Cognos_Office_Connection_Cache!$B$2:$B$6</definedName>
    <definedName name="ID" localSheetId="0" hidden="1">"be6eafb1-76e9-4768-87e7-9c0badf705c4"</definedName>
    <definedName name="ID" localSheetId="1" hidden="1">"2f6d1fac-fcb7-4ff4-99e9-f8bd49ce5eb1"</definedName>
    <definedName name="TM1RPTDATARNG51763190" localSheetId="1">Planilha3!$21:$49</definedName>
    <definedName name="TM1RPTFMTIDCOL51763190" localSheetId="1">Planilha3!$A$1:$A$10</definedName>
    <definedName name="TM1RPTFMTRNG51763190" localSheetId="1">Planilha3!$C$1:$P$10</definedName>
    <definedName name="TM1RPTQRYRNG51763190" localSheetId="1">Planilha3!$C$11</definedName>
    <definedName name="TM1RPTVIEWRNG51763190" localSheetId="1">Planilha3!$C$12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4" l="1"/>
  <c r="A31" i="4"/>
  <c r="A49" i="4"/>
  <c r="A47" i="4"/>
  <c r="A45" i="4"/>
  <c r="A43" i="4"/>
  <c r="A41" i="4"/>
  <c r="A39" i="4"/>
  <c r="A37" i="4"/>
  <c r="A35" i="4"/>
  <c r="A33" i="4"/>
  <c r="A29" i="4"/>
  <c r="A27" i="4"/>
  <c r="A25" i="4"/>
  <c r="A23" i="4"/>
  <c r="A42" i="4"/>
  <c r="A48" i="4"/>
  <c r="A46" i="4"/>
  <c r="A44" i="4"/>
  <c r="A40" i="4"/>
  <c r="A34" i="4"/>
  <c r="A26" i="4"/>
  <c r="A36" i="4"/>
  <c r="A28" i="4"/>
  <c r="A38" i="4"/>
  <c r="A30" i="4"/>
  <c r="A22" i="4"/>
  <c r="A32" i="4"/>
  <c r="A24" i="4"/>
  <c r="D17" i="4"/>
  <c r="G15" i="4"/>
  <c r="A21" i="4"/>
  <c r="D15" i="4"/>
  <c r="G17" i="4"/>
  <c r="C12" i="4" s="1"/>
  <c r="C21" i="4"/>
  <c r="G21" i="4"/>
  <c r="K21" i="4"/>
  <c r="O21" i="4"/>
  <c r="I21" i="4"/>
  <c r="D21" i="4"/>
  <c r="H21" i="4"/>
  <c r="L21" i="4"/>
  <c r="P21" i="4"/>
  <c r="E21" i="4"/>
  <c r="N21" i="4"/>
  <c r="J21" i="4"/>
  <c r="F21" i="4"/>
  <c r="M21" i="4"/>
  <c r="O22" i="4"/>
  <c r="E25" i="4"/>
  <c r="G26" i="4"/>
  <c r="I27" i="4"/>
  <c r="K28" i="4"/>
  <c r="M29" i="4"/>
  <c r="O30" i="4"/>
  <c r="E33" i="4"/>
  <c r="G34" i="4"/>
  <c r="I35" i="4"/>
  <c r="K36" i="4"/>
  <c r="M37" i="4"/>
  <c r="E23" i="4"/>
  <c r="G24" i="4"/>
  <c r="I25" i="4"/>
  <c r="K26" i="4"/>
  <c r="M27" i="4"/>
  <c r="O28" i="4"/>
  <c r="E31" i="4"/>
  <c r="G32" i="4"/>
  <c r="I33" i="4"/>
  <c r="K34" i="4"/>
  <c r="M35" i="4"/>
  <c r="O36" i="4"/>
  <c r="G22" i="4"/>
  <c r="I23" i="4"/>
  <c r="K24" i="4"/>
  <c r="M25" i="4"/>
  <c r="O26" i="4"/>
  <c r="E29" i="4"/>
  <c r="G30" i="4"/>
  <c r="I31" i="4"/>
  <c r="K32" i="4"/>
  <c r="M33" i="4"/>
  <c r="O34" i="4"/>
  <c r="E37" i="4"/>
  <c r="G38" i="4"/>
  <c r="K22" i="4"/>
  <c r="M23" i="4"/>
  <c r="O24" i="4"/>
  <c r="E27" i="4"/>
  <c r="G28" i="4"/>
  <c r="I29" i="4"/>
  <c r="K30" i="4"/>
  <c r="M31" i="4"/>
  <c r="O32" i="4"/>
  <c r="E35" i="4"/>
  <c r="G36" i="4"/>
  <c r="I37" i="4"/>
  <c r="K38" i="4"/>
  <c r="I39" i="4"/>
  <c r="K40" i="4"/>
  <c r="M41" i="4"/>
  <c r="G42" i="4"/>
  <c r="E43" i="4"/>
  <c r="M43" i="4"/>
  <c r="K44" i="4"/>
  <c r="E45" i="4"/>
  <c r="M45" i="4"/>
  <c r="K46" i="4"/>
  <c r="E47" i="4"/>
  <c r="M47" i="4"/>
  <c r="K48" i="4"/>
  <c r="E49" i="4"/>
  <c r="I49" i="4"/>
  <c r="D22" i="4"/>
  <c r="H22" i="4"/>
  <c r="L22" i="4"/>
  <c r="P22" i="4"/>
  <c r="F23" i="4"/>
  <c r="J23" i="4"/>
  <c r="N23" i="4"/>
  <c r="D24" i="4"/>
  <c r="H24" i="4"/>
  <c r="L24" i="4"/>
  <c r="P24" i="4"/>
  <c r="F25" i="4"/>
  <c r="J25" i="4"/>
  <c r="N25" i="4"/>
  <c r="D26" i="4"/>
  <c r="H26" i="4"/>
  <c r="L26" i="4"/>
  <c r="P26" i="4"/>
  <c r="F27" i="4"/>
  <c r="J27" i="4"/>
  <c r="N27" i="4"/>
  <c r="D28" i="4"/>
  <c r="H28" i="4"/>
  <c r="L28" i="4"/>
  <c r="P28" i="4"/>
  <c r="F29" i="4"/>
  <c r="J29" i="4"/>
  <c r="N29" i="4"/>
  <c r="D30" i="4"/>
  <c r="H30" i="4"/>
  <c r="L30" i="4"/>
  <c r="P30" i="4"/>
  <c r="F31" i="4"/>
  <c r="J31" i="4"/>
  <c r="N31" i="4"/>
  <c r="D32" i="4"/>
  <c r="H32" i="4"/>
  <c r="L32" i="4"/>
  <c r="P32" i="4"/>
  <c r="F33" i="4"/>
  <c r="J33" i="4"/>
  <c r="N33" i="4"/>
  <c r="D34" i="4"/>
  <c r="H34" i="4"/>
  <c r="L34" i="4"/>
  <c r="P34" i="4"/>
  <c r="F35" i="4"/>
  <c r="J35" i="4"/>
  <c r="N35" i="4"/>
  <c r="D36" i="4"/>
  <c r="H36" i="4"/>
  <c r="L36" i="4"/>
  <c r="P36" i="4"/>
  <c r="F37" i="4"/>
  <c r="J37" i="4"/>
  <c r="N37" i="4"/>
  <c r="D38" i="4"/>
  <c r="H38" i="4"/>
  <c r="L38" i="4"/>
  <c r="P38" i="4"/>
  <c r="F39" i="4"/>
  <c r="J39" i="4"/>
  <c r="N39" i="4"/>
  <c r="D40" i="4"/>
  <c r="H40" i="4"/>
  <c r="L40" i="4"/>
  <c r="P40" i="4"/>
  <c r="F41" i="4"/>
  <c r="J41" i="4"/>
  <c r="N41" i="4"/>
  <c r="D42" i="4"/>
  <c r="H42" i="4"/>
  <c r="L42" i="4"/>
  <c r="P42" i="4"/>
  <c r="F43" i="4"/>
  <c r="J43" i="4"/>
  <c r="N43" i="4"/>
  <c r="D44" i="4"/>
  <c r="H44" i="4"/>
  <c r="L44" i="4"/>
  <c r="P44" i="4"/>
  <c r="F45" i="4"/>
  <c r="J45" i="4"/>
  <c r="N45" i="4"/>
  <c r="D46" i="4"/>
  <c r="H46" i="4"/>
  <c r="L46" i="4"/>
  <c r="P46" i="4"/>
  <c r="F47" i="4"/>
  <c r="J47" i="4"/>
  <c r="N47" i="4"/>
  <c r="D48" i="4"/>
  <c r="H48" i="4"/>
  <c r="L48" i="4"/>
  <c r="P48" i="4"/>
  <c r="F49" i="4"/>
  <c r="J49" i="4"/>
  <c r="N49" i="4"/>
  <c r="E39" i="4"/>
  <c r="M39" i="4"/>
  <c r="G40" i="4"/>
  <c r="E41" i="4"/>
  <c r="I41" i="4"/>
  <c r="K42" i="4"/>
  <c r="O42" i="4"/>
  <c r="I43" i="4"/>
  <c r="G44" i="4"/>
  <c r="O44" i="4"/>
  <c r="I45" i="4"/>
  <c r="G46" i="4"/>
  <c r="O46" i="4"/>
  <c r="I47" i="4"/>
  <c r="G48" i="4"/>
  <c r="O48" i="4"/>
  <c r="M49" i="4"/>
  <c r="E22" i="4"/>
  <c r="I22" i="4"/>
  <c r="M22" i="4"/>
  <c r="G23" i="4"/>
  <c r="K23" i="4"/>
  <c r="O23" i="4"/>
  <c r="E24" i="4"/>
  <c r="I24" i="4"/>
  <c r="M24" i="4"/>
  <c r="G25" i="4"/>
  <c r="K25" i="4"/>
  <c r="O25" i="4"/>
  <c r="E26" i="4"/>
  <c r="I26" i="4"/>
  <c r="M26" i="4"/>
  <c r="G27" i="4"/>
  <c r="O27" i="4"/>
  <c r="I28" i="4"/>
  <c r="K29" i="4"/>
  <c r="E30" i="4"/>
  <c r="M30" i="4"/>
  <c r="G31" i="4"/>
  <c r="O31" i="4"/>
  <c r="I32" i="4"/>
  <c r="M32" i="4"/>
  <c r="K33" i="4"/>
  <c r="O33" i="4"/>
  <c r="E34" i="4"/>
  <c r="I34" i="4"/>
  <c r="M34" i="4"/>
  <c r="G35" i="4"/>
  <c r="K35" i="4"/>
  <c r="O35" i="4"/>
  <c r="E36" i="4"/>
  <c r="I36" i="4"/>
  <c r="M36" i="4"/>
  <c r="G37" i="4"/>
  <c r="K37" i="4"/>
  <c r="O37" i="4"/>
  <c r="E38" i="4"/>
  <c r="I38" i="4"/>
  <c r="M38" i="4"/>
  <c r="G39" i="4"/>
  <c r="K39" i="4"/>
  <c r="O39" i="4"/>
  <c r="E40" i="4"/>
  <c r="I40" i="4"/>
  <c r="M40" i="4"/>
  <c r="G41" i="4"/>
  <c r="K41" i="4"/>
  <c r="O41" i="4"/>
  <c r="E42" i="4"/>
  <c r="I42" i="4"/>
  <c r="M42" i="4"/>
  <c r="G43" i="4"/>
  <c r="K43" i="4"/>
  <c r="O43" i="4"/>
  <c r="E44" i="4"/>
  <c r="I44" i="4"/>
  <c r="M44" i="4"/>
  <c r="G45" i="4"/>
  <c r="K45" i="4"/>
  <c r="O45" i="4"/>
  <c r="E46" i="4"/>
  <c r="I46" i="4"/>
  <c r="M46" i="4"/>
  <c r="G47" i="4"/>
  <c r="K47" i="4"/>
  <c r="O47" i="4"/>
  <c r="E48" i="4"/>
  <c r="I48" i="4"/>
  <c r="M48" i="4"/>
  <c r="G49" i="4"/>
  <c r="K49" i="4"/>
  <c r="O49" i="4"/>
  <c r="O38" i="4"/>
  <c r="O40" i="4"/>
  <c r="K27" i="4"/>
  <c r="E28" i="4"/>
  <c r="M28" i="4"/>
  <c r="G29" i="4"/>
  <c r="O29" i="4"/>
  <c r="I30" i="4"/>
  <c r="K31" i="4"/>
  <c r="E32" i="4"/>
  <c r="G33" i="4"/>
  <c r="F22" i="4"/>
  <c r="J22" i="4"/>
  <c r="N22" i="4"/>
  <c r="D23" i="4"/>
  <c r="H23" i="4"/>
  <c r="L23" i="4"/>
  <c r="P23" i="4"/>
  <c r="F24" i="4"/>
  <c r="J24" i="4"/>
  <c r="N24" i="4"/>
  <c r="D25" i="4"/>
  <c r="H25" i="4"/>
  <c r="L25" i="4"/>
  <c r="P25" i="4"/>
  <c r="F26" i="4"/>
  <c r="J26" i="4"/>
  <c r="N26" i="4"/>
  <c r="D27" i="4"/>
  <c r="H27" i="4"/>
  <c r="L27" i="4"/>
  <c r="P27" i="4"/>
  <c r="F28" i="4"/>
  <c r="J28" i="4"/>
  <c r="N28" i="4"/>
  <c r="D29" i="4"/>
  <c r="H29" i="4"/>
  <c r="L29" i="4"/>
  <c r="P29" i="4"/>
  <c r="F30" i="4"/>
  <c r="J30" i="4"/>
  <c r="N30" i="4"/>
  <c r="D31" i="4"/>
  <c r="H31" i="4"/>
  <c r="L31" i="4"/>
  <c r="P31" i="4"/>
  <c r="F32" i="4"/>
  <c r="J32" i="4"/>
  <c r="N32" i="4"/>
  <c r="D33" i="4"/>
  <c r="H33" i="4"/>
  <c r="L33" i="4"/>
  <c r="P33" i="4"/>
  <c r="F34" i="4"/>
  <c r="J34" i="4"/>
  <c r="N34" i="4"/>
  <c r="D35" i="4"/>
  <c r="H35" i="4"/>
  <c r="L35" i="4"/>
  <c r="P35" i="4"/>
  <c r="F36" i="4"/>
  <c r="J36" i="4"/>
  <c r="N36" i="4"/>
  <c r="D37" i="4"/>
  <c r="H37" i="4"/>
  <c r="L37" i="4"/>
  <c r="P37" i="4"/>
  <c r="F38" i="4"/>
  <c r="J38" i="4"/>
  <c r="N38" i="4"/>
  <c r="D39" i="4"/>
  <c r="H39" i="4"/>
  <c r="L39" i="4"/>
  <c r="P39" i="4"/>
  <c r="F40" i="4"/>
  <c r="J40" i="4"/>
  <c r="N40" i="4"/>
  <c r="D41" i="4"/>
  <c r="H41" i="4"/>
  <c r="L41" i="4"/>
  <c r="P41" i="4"/>
  <c r="F42" i="4"/>
  <c r="J42" i="4"/>
  <c r="N42" i="4"/>
  <c r="D43" i="4"/>
  <c r="H43" i="4"/>
  <c r="L43" i="4"/>
  <c r="P43" i="4"/>
  <c r="F44" i="4"/>
  <c r="J44" i="4"/>
  <c r="N44" i="4"/>
  <c r="D45" i="4"/>
  <c r="H45" i="4"/>
  <c r="L45" i="4"/>
  <c r="P45" i="4"/>
  <c r="F46" i="4"/>
  <c r="J46" i="4"/>
  <c r="N46" i="4"/>
  <c r="D47" i="4"/>
  <c r="H47" i="4"/>
  <c r="L47" i="4"/>
  <c r="P47" i="4"/>
  <c r="F48" i="4"/>
  <c r="J48" i="4"/>
  <c r="N48" i="4"/>
  <c r="D49" i="4"/>
  <c r="H49" i="4"/>
  <c r="L49" i="4"/>
  <c r="P49" i="4"/>
</calcChain>
</file>

<file path=xl/sharedStrings.xml><?xml version="1.0" encoding="utf-8"?>
<sst xmlns="http://schemas.openxmlformats.org/spreadsheetml/2006/main" count="66" uniqueCount="58">
  <si>
    <t>[Begin Format Range]</t>
  </si>
  <si>
    <t>Default</t>
  </si>
  <si>
    <t>Leaf</t>
  </si>
  <si>
    <t>[End Format Range]</t>
  </si>
  <si>
    <t>Nome do elemento</t>
  </si>
  <si>
    <t>organization</t>
  </si>
  <si>
    <t>Year</t>
  </si>
  <si>
    <t>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</si>
  <si>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</si>
  <si>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</si>
  <si>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</si>
  <si>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</si>
  <si>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</si>
  <si>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</si>
  <si>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</si>
  <si>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</si>
  <si>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</si>
  <si>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</si>
  <si>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</si>
  <si>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</si>
  <si>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</si>
  <si>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2018</t>
  </si>
  <si>
    <t>2019</t>
  </si>
  <si>
    <t>2020</t>
  </si>
  <si>
    <t>2021</t>
  </si>
  <si>
    <t>{TM1FILTERBYLEVEL(TM1SUBSETALL([Account].[Account]) , 0)}</t>
  </si>
  <si>
    <t>Currency Calc</t>
  </si>
  <si>
    <t>5999 Cost of Sales</t>
  </si>
  <si>
    <t>6000 Salaries</t>
  </si>
  <si>
    <t>6010 Benefits</t>
  </si>
  <si>
    <t>6100 Insurance</t>
  </si>
  <si>
    <t>6110 Office Equipment</t>
  </si>
  <si>
    <t>6120 Office Supplies</t>
  </si>
  <si>
    <t>6130 Other Expense</t>
  </si>
  <si>
    <t>6140 Postage and Mailing</t>
  </si>
  <si>
    <t>6150 Telephone</t>
  </si>
  <si>
    <t>6200 Meals</t>
  </si>
  <si>
    <t>6210 Hotel</t>
  </si>
  <si>
    <t>6220 Vehicles</t>
  </si>
  <si>
    <t>6230 Entertaining</t>
  </si>
  <si>
    <t>6300 Rent</t>
  </si>
  <si>
    <t>6310 Utilities</t>
  </si>
  <si>
    <t>6320 Maintenance</t>
  </si>
  <si>
    <t>6400 Sales Promotion</t>
  </si>
  <si>
    <t>6600 Allocations In</t>
  </si>
  <si>
    <t>6610 Allocations Out</t>
  </si>
  <si>
    <t>6520 Depreciation - New</t>
  </si>
  <si>
    <t>6510 Depreciation - Existing</t>
  </si>
  <si>
    <t>Square Footage</t>
  </si>
  <si>
    <t>Server Space</t>
  </si>
  <si>
    <t>6005 Bonus</t>
  </si>
  <si>
    <t>6015 Employer Taxes</t>
  </si>
  <si>
    <t>FTE</t>
  </si>
  <si>
    <t>Rev per FTE</t>
  </si>
  <si>
    <t>Cost per FTE</t>
  </si>
  <si>
    <t>[Treinamento2.xlsx]Planilha3!G15</t>
  </si>
  <si>
    <t xml:space="preserve">Suprimir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</si>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</sst>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\+\ @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0.5"/>
      <color rgb="FF808080"/>
      <name val="Bookman Old Style"/>
      <family val="1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rgb="FFFFFFFF"/>
      </right>
      <top style="medium">
        <color rgb="FF6CCACD"/>
      </top>
      <bottom style="medium">
        <color rgb="FF6CCACD"/>
      </bottom>
      <diagonal/>
    </border>
    <border>
      <left style="thick">
        <color rgb="FFFFFFFF"/>
      </left>
      <right style="thick">
        <color rgb="FFFFFFFF"/>
      </right>
      <top style="medium">
        <color rgb="FF6CCACD"/>
      </top>
      <bottom style="thin">
        <color rgb="FF6CCACD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2" applyNumberFormat="0" applyFill="0" applyProtection="0">
      <alignment horizontal="center" vertical="center"/>
    </xf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5" fillId="0" borderId="3" applyFon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3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0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3" fontId="5" fillId="0" borderId="3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>
      <alignment horizontal="right" vertical="center"/>
    </xf>
    <xf numFmtId="3" fontId="5" fillId="2" borderId="3">
      <alignment horizontal="center" vertical="center"/>
    </xf>
    <xf numFmtId="0" fontId="5" fillId="2" borderId="3">
      <alignment horizontal="right" vertical="center"/>
    </xf>
    <xf numFmtId="0" fontId="4" fillId="0" borderId="4">
      <alignment horizontal="left" vertical="center"/>
    </xf>
    <xf numFmtId="0" fontId="4" fillId="0" borderId="5">
      <alignment horizontal="center" vertical="center"/>
    </xf>
    <xf numFmtId="0" fontId="6" fillId="0" borderId="6">
      <alignment horizontal="center" vertical="center"/>
    </xf>
    <xf numFmtId="0" fontId="5" fillId="3" borderId="3"/>
    <xf numFmtId="3" fontId="7" fillId="0" borderId="3"/>
    <xf numFmtId="3" fontId="8" fillId="0" borderId="3"/>
    <xf numFmtId="0" fontId="4" fillId="0" borderId="5">
      <alignment horizontal="left" vertical="top"/>
    </xf>
    <xf numFmtId="0" fontId="9" fillId="0" borderId="3"/>
    <xf numFmtId="0" fontId="4" fillId="0" borderId="5">
      <alignment horizontal="left" vertical="center"/>
    </xf>
    <xf numFmtId="0" fontId="5" fillId="2" borderId="7"/>
    <xf numFmtId="3" fontId="5" fillId="0" borderId="3">
      <alignment horizontal="right" vertical="center"/>
    </xf>
    <xf numFmtId="0" fontId="4" fillId="0" borderId="5">
      <alignment horizontal="right" vertical="center"/>
    </xf>
    <xf numFmtId="0" fontId="5" fillId="0" borderId="6">
      <alignment horizontal="center" vertical="center"/>
    </xf>
    <xf numFmtId="3" fontId="5" fillId="0" borderId="3"/>
    <xf numFmtId="3" fontId="5" fillId="0" borderId="3"/>
    <xf numFmtId="0" fontId="5" fillId="0" borderId="6">
      <alignment horizontal="center" vertical="center" wrapText="1"/>
    </xf>
    <xf numFmtId="0" fontId="10" fillId="0" borderId="6">
      <alignment horizontal="left" vertical="center" indent="1"/>
    </xf>
    <xf numFmtId="0" fontId="11" fillId="0" borderId="3"/>
    <xf numFmtId="0" fontId="4" fillId="0" borderId="4">
      <alignment horizontal="left" vertical="center"/>
    </xf>
    <xf numFmtId="3" fontId="5" fillId="0" borderId="3">
      <alignment horizontal="center" vertical="center"/>
    </xf>
    <xf numFmtId="0" fontId="4" fillId="0" borderId="5">
      <alignment horizontal="center" vertical="center"/>
    </xf>
    <xf numFmtId="0" fontId="4" fillId="0" borderId="5">
      <alignment horizontal="center" vertical="center"/>
    </xf>
    <xf numFmtId="0" fontId="4" fillId="0" borderId="4">
      <alignment horizontal="left" vertical="center"/>
    </xf>
    <xf numFmtId="0" fontId="4" fillId="0" borderId="4">
      <alignment horizontal="left" vertical="center"/>
    </xf>
    <xf numFmtId="0" fontId="12" fillId="0" borderId="3"/>
  </cellStyleXfs>
  <cellXfs count="32">
    <xf numFmtId="0" fontId="0" fillId="0" borderId="0" xfId="0"/>
    <xf numFmtId="0" fontId="0" fillId="0" borderId="0" xfId="0" quotePrefix="1"/>
    <xf numFmtId="0" fontId="5" fillId="0" borderId="0" xfId="21" applyNumberFormat="1"/>
    <xf numFmtId="3" fontId="5" fillId="0" borderId="3" xfId="5"/>
    <xf numFmtId="0" fontId="5" fillId="0" borderId="0" xfId="22" applyNumberFormat="1"/>
    <xf numFmtId="0" fontId="4" fillId="0" borderId="2" xfId="14" applyNumberFormat="1"/>
    <xf numFmtId="3" fontId="5" fillId="0" borderId="3" xfId="6"/>
    <xf numFmtId="0" fontId="5" fillId="0" borderId="0" xfId="23" applyNumberFormat="1"/>
    <xf numFmtId="0" fontId="4" fillId="0" borderId="2" xfId="15" applyNumberFormat="1"/>
    <xf numFmtId="3" fontId="5" fillId="0" borderId="3" xfId="7"/>
    <xf numFmtId="0" fontId="5" fillId="0" borderId="0" xfId="24" applyNumberFormat="1"/>
    <xf numFmtId="0" fontId="4" fillId="0" borderId="2" xfId="16" applyNumberFormat="1"/>
    <xf numFmtId="3" fontId="5" fillId="0" borderId="3" xfId="8"/>
    <xf numFmtId="0" fontId="5" fillId="0" borderId="0" xfId="25" applyNumberFormat="1" applyBorder="1"/>
    <xf numFmtId="0" fontId="4" fillId="0" borderId="2" xfId="17" applyNumberFormat="1"/>
    <xf numFmtId="3" fontId="5" fillId="0" borderId="3" xfId="9"/>
    <xf numFmtId="0" fontId="5" fillId="0" borderId="0" xfId="26" applyNumberFormat="1" applyBorder="1"/>
    <xf numFmtId="0" fontId="4" fillId="0" borderId="2" xfId="18" applyNumberFormat="1"/>
    <xf numFmtId="3" fontId="5" fillId="0" borderId="3" xfId="10"/>
    <xf numFmtId="0" fontId="5" fillId="0" borderId="0" xfId="20" quotePrefix="1" applyNumberFormat="1"/>
    <xf numFmtId="0" fontId="5" fillId="0" borderId="0" xfId="20" applyNumberFormat="1"/>
    <xf numFmtId="0" fontId="4" fillId="0" borderId="2" xfId="12" applyNumberFormat="1"/>
    <xf numFmtId="3" fontId="5" fillId="0" borderId="3" xfId="4"/>
    <xf numFmtId="0" fontId="5" fillId="0" borderId="0" xfId="27" quotePrefix="1" applyNumberFormat="1" applyBorder="1"/>
    <xf numFmtId="0" fontId="5" fillId="0" borderId="0" xfId="27" applyNumberFormat="1" applyBorder="1"/>
    <xf numFmtId="0" fontId="13" fillId="0" borderId="8" xfId="2" applyFont="1" applyFill="1" applyBorder="1" applyAlignment="1">
      <alignment vertical="center"/>
    </xf>
    <xf numFmtId="0" fontId="13" fillId="0" borderId="9" xfId="2" applyFont="1" applyFill="1" applyBorder="1" applyAlignment="1">
      <alignment horizontal="right" vertical="center"/>
    </xf>
    <xf numFmtId="165" fontId="14" fillId="4" borderId="10" xfId="0" applyNumberFormat="1" applyFont="1" applyFill="1" applyBorder="1" applyAlignment="1">
      <alignment horizontal="left" vertical="center"/>
    </xf>
    <xf numFmtId="166" fontId="15" fillId="5" borderId="11" xfId="1" applyNumberFormat="1" applyFont="1" applyFill="1" applyBorder="1" applyAlignment="1">
      <alignment vertical="center"/>
    </xf>
    <xf numFmtId="49" fontId="14" fillId="4" borderId="10" xfId="0" applyNumberFormat="1" applyFont="1" applyFill="1" applyBorder="1" applyAlignment="1">
      <alignment horizontal="left" vertical="center"/>
    </xf>
    <xf numFmtId="0" fontId="3" fillId="5" borderId="0" xfId="0" applyFont="1" applyFill="1"/>
    <xf numFmtId="0" fontId="13" fillId="0" borderId="8" xfId="2" applyFont="1" applyFill="1" applyBorder="1" applyAlignment="1">
      <alignment horizontal="center" vertical="center"/>
    </xf>
  </cellXfs>
  <cellStyles count="58">
    <cellStyle name="AF Column - IBM Cognos" xfId="3" xr:uid="{28ECCB42-D540-4848-B218-4547221761C1}"/>
    <cellStyle name="AF Data - IBM Cognos" xfId="4" xr:uid="{5F706969-AD4E-4951-A168-068DD7A16D80}"/>
    <cellStyle name="AF Data 0 - IBM Cognos" xfId="5" xr:uid="{BE9FD884-2DFA-4365-A8D2-A2D629D57B49}"/>
    <cellStyle name="AF Data 1 - IBM Cognos" xfId="6" xr:uid="{D0CA80F4-1179-42FC-A838-8EBEC0830003}"/>
    <cellStyle name="AF Data 2 - IBM Cognos" xfId="7" xr:uid="{B4DA62DA-E0FF-4740-81C2-E32B7D703C3B}"/>
    <cellStyle name="AF Data 3 - IBM Cognos" xfId="8" xr:uid="{0B5ED83A-5FBA-4478-A192-F1267FFD97BD}"/>
    <cellStyle name="AF Data 4 - IBM Cognos" xfId="9" xr:uid="{EDDCF023-B8F6-4B19-A25F-A321AD53786B}"/>
    <cellStyle name="AF Data 5 - IBM Cognos" xfId="10" xr:uid="{E9196233-2360-4928-98E4-4604189AA7D9}"/>
    <cellStyle name="AF Data Leaf - IBM Cognos" xfId="11" xr:uid="{E114CA19-D034-4FAB-8CA5-CB595240A78E}"/>
    <cellStyle name="AF Header - IBM Cognos" xfId="12" xr:uid="{5D16E688-51E4-434D-B17D-AB6074FAFB96}"/>
    <cellStyle name="AF Header 0 - IBM Cognos" xfId="13" xr:uid="{761E70B0-B718-48A1-BE2B-B597DBFC04D5}"/>
    <cellStyle name="AF Header 1 - IBM Cognos" xfId="14" xr:uid="{2303C702-7412-4578-9B8C-D73813AEC0D3}"/>
    <cellStyle name="AF Header 2 - IBM Cognos" xfId="15" xr:uid="{67360799-5FE9-4999-AED8-2F1509334380}"/>
    <cellStyle name="AF Header 3 - IBM Cognos" xfId="16" xr:uid="{1C0F8C2B-5DC9-4212-A4CF-E468778BEF6C}"/>
    <cellStyle name="AF Header 4 - IBM Cognos" xfId="17" xr:uid="{28277CDD-B0FE-4AF9-BDCF-C8C2FB7D9054}"/>
    <cellStyle name="AF Header 5 - IBM Cognos" xfId="18" xr:uid="{C273B679-68DE-4EB9-90F8-D802B6605F2A}"/>
    <cellStyle name="AF Header Leaf - IBM Cognos" xfId="19" xr:uid="{80036E38-C9BF-4AE2-AED3-B14DFD8447CE}"/>
    <cellStyle name="AF Row - IBM Cognos" xfId="20" xr:uid="{A759D3A5-5E2F-4AA3-99BE-BF35C1DF44A6}"/>
    <cellStyle name="AF Row 0 - IBM Cognos" xfId="21" xr:uid="{C1C04300-284F-44B1-8F80-C08D22385867}"/>
    <cellStyle name="AF Row 1 - IBM Cognos" xfId="22" xr:uid="{0BF876C5-3CB4-4319-BEDD-F315053D0084}"/>
    <cellStyle name="AF Row 2 - IBM Cognos" xfId="23" xr:uid="{F380565B-42B2-4026-B732-936D96066EDA}"/>
    <cellStyle name="AF Row 3 - IBM Cognos" xfId="24" xr:uid="{883BC839-B2FC-43E4-8648-E29DF9EE29CF}"/>
    <cellStyle name="AF Row 4 - IBM Cognos" xfId="25" xr:uid="{796F022C-100F-4C6D-9E5F-4768A93A98BA}"/>
    <cellStyle name="AF Row 5 - IBM Cognos" xfId="26" xr:uid="{A4013E96-BD51-49CE-9A42-CF08955B4178}"/>
    <cellStyle name="AF Row Leaf - IBM Cognos" xfId="27" xr:uid="{1784F0AB-964E-4A67-BB9A-AB264926F623}"/>
    <cellStyle name="AF Subnm - IBM Cognos" xfId="28" xr:uid="{EF64D031-7947-452E-9A44-8C2E5F543EB2}"/>
    <cellStyle name="AF Title - IBM Cognos" xfId="29" xr:uid="{C89FB1B7-88A4-4323-B20F-9F90E35F8979}"/>
    <cellStyle name="Calculated Column - IBM Cognos" xfId="30" xr:uid="{358991DF-C74C-42BF-98B0-033CF4D3958B}"/>
    <cellStyle name="Calculated Column Name - IBM Cognos" xfId="31" xr:uid="{8C84A2EB-EBB0-4946-8EFA-2991B4A3D373}"/>
    <cellStyle name="Calculated Row - IBM Cognos" xfId="32" xr:uid="{5FC781B6-DCA7-4B39-97F8-FD6F215D8FF1}"/>
    <cellStyle name="Calculated Row Name - IBM Cognos" xfId="33" xr:uid="{8EE390A9-C9B0-4186-A001-B37F61211674}"/>
    <cellStyle name="Column Name - IBM Cognos" xfId="34" xr:uid="{F92524C9-7A37-4361-A7C7-FE3601A3DE1D}"/>
    <cellStyle name="Column Template - IBM Cognos" xfId="35" xr:uid="{E88A2C97-E2CC-44D7-B02D-AA4A68575012}"/>
    <cellStyle name="Differs From Base - IBM Cognos" xfId="36" xr:uid="{37FACB52-6E50-4E72-A70B-AF208CBEB8D1}"/>
    <cellStyle name="Edit - IBM Cognos" xfId="37" xr:uid="{8E377D30-CCBE-4498-991B-C0F352662FD8}"/>
    <cellStyle name="Formula - IBM Cognos" xfId="38" xr:uid="{6CBCA112-B28C-4D4D-B31B-98B80FFE3B6A}"/>
    <cellStyle name="Group Name - IBM Cognos" xfId="39" xr:uid="{EAE757AA-B5ED-4F0B-8CD6-44883FF60375}"/>
    <cellStyle name="Hold Values - IBM Cognos" xfId="40" xr:uid="{550D6C77-6DB4-45BF-A94B-B9D875562591}"/>
    <cellStyle name="List Name - IBM Cognos" xfId="41" xr:uid="{12CB3384-CDF2-4265-BFA6-54EF802AEE4E}"/>
    <cellStyle name="Locked - IBM Cognos" xfId="42" xr:uid="{49CA4CBF-1293-4B06-B3C0-99A68E331155}"/>
    <cellStyle name="Measure - IBM Cognos" xfId="43" xr:uid="{50FCAD47-483E-419A-AA65-EE7ACC17A458}"/>
    <cellStyle name="Measure Header - IBM Cognos" xfId="44" xr:uid="{6A3A4F5A-0BE5-49E6-B8E9-A4FE22691CAA}"/>
    <cellStyle name="Measure Name - IBM Cognos" xfId="45" xr:uid="{2C9518B8-9146-4EDD-8FA2-62E7DBCEBBAF}"/>
    <cellStyle name="Measure Summary - IBM Cognos" xfId="46" xr:uid="{B298B16D-AC4D-40C7-9F66-AFBB6F5513D4}"/>
    <cellStyle name="Measure Summary TM1 - IBM Cognos" xfId="47" xr:uid="{474A092F-9023-41B1-BFAA-02D1554103BD}"/>
    <cellStyle name="Measure Template - IBM Cognos" xfId="48" xr:uid="{68C09F90-1BF9-4346-8AFF-991B627FE7BF}"/>
    <cellStyle name="More - IBM Cognos" xfId="49" xr:uid="{E7D667F2-9D2B-47E1-9A1E-DF73E0A3906B}"/>
    <cellStyle name="Normal" xfId="0" builtinId="0"/>
    <cellStyle name="Pending Change - IBM Cognos" xfId="50" xr:uid="{7BE2606E-9308-4CF6-B8CE-E6D7265C0D9B}"/>
    <cellStyle name="Row Name - IBM Cognos" xfId="51" xr:uid="{84B39C9E-C4B8-4320-A8E0-549EA5AB4F77}"/>
    <cellStyle name="Row Template - IBM Cognos" xfId="52" xr:uid="{2C17E9FD-3A34-4B25-80CE-6B7BFA9E4D1F}"/>
    <cellStyle name="Summary Column Name - IBM Cognos" xfId="53" xr:uid="{A0360C83-A613-4053-A999-AD1DC8EA7D56}"/>
    <cellStyle name="Summary Column Name TM1 - IBM Cognos" xfId="54" xr:uid="{0831AC85-F749-4D01-A4C5-5E1AB942F007}"/>
    <cellStyle name="Summary Row Name - IBM Cognos" xfId="55" xr:uid="{003E4B05-0E1B-4B94-98F7-24ED0A4EEFF0}"/>
    <cellStyle name="Summary Row Name TM1 - IBM Cognos" xfId="56" xr:uid="{0882DE21-8B35-476D-BA98-CAC9F0E700D2}"/>
    <cellStyle name="Título 1" xfId="2" builtinId="16"/>
    <cellStyle name="Unsaved Change - IBM Cognos" xfId="57" xr:uid="{4C2CB355-2F82-49AD-838D-DDF420F5013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C42-BFF9-414A-96B0-AE99208B004F}">
  <dimension ref="B1:B6"/>
  <sheetViews>
    <sheetView workbookViewId="0"/>
  </sheetViews>
  <sheetFormatPr defaultRowHeight="15" x14ac:dyDescent="0.25"/>
  <sheetData>
    <row r="1" spans="2:2" x14ac:dyDescent="0.25">
      <c r="B1" t="s">
        <v>55</v>
      </c>
    </row>
    <row r="2" spans="2:2" x14ac:dyDescent="0.25">
      <c r="B2" s="1" t="s">
        <v>20</v>
      </c>
    </row>
    <row r="3" spans="2:2" x14ac:dyDescent="0.25">
      <c r="B3" s="1" t="s">
        <v>21</v>
      </c>
    </row>
    <row r="4" spans="2:2" x14ac:dyDescent="0.25">
      <c r="B4" s="1" t="s">
        <v>22</v>
      </c>
    </row>
    <row r="5" spans="2:2" x14ac:dyDescent="0.25">
      <c r="B5" s="1" t="s">
        <v>23</v>
      </c>
    </row>
    <row r="6" spans="2:2" x14ac:dyDescent="0.25">
      <c r="B6" s="1" t="s">
        <v>24</v>
      </c>
    </row>
  </sheetData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9E7D-DF25-442A-AF15-2903EAC13D57}">
  <dimension ref="A1:P50"/>
  <sheetViews>
    <sheetView showGridLines="0" tabSelected="1" topLeftCell="B13" workbookViewId="0"/>
  </sheetViews>
  <sheetFormatPr defaultRowHeight="15" x14ac:dyDescent="0.25"/>
  <cols>
    <col min="1" max="1" width="25.7109375" hidden="1" customWidth="1"/>
    <col min="2" max="2" width="1.42578125" customWidth="1"/>
    <col min="3" max="3" width="25.7109375" customWidth="1"/>
    <col min="4" max="8" width="14" bestFit="1" customWidth="1"/>
    <col min="9" max="9" width="12.28515625" bestFit="1" customWidth="1"/>
    <col min="10" max="15" width="14" bestFit="1" customWidth="1"/>
    <col min="16" max="16" width="15" bestFit="1" customWidth="1"/>
  </cols>
  <sheetData>
    <row r="1" spans="1:16" ht="15.75" hidden="1" thickBot="1" x14ac:dyDescent="0.3">
      <c r="A1" s="1" t="s">
        <v>0</v>
      </c>
      <c r="B1" s="1"/>
    </row>
    <row r="2" spans="1:16" s="2" customFormat="1" ht="15.75" hidden="1" thickTop="1" thickBot="1" x14ac:dyDescent="0.3">
      <c r="A2" s="2">
        <v>0</v>
      </c>
      <c r="C2" s="27" t="s">
        <v>4</v>
      </c>
      <c r="D2" s="3">
        <v>123.456789</v>
      </c>
      <c r="E2" s="3">
        <v>123.456789</v>
      </c>
      <c r="F2" s="3">
        <v>123.456789</v>
      </c>
      <c r="G2" s="3">
        <v>123.456789</v>
      </c>
      <c r="H2" s="3">
        <v>123.456789</v>
      </c>
      <c r="I2" s="3">
        <v>123.456789</v>
      </c>
      <c r="J2" s="3">
        <v>123.456789</v>
      </c>
      <c r="K2" s="3">
        <v>123.456789</v>
      </c>
      <c r="L2" s="3">
        <v>123.456789</v>
      </c>
      <c r="M2" s="3">
        <v>123.456789</v>
      </c>
      <c r="N2" s="3">
        <v>123.456789</v>
      </c>
      <c r="O2" s="3">
        <v>123.456789</v>
      </c>
      <c r="P2" s="3">
        <v>123.456789</v>
      </c>
    </row>
    <row r="3" spans="1:16" s="4" customFormat="1" ht="15.75" hidden="1" thickTop="1" thickBot="1" x14ac:dyDescent="0.3">
      <c r="A3" s="4">
        <v>1</v>
      </c>
      <c r="C3" s="5" t="s">
        <v>4</v>
      </c>
      <c r="D3" s="6">
        <v>123.456789</v>
      </c>
      <c r="E3" s="6">
        <v>123.456789</v>
      </c>
      <c r="F3" s="6">
        <v>123.456789</v>
      </c>
      <c r="G3" s="6">
        <v>123.456789</v>
      </c>
      <c r="H3" s="6">
        <v>123.456789</v>
      </c>
      <c r="I3" s="6">
        <v>123.456789</v>
      </c>
      <c r="J3" s="6">
        <v>123.456789</v>
      </c>
      <c r="K3" s="6">
        <v>123.456789</v>
      </c>
      <c r="L3" s="6">
        <v>123.456789</v>
      </c>
      <c r="M3" s="6">
        <v>123.456789</v>
      </c>
      <c r="N3" s="6">
        <v>123.456789</v>
      </c>
      <c r="O3" s="6">
        <v>123.456789</v>
      </c>
      <c r="P3" s="6">
        <v>123.456789</v>
      </c>
    </row>
    <row r="4" spans="1:16" s="7" customFormat="1" hidden="1" thickBot="1" x14ac:dyDescent="0.3">
      <c r="A4" s="7">
        <v>2</v>
      </c>
      <c r="C4" s="8" t="s">
        <v>4</v>
      </c>
      <c r="D4" s="9">
        <v>123.456789</v>
      </c>
      <c r="E4" s="9">
        <v>123.456789</v>
      </c>
      <c r="F4" s="9">
        <v>123.456789</v>
      </c>
      <c r="G4" s="9">
        <v>123.456789</v>
      </c>
      <c r="H4" s="9">
        <v>123.456789</v>
      </c>
      <c r="I4" s="9">
        <v>123.456789</v>
      </c>
      <c r="J4" s="9">
        <v>123.456789</v>
      </c>
      <c r="K4" s="9">
        <v>123.456789</v>
      </c>
      <c r="L4" s="9">
        <v>123.456789</v>
      </c>
      <c r="M4" s="9">
        <v>123.456789</v>
      </c>
      <c r="N4" s="9">
        <v>123.456789</v>
      </c>
      <c r="O4" s="9">
        <v>123.456789</v>
      </c>
      <c r="P4" s="9">
        <v>123.456789</v>
      </c>
    </row>
    <row r="5" spans="1:16" s="10" customFormat="1" hidden="1" thickBot="1" x14ac:dyDescent="0.3">
      <c r="A5" s="10">
        <v>3</v>
      </c>
      <c r="C5" s="11" t="s">
        <v>4</v>
      </c>
      <c r="D5" s="12">
        <v>123.456789</v>
      </c>
      <c r="E5" s="12">
        <v>123.456789</v>
      </c>
      <c r="F5" s="12">
        <v>123.456789</v>
      </c>
      <c r="G5" s="12">
        <v>123.456789</v>
      </c>
      <c r="H5" s="12">
        <v>123.456789</v>
      </c>
      <c r="I5" s="12">
        <v>123.456789</v>
      </c>
      <c r="J5" s="12">
        <v>123.456789</v>
      </c>
      <c r="K5" s="12">
        <v>123.456789</v>
      </c>
      <c r="L5" s="12">
        <v>123.456789</v>
      </c>
      <c r="M5" s="12">
        <v>123.456789</v>
      </c>
      <c r="N5" s="12">
        <v>123.456789</v>
      </c>
      <c r="O5" s="12">
        <v>123.456789</v>
      </c>
      <c r="P5" s="12">
        <v>123.456789</v>
      </c>
    </row>
    <row r="6" spans="1:16" s="13" customFormat="1" hidden="1" thickBot="1" x14ac:dyDescent="0.3">
      <c r="A6" s="13">
        <v>4</v>
      </c>
      <c r="C6" s="14" t="s">
        <v>4</v>
      </c>
      <c r="D6" s="15">
        <v>123.456789</v>
      </c>
      <c r="E6" s="15">
        <v>123.456789</v>
      </c>
      <c r="F6" s="15">
        <v>123.456789</v>
      </c>
      <c r="G6" s="15">
        <v>123.456789</v>
      </c>
      <c r="H6" s="15">
        <v>123.456789</v>
      </c>
      <c r="I6" s="15">
        <v>123.456789</v>
      </c>
      <c r="J6" s="15">
        <v>123.456789</v>
      </c>
      <c r="K6" s="15">
        <v>123.456789</v>
      </c>
      <c r="L6" s="15">
        <v>123.456789</v>
      </c>
      <c r="M6" s="15">
        <v>123.456789</v>
      </c>
      <c r="N6" s="15">
        <v>123.456789</v>
      </c>
      <c r="O6" s="15">
        <v>123.456789</v>
      </c>
      <c r="P6" s="15">
        <v>123.456789</v>
      </c>
    </row>
    <row r="7" spans="1:16" s="16" customFormat="1" hidden="1" thickBot="1" x14ac:dyDescent="0.3">
      <c r="A7" s="16">
        <v>5</v>
      </c>
      <c r="C7" s="17" t="s">
        <v>4</v>
      </c>
      <c r="D7" s="18">
        <v>123.456789</v>
      </c>
      <c r="E7" s="18">
        <v>123.456789</v>
      </c>
      <c r="F7" s="18">
        <v>123.456789</v>
      </c>
      <c r="G7" s="18">
        <v>123.456789</v>
      </c>
      <c r="H7" s="18">
        <v>123.456789</v>
      </c>
      <c r="I7" s="18">
        <v>123.456789</v>
      </c>
      <c r="J7" s="18">
        <v>123.456789</v>
      </c>
      <c r="K7" s="18">
        <v>123.456789</v>
      </c>
      <c r="L7" s="18">
        <v>123.456789</v>
      </c>
      <c r="M7" s="18">
        <v>123.456789</v>
      </c>
      <c r="N7" s="18">
        <v>123.456789</v>
      </c>
      <c r="O7" s="18">
        <v>123.456789</v>
      </c>
      <c r="P7" s="18">
        <v>123.456789</v>
      </c>
    </row>
    <row r="8" spans="1:16" s="20" customFormat="1" hidden="1" thickBot="1" x14ac:dyDescent="0.3">
      <c r="A8" s="19" t="s">
        <v>1</v>
      </c>
      <c r="B8" s="19"/>
      <c r="C8" s="21" t="s">
        <v>4</v>
      </c>
      <c r="D8" s="22">
        <v>123.456789</v>
      </c>
      <c r="E8" s="22">
        <v>123.456789</v>
      </c>
      <c r="F8" s="22">
        <v>123.456789</v>
      </c>
      <c r="G8" s="22">
        <v>123.456789</v>
      </c>
      <c r="H8" s="22">
        <v>123.456789</v>
      </c>
      <c r="I8" s="22">
        <v>123.456789</v>
      </c>
      <c r="J8" s="22">
        <v>123.456789</v>
      </c>
      <c r="K8" s="22">
        <v>123.456789</v>
      </c>
      <c r="L8" s="22">
        <v>123.456789</v>
      </c>
      <c r="M8" s="22">
        <v>123.456789</v>
      </c>
      <c r="N8" s="22">
        <v>123.456789</v>
      </c>
      <c r="O8" s="22">
        <v>123.456789</v>
      </c>
      <c r="P8" s="22">
        <v>123.456789</v>
      </c>
    </row>
    <row r="9" spans="1:16" s="24" customFormat="1" ht="15.75" hidden="1" thickTop="1" thickBot="1" x14ac:dyDescent="0.3">
      <c r="A9" s="23" t="s">
        <v>2</v>
      </c>
      <c r="B9" s="23"/>
      <c r="C9" s="27" t="s">
        <v>4</v>
      </c>
      <c r="D9" s="28">
        <v>123.456789</v>
      </c>
      <c r="E9" s="28">
        <v>123.456789</v>
      </c>
      <c r="F9" s="28">
        <v>123.456789</v>
      </c>
      <c r="G9" s="28">
        <v>123.456789</v>
      </c>
      <c r="H9" s="28">
        <v>123.456789</v>
      </c>
      <c r="I9" s="28">
        <v>123.456789</v>
      </c>
      <c r="J9" s="28">
        <v>123.456789</v>
      </c>
      <c r="K9" s="28">
        <v>123.456789</v>
      </c>
      <c r="L9" s="28">
        <v>123.456789</v>
      </c>
      <c r="M9" s="28">
        <v>123.456789</v>
      </c>
      <c r="N9" s="28">
        <v>123.456789</v>
      </c>
      <c r="O9" s="28">
        <v>123.456789</v>
      </c>
      <c r="P9" s="28">
        <v>123.456789</v>
      </c>
    </row>
    <row r="10" spans="1:16" ht="15.75" hidden="1" thickTop="1" x14ac:dyDescent="0.25">
      <c r="A10" s="1" t="s">
        <v>3</v>
      </c>
      <c r="B10" s="1"/>
    </row>
    <row r="11" spans="1:16" hidden="1" x14ac:dyDescent="0.25">
      <c r="C11" s="1" t="s">
        <v>25</v>
      </c>
    </row>
    <row r="12" spans="1:16" hidden="1" x14ac:dyDescent="0.25">
      <c r="C12" t="str">
        <f>_xll.TM1RPTVIEW("smartco:Income Statement:51763190",I14,_xll.TM1RPTTITLE("smartco:organization",$G$17),_xll.TM1RPTTITLE("smartco:Currency Calc",$D$15),_xll.TM1RPTTITLE("smartco:Year",$G$15),_xll.TM1RPTTITLE("smartco:Version",$D$17),TM1RPTFMTRNG51763190,TM1RPTFMTIDCOL51763190)</f>
        <v>smartco:Income Statement:51763190</v>
      </c>
    </row>
    <row r="14" spans="1:16" ht="15.75" thickBot="1" x14ac:dyDescent="0.3">
      <c r="I14" s="30">
        <f>IF(J15="S",1,0)</f>
        <v>1</v>
      </c>
    </row>
    <row r="15" spans="1:16" ht="15.75" thickBot="1" x14ac:dyDescent="0.3">
      <c r="C15" s="25" t="s">
        <v>26</v>
      </c>
      <c r="D15" s="26" t="str">
        <f>_xll.SUBNM("smartco:Currency Calc","Default","Local")</f>
        <v>Local</v>
      </c>
      <c r="F15" s="25" t="s">
        <v>6</v>
      </c>
      <c r="G15" s="26" t="str">
        <f>_xll.SUBNM("smartco:Year","Default","2020","Caption_Default")</f>
        <v>2020</v>
      </c>
      <c r="I15" s="25" t="s">
        <v>56</v>
      </c>
      <c r="J15" s="31" t="s">
        <v>57</v>
      </c>
    </row>
    <row r="16" spans="1:16" ht="15.75" thickBot="1" x14ac:dyDescent="0.3"/>
    <row r="17" spans="1:16" ht="15.75" thickBot="1" x14ac:dyDescent="0.3">
      <c r="C17" s="25" t="s">
        <v>7</v>
      </c>
      <c r="D17" s="26" t="str">
        <f>_xll.SUBNM("smartco:Version","Current","Budget","Caption_Default")</f>
        <v>Budget</v>
      </c>
      <c r="F17" s="25" t="s">
        <v>5</v>
      </c>
      <c r="G17" s="26" t="str">
        <f>_xll.SUBNM("smartco:organization","Workflow","Maryland","Caption_Default")</f>
        <v>Maryland</v>
      </c>
    </row>
    <row r="19" spans="1:16" ht="15.75" thickBot="1" x14ac:dyDescent="0.3"/>
    <row r="20" spans="1:16" ht="15.75" thickBot="1" x14ac:dyDescent="0.3">
      <c r="D20" s="26" t="s">
        <v>8</v>
      </c>
      <c r="E20" s="26" t="s">
        <v>9</v>
      </c>
      <c r="F20" s="26" t="s">
        <v>10</v>
      </c>
      <c r="G20" s="26" t="s">
        <v>11</v>
      </c>
      <c r="H20" s="26" t="s">
        <v>12</v>
      </c>
      <c r="I20" s="26" t="s">
        <v>13</v>
      </c>
      <c r="J20" s="26" t="s">
        <v>14</v>
      </c>
      <c r="K20" s="26" t="s">
        <v>15</v>
      </c>
      <c r="L20" s="26" t="s">
        <v>16</v>
      </c>
      <c r="M20" s="26" t="s">
        <v>17</v>
      </c>
      <c r="N20" s="26" t="s">
        <v>18</v>
      </c>
      <c r="O20" s="26" t="s">
        <v>19</v>
      </c>
      <c r="P20" s="26" t="s">
        <v>6</v>
      </c>
    </row>
    <row r="21" spans="1:16" s="24" customFormat="1" ht="15.75" thickTop="1" thickBot="1" x14ac:dyDescent="0.3">
      <c r="A21" s="23" t="str">
        <f>IF(_xll.TM1RPTELISCONSOLIDATED($C$21,$C21),IF(_xll.TM1RPTELLEV($C$21,$C21)&lt;=5,_xll.TM1RPTELLEV($C$21,$C21),"Default"),"Leaf")</f>
        <v>Leaf</v>
      </c>
      <c r="B21" s="23"/>
      <c r="C21" s="29" t="str">
        <f>_xll.TM1RPTROW($C$12,"smartco:Account",,,"Caption_Default",FALSE,C$11)</f>
        <v>4999 Gross Revenue</v>
      </c>
      <c r="D21" s="28">
        <f>_xll.DBRW($C$12,$D$15,$G$17,$G$15,D$20,$C21,$D$17)</f>
        <v>1100976276.1350989</v>
      </c>
      <c r="E21" s="28">
        <f>_xll.DBRW($C$12,$D$15,$G$17,$G$15,E$20,$C21,$D$17)</f>
        <v>1117153178.3613167</v>
      </c>
      <c r="F21" s="28">
        <f>_xll.DBRW($C$12,$D$15,$G$17,$G$15,F$20,$C21,$D$17)</f>
        <v>1121613605.2707589</v>
      </c>
      <c r="G21" s="28">
        <f>_xll.DBRW($C$12,$D$15,$G$17,$G$15,G$20,$C21,$D$17)</f>
        <v>1311529935.2189674</v>
      </c>
      <c r="H21" s="28">
        <f>_xll.DBRW($C$12,$D$15,$G$17,$G$15,H$20,$C21,$D$17)</f>
        <v>1377370111.2057624</v>
      </c>
      <c r="I21" s="28">
        <f>_xll.DBRW($C$12,$D$15,$G$17,$G$15,I$20,$C21,$D$17)</f>
        <v>915350352.10721874</v>
      </c>
      <c r="J21" s="28">
        <f>_xll.DBRW($C$12,$D$15,$G$17,$G$15,J$20,$C21,$D$17)</f>
        <v>1344288907.4218783</v>
      </c>
      <c r="K21" s="28">
        <f>_xll.DBRW($C$12,$D$15,$G$17,$G$15,K$20,$C21,$D$17)</f>
        <v>1229236886.6857853</v>
      </c>
      <c r="L21" s="28">
        <f>_xll.DBRW($C$12,$D$15,$G$17,$G$15,L$20,$C21,$D$17)</f>
        <v>1297693376.5308688</v>
      </c>
      <c r="M21" s="28">
        <f>_xll.DBRW($C$12,$D$15,$G$17,$G$15,M$20,$C21,$D$17)</f>
        <v>1265089073.3608227</v>
      </c>
      <c r="N21" s="28">
        <f>_xll.DBRW($C$12,$D$15,$G$17,$G$15,N$20,$C21,$D$17)</f>
        <v>1282403378.9330397</v>
      </c>
      <c r="O21" s="28">
        <f>_xll.DBRW($C$12,$D$15,$G$17,$G$15,O$20,$C21,$D$17)</f>
        <v>1272867138.7835941</v>
      </c>
      <c r="P21" s="28">
        <f>_xll.DBRW($C$12,$D$15,$G$17,$G$15,P$20,$C21,$D$17)</f>
        <v>14635572220.015112</v>
      </c>
    </row>
    <row r="22" spans="1:16" s="24" customFormat="1" ht="15.75" thickTop="1" thickBot="1" x14ac:dyDescent="0.3">
      <c r="A22" s="23" t="str">
        <f>IF(_xll.TM1RPTELISCONSOLIDATED($C$21,$C22),IF(_xll.TM1RPTELLEV($C$21,$C22)&lt;=5,_xll.TM1RPTELLEV($C$21,$C22),"Default"),"Leaf")</f>
        <v>Leaf</v>
      </c>
      <c r="B22" s="23"/>
      <c r="C22" s="29" t="s">
        <v>27</v>
      </c>
      <c r="D22" s="28">
        <f>_xll.DBRW($C$12,$D$15,$G$17,$G$15,D$20,$C22,$D$17)</f>
        <v>874589551.85620785</v>
      </c>
      <c r="E22" s="28">
        <f>_xll.DBRW($C$12,$D$15,$G$17,$G$15,E$20,$C22,$D$17)</f>
        <v>849979840.12699997</v>
      </c>
      <c r="F22" s="28">
        <f>_xll.DBRW($C$12,$D$15,$G$17,$G$15,F$20,$C22,$D$17)</f>
        <v>861006487.46950006</v>
      </c>
      <c r="G22" s="28">
        <f>_xll.DBRW($C$12,$D$15,$G$17,$G$15,G$20,$C22,$D$17)</f>
        <v>1025943732.262</v>
      </c>
      <c r="H22" s="28">
        <f>_xll.DBRW($C$12,$D$15,$G$17,$G$15,H$20,$C22,$D$17)</f>
        <v>1077643646.9285002</v>
      </c>
      <c r="I22" s="28">
        <f>_xll.DBRW($C$12,$D$15,$G$17,$G$15,I$20,$C22,$D$17)</f>
        <v>732347741.76200008</v>
      </c>
      <c r="J22" s="28">
        <f>_xll.DBRW($C$12,$D$15,$G$17,$G$15,J$20,$C22,$D$17)</f>
        <v>1052421790.6259999</v>
      </c>
      <c r="K22" s="28">
        <f>_xll.DBRW($C$12,$D$15,$G$17,$G$15,K$20,$C22,$D$17)</f>
        <v>976381187.51749992</v>
      </c>
      <c r="L22" s="28">
        <f>_xll.DBRW($C$12,$D$15,$G$17,$G$15,L$20,$C22,$D$17)</f>
        <v>1047013626.0370001</v>
      </c>
      <c r="M22" s="28">
        <f>_xll.DBRW($C$12,$D$15,$G$17,$G$15,M$20,$C22,$D$17)</f>
        <v>1015894474.8555</v>
      </c>
      <c r="N22" s="28">
        <f>_xll.DBRW($C$12,$D$15,$G$17,$G$15,N$20,$C22,$D$17)</f>
        <v>1057659290.8035001</v>
      </c>
      <c r="O22" s="28">
        <f>_xll.DBRW($C$12,$D$15,$G$17,$G$15,O$20,$C22,$D$17)</f>
        <v>1002468038.332</v>
      </c>
      <c r="P22" s="28">
        <f>_xll.DBRW($C$12,$D$15,$G$17,$G$15,P$20,$C22,$D$17)</f>
        <v>11573349408.576708</v>
      </c>
    </row>
    <row r="23" spans="1:16" s="24" customFormat="1" ht="15.75" thickTop="1" thickBot="1" x14ac:dyDescent="0.3">
      <c r="A23" s="23" t="str">
        <f>IF(_xll.TM1RPTELISCONSOLIDATED($C$21,$C23),IF(_xll.TM1RPTELLEV($C$21,$C23)&lt;=5,_xll.TM1RPTELLEV($C$21,$C23),"Default"),"Leaf")</f>
        <v>Leaf</v>
      </c>
      <c r="B23" s="23"/>
      <c r="C23" s="29" t="s">
        <v>28</v>
      </c>
      <c r="D23" s="28">
        <f>_xll.DBRW($C$12,$D$15,$G$17,$G$15,D$20,$C23,$D$17)</f>
        <v>35981.081168299112</v>
      </c>
      <c r="E23" s="28">
        <f>_xll.DBRW($C$12,$D$15,$G$17,$G$15,E$20,$C23,$D$17)</f>
        <v>35981.081168299112</v>
      </c>
      <c r="F23" s="28">
        <f>_xll.DBRW($C$12,$D$15,$G$17,$G$15,F$20,$C23,$D$17)</f>
        <v>35981.081168299112</v>
      </c>
      <c r="G23" s="28">
        <f>_xll.DBRW($C$12,$D$15,$G$17,$G$15,G$20,$C23,$D$17)</f>
        <v>35981.081168299112</v>
      </c>
      <c r="H23" s="28">
        <f>_xll.DBRW($C$12,$D$15,$G$17,$G$15,H$20,$C23,$D$17)</f>
        <v>37821.65772253582</v>
      </c>
      <c r="I23" s="28">
        <f>_xll.DBRW($C$12,$D$15,$G$17,$G$15,I$20,$C23,$D$17)</f>
        <v>37821.65772253582</v>
      </c>
      <c r="J23" s="28">
        <f>_xll.DBRW($C$12,$D$15,$G$17,$G$15,J$20,$C23,$D$17)</f>
        <v>37821.65772253582</v>
      </c>
      <c r="K23" s="28">
        <f>_xll.DBRW($C$12,$D$15,$G$17,$G$15,K$20,$C23,$D$17)</f>
        <v>37821.65772253582</v>
      </c>
      <c r="L23" s="28">
        <f>_xll.DBRW($C$12,$D$15,$G$17,$G$15,L$20,$C23,$D$17)</f>
        <v>37821.65772253582</v>
      </c>
      <c r="M23" s="28">
        <f>_xll.DBRW($C$12,$D$15,$G$17,$G$15,M$20,$C23,$D$17)</f>
        <v>37821.65772253582</v>
      </c>
      <c r="N23" s="28">
        <f>_xll.DBRW($C$12,$D$15,$G$17,$G$15,N$20,$C23,$D$17)</f>
        <v>37821.65772253582</v>
      </c>
      <c r="O23" s="28">
        <f>_xll.DBRW($C$12,$D$15,$G$17,$G$15,O$20,$C23,$D$17)</f>
        <v>37821.65772253582</v>
      </c>
      <c r="P23" s="28">
        <f>_xll.DBRW($C$12,$D$15,$G$17,$G$15,P$20,$C23,$D$17)</f>
        <v>446497.58645348309</v>
      </c>
    </row>
    <row r="24" spans="1:16" s="24" customFormat="1" ht="15.75" thickTop="1" thickBot="1" x14ac:dyDescent="0.3">
      <c r="A24" s="23" t="str">
        <f>IF(_xll.TM1RPTELISCONSOLIDATED($C$21,$C24),IF(_xll.TM1RPTELLEV($C$21,$C24)&lt;=5,_xll.TM1RPTELLEV($C$21,$C24),"Default"),"Leaf")</f>
        <v>Leaf</v>
      </c>
      <c r="B24" s="23"/>
      <c r="C24" s="29" t="s">
        <v>29</v>
      </c>
      <c r="D24" s="28">
        <f>_xll.DBRW($C$12,$D$15,$G$17,$G$15,D$20,$C24,$D$17)</f>
        <v>4598.1081168299115</v>
      </c>
      <c r="E24" s="28">
        <f>_xll.DBRW($C$12,$D$15,$G$17,$G$15,E$20,$C24,$D$17)</f>
        <v>4598.1081168299115</v>
      </c>
      <c r="F24" s="28">
        <f>_xll.DBRW($C$12,$D$15,$G$17,$G$15,F$20,$C24,$D$17)</f>
        <v>4598.1081168299115</v>
      </c>
      <c r="G24" s="28">
        <f>_xll.DBRW($C$12,$D$15,$G$17,$G$15,G$20,$C24,$D$17)</f>
        <v>4598.1081168299115</v>
      </c>
      <c r="H24" s="28">
        <f>_xll.DBRW($C$12,$D$15,$G$17,$G$15,H$20,$C24,$D$17)</f>
        <v>4782.1657722535829</v>
      </c>
      <c r="I24" s="28">
        <f>_xll.DBRW($C$12,$D$15,$G$17,$G$15,I$20,$C24,$D$17)</f>
        <v>4782.1657722535829</v>
      </c>
      <c r="J24" s="28">
        <f>_xll.DBRW($C$12,$D$15,$G$17,$G$15,J$20,$C24,$D$17)</f>
        <v>4782.1657722535829</v>
      </c>
      <c r="K24" s="28">
        <f>_xll.DBRW($C$12,$D$15,$G$17,$G$15,K$20,$C24,$D$17)</f>
        <v>4782.1657722535829</v>
      </c>
      <c r="L24" s="28">
        <f>_xll.DBRW($C$12,$D$15,$G$17,$G$15,L$20,$C24,$D$17)</f>
        <v>4782.1657722535829</v>
      </c>
      <c r="M24" s="28">
        <f>_xll.DBRW($C$12,$D$15,$G$17,$G$15,M$20,$C24,$D$17)</f>
        <v>4782.1657722535829</v>
      </c>
      <c r="N24" s="28">
        <f>_xll.DBRW($C$12,$D$15,$G$17,$G$15,N$20,$C24,$D$17)</f>
        <v>4782.1657722535829</v>
      </c>
      <c r="O24" s="28">
        <f>_xll.DBRW($C$12,$D$15,$G$17,$G$15,O$20,$C24,$D$17)</f>
        <v>4782.1657722535829</v>
      </c>
      <c r="P24" s="28">
        <f>_xll.DBRW($C$12,$D$15,$G$17,$G$15,P$20,$C24,$D$17)</f>
        <v>56649.758645348302</v>
      </c>
    </row>
    <row r="25" spans="1:16" s="24" customFormat="1" ht="15.75" thickTop="1" thickBot="1" x14ac:dyDescent="0.3">
      <c r="A25" s="23" t="str">
        <f>IF(_xll.TM1RPTELISCONSOLIDATED($C$21,$C25),IF(_xll.TM1RPTELLEV($C$21,$C25)&lt;=5,_xll.TM1RPTELLEV($C$21,$C25),"Default"),"Leaf")</f>
        <v>Leaf</v>
      </c>
      <c r="B25" s="23"/>
      <c r="C25" s="29" t="s">
        <v>30</v>
      </c>
      <c r="D25" s="28">
        <f>_xll.DBRW($C$12,$D$15,$G$17,$G$15,D$20,$C25,$D$17)</f>
        <v>678</v>
      </c>
      <c r="E25" s="28">
        <f>_xll.DBRW($C$12,$D$15,$G$17,$G$15,E$20,$C25,$D$17)</f>
        <v>678</v>
      </c>
      <c r="F25" s="28">
        <f>_xll.DBRW($C$12,$D$15,$G$17,$G$15,F$20,$C25,$D$17)</f>
        <v>678</v>
      </c>
      <c r="G25" s="28">
        <f>_xll.DBRW($C$12,$D$15,$G$17,$G$15,G$20,$C25,$D$17)</f>
        <v>678</v>
      </c>
      <c r="H25" s="28">
        <f>_xll.DBRW($C$12,$D$15,$G$17,$G$15,H$20,$C25,$D$17)</f>
        <v>678</v>
      </c>
      <c r="I25" s="28">
        <f>_xll.DBRW($C$12,$D$15,$G$17,$G$15,I$20,$C25,$D$17)</f>
        <v>678</v>
      </c>
      <c r="J25" s="28">
        <f>_xll.DBRW($C$12,$D$15,$G$17,$G$15,J$20,$C25,$D$17)</f>
        <v>678</v>
      </c>
      <c r="K25" s="28">
        <f>_xll.DBRW($C$12,$D$15,$G$17,$G$15,K$20,$C25,$D$17)</f>
        <v>678</v>
      </c>
      <c r="L25" s="28">
        <f>_xll.DBRW($C$12,$D$15,$G$17,$G$15,L$20,$C25,$D$17)</f>
        <v>678</v>
      </c>
      <c r="M25" s="28">
        <f>_xll.DBRW($C$12,$D$15,$G$17,$G$15,M$20,$C25,$D$17)</f>
        <v>678</v>
      </c>
      <c r="N25" s="28">
        <f>_xll.DBRW($C$12,$D$15,$G$17,$G$15,N$20,$C25,$D$17)</f>
        <v>678</v>
      </c>
      <c r="O25" s="28">
        <f>_xll.DBRW($C$12,$D$15,$G$17,$G$15,O$20,$C25,$D$17)</f>
        <v>678</v>
      </c>
      <c r="P25" s="28">
        <f>_xll.DBRW($C$12,$D$15,$G$17,$G$15,P$20,$C25,$D$17)</f>
        <v>8136</v>
      </c>
    </row>
    <row r="26" spans="1:16" s="24" customFormat="1" ht="15.75" thickTop="1" thickBot="1" x14ac:dyDescent="0.3">
      <c r="A26" s="23" t="str">
        <f>IF(_xll.TM1RPTELISCONSOLIDATED($C$21,$C26),IF(_xll.TM1RPTELLEV($C$21,$C26)&lt;=5,_xll.TM1RPTELLEV($C$21,$C26),"Default"),"Leaf")</f>
        <v>Leaf</v>
      </c>
      <c r="B26" s="23"/>
      <c r="C26" s="29" t="s">
        <v>31</v>
      </c>
      <c r="D26" s="28">
        <f>_xll.DBRW($C$12,$D$15,$G$17,$G$15,D$20,$C26,$D$17)</f>
        <v>578</v>
      </c>
      <c r="E26" s="28">
        <f>_xll.DBRW($C$12,$D$15,$G$17,$G$15,E$20,$C26,$D$17)</f>
        <v>578</v>
      </c>
      <c r="F26" s="28">
        <f>_xll.DBRW($C$12,$D$15,$G$17,$G$15,F$20,$C26,$D$17)</f>
        <v>578</v>
      </c>
      <c r="G26" s="28">
        <f>_xll.DBRW($C$12,$D$15,$G$17,$G$15,G$20,$C26,$D$17)</f>
        <v>578</v>
      </c>
      <c r="H26" s="28">
        <f>_xll.DBRW($C$12,$D$15,$G$17,$G$15,H$20,$C26,$D$17)</f>
        <v>578</v>
      </c>
      <c r="I26" s="28">
        <f>_xll.DBRW($C$12,$D$15,$G$17,$G$15,I$20,$C26,$D$17)</f>
        <v>578</v>
      </c>
      <c r="J26" s="28">
        <f>_xll.DBRW($C$12,$D$15,$G$17,$G$15,J$20,$C26,$D$17)</f>
        <v>578</v>
      </c>
      <c r="K26" s="28">
        <f>_xll.DBRW($C$12,$D$15,$G$17,$G$15,K$20,$C26,$D$17)</f>
        <v>578</v>
      </c>
      <c r="L26" s="28">
        <f>_xll.DBRW($C$12,$D$15,$G$17,$G$15,L$20,$C26,$D$17)</f>
        <v>578</v>
      </c>
      <c r="M26" s="28">
        <f>_xll.DBRW($C$12,$D$15,$G$17,$G$15,M$20,$C26,$D$17)</f>
        <v>578</v>
      </c>
      <c r="N26" s="28">
        <f>_xll.DBRW($C$12,$D$15,$G$17,$G$15,N$20,$C26,$D$17)</f>
        <v>578</v>
      </c>
      <c r="O26" s="28">
        <f>_xll.DBRW($C$12,$D$15,$G$17,$G$15,O$20,$C26,$D$17)</f>
        <v>578</v>
      </c>
      <c r="P26" s="28">
        <f>_xll.DBRW($C$12,$D$15,$G$17,$G$15,P$20,$C26,$D$17)</f>
        <v>6936</v>
      </c>
    </row>
    <row r="27" spans="1:16" s="24" customFormat="1" ht="15.75" thickTop="1" thickBot="1" x14ac:dyDescent="0.3">
      <c r="A27" s="23" t="str">
        <f>IF(_xll.TM1RPTELISCONSOLIDATED($C$21,$C27),IF(_xll.TM1RPTELLEV($C$21,$C27)&lt;=5,_xll.TM1RPTELLEV($C$21,$C27),"Default"),"Leaf")</f>
        <v>Leaf</v>
      </c>
      <c r="B27" s="23"/>
      <c r="C27" s="29" t="s">
        <v>32</v>
      </c>
      <c r="D27" s="28">
        <f>_xll.DBRW($C$12,$D$15,$G$17,$G$15,D$20,$C27,$D$17)</f>
        <v>234</v>
      </c>
      <c r="E27" s="28">
        <f>_xll.DBRW($C$12,$D$15,$G$17,$G$15,E$20,$C27,$D$17)</f>
        <v>234</v>
      </c>
      <c r="F27" s="28">
        <f>_xll.DBRW($C$12,$D$15,$G$17,$G$15,F$20,$C27,$D$17)</f>
        <v>234</v>
      </c>
      <c r="G27" s="28">
        <f>_xll.DBRW($C$12,$D$15,$G$17,$G$15,G$20,$C27,$D$17)</f>
        <v>234</v>
      </c>
      <c r="H27" s="28">
        <f>_xll.DBRW($C$12,$D$15,$G$17,$G$15,H$20,$C27,$D$17)</f>
        <v>234</v>
      </c>
      <c r="I27" s="28">
        <f>_xll.DBRW($C$12,$D$15,$G$17,$G$15,I$20,$C27,$D$17)</f>
        <v>234</v>
      </c>
      <c r="J27" s="28">
        <f>_xll.DBRW($C$12,$D$15,$G$17,$G$15,J$20,$C27,$D$17)</f>
        <v>234</v>
      </c>
      <c r="K27" s="28">
        <f>_xll.DBRW($C$12,$D$15,$G$17,$G$15,K$20,$C27,$D$17)</f>
        <v>234</v>
      </c>
      <c r="L27" s="28">
        <f>_xll.DBRW($C$12,$D$15,$G$17,$G$15,L$20,$C27,$D$17)</f>
        <v>234</v>
      </c>
      <c r="M27" s="28">
        <f>_xll.DBRW($C$12,$D$15,$G$17,$G$15,M$20,$C27,$D$17)</f>
        <v>234</v>
      </c>
      <c r="N27" s="28">
        <f>_xll.DBRW($C$12,$D$15,$G$17,$G$15,N$20,$C27,$D$17)</f>
        <v>234</v>
      </c>
      <c r="O27" s="28">
        <f>_xll.DBRW($C$12,$D$15,$G$17,$G$15,O$20,$C27,$D$17)</f>
        <v>234</v>
      </c>
      <c r="P27" s="28">
        <f>_xll.DBRW($C$12,$D$15,$G$17,$G$15,P$20,$C27,$D$17)</f>
        <v>2808</v>
      </c>
    </row>
    <row r="28" spans="1:16" s="24" customFormat="1" ht="15.75" thickTop="1" thickBot="1" x14ac:dyDescent="0.3">
      <c r="A28" s="23" t="str">
        <f>IF(_xll.TM1RPTELISCONSOLIDATED($C$21,$C28),IF(_xll.TM1RPTELLEV($C$21,$C28)&lt;=5,_xll.TM1RPTELLEV($C$21,$C28),"Default"),"Leaf")</f>
        <v>Leaf</v>
      </c>
      <c r="B28" s="23"/>
      <c r="C28" s="29" t="s">
        <v>33</v>
      </c>
      <c r="D28" s="28">
        <f>_xll.DBRW($C$12,$D$15,$G$17,$G$15,D$20,$C28,$D$17)</f>
        <v>987</v>
      </c>
      <c r="E28" s="28">
        <f>_xll.DBRW($C$12,$D$15,$G$17,$G$15,E$20,$C28,$D$17)</f>
        <v>987</v>
      </c>
      <c r="F28" s="28">
        <f>_xll.DBRW($C$12,$D$15,$G$17,$G$15,F$20,$C28,$D$17)</f>
        <v>987</v>
      </c>
      <c r="G28" s="28">
        <f>_xll.DBRW($C$12,$D$15,$G$17,$G$15,G$20,$C28,$D$17)</f>
        <v>987</v>
      </c>
      <c r="H28" s="28">
        <f>_xll.DBRW($C$12,$D$15,$G$17,$G$15,H$20,$C28,$D$17)</f>
        <v>987</v>
      </c>
      <c r="I28" s="28">
        <f>_xll.DBRW($C$12,$D$15,$G$17,$G$15,I$20,$C28,$D$17)</f>
        <v>987</v>
      </c>
      <c r="J28" s="28">
        <f>_xll.DBRW($C$12,$D$15,$G$17,$G$15,J$20,$C28,$D$17)</f>
        <v>987</v>
      </c>
      <c r="K28" s="28">
        <f>_xll.DBRW($C$12,$D$15,$G$17,$G$15,K$20,$C28,$D$17)</f>
        <v>987</v>
      </c>
      <c r="L28" s="28">
        <f>_xll.DBRW($C$12,$D$15,$G$17,$G$15,L$20,$C28,$D$17)</f>
        <v>987</v>
      </c>
      <c r="M28" s="28">
        <f>_xll.DBRW($C$12,$D$15,$G$17,$G$15,M$20,$C28,$D$17)</f>
        <v>987</v>
      </c>
      <c r="N28" s="28">
        <f>_xll.DBRW($C$12,$D$15,$G$17,$G$15,N$20,$C28,$D$17)</f>
        <v>987</v>
      </c>
      <c r="O28" s="28">
        <f>_xll.DBRW($C$12,$D$15,$G$17,$G$15,O$20,$C28,$D$17)</f>
        <v>987</v>
      </c>
      <c r="P28" s="28">
        <f>_xll.DBRW($C$12,$D$15,$G$17,$G$15,P$20,$C28,$D$17)</f>
        <v>11844</v>
      </c>
    </row>
    <row r="29" spans="1:16" s="24" customFormat="1" ht="15.75" thickTop="1" thickBot="1" x14ac:dyDescent="0.3">
      <c r="A29" s="23" t="str">
        <f>IF(_xll.TM1RPTELISCONSOLIDATED($C$21,$C29),IF(_xll.TM1RPTELLEV($C$21,$C29)&lt;=5,_xll.TM1RPTELLEV($C$21,$C29),"Default"),"Leaf")</f>
        <v>Leaf</v>
      </c>
      <c r="B29" s="23"/>
      <c r="C29" s="29" t="s">
        <v>34</v>
      </c>
      <c r="D29" s="28">
        <f>_xll.DBRW($C$12,$D$15,$G$17,$G$15,D$20,$C29,$D$17)</f>
        <v>123</v>
      </c>
      <c r="E29" s="28">
        <f>_xll.DBRW($C$12,$D$15,$G$17,$G$15,E$20,$C29,$D$17)</f>
        <v>123</v>
      </c>
      <c r="F29" s="28">
        <f>_xll.DBRW($C$12,$D$15,$G$17,$G$15,F$20,$C29,$D$17)</f>
        <v>123</v>
      </c>
      <c r="G29" s="28">
        <f>_xll.DBRW($C$12,$D$15,$G$17,$G$15,G$20,$C29,$D$17)</f>
        <v>123</v>
      </c>
      <c r="H29" s="28">
        <f>_xll.DBRW($C$12,$D$15,$G$17,$G$15,H$20,$C29,$D$17)</f>
        <v>123</v>
      </c>
      <c r="I29" s="28">
        <f>_xll.DBRW($C$12,$D$15,$G$17,$G$15,I$20,$C29,$D$17)</f>
        <v>123</v>
      </c>
      <c r="J29" s="28">
        <f>_xll.DBRW($C$12,$D$15,$G$17,$G$15,J$20,$C29,$D$17)</f>
        <v>123</v>
      </c>
      <c r="K29" s="28">
        <f>_xll.DBRW($C$12,$D$15,$G$17,$G$15,K$20,$C29,$D$17)</f>
        <v>123</v>
      </c>
      <c r="L29" s="28">
        <f>_xll.DBRW($C$12,$D$15,$G$17,$G$15,L$20,$C29,$D$17)</f>
        <v>123</v>
      </c>
      <c r="M29" s="28">
        <f>_xll.DBRW($C$12,$D$15,$G$17,$G$15,M$20,$C29,$D$17)</f>
        <v>123</v>
      </c>
      <c r="N29" s="28">
        <f>_xll.DBRW($C$12,$D$15,$G$17,$G$15,N$20,$C29,$D$17)</f>
        <v>123</v>
      </c>
      <c r="O29" s="28">
        <f>_xll.DBRW($C$12,$D$15,$G$17,$G$15,O$20,$C29,$D$17)</f>
        <v>123</v>
      </c>
      <c r="P29" s="28">
        <f>_xll.DBRW($C$12,$D$15,$G$17,$G$15,P$20,$C29,$D$17)</f>
        <v>1476</v>
      </c>
    </row>
    <row r="30" spans="1:16" s="24" customFormat="1" ht="15.75" thickTop="1" thickBot="1" x14ac:dyDescent="0.3">
      <c r="A30" s="23" t="str">
        <f>IF(_xll.TM1RPTELISCONSOLIDATED($C$21,$C30),IF(_xll.TM1RPTELLEV($C$21,$C30)&lt;=5,_xll.TM1RPTELLEV($C$21,$C30),"Default"),"Leaf")</f>
        <v>Leaf</v>
      </c>
      <c r="B30" s="23"/>
      <c r="C30" s="29" t="s">
        <v>35</v>
      </c>
      <c r="D30" s="28">
        <f>_xll.DBRW($C$12,$D$15,$G$17,$G$15,D$20,$C30,$D$17)</f>
        <v>2892</v>
      </c>
      <c r="E30" s="28">
        <f>_xll.DBRW($C$12,$D$15,$G$17,$G$15,E$20,$C30,$D$17)</f>
        <v>2892</v>
      </c>
      <c r="F30" s="28">
        <f>_xll.DBRW($C$12,$D$15,$G$17,$G$15,F$20,$C30,$D$17)</f>
        <v>2892</v>
      </c>
      <c r="G30" s="28">
        <f>_xll.DBRW($C$12,$D$15,$G$17,$G$15,G$20,$C30,$D$17)</f>
        <v>2892</v>
      </c>
      <c r="H30" s="28">
        <f>_xll.DBRW($C$12,$D$15,$G$17,$G$15,H$20,$C30,$D$17)</f>
        <v>2892</v>
      </c>
      <c r="I30" s="28">
        <f>_xll.DBRW($C$12,$D$15,$G$17,$G$15,I$20,$C30,$D$17)</f>
        <v>2892</v>
      </c>
      <c r="J30" s="28">
        <f>_xll.DBRW($C$12,$D$15,$G$17,$G$15,J$20,$C30,$D$17)</f>
        <v>2892</v>
      </c>
      <c r="K30" s="28">
        <f>_xll.DBRW($C$12,$D$15,$G$17,$G$15,K$20,$C30,$D$17)</f>
        <v>2892</v>
      </c>
      <c r="L30" s="28">
        <f>_xll.DBRW($C$12,$D$15,$G$17,$G$15,L$20,$C30,$D$17)</f>
        <v>2892</v>
      </c>
      <c r="M30" s="28">
        <f>_xll.DBRW($C$12,$D$15,$G$17,$G$15,M$20,$C30,$D$17)</f>
        <v>2892</v>
      </c>
      <c r="N30" s="28">
        <f>_xll.DBRW($C$12,$D$15,$G$17,$G$15,N$20,$C30,$D$17)</f>
        <v>2892</v>
      </c>
      <c r="O30" s="28">
        <f>_xll.DBRW($C$12,$D$15,$G$17,$G$15,O$20,$C30,$D$17)</f>
        <v>2892</v>
      </c>
      <c r="P30" s="28">
        <f>_xll.DBRW($C$12,$D$15,$G$17,$G$15,P$20,$C30,$D$17)</f>
        <v>34704</v>
      </c>
    </row>
    <row r="31" spans="1:16" s="24" customFormat="1" ht="15.75" thickTop="1" thickBot="1" x14ac:dyDescent="0.3">
      <c r="A31" s="23" t="str">
        <f>IF(_xll.TM1RPTELISCONSOLIDATED($C$21,$C31),IF(_xll.TM1RPTELLEV($C$21,$C31)&lt;=5,_xll.TM1RPTELLEV($C$21,$C31),"Default"),"Leaf")</f>
        <v>Leaf</v>
      </c>
      <c r="B31" s="23"/>
      <c r="C31" s="29" t="s">
        <v>36</v>
      </c>
      <c r="D31" s="28">
        <f>_xll.DBRW($C$12,$D$15,$G$17,$G$15,D$20,$C31,$D$17)</f>
        <v>1238</v>
      </c>
      <c r="E31" s="28">
        <f>_xll.DBRW($C$12,$D$15,$G$17,$G$15,E$20,$C31,$D$17)</f>
        <v>1238</v>
      </c>
      <c r="F31" s="28">
        <f>_xll.DBRW($C$12,$D$15,$G$17,$G$15,F$20,$C31,$D$17)</f>
        <v>1238</v>
      </c>
      <c r="G31" s="28">
        <f>_xll.DBRW($C$12,$D$15,$G$17,$G$15,G$20,$C31,$D$17)</f>
        <v>1238</v>
      </c>
      <c r="H31" s="28">
        <f>_xll.DBRW($C$12,$D$15,$G$17,$G$15,H$20,$C31,$D$17)</f>
        <v>1238</v>
      </c>
      <c r="I31" s="28">
        <f>_xll.DBRW($C$12,$D$15,$G$17,$G$15,I$20,$C31,$D$17)</f>
        <v>1238</v>
      </c>
      <c r="J31" s="28">
        <f>_xll.DBRW($C$12,$D$15,$G$17,$G$15,J$20,$C31,$D$17)</f>
        <v>1238</v>
      </c>
      <c r="K31" s="28">
        <f>_xll.DBRW($C$12,$D$15,$G$17,$G$15,K$20,$C31,$D$17)</f>
        <v>1238</v>
      </c>
      <c r="L31" s="28">
        <f>_xll.DBRW($C$12,$D$15,$G$17,$G$15,L$20,$C31,$D$17)</f>
        <v>1238</v>
      </c>
      <c r="M31" s="28">
        <f>_xll.DBRW($C$12,$D$15,$G$17,$G$15,M$20,$C31,$D$17)</f>
        <v>1238</v>
      </c>
      <c r="N31" s="28">
        <f>_xll.DBRW($C$12,$D$15,$G$17,$G$15,N$20,$C31,$D$17)</f>
        <v>1238</v>
      </c>
      <c r="O31" s="28">
        <f>_xll.DBRW($C$12,$D$15,$G$17,$G$15,O$20,$C31,$D$17)</f>
        <v>1238</v>
      </c>
      <c r="P31" s="28">
        <f>_xll.DBRW($C$12,$D$15,$G$17,$G$15,P$20,$C31,$D$17)</f>
        <v>14856</v>
      </c>
    </row>
    <row r="32" spans="1:16" s="24" customFormat="1" ht="15.75" thickTop="1" thickBot="1" x14ac:dyDescent="0.3">
      <c r="A32" s="23" t="str">
        <f>IF(_xll.TM1RPTELISCONSOLIDATED($C$21,$C32),IF(_xll.TM1RPTELLEV($C$21,$C32)&lt;=5,_xll.TM1RPTELLEV($C$21,$C32),"Default"),"Leaf")</f>
        <v>Leaf</v>
      </c>
      <c r="B32" s="23"/>
      <c r="C32" s="29" t="s">
        <v>37</v>
      </c>
      <c r="D32" s="28">
        <f>_xll.DBRW($C$12,$D$15,$G$17,$G$15,D$20,$C32,$D$17)</f>
        <v>898</v>
      </c>
      <c r="E32" s="28">
        <f>_xll.DBRW($C$12,$D$15,$G$17,$G$15,E$20,$C32,$D$17)</f>
        <v>898</v>
      </c>
      <c r="F32" s="28">
        <f>_xll.DBRW($C$12,$D$15,$G$17,$G$15,F$20,$C32,$D$17)</f>
        <v>898</v>
      </c>
      <c r="G32" s="28">
        <f>_xll.DBRW($C$12,$D$15,$G$17,$G$15,G$20,$C32,$D$17)</f>
        <v>898</v>
      </c>
      <c r="H32" s="28">
        <f>_xll.DBRW($C$12,$D$15,$G$17,$G$15,H$20,$C32,$D$17)</f>
        <v>898</v>
      </c>
      <c r="I32" s="28">
        <f>_xll.DBRW($C$12,$D$15,$G$17,$G$15,I$20,$C32,$D$17)</f>
        <v>898</v>
      </c>
      <c r="J32" s="28">
        <f>_xll.DBRW($C$12,$D$15,$G$17,$G$15,J$20,$C32,$D$17)</f>
        <v>898</v>
      </c>
      <c r="K32" s="28">
        <f>_xll.DBRW($C$12,$D$15,$G$17,$G$15,K$20,$C32,$D$17)</f>
        <v>898</v>
      </c>
      <c r="L32" s="28">
        <f>_xll.DBRW($C$12,$D$15,$G$17,$G$15,L$20,$C32,$D$17)</f>
        <v>898</v>
      </c>
      <c r="M32" s="28">
        <f>_xll.DBRW($C$12,$D$15,$G$17,$G$15,M$20,$C32,$D$17)</f>
        <v>898</v>
      </c>
      <c r="N32" s="28">
        <f>_xll.DBRW($C$12,$D$15,$G$17,$G$15,N$20,$C32,$D$17)</f>
        <v>898</v>
      </c>
      <c r="O32" s="28">
        <f>_xll.DBRW($C$12,$D$15,$G$17,$G$15,O$20,$C32,$D$17)</f>
        <v>898</v>
      </c>
      <c r="P32" s="28">
        <f>_xll.DBRW($C$12,$D$15,$G$17,$G$15,P$20,$C32,$D$17)</f>
        <v>10776</v>
      </c>
    </row>
    <row r="33" spans="1:16" s="24" customFormat="1" ht="15.75" thickTop="1" thickBot="1" x14ac:dyDescent="0.3">
      <c r="A33" s="23" t="str">
        <f>IF(_xll.TM1RPTELISCONSOLIDATED($C$21,$C33),IF(_xll.TM1RPTELLEV($C$21,$C33)&lt;=5,_xll.TM1RPTELLEV($C$21,$C33),"Default"),"Leaf")</f>
        <v>Leaf</v>
      </c>
      <c r="B33" s="23"/>
      <c r="C33" s="29" t="s">
        <v>38</v>
      </c>
      <c r="D33" s="28">
        <f>_xll.DBRW($C$12,$D$15,$G$17,$G$15,D$20,$C33,$D$17)</f>
        <v>678</v>
      </c>
      <c r="E33" s="28">
        <f>_xll.DBRW($C$12,$D$15,$G$17,$G$15,E$20,$C33,$D$17)</f>
        <v>678</v>
      </c>
      <c r="F33" s="28">
        <f>_xll.DBRW($C$12,$D$15,$G$17,$G$15,F$20,$C33,$D$17)</f>
        <v>678</v>
      </c>
      <c r="G33" s="28">
        <f>_xll.DBRW($C$12,$D$15,$G$17,$G$15,G$20,$C33,$D$17)</f>
        <v>678</v>
      </c>
      <c r="H33" s="28">
        <f>_xll.DBRW($C$12,$D$15,$G$17,$G$15,H$20,$C33,$D$17)</f>
        <v>678</v>
      </c>
      <c r="I33" s="28">
        <f>_xll.DBRW($C$12,$D$15,$G$17,$G$15,I$20,$C33,$D$17)</f>
        <v>678</v>
      </c>
      <c r="J33" s="28">
        <f>_xll.DBRW($C$12,$D$15,$G$17,$G$15,J$20,$C33,$D$17)</f>
        <v>678</v>
      </c>
      <c r="K33" s="28">
        <f>_xll.DBRW($C$12,$D$15,$G$17,$G$15,K$20,$C33,$D$17)</f>
        <v>678</v>
      </c>
      <c r="L33" s="28">
        <f>_xll.DBRW($C$12,$D$15,$G$17,$G$15,L$20,$C33,$D$17)</f>
        <v>678</v>
      </c>
      <c r="M33" s="28">
        <f>_xll.DBRW($C$12,$D$15,$G$17,$G$15,M$20,$C33,$D$17)</f>
        <v>678</v>
      </c>
      <c r="N33" s="28">
        <f>_xll.DBRW($C$12,$D$15,$G$17,$G$15,N$20,$C33,$D$17)</f>
        <v>678</v>
      </c>
      <c r="O33" s="28">
        <f>_xll.DBRW($C$12,$D$15,$G$17,$G$15,O$20,$C33,$D$17)</f>
        <v>678</v>
      </c>
      <c r="P33" s="28">
        <f>_xll.DBRW($C$12,$D$15,$G$17,$G$15,P$20,$C33,$D$17)</f>
        <v>8136</v>
      </c>
    </row>
    <row r="34" spans="1:16" s="24" customFormat="1" ht="15.75" thickTop="1" thickBot="1" x14ac:dyDescent="0.3">
      <c r="A34" s="23" t="str">
        <f>IF(_xll.TM1RPTELISCONSOLIDATED($C$21,$C34),IF(_xll.TM1RPTELLEV($C$21,$C34)&lt;=5,_xll.TM1RPTELLEV($C$21,$C34),"Default"),"Leaf")</f>
        <v>Leaf</v>
      </c>
      <c r="B34" s="23"/>
      <c r="C34" s="29" t="s">
        <v>39</v>
      </c>
      <c r="D34" s="28">
        <f>_xll.DBRW($C$12,$D$15,$G$17,$G$15,D$20,$C34,$D$17)</f>
        <v>765</v>
      </c>
      <c r="E34" s="28">
        <f>_xll.DBRW($C$12,$D$15,$G$17,$G$15,E$20,$C34,$D$17)</f>
        <v>765</v>
      </c>
      <c r="F34" s="28">
        <f>_xll.DBRW($C$12,$D$15,$G$17,$G$15,F$20,$C34,$D$17)</f>
        <v>765</v>
      </c>
      <c r="G34" s="28">
        <f>_xll.DBRW($C$12,$D$15,$G$17,$G$15,G$20,$C34,$D$17)</f>
        <v>765</v>
      </c>
      <c r="H34" s="28">
        <f>_xll.DBRW($C$12,$D$15,$G$17,$G$15,H$20,$C34,$D$17)</f>
        <v>765</v>
      </c>
      <c r="I34" s="28">
        <f>_xll.DBRW($C$12,$D$15,$G$17,$G$15,I$20,$C34,$D$17)</f>
        <v>765</v>
      </c>
      <c r="J34" s="28">
        <f>_xll.DBRW($C$12,$D$15,$G$17,$G$15,J$20,$C34,$D$17)</f>
        <v>765</v>
      </c>
      <c r="K34" s="28">
        <f>_xll.DBRW($C$12,$D$15,$G$17,$G$15,K$20,$C34,$D$17)</f>
        <v>765</v>
      </c>
      <c r="L34" s="28">
        <f>_xll.DBRW($C$12,$D$15,$G$17,$G$15,L$20,$C34,$D$17)</f>
        <v>765</v>
      </c>
      <c r="M34" s="28">
        <f>_xll.DBRW($C$12,$D$15,$G$17,$G$15,M$20,$C34,$D$17)</f>
        <v>765</v>
      </c>
      <c r="N34" s="28">
        <f>_xll.DBRW($C$12,$D$15,$G$17,$G$15,N$20,$C34,$D$17)</f>
        <v>765</v>
      </c>
      <c r="O34" s="28">
        <f>_xll.DBRW($C$12,$D$15,$G$17,$G$15,O$20,$C34,$D$17)</f>
        <v>765</v>
      </c>
      <c r="P34" s="28">
        <f>_xll.DBRW($C$12,$D$15,$G$17,$G$15,P$20,$C34,$D$17)</f>
        <v>9180</v>
      </c>
    </row>
    <row r="35" spans="1:16" s="24" customFormat="1" ht="15.75" thickTop="1" thickBot="1" x14ac:dyDescent="0.3">
      <c r="A35" s="23" t="str">
        <f>IF(_xll.TM1RPTELISCONSOLIDATED($C$21,$C35),IF(_xll.TM1RPTELLEV($C$21,$C35)&lt;=5,_xll.TM1RPTELLEV($C$21,$C35),"Default"),"Leaf")</f>
        <v>Leaf</v>
      </c>
      <c r="B35" s="23"/>
      <c r="C35" s="29" t="s">
        <v>40</v>
      </c>
      <c r="D35" s="28">
        <f>_xll.DBRW($C$12,$D$15,$G$17,$G$15,D$20,$C35,$D$17)</f>
        <v>12820.512820512817</v>
      </c>
      <c r="E35" s="28">
        <f>_xll.DBRW($C$12,$D$15,$G$17,$G$15,E$20,$C35,$D$17)</f>
        <v>10256.410256410258</v>
      </c>
      <c r="F35" s="28">
        <f>_xll.DBRW($C$12,$D$15,$G$17,$G$15,F$20,$C35,$D$17)</f>
        <v>7692.3076923076915</v>
      </c>
      <c r="G35" s="28">
        <f>_xll.DBRW($C$12,$D$15,$G$17,$G$15,G$20,$C35,$D$17)</f>
        <v>5128.205128205127</v>
      </c>
      <c r="H35" s="28">
        <f>_xll.DBRW($C$12,$D$15,$G$17,$G$15,H$20,$C35,$D$17)</f>
        <v>5128.205128205127</v>
      </c>
      <c r="I35" s="28">
        <f>_xll.DBRW($C$12,$D$15,$G$17,$G$15,I$20,$C35,$D$17)</f>
        <v>5128.205128205127</v>
      </c>
      <c r="J35" s="28">
        <f>_xll.DBRW($C$12,$D$15,$G$17,$G$15,J$20,$C35,$D$17)</f>
        <v>5128.205128205127</v>
      </c>
      <c r="K35" s="28">
        <f>_xll.DBRW($C$12,$D$15,$G$17,$G$15,K$20,$C35,$D$17)</f>
        <v>5128.205128205127</v>
      </c>
      <c r="L35" s="28">
        <f>_xll.DBRW($C$12,$D$15,$G$17,$G$15,L$20,$C35,$D$17)</f>
        <v>5128.205128205127</v>
      </c>
      <c r="M35" s="28">
        <f>_xll.DBRW($C$12,$D$15,$G$17,$G$15,M$20,$C35,$D$17)</f>
        <v>7692.3076923076915</v>
      </c>
      <c r="N35" s="28">
        <f>_xll.DBRW($C$12,$D$15,$G$17,$G$15,N$20,$C35,$D$17)</f>
        <v>12820.512820512817</v>
      </c>
      <c r="O35" s="28">
        <f>_xll.DBRW($C$12,$D$15,$G$17,$G$15,O$20,$C35,$D$17)</f>
        <v>17948.717948717946</v>
      </c>
      <c r="P35" s="28">
        <f>_xll.DBRW($C$12,$D$15,$G$17,$G$15,P$20,$C35,$D$17)</f>
        <v>99999.999999999971</v>
      </c>
    </row>
    <row r="36" spans="1:16" s="24" customFormat="1" ht="15.75" thickTop="1" thickBot="1" x14ac:dyDescent="0.3">
      <c r="A36" s="23" t="str">
        <f>IF(_xll.TM1RPTELISCONSOLIDATED($C$21,$C36),IF(_xll.TM1RPTELLEV($C$21,$C36)&lt;=5,_xll.TM1RPTELLEV($C$21,$C36),"Default"),"Leaf")</f>
        <v>Leaf</v>
      </c>
      <c r="B36" s="23"/>
      <c r="C36" s="29" t="s">
        <v>41</v>
      </c>
      <c r="D36" s="28">
        <f>_xll.DBRW($C$12,$D$15,$G$17,$G$15,D$20,$C36,$D$17)</f>
        <v>13333.333333333328</v>
      </c>
      <c r="E36" s="28">
        <f>_xll.DBRW($C$12,$D$15,$G$17,$G$15,E$20,$C36,$D$17)</f>
        <v>10666.66666666667</v>
      </c>
      <c r="F36" s="28">
        <f>_xll.DBRW($C$12,$D$15,$G$17,$G$15,F$20,$C36,$D$17)</f>
        <v>7999.9999999999991</v>
      </c>
      <c r="G36" s="28">
        <f>_xll.DBRW($C$12,$D$15,$G$17,$G$15,G$20,$C36,$D$17)</f>
        <v>5333.3333333333321</v>
      </c>
      <c r="H36" s="28">
        <f>_xll.DBRW($C$12,$D$15,$G$17,$G$15,H$20,$C36,$D$17)</f>
        <v>5333.3333333333321</v>
      </c>
      <c r="I36" s="28">
        <f>_xll.DBRW($C$12,$D$15,$G$17,$G$15,I$20,$C36,$D$17)</f>
        <v>5333.3333333333321</v>
      </c>
      <c r="J36" s="28">
        <f>_xll.DBRW($C$12,$D$15,$G$17,$G$15,J$20,$C36,$D$17)</f>
        <v>5333.3333333333321</v>
      </c>
      <c r="K36" s="28">
        <f>_xll.DBRW($C$12,$D$15,$G$17,$G$15,K$20,$C36,$D$17)</f>
        <v>5333.3333333333321</v>
      </c>
      <c r="L36" s="28">
        <f>_xll.DBRW($C$12,$D$15,$G$17,$G$15,L$20,$C36,$D$17)</f>
        <v>5333.3333333333321</v>
      </c>
      <c r="M36" s="28">
        <f>_xll.DBRW($C$12,$D$15,$G$17,$G$15,M$20,$C36,$D$17)</f>
        <v>7999.9999999999991</v>
      </c>
      <c r="N36" s="28">
        <f>_xll.DBRW($C$12,$D$15,$G$17,$G$15,N$20,$C36,$D$17)</f>
        <v>13333.333333333328</v>
      </c>
      <c r="O36" s="28">
        <f>_xll.DBRW($C$12,$D$15,$G$17,$G$15,O$20,$C36,$D$17)</f>
        <v>18666.666666666661</v>
      </c>
      <c r="P36" s="28">
        <f>_xll.DBRW($C$12,$D$15,$G$17,$G$15,P$20,$C36,$D$17)</f>
        <v>103999.99999999996</v>
      </c>
    </row>
    <row r="37" spans="1:16" s="24" customFormat="1" ht="15.75" thickTop="1" thickBot="1" x14ac:dyDescent="0.3">
      <c r="A37" s="23" t="str">
        <f>IF(_xll.TM1RPTELISCONSOLIDATED($C$21,$C37),IF(_xll.TM1RPTELLEV($C$21,$C37)&lt;=5,_xll.TM1RPTELLEV($C$21,$C37),"Default"),"Leaf")</f>
        <v>Leaf</v>
      </c>
      <c r="B37" s="23"/>
      <c r="C37" s="29" t="s">
        <v>42</v>
      </c>
      <c r="D37" s="28">
        <f>_xll.DBRW($C$12,$D$15,$G$17,$G$15,D$20,$C37,$D$17)</f>
        <v>9230.7692307692305</v>
      </c>
      <c r="E37" s="28">
        <f>_xll.DBRW($C$12,$D$15,$G$17,$G$15,E$20,$C37,$D$17)</f>
        <v>9230.7692307692305</v>
      </c>
      <c r="F37" s="28">
        <f>_xll.DBRW($C$12,$D$15,$G$17,$G$15,F$20,$C37,$D$17)</f>
        <v>11538.461538461539</v>
      </c>
      <c r="G37" s="28">
        <f>_xll.DBRW($C$12,$D$15,$G$17,$G$15,G$20,$C37,$D$17)</f>
        <v>9230.7692307692305</v>
      </c>
      <c r="H37" s="28">
        <f>_xll.DBRW($C$12,$D$15,$G$17,$G$15,H$20,$C37,$D$17)</f>
        <v>9230.7692307692305</v>
      </c>
      <c r="I37" s="28">
        <f>_xll.DBRW($C$12,$D$15,$G$17,$G$15,I$20,$C37,$D$17)</f>
        <v>11538.461538461539</v>
      </c>
      <c r="J37" s="28">
        <f>_xll.DBRW($C$12,$D$15,$G$17,$G$15,J$20,$C37,$D$17)</f>
        <v>9230.7692307692305</v>
      </c>
      <c r="K37" s="28">
        <f>_xll.DBRW($C$12,$D$15,$G$17,$G$15,K$20,$C37,$D$17)</f>
        <v>9230.7692307692305</v>
      </c>
      <c r="L37" s="28">
        <f>_xll.DBRW($C$12,$D$15,$G$17,$G$15,L$20,$C37,$D$17)</f>
        <v>11538.461538461539</v>
      </c>
      <c r="M37" s="28">
        <f>_xll.DBRW($C$12,$D$15,$G$17,$G$15,M$20,$C37,$D$17)</f>
        <v>9230.7692307692305</v>
      </c>
      <c r="N37" s="28">
        <f>_xll.DBRW($C$12,$D$15,$G$17,$G$15,N$20,$C37,$D$17)</f>
        <v>9230.7692307692305</v>
      </c>
      <c r="O37" s="28">
        <f>_xll.DBRW($C$12,$D$15,$G$17,$G$15,O$20,$C37,$D$17)</f>
        <v>11538.461538461539</v>
      </c>
      <c r="P37" s="28">
        <f>_xll.DBRW($C$12,$D$15,$G$17,$G$15,P$20,$C37,$D$17)</f>
        <v>120000</v>
      </c>
    </row>
    <row r="38" spans="1:16" s="24" customFormat="1" ht="15.75" thickTop="1" thickBot="1" x14ac:dyDescent="0.3">
      <c r="A38" s="23" t="str">
        <f>IF(_xll.TM1RPTELISCONSOLIDATED($C$21,$C38),IF(_xll.TM1RPTELLEV($C$21,$C38)&lt;=5,_xll.TM1RPTELLEV($C$21,$C38),"Default"),"Leaf")</f>
        <v>Leaf</v>
      </c>
      <c r="B38" s="23"/>
      <c r="C38" s="29" t="s">
        <v>43</v>
      </c>
      <c r="D38" s="28">
        <f>_xll.DBRW($C$12,$D$15,$G$17,$G$15,D$20,$C38,$D$17)</f>
        <v>6371</v>
      </c>
      <c r="E38" s="28">
        <f>_xll.DBRW($C$12,$D$15,$G$17,$G$15,E$20,$C38,$D$17)</f>
        <v>6371</v>
      </c>
      <c r="F38" s="28">
        <f>_xll.DBRW($C$12,$D$15,$G$17,$G$15,F$20,$C38,$D$17)</f>
        <v>6371</v>
      </c>
      <c r="G38" s="28">
        <f>_xll.DBRW($C$12,$D$15,$G$17,$G$15,G$20,$C38,$D$17)</f>
        <v>6371</v>
      </c>
      <c r="H38" s="28">
        <f>_xll.DBRW($C$12,$D$15,$G$17,$G$15,H$20,$C38,$D$17)</f>
        <v>6371</v>
      </c>
      <c r="I38" s="28">
        <f>_xll.DBRW($C$12,$D$15,$G$17,$G$15,I$20,$C38,$D$17)</f>
        <v>6371</v>
      </c>
      <c r="J38" s="28">
        <f>_xll.DBRW($C$12,$D$15,$G$17,$G$15,J$20,$C38,$D$17)</f>
        <v>6371</v>
      </c>
      <c r="K38" s="28">
        <f>_xll.DBRW($C$12,$D$15,$G$17,$G$15,K$20,$C38,$D$17)</f>
        <v>6371</v>
      </c>
      <c r="L38" s="28">
        <f>_xll.DBRW($C$12,$D$15,$G$17,$G$15,L$20,$C38,$D$17)</f>
        <v>6371</v>
      </c>
      <c r="M38" s="28">
        <f>_xll.DBRW($C$12,$D$15,$G$17,$G$15,M$20,$C38,$D$17)</f>
        <v>6371</v>
      </c>
      <c r="N38" s="28">
        <f>_xll.DBRW($C$12,$D$15,$G$17,$G$15,N$20,$C38,$D$17)</f>
        <v>6371</v>
      </c>
      <c r="O38" s="28">
        <f>_xll.DBRW($C$12,$D$15,$G$17,$G$15,O$20,$C38,$D$17)</f>
        <v>6371</v>
      </c>
      <c r="P38" s="28">
        <f>_xll.DBRW($C$12,$D$15,$G$17,$G$15,P$20,$C38,$D$17)</f>
        <v>76452</v>
      </c>
    </row>
    <row r="39" spans="1:16" s="24" customFormat="1" ht="15.75" thickTop="1" thickBot="1" x14ac:dyDescent="0.3">
      <c r="A39" s="23" t="str">
        <f>IF(_xll.TM1RPTELISCONSOLIDATED($C$21,$C39),IF(_xll.TM1RPTELLEV($C$21,$C39)&lt;=5,_xll.TM1RPTELLEV($C$21,$C39),"Default"),"Leaf")</f>
        <v>Leaf</v>
      </c>
      <c r="B39" s="23"/>
      <c r="C39" s="29" t="s">
        <v>44</v>
      </c>
      <c r="D39" s="28">
        <f>_xll.DBRW($C$12,$D$15,$G$17,$G$15,D$20,$C39,$D$17)</f>
        <v>9267.7485607361759</v>
      </c>
      <c r="E39" s="28">
        <f>_xll.DBRW($C$12,$D$15,$G$17,$G$15,E$20,$C39,$D$17)</f>
        <v>21827.470231783896</v>
      </c>
      <c r="F39" s="28">
        <f>_xll.DBRW($C$12,$D$15,$G$17,$G$15,F$20,$C39,$D$17)</f>
        <v>23528.845422121198</v>
      </c>
      <c r="G39" s="28">
        <f>_xll.DBRW($C$12,$D$15,$G$17,$G$15,G$20,$C39,$D$17)</f>
        <v>21648.689599736019</v>
      </c>
      <c r="H39" s="28">
        <f>_xll.DBRW($C$12,$D$15,$G$17,$G$15,H$20,$C39,$D$17)</f>
        <v>21990.543671637843</v>
      </c>
      <c r="I39" s="28">
        <f>_xll.DBRW($C$12,$D$15,$G$17,$G$15,I$20,$C39,$D$17)</f>
        <v>23105.646024790251</v>
      </c>
      <c r="J39" s="28">
        <f>_xll.DBRW($C$12,$D$15,$G$17,$G$15,J$20,$C39,$D$17)</f>
        <v>23674.101220755034</v>
      </c>
      <c r="K39" s="28">
        <f>_xll.DBRW($C$12,$D$15,$G$17,$G$15,K$20,$C39,$D$17)</f>
        <v>23449.015328820435</v>
      </c>
      <c r="L39" s="28">
        <f>_xll.DBRW($C$12,$D$15,$G$17,$G$15,L$20,$C39,$D$17)</f>
        <v>24857.391309912186</v>
      </c>
      <c r="M39" s="28">
        <f>_xll.DBRW($C$12,$D$15,$G$17,$G$15,M$20,$C39,$D$17)</f>
        <v>25686.678217167686</v>
      </c>
      <c r="N39" s="28">
        <f>_xll.DBRW($C$12,$D$15,$G$17,$G$15,N$20,$C39,$D$17)</f>
        <v>27444.858254958021</v>
      </c>
      <c r="O39" s="28">
        <f>_xll.DBRW($C$12,$D$15,$G$17,$G$15,O$20,$C39,$D$17)</f>
        <v>31514.273778441413</v>
      </c>
      <c r="P39" s="28">
        <f>_xll.DBRW($C$12,$D$15,$G$17,$G$15,P$20,$C39,$D$17)</f>
        <v>277995.26162086014</v>
      </c>
    </row>
    <row r="40" spans="1:16" s="24" customFormat="1" ht="15.75" thickTop="1" thickBot="1" x14ac:dyDescent="0.3">
      <c r="A40" s="23" t="str">
        <f>IF(_xll.TM1RPTELISCONSOLIDATED($C$21,$C40),IF(_xll.TM1RPTELLEV($C$21,$C40)&lt;=5,_xll.TM1RPTELLEV($C$21,$C40),"Default"),"Leaf")</f>
        <v>Leaf</v>
      </c>
      <c r="B40" s="23"/>
      <c r="C40" s="29" t="s">
        <v>45</v>
      </c>
      <c r="D40" s="28">
        <f>_xll.DBRW($C$12,$D$15,$G$17,$G$15,D$20,$C40,$D$17)</f>
        <v>-45889.99686556997</v>
      </c>
      <c r="E40" s="28">
        <f>_xll.DBRW($C$12,$D$15,$G$17,$G$15,E$20,$C40,$D$17)</f>
        <v>-45889.99686556997</v>
      </c>
      <c r="F40" s="28">
        <f>_xll.DBRW($C$12,$D$15,$G$17,$G$15,F$20,$C40,$D$17)</f>
        <v>-45889.99686556997</v>
      </c>
      <c r="G40" s="28">
        <f>_xll.DBRW($C$12,$D$15,$G$17,$G$15,G$20,$C40,$D$17)</f>
        <v>-45889.99686556997</v>
      </c>
      <c r="H40" s="28">
        <f>_xll.DBRW($C$12,$D$15,$G$17,$G$15,H$20,$C40,$D$17)</f>
        <v>-48186.300174635689</v>
      </c>
      <c r="I40" s="28">
        <f>_xll.DBRW($C$12,$D$15,$G$17,$G$15,I$20,$C40,$D$17)</f>
        <v>-48186.300174635689</v>
      </c>
      <c r="J40" s="28">
        <f>_xll.DBRW($C$12,$D$15,$G$17,$G$15,J$20,$C40,$D$17)</f>
        <v>-48186.300174635689</v>
      </c>
      <c r="K40" s="28">
        <f>_xll.DBRW($C$12,$D$15,$G$17,$G$15,K$20,$C40,$D$17)</f>
        <v>-48186.300174635689</v>
      </c>
      <c r="L40" s="28">
        <f>_xll.DBRW($C$12,$D$15,$G$17,$G$15,L$20,$C40,$D$17)</f>
        <v>-48186.300174635689</v>
      </c>
      <c r="M40" s="28">
        <f>_xll.DBRW($C$12,$D$15,$G$17,$G$15,M$20,$C40,$D$17)</f>
        <v>-48186.300174635689</v>
      </c>
      <c r="N40" s="28">
        <f>_xll.DBRW($C$12,$D$15,$G$17,$G$15,N$20,$C40,$D$17)</f>
        <v>-47763.291028553394</v>
      </c>
      <c r="O40" s="28">
        <f>_xll.DBRW($C$12,$D$15,$G$17,$G$15,O$20,$C40,$D$17)</f>
        <v>-45183.114306495918</v>
      </c>
      <c r="P40" s="28">
        <f>_xll.DBRW($C$12,$D$15,$G$17,$G$15,P$20,$C40,$D$17)</f>
        <v>-565624.19384514343</v>
      </c>
    </row>
    <row r="41" spans="1:16" s="24" customFormat="1" ht="15.75" thickTop="1" thickBot="1" x14ac:dyDescent="0.3">
      <c r="A41" s="23" t="str">
        <f>IF(_xll.TM1RPTELISCONSOLIDATED($C$21,$C41),IF(_xll.TM1RPTELLEV($C$21,$C41)&lt;=5,_xll.TM1RPTELLEV($C$21,$C41),"Default"),"Leaf")</f>
        <v>Leaf</v>
      </c>
      <c r="B41" s="23"/>
      <c r="C41" s="29" t="s">
        <v>46</v>
      </c>
      <c r="D41" s="28">
        <f>_xll.DBRW($C$12,$D$15,$G$17,$G$15,D$20,$C41,$D$17)</f>
        <v>833.33333333333337</v>
      </c>
      <c r="E41" s="28">
        <f>_xll.DBRW($C$12,$D$15,$G$17,$G$15,E$20,$C41,$D$17)</f>
        <v>3020.8333333333335</v>
      </c>
      <c r="F41" s="28">
        <f>_xll.DBRW($C$12,$D$15,$G$17,$G$15,F$20,$C41,$D$17)</f>
        <v>10812.5</v>
      </c>
      <c r="G41" s="28">
        <f>_xll.DBRW($C$12,$D$15,$G$17,$G$15,G$20,$C41,$D$17)</f>
        <v>14895.833333333334</v>
      </c>
      <c r="H41" s="28">
        <f>_xll.DBRW($C$12,$D$15,$G$17,$G$15,H$20,$C41,$D$17)</f>
        <v>16562.5</v>
      </c>
      <c r="I41" s="28">
        <f>_xll.DBRW($C$12,$D$15,$G$17,$G$15,I$20,$C41,$D$17)</f>
        <v>20916.666666666664</v>
      </c>
      <c r="J41" s="28">
        <f>_xll.DBRW($C$12,$D$15,$G$17,$G$15,J$20,$C41,$D$17)</f>
        <v>20916.666666666664</v>
      </c>
      <c r="K41" s="28">
        <f>_xll.DBRW($C$12,$D$15,$G$17,$G$15,K$20,$C41,$D$17)</f>
        <v>22583.333333333332</v>
      </c>
      <c r="L41" s="28">
        <f>_xll.DBRW($C$12,$D$15,$G$17,$G$15,L$20,$C41,$D$17)</f>
        <v>25083.333333333332</v>
      </c>
      <c r="M41" s="28">
        <f>_xll.DBRW($C$12,$D$15,$G$17,$G$15,M$20,$C41,$D$17)</f>
        <v>27666.666666666668</v>
      </c>
      <c r="N41" s="28">
        <f>_xll.DBRW($C$12,$D$15,$G$17,$G$15,N$20,$C41,$D$17)</f>
        <v>27666.666666666668</v>
      </c>
      <c r="O41" s="28">
        <f>_xll.DBRW($C$12,$D$15,$G$17,$G$15,O$20,$C41,$D$17)</f>
        <v>27666.666666666668</v>
      </c>
      <c r="P41" s="28">
        <f>_xll.DBRW($C$12,$D$15,$G$17,$G$15,P$20,$C41,$D$17)</f>
        <v>218624.99999999994</v>
      </c>
    </row>
    <row r="42" spans="1:16" s="24" customFormat="1" ht="15.75" thickTop="1" thickBot="1" x14ac:dyDescent="0.3">
      <c r="A42" s="23" t="str">
        <f>IF(_xll.TM1RPTELISCONSOLIDATED($C$21,$C42),IF(_xll.TM1RPTELLEV($C$21,$C42)&lt;=5,_xll.TM1RPTELLEV($C$21,$C42),"Default"),"Leaf")</f>
        <v>Leaf</v>
      </c>
      <c r="B42" s="23"/>
      <c r="C42" s="29" t="s">
        <v>47</v>
      </c>
      <c r="D42" s="28">
        <f>_xll.DBRW($C$12,$D$15,$G$17,$G$15,D$20,$C42,$D$17)</f>
        <v>0</v>
      </c>
      <c r="E42" s="28">
        <f>_xll.DBRW($C$12,$D$15,$G$17,$G$15,E$20,$C42,$D$17)</f>
        <v>0</v>
      </c>
      <c r="F42" s="28">
        <f>_xll.DBRW($C$12,$D$15,$G$17,$G$15,F$20,$C42,$D$17)</f>
        <v>0</v>
      </c>
      <c r="G42" s="28">
        <f>_xll.DBRW($C$12,$D$15,$G$17,$G$15,G$20,$C42,$D$17)</f>
        <v>0</v>
      </c>
      <c r="H42" s="28">
        <f>_xll.DBRW($C$12,$D$15,$G$17,$G$15,H$20,$C42,$D$17)</f>
        <v>0</v>
      </c>
      <c r="I42" s="28">
        <f>_xll.DBRW($C$12,$D$15,$G$17,$G$15,I$20,$C42,$D$17)</f>
        <v>0</v>
      </c>
      <c r="J42" s="28">
        <f>_xll.DBRW($C$12,$D$15,$G$17,$G$15,J$20,$C42,$D$17)</f>
        <v>0</v>
      </c>
      <c r="K42" s="28">
        <f>_xll.DBRW($C$12,$D$15,$G$17,$G$15,K$20,$C42,$D$17)</f>
        <v>0</v>
      </c>
      <c r="L42" s="28">
        <f>_xll.DBRW($C$12,$D$15,$G$17,$G$15,L$20,$C42,$D$17)</f>
        <v>0</v>
      </c>
      <c r="M42" s="28">
        <f>_xll.DBRW($C$12,$D$15,$G$17,$G$15,M$20,$C42,$D$17)</f>
        <v>0</v>
      </c>
      <c r="N42" s="28">
        <f>_xll.DBRW($C$12,$D$15,$G$17,$G$15,N$20,$C42,$D$17)</f>
        <v>0</v>
      </c>
      <c r="O42" s="28">
        <f>_xll.DBRW($C$12,$D$15,$G$17,$G$15,O$20,$C42,$D$17)</f>
        <v>0</v>
      </c>
      <c r="P42" s="28">
        <f>_xll.DBRW($C$12,$D$15,$G$17,$G$15,P$20,$C42,$D$17)</f>
        <v>0</v>
      </c>
    </row>
    <row r="43" spans="1:16" s="24" customFormat="1" ht="15.75" thickTop="1" thickBot="1" x14ac:dyDescent="0.3">
      <c r="A43" s="23" t="str">
        <f>IF(_xll.TM1RPTELISCONSOLIDATED($C$21,$C43),IF(_xll.TM1RPTELLEV($C$21,$C43)&lt;=5,_xll.TM1RPTELLEV($C$21,$C43),"Default"),"Leaf")</f>
        <v>Leaf</v>
      </c>
      <c r="B43" s="23"/>
      <c r="C43" s="29" t="s">
        <v>48</v>
      </c>
      <c r="D43" s="28">
        <f>_xll.DBRW($C$12,$D$15,$G$17,$G$15,D$20,$C43,$D$17)</f>
        <v>1000000</v>
      </c>
      <c r="E43" s="28">
        <f>_xll.DBRW($C$12,$D$15,$G$17,$G$15,E$20,$C43,$D$17)</f>
        <v>1000000</v>
      </c>
      <c r="F43" s="28">
        <f>_xll.DBRW($C$12,$D$15,$G$17,$G$15,F$20,$C43,$D$17)</f>
        <v>1000000</v>
      </c>
      <c r="G43" s="28">
        <f>_xll.DBRW($C$12,$D$15,$G$17,$G$15,G$20,$C43,$D$17)</f>
        <v>1000000</v>
      </c>
      <c r="H43" s="28">
        <f>_xll.DBRW($C$12,$D$15,$G$17,$G$15,H$20,$C43,$D$17)</f>
        <v>1000000</v>
      </c>
      <c r="I43" s="28">
        <f>_xll.DBRW($C$12,$D$15,$G$17,$G$15,I$20,$C43,$D$17)</f>
        <v>1000000</v>
      </c>
      <c r="J43" s="28">
        <f>_xll.DBRW($C$12,$D$15,$G$17,$G$15,J$20,$C43,$D$17)</f>
        <v>1000000</v>
      </c>
      <c r="K43" s="28">
        <f>_xll.DBRW($C$12,$D$15,$G$17,$G$15,K$20,$C43,$D$17)</f>
        <v>1000000</v>
      </c>
      <c r="L43" s="28">
        <f>_xll.DBRW($C$12,$D$15,$G$17,$G$15,L$20,$C43,$D$17)</f>
        <v>1000000</v>
      </c>
      <c r="M43" s="28">
        <f>_xll.DBRW($C$12,$D$15,$G$17,$G$15,M$20,$C43,$D$17)</f>
        <v>1000000</v>
      </c>
      <c r="N43" s="28">
        <f>_xll.DBRW($C$12,$D$15,$G$17,$G$15,N$20,$C43,$D$17)</f>
        <v>1000000</v>
      </c>
      <c r="O43" s="28">
        <f>_xll.DBRW($C$12,$D$15,$G$17,$G$15,O$20,$C43,$D$17)</f>
        <v>1000000</v>
      </c>
      <c r="P43" s="28">
        <f>_xll.DBRW($C$12,$D$15,$G$17,$G$15,P$20,$C43,$D$17)</f>
        <v>1000000</v>
      </c>
    </row>
    <row r="44" spans="1:16" s="24" customFormat="1" ht="15.75" thickTop="1" thickBot="1" x14ac:dyDescent="0.3">
      <c r="A44" s="23" t="str">
        <f>IF(_xll.TM1RPTELISCONSOLIDATED($C$21,$C44),IF(_xll.TM1RPTELLEV($C$21,$C44)&lt;=5,_xll.TM1RPTELLEV($C$21,$C44),"Default"),"Leaf")</f>
        <v>Leaf</v>
      </c>
      <c r="B44" s="23"/>
      <c r="C44" s="29" t="s">
        <v>49</v>
      </c>
      <c r="D44" s="28">
        <f>_xll.DBRW($C$12,$D$15,$G$17,$G$15,D$20,$C44,$D$17)</f>
        <v>20000</v>
      </c>
      <c r="E44" s="28">
        <f>_xll.DBRW($C$12,$D$15,$G$17,$G$15,E$20,$C44,$D$17)</f>
        <v>20000</v>
      </c>
      <c r="F44" s="28">
        <f>_xll.DBRW($C$12,$D$15,$G$17,$G$15,F$20,$C44,$D$17)</f>
        <v>20000</v>
      </c>
      <c r="G44" s="28">
        <f>_xll.DBRW($C$12,$D$15,$G$17,$G$15,G$20,$C44,$D$17)</f>
        <v>20000</v>
      </c>
      <c r="H44" s="28">
        <f>_xll.DBRW($C$12,$D$15,$G$17,$G$15,H$20,$C44,$D$17)</f>
        <v>20000</v>
      </c>
      <c r="I44" s="28">
        <f>_xll.DBRW($C$12,$D$15,$G$17,$G$15,I$20,$C44,$D$17)</f>
        <v>20000</v>
      </c>
      <c r="J44" s="28">
        <f>_xll.DBRW($C$12,$D$15,$G$17,$G$15,J$20,$C44,$D$17)</f>
        <v>20000</v>
      </c>
      <c r="K44" s="28">
        <f>_xll.DBRW($C$12,$D$15,$G$17,$G$15,K$20,$C44,$D$17)</f>
        <v>20000</v>
      </c>
      <c r="L44" s="28">
        <f>_xll.DBRW($C$12,$D$15,$G$17,$G$15,L$20,$C44,$D$17)</f>
        <v>20000</v>
      </c>
      <c r="M44" s="28">
        <f>_xll.DBRW($C$12,$D$15,$G$17,$G$15,M$20,$C44,$D$17)</f>
        <v>20000</v>
      </c>
      <c r="N44" s="28">
        <f>_xll.DBRW($C$12,$D$15,$G$17,$G$15,N$20,$C44,$D$17)</f>
        <v>20000</v>
      </c>
      <c r="O44" s="28">
        <f>_xll.DBRW($C$12,$D$15,$G$17,$G$15,O$20,$C44,$D$17)</f>
        <v>20000</v>
      </c>
      <c r="P44" s="28">
        <f>_xll.DBRW($C$12,$D$15,$G$17,$G$15,P$20,$C44,$D$17)</f>
        <v>20000</v>
      </c>
    </row>
    <row r="45" spans="1:16" s="24" customFormat="1" ht="15.75" thickTop="1" thickBot="1" x14ac:dyDescent="0.3">
      <c r="A45" s="23" t="str">
        <f>IF(_xll.TM1RPTELISCONSOLIDATED($C$21,$C45),IF(_xll.TM1RPTELLEV($C$21,$C45)&lt;=5,_xll.TM1RPTELLEV($C$21,$C45),"Default"),"Leaf")</f>
        <v>Leaf</v>
      </c>
      <c r="B45" s="23"/>
      <c r="C45" s="29" t="s">
        <v>50</v>
      </c>
      <c r="D45" s="28">
        <f>_xll.DBRW($C$12,$D$15,$G$17,$G$15,D$20,$C45,$D$17)</f>
        <v>1079.4324350489733</v>
      </c>
      <c r="E45" s="28">
        <f>_xll.DBRW($C$12,$D$15,$G$17,$G$15,E$20,$C45,$D$17)</f>
        <v>1079.4324350489733</v>
      </c>
      <c r="F45" s="28">
        <f>_xll.DBRW($C$12,$D$15,$G$17,$G$15,F$20,$C45,$D$17)</f>
        <v>1079.4324350489733</v>
      </c>
      <c r="G45" s="28">
        <f>_xll.DBRW($C$12,$D$15,$G$17,$G$15,G$20,$C45,$D$17)</f>
        <v>1079.4324350489733</v>
      </c>
      <c r="H45" s="28">
        <f>_xll.DBRW($C$12,$D$15,$G$17,$G$15,H$20,$C45,$D$17)</f>
        <v>1134.6497316760747</v>
      </c>
      <c r="I45" s="28">
        <f>_xll.DBRW($C$12,$D$15,$G$17,$G$15,I$20,$C45,$D$17)</f>
        <v>1134.6497316760747</v>
      </c>
      <c r="J45" s="28">
        <f>_xll.DBRW($C$12,$D$15,$G$17,$G$15,J$20,$C45,$D$17)</f>
        <v>1134.6497316760747</v>
      </c>
      <c r="K45" s="28">
        <f>_xll.DBRW($C$12,$D$15,$G$17,$G$15,K$20,$C45,$D$17)</f>
        <v>1134.6497316760747</v>
      </c>
      <c r="L45" s="28">
        <f>_xll.DBRW($C$12,$D$15,$G$17,$G$15,L$20,$C45,$D$17)</f>
        <v>1134.6497316760747</v>
      </c>
      <c r="M45" s="28">
        <f>_xll.DBRW($C$12,$D$15,$G$17,$G$15,M$20,$C45,$D$17)</f>
        <v>1134.6497316760747</v>
      </c>
      <c r="N45" s="28">
        <f>_xll.DBRW($C$12,$D$15,$G$17,$G$15,N$20,$C45,$D$17)</f>
        <v>1134.6497316760747</v>
      </c>
      <c r="O45" s="28">
        <f>_xll.DBRW($C$12,$D$15,$G$17,$G$15,O$20,$C45,$D$17)</f>
        <v>1134.6497316760747</v>
      </c>
      <c r="P45" s="28">
        <f>_xll.DBRW($C$12,$D$15,$G$17,$G$15,P$20,$C45,$D$17)</f>
        <v>13394.927593604487</v>
      </c>
    </row>
    <row r="46" spans="1:16" s="24" customFormat="1" ht="15.75" thickTop="1" thickBot="1" x14ac:dyDescent="0.3">
      <c r="A46" s="23" t="str">
        <f>IF(_xll.TM1RPTELISCONSOLIDATED($C$21,$C46),IF(_xll.TM1RPTELLEV($C$21,$C46)&lt;=5,_xll.TM1RPTELLEV($C$21,$C46),"Default"),"Leaf")</f>
        <v>Leaf</v>
      </c>
      <c r="B46" s="23"/>
      <c r="C46" s="29" t="s">
        <v>51</v>
      </c>
      <c r="D46" s="28">
        <f>_xll.DBRW($C$12,$D$15,$G$17,$G$15,D$20,$C46,$D$17)</f>
        <v>4231.3751453919749</v>
      </c>
      <c r="E46" s="28">
        <f>_xll.DBRW($C$12,$D$15,$G$17,$G$15,E$20,$C46,$D$17)</f>
        <v>4231.3751453919749</v>
      </c>
      <c r="F46" s="28">
        <f>_xll.DBRW($C$12,$D$15,$G$17,$G$15,F$20,$C46,$D$17)</f>
        <v>4231.3751453919749</v>
      </c>
      <c r="G46" s="28">
        <f>_xll.DBRW($C$12,$D$15,$G$17,$G$15,G$20,$C46,$D$17)</f>
        <v>4231.3751453919749</v>
      </c>
      <c r="H46" s="28">
        <f>_xll.DBRW($C$12,$D$15,$G$17,$G$15,H$20,$C46,$D$17)</f>
        <v>4447.8269481702127</v>
      </c>
      <c r="I46" s="28">
        <f>_xll.DBRW($C$12,$D$15,$G$17,$G$15,I$20,$C46,$D$17)</f>
        <v>4447.8269481702127</v>
      </c>
      <c r="J46" s="28">
        <f>_xll.DBRW($C$12,$D$15,$G$17,$G$15,J$20,$C46,$D$17)</f>
        <v>4447.8269481702127</v>
      </c>
      <c r="K46" s="28">
        <f>_xll.DBRW($C$12,$D$15,$G$17,$G$15,K$20,$C46,$D$17)</f>
        <v>4447.8269481702127</v>
      </c>
      <c r="L46" s="28">
        <f>_xll.DBRW($C$12,$D$15,$G$17,$G$15,L$20,$C46,$D$17)</f>
        <v>4447.8269481702127</v>
      </c>
      <c r="M46" s="28">
        <f>_xll.DBRW($C$12,$D$15,$G$17,$G$15,M$20,$C46,$D$17)</f>
        <v>4447.8269481702127</v>
      </c>
      <c r="N46" s="28">
        <f>_xll.DBRW($C$12,$D$15,$G$17,$G$15,N$20,$C46,$D$17)</f>
        <v>4024.81780208792</v>
      </c>
      <c r="O46" s="28">
        <f>_xll.DBRW($C$12,$D$15,$G$17,$G$15,O$20,$C46,$D$17)</f>
        <v>1444.641080030442</v>
      </c>
      <c r="P46" s="28">
        <f>_xll.DBRW($C$12,$D$15,$G$17,$G$15,P$20,$C46,$D$17)</f>
        <v>49081.921152707546</v>
      </c>
    </row>
    <row r="47" spans="1:16" s="24" customFormat="1" ht="15.75" thickTop="1" thickBot="1" x14ac:dyDescent="0.3">
      <c r="A47" s="23" t="str">
        <f>IF(_xll.TM1RPTELISCONSOLIDATED($C$21,$C47),IF(_xll.TM1RPTELLEV($C$21,$C47)&lt;=5,_xll.TM1RPTELLEV($C$21,$C47),"Default"),"Leaf")</f>
        <v>Leaf</v>
      </c>
      <c r="B47" s="23"/>
      <c r="C47" s="29" t="s">
        <v>52</v>
      </c>
      <c r="D47" s="28">
        <f>_xll.DBRW($C$12,$D$15,$G$17,$G$15,D$20,$C47,$D$17)</f>
        <v>4</v>
      </c>
      <c r="E47" s="28">
        <f>_xll.DBRW($C$12,$D$15,$G$17,$G$15,E$20,$C47,$D$17)</f>
        <v>4</v>
      </c>
      <c r="F47" s="28">
        <f>_xll.DBRW($C$12,$D$15,$G$17,$G$15,F$20,$C47,$D$17)</f>
        <v>4</v>
      </c>
      <c r="G47" s="28">
        <f>_xll.DBRW($C$12,$D$15,$G$17,$G$15,G$20,$C47,$D$17)</f>
        <v>4</v>
      </c>
      <c r="H47" s="28">
        <f>_xll.DBRW($C$12,$D$15,$G$17,$G$15,H$20,$C47,$D$17)</f>
        <v>4</v>
      </c>
      <c r="I47" s="28">
        <f>_xll.DBRW($C$12,$D$15,$G$17,$G$15,I$20,$C47,$D$17)</f>
        <v>4</v>
      </c>
      <c r="J47" s="28">
        <f>_xll.DBRW($C$12,$D$15,$G$17,$G$15,J$20,$C47,$D$17)</f>
        <v>4</v>
      </c>
      <c r="K47" s="28">
        <f>_xll.DBRW($C$12,$D$15,$G$17,$G$15,K$20,$C47,$D$17)</f>
        <v>4</v>
      </c>
      <c r="L47" s="28">
        <f>_xll.DBRW($C$12,$D$15,$G$17,$G$15,L$20,$C47,$D$17)</f>
        <v>4</v>
      </c>
      <c r="M47" s="28">
        <f>_xll.DBRW($C$12,$D$15,$G$17,$G$15,M$20,$C47,$D$17)</f>
        <v>4</v>
      </c>
      <c r="N47" s="28">
        <f>_xll.DBRW($C$12,$D$15,$G$17,$G$15,N$20,$C47,$D$17)</f>
        <v>4</v>
      </c>
      <c r="O47" s="28">
        <f>_xll.DBRW($C$12,$D$15,$G$17,$G$15,O$20,$C47,$D$17)</f>
        <v>4</v>
      </c>
      <c r="P47" s="28">
        <f>_xll.DBRW($C$12,$D$15,$G$17,$G$15,P$20,$C47,$D$17)</f>
        <v>4</v>
      </c>
    </row>
    <row r="48" spans="1:16" s="24" customFormat="1" ht="15.75" thickTop="1" thickBot="1" x14ac:dyDescent="0.3">
      <c r="A48" s="23" t="str">
        <f>IF(_xll.TM1RPTELISCONSOLIDATED($C$21,$C48),IF(_xll.TM1RPTELLEV($C$21,$C48)&lt;=5,_xll.TM1RPTELLEV($C$21,$C48),"Default"),"Leaf")</f>
        <v>Leaf</v>
      </c>
      <c r="B48" s="23"/>
      <c r="C48" s="29" t="s">
        <v>53</v>
      </c>
      <c r="D48" s="28">
        <f>_xll.DBRW($C$12,$D$15,$G$17,$G$15,D$20,$C48,$D$17)</f>
        <v>275244069.03377473</v>
      </c>
      <c r="E48" s="28">
        <f>_xll.DBRW($C$12,$D$15,$G$17,$G$15,E$20,$C48,$D$17)</f>
        <v>279288294.59032917</v>
      </c>
      <c r="F48" s="28">
        <f>_xll.DBRW($C$12,$D$15,$G$17,$G$15,F$20,$C48,$D$17)</f>
        <v>280403401.31768972</v>
      </c>
      <c r="G48" s="28">
        <f>_xll.DBRW($C$12,$D$15,$G$17,$G$15,G$20,$C48,$D$17)</f>
        <v>327882483.80474186</v>
      </c>
      <c r="H48" s="28">
        <f>_xll.DBRW($C$12,$D$15,$G$17,$G$15,H$20,$C48,$D$17)</f>
        <v>344342527.8014406</v>
      </c>
      <c r="I48" s="28">
        <f>_xll.DBRW($C$12,$D$15,$G$17,$G$15,I$20,$C48,$D$17)</f>
        <v>228837588.02680469</v>
      </c>
      <c r="J48" s="28">
        <f>_xll.DBRW($C$12,$D$15,$G$17,$G$15,J$20,$C48,$D$17)</f>
        <v>336072226.85546958</v>
      </c>
      <c r="K48" s="28">
        <f>_xll.DBRW($C$12,$D$15,$G$17,$G$15,K$20,$C48,$D$17)</f>
        <v>307309221.67144632</v>
      </c>
      <c r="L48" s="28">
        <f>_xll.DBRW($C$12,$D$15,$G$17,$G$15,L$20,$C48,$D$17)</f>
        <v>324423344.13271719</v>
      </c>
      <c r="M48" s="28">
        <f>_xll.DBRW($C$12,$D$15,$G$17,$G$15,M$20,$C48,$D$17)</f>
        <v>316272268.34020567</v>
      </c>
      <c r="N48" s="28">
        <f>_xll.DBRW($C$12,$D$15,$G$17,$G$15,N$20,$C48,$D$17)</f>
        <v>320600844.73325992</v>
      </c>
      <c r="O48" s="28">
        <f>_xll.DBRW($C$12,$D$15,$G$17,$G$15,O$20,$C48,$D$17)</f>
        <v>318216784.69589853</v>
      </c>
      <c r="P48" s="28">
        <f>_xll.DBRW($C$12,$D$15,$G$17,$G$15,P$20,$C48,$D$17)</f>
        <v>3658893055.003778</v>
      </c>
    </row>
    <row r="49" spans="1:16" s="24" customFormat="1" ht="15.75" thickTop="1" thickBot="1" x14ac:dyDescent="0.3">
      <c r="A49" s="23" t="str">
        <f>IF(_xll.TM1RPTELISCONSOLIDATED($C$21,$C49),IF(_xll.TM1RPTELLEV($C$21,$C49)&lt;=5,_xll.TM1RPTELLEV($C$21,$C49),"Default"),"Leaf")</f>
        <v>Leaf</v>
      </c>
      <c r="B49" s="23"/>
      <c r="C49" s="29" t="s">
        <v>54</v>
      </c>
      <c r="D49" s="28">
        <f>_xll.DBRW($C$12,$D$15,$G$17,$G$15,D$20,$C49,$D$17)</f>
        <v>24387.48639587967</v>
      </c>
      <c r="E49" s="28">
        <f>_xll.DBRW($C$12,$D$15,$G$17,$G$15,E$20,$C49,$D$17)</f>
        <v>23626.669088187366</v>
      </c>
      <c r="F49" s="28">
        <f>_xll.DBRW($C$12,$D$15,$G$17,$G$15,F$20,$C49,$D$17)</f>
        <v>24843.816524084803</v>
      </c>
      <c r="G49" s="28">
        <f>_xll.DBRW($C$12,$D$15,$G$17,$G$15,G$20,$C49,$D$17)</f>
        <v>23980.034472802748</v>
      </c>
      <c r="H49" s="28">
        <f>_xll.DBRW($C$12,$D$15,$G$17,$G$15,H$20,$C49,$D$17)</f>
        <v>24970.776966735848</v>
      </c>
      <c r="I49" s="28">
        <f>_xll.DBRW($C$12,$D$15,$G$17,$G$15,I$20,$C49,$D$17)</f>
        <v>26636.241710325587</v>
      </c>
      <c r="J49" s="28">
        <f>_xll.DBRW($C$12,$D$15,$G$17,$G$15,J$20,$C49,$D$17)</f>
        <v>26059.318633402516</v>
      </c>
      <c r="K49" s="28">
        <f>_xll.DBRW($C$12,$D$15,$G$17,$G$15,K$20,$C49,$D$17)</f>
        <v>26475.98530006918</v>
      </c>
      <c r="L49" s="28">
        <f>_xll.DBRW($C$12,$D$15,$G$17,$G$15,L$20,$C49,$D$17)</f>
        <v>27677.908376992254</v>
      </c>
      <c r="M49" s="28">
        <f>_xll.DBRW($C$12,$D$15,$G$17,$G$15,M$20,$C49,$D$17)</f>
        <v>29054.510941094824</v>
      </c>
      <c r="N49" s="28">
        <f>_xll.DBRW($C$12,$D$15,$G$17,$G$15,N$20,$C49,$D$17)</f>
        <v>31564.143269958862</v>
      </c>
      <c r="O49" s="28">
        <f>_xll.DBRW($C$12,$D$15,$G$17,$G$15,O$20,$C49,$D$17)</f>
        <v>34111.406781752179</v>
      </c>
      <c r="P49" s="28">
        <f>_xll.DBRW($C$12,$D$15,$G$17,$G$15,P$20,$C49,$D$17)</f>
        <v>323388.29846128583</v>
      </c>
    </row>
    <row r="50" spans="1:16" ht="15.75" thickTop="1" x14ac:dyDescent="0.25"/>
  </sheetData>
  <dataValidations count="1">
    <dataValidation type="list" allowBlank="1" showInputMessage="1" showErrorMessage="1" sqref="J15" xr:uid="{40046B4F-FEF9-46F2-8D97-D1186A5FBF8C}">
      <formula1>"S,N"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Planilha3</vt:lpstr>
      <vt:lpstr>Planilha3!TM1RPTDATARNG51763190</vt:lpstr>
      <vt:lpstr>Planilha3!TM1RPTFMTIDCOL51763190</vt:lpstr>
      <vt:lpstr>Planilha3!TM1RPTFMTRNG51763190</vt:lpstr>
      <vt:lpstr>Planilha3!TM1RPTQRYRNG51763190</vt:lpstr>
      <vt:lpstr>Planilha3!TM1RPTVIEWRNG51763190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Miranda</dc:creator>
  <cp:lastModifiedBy>Felipe Miranda</cp:lastModifiedBy>
  <dcterms:created xsi:type="dcterms:W3CDTF">2021-07-09T17:03:31Z</dcterms:created>
  <dcterms:modified xsi:type="dcterms:W3CDTF">2021-07-09T17:36:37Z</dcterms:modified>
</cp:coreProperties>
</file>