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consultores-my.sharepoint.com/personal/fmorais_ctiglobal_com/Documents/Área de Trabalho/"/>
    </mc:Choice>
  </mc:AlternateContent>
  <xr:revisionPtr revIDLastSave="0" documentId="8_{EC38FFFA-DD17-4467-B9DC-85EF3B9D82FA}" xr6:coauthVersionLast="47" xr6:coauthVersionMax="47" xr10:uidLastSave="{00000000-0000-0000-0000-000000000000}"/>
  <bookViews>
    <workbookView xWindow="-108" yWindow="-108" windowWidth="23256" windowHeight="12456" firstSheet="1" activeTab="1" xr2:uid="{6DA58E72-8150-449F-8B65-98267DAE6CE0}"/>
  </bookViews>
  <sheets>
    <sheet name="Cognos_Office_Connection_Cache" sheetId="2" state="veryHidden" r:id="rId1"/>
    <sheet name="Planilha1" sheetId="1" r:id="rId2"/>
  </sheets>
  <definedNames>
    <definedName name="ID" localSheetId="0" hidden="1">"b6a6b2e0-f36d-46aa-904b-4c83992f1200"</definedName>
    <definedName name="ID" localSheetId="1" hidden="1">"7db1eb0f-a03f-4a40-a2da-916c58e33dde"</definedName>
    <definedName name="TM1RPTDATARNG61695917" localSheetId="1">Planilha1!$24:$35</definedName>
    <definedName name="TM1RPTFMTIDCOL61695917" localSheetId="1">Planilha1!$B$3:$B$12</definedName>
    <definedName name="TM1RPTFMTRNG61695917" localSheetId="1">Planilha1!$C$3:$P$12</definedName>
    <definedName name="TM1RPTQRYRNG61695917" localSheetId="1">Planilha1!$C$13</definedName>
    <definedName name="TM1RPTVIEWRNG61695917" localSheetId="1">Planilha1!$C$14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B25" i="1" l="1"/>
  <c r="B26" i="1"/>
  <c r="B27" i="1"/>
  <c r="B28" i="1"/>
  <c r="B29" i="1"/>
  <c r="B33" i="1"/>
  <c r="B34" i="1"/>
  <c r="B30" i="1"/>
  <c r="B32" i="1"/>
  <c r="B35" i="1"/>
  <c r="B31" i="1"/>
  <c r="K20" i="1"/>
  <c r="K19" i="1"/>
  <c r="B24" i="1"/>
  <c r="D20" i="1"/>
  <c r="K21" i="1"/>
  <c r="C14" i="1"/>
  <c r="M33" i="1"/>
  <c r="O34" i="1"/>
  <c r="J31" i="1"/>
  <c r="F33" i="1"/>
  <c r="H34" i="1"/>
  <c r="J35" i="1"/>
  <c r="I30" i="1"/>
  <c r="K31" i="1"/>
  <c r="E32" i="1"/>
  <c r="M32" i="1"/>
  <c r="G33" i="1"/>
  <c r="O33" i="1"/>
  <c r="I34" i="1"/>
  <c r="K35" i="1"/>
  <c r="O30" i="1"/>
  <c r="I31" i="1"/>
  <c r="K32" i="1"/>
  <c r="G34" i="1"/>
  <c r="I35" i="1"/>
  <c r="P30" i="1"/>
  <c r="L32" i="1"/>
  <c r="N33" i="1"/>
  <c r="D31" i="1"/>
  <c r="N32" i="1"/>
  <c r="H33" i="1"/>
  <c r="P33" i="1"/>
  <c r="J34" i="1"/>
  <c r="D35" i="1"/>
  <c r="L35" i="1"/>
  <c r="G30" i="1"/>
  <c r="E33" i="1"/>
  <c r="H30" i="1"/>
  <c r="D32" i="1"/>
  <c r="P34" i="1"/>
  <c r="J30" i="1"/>
  <c r="L31" i="1"/>
  <c r="F32" i="1"/>
  <c r="K30" i="1"/>
  <c r="E31" i="1"/>
  <c r="M31" i="1"/>
  <c r="G32" i="1"/>
  <c r="O32" i="1"/>
  <c r="I33" i="1"/>
  <c r="K34" i="1"/>
  <c r="E35" i="1"/>
  <c r="M35" i="1"/>
  <c r="F35" i="1"/>
  <c r="N35" i="1"/>
  <c r="H32" i="1"/>
  <c r="J33" i="1"/>
  <c r="L34" i="1"/>
  <c r="E30" i="1"/>
  <c r="E34" i="1"/>
  <c r="M34" i="1"/>
  <c r="G35" i="1"/>
  <c r="O35" i="1"/>
  <c r="D30" i="1"/>
  <c r="L30" i="1"/>
  <c r="F31" i="1"/>
  <c r="N31" i="1"/>
  <c r="P32" i="1"/>
  <c r="D34" i="1"/>
  <c r="M30" i="1"/>
  <c r="G31" i="1"/>
  <c r="O31" i="1"/>
  <c r="I32" i="1"/>
  <c r="K33" i="1"/>
  <c r="F30" i="1"/>
  <c r="N30" i="1"/>
  <c r="H31" i="1"/>
  <c r="P31" i="1"/>
  <c r="J32" i="1"/>
  <c r="D33" i="1"/>
  <c r="L33" i="1"/>
  <c r="F34" i="1"/>
  <c r="N34" i="1"/>
  <c r="H35" i="1"/>
  <c r="P35" i="1"/>
  <c r="I28" i="1"/>
  <c r="G28" i="1"/>
  <c r="O28" i="1"/>
  <c r="I29" i="1"/>
  <c r="H28" i="1"/>
  <c r="P28" i="1"/>
  <c r="J29" i="1"/>
  <c r="E29" i="1"/>
  <c r="M29" i="1"/>
  <c r="K28" i="1"/>
  <c r="D28" i="1"/>
  <c r="L28" i="1"/>
  <c r="F29" i="1"/>
  <c r="N29" i="1"/>
  <c r="K29" i="1"/>
  <c r="J28" i="1"/>
  <c r="D29" i="1"/>
  <c r="L29" i="1"/>
  <c r="E28" i="1"/>
  <c r="M28" i="1"/>
  <c r="G29" i="1"/>
  <c r="O29" i="1"/>
  <c r="F28" i="1"/>
  <c r="N28" i="1"/>
  <c r="H29" i="1"/>
  <c r="P29" i="1"/>
  <c r="P26" i="1"/>
  <c r="I26" i="1"/>
  <c r="K27" i="1"/>
  <c r="O26" i="1"/>
  <c r="J27" i="1"/>
  <c r="J26" i="1"/>
  <c r="D27" i="1"/>
  <c r="L27" i="1"/>
  <c r="I27" i="1"/>
  <c r="N27" i="1"/>
  <c r="H26" i="1"/>
  <c r="K26" i="1"/>
  <c r="M27" i="1"/>
  <c r="L26" i="1"/>
  <c r="E26" i="1"/>
  <c r="M26" i="1"/>
  <c r="G27" i="1"/>
  <c r="O27" i="1"/>
  <c r="G26" i="1"/>
  <c r="E27" i="1"/>
  <c r="D26" i="1"/>
  <c r="F27" i="1"/>
  <c r="F26" i="1"/>
  <c r="N26" i="1"/>
  <c r="H27" i="1"/>
  <c r="P27" i="1"/>
  <c r="J25" i="1"/>
  <c r="K25" i="1"/>
  <c r="L25" i="1"/>
  <c r="M25" i="1"/>
  <c r="N25" i="1"/>
  <c r="D25" i="1"/>
  <c r="F25" i="1"/>
  <c r="G25" i="1"/>
  <c r="O25" i="1"/>
  <c r="I25" i="1"/>
  <c r="E25" i="1"/>
  <c r="H25" i="1"/>
  <c r="P25" i="1"/>
  <c r="C24" i="1"/>
  <c r="F24" i="1"/>
  <c r="D24" i="1"/>
  <c r="P24" i="1"/>
  <c r="I24" i="1"/>
  <c r="E24" i="1"/>
  <c r="N24" i="1"/>
  <c r="G24" i="1"/>
  <c r="O24" i="1"/>
  <c r="H24" i="1"/>
  <c r="J24" i="1"/>
  <c r="M24" i="1"/>
  <c r="L24" i="1"/>
  <c r="K24" i="1"/>
</calcChain>
</file>

<file path=xl/sharedStrings.xml><?xml version="1.0" encoding="utf-8"?>
<sst xmlns="http://schemas.openxmlformats.org/spreadsheetml/2006/main" count="41" uniqueCount="33">
  <si>
    <t>Phones</t>
  </si>
  <si>
    <t>3G Smart Phones</t>
  </si>
  <si>
    <t>4G Smart Phones</t>
  </si>
  <si>
    <t>Phone Only</t>
  </si>
  <si>
    <t>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</si>
  <si>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</si>
  <si>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</si>
  <si>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</si>
  <si>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</si>
  <si>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</si>
  <si>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</si>
  <si>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</si>
  <si>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</si>
  <si>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</si>
  <si>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</si>
  <si>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</si>
  <si>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</si>
  <si>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</si>
  <si>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[Begin Format Range]</t>
  </si>
  <si>
    <t>Default</t>
  </si>
  <si>
    <t>Leaf</t>
  </si>
  <si>
    <t>[End Format Range]</t>
  </si>
  <si>
    <t>Nome do elemento</t>
  </si>
  <si>
    <t>Organization</t>
  </si>
  <si>
    <t>Channel</t>
  </si>
  <si>
    <t>Version</t>
  </si>
  <si>
    <t>PCs</t>
  </si>
  <si>
    <t>Desktops</t>
  </si>
  <si>
    <t>Laptops</t>
  </si>
  <si>
    <t>Gaming</t>
  </si>
  <si>
    <t>Tablets</t>
  </si>
  <si>
    <t>10 Inch Tablets</t>
  </si>
  <si>
    <t>8 Inch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</si>
</sst>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-\ @"/>
    <numFmt numFmtId="169" formatCode="\+\ @"/>
  </numFmts>
  <fonts count="11" x14ac:knownFonts="1">
    <font>
      <sz val="11"/>
      <color theme="1"/>
      <name val="Aptos Narrow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b/>
      <sz val="10.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4">
    <xf numFmtId="0" fontId="0" fillId="0" borderId="0"/>
    <xf numFmtId="0" fontId="1" fillId="0" borderId="1" applyNumberFormat="0" applyFill="0" applyProtection="0">
      <alignment horizontal="center" vertical="center"/>
    </xf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2" fillId="0" borderId="2" applyFon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3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0" fontId="1" fillId="0" borderId="1" applyNumberFormat="0" applyFill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0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3" fontId="2" fillId="0" borderId="2" applyNumberFormat="0" applyBorder="0" applyAlignment="0" applyProtection="0"/>
    <xf numFmtId="0" fontId="2" fillId="0" borderId="2" applyNumberFormat="0" applyFill="0" applyAlignment="0" applyProtection="0"/>
    <xf numFmtId="0" fontId="2" fillId="0" borderId="2" applyNumberFormat="0" applyFill="0" applyAlignment="0" applyProtection="0"/>
    <xf numFmtId="0" fontId="2" fillId="0" borderId="2">
      <alignment horizontal="right" vertical="center"/>
    </xf>
    <xf numFmtId="3" fontId="2" fillId="2" borderId="2">
      <alignment horizontal="center" vertical="center"/>
    </xf>
    <xf numFmtId="0" fontId="2" fillId="2" borderId="2">
      <alignment horizontal="right" vertical="center"/>
    </xf>
    <xf numFmtId="0" fontId="1" fillId="0" borderId="3">
      <alignment horizontal="left" vertical="center"/>
    </xf>
    <xf numFmtId="0" fontId="1" fillId="0" borderId="4">
      <alignment horizontal="center" vertical="center"/>
    </xf>
    <xf numFmtId="0" fontId="3" fillId="0" borderId="5">
      <alignment horizontal="center" vertical="center"/>
    </xf>
    <xf numFmtId="0" fontId="2" fillId="3" borderId="2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4">
      <alignment horizontal="center" vertical="center"/>
    </xf>
    <xf numFmtId="0" fontId="1" fillId="0" borderId="4">
      <alignment horizontal="center" vertical="center"/>
    </xf>
    <xf numFmtId="3" fontId="2" fillId="0" borderId="2" applyFont="0" applyFill="0" applyAlignment="0" applyProtection="0"/>
    <xf numFmtId="0" fontId="2" fillId="0" borderId="2" applyFill="0" applyAlignment="0" applyProtection="0"/>
    <xf numFmtId="0" fontId="1" fillId="0" borderId="1" applyFill="0" applyAlignment="0" applyProtection="0"/>
    <xf numFmtId="3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1" applyFill="0" applyAlignment="0" applyProtection="0"/>
    <xf numFmtId="0" fontId="1" fillId="0" borderId="3">
      <alignment horizontal="left" vertical="center"/>
    </xf>
    <xf numFmtId="3" fontId="1" fillId="0" borderId="1" applyFill="0" applyAlignment="0" applyProtection="0"/>
    <xf numFmtId="3" fontId="4" fillId="0" borderId="2"/>
    <xf numFmtId="3" fontId="5" fillId="0" borderId="2"/>
    <xf numFmtId="0" fontId="1" fillId="0" borderId="4">
      <alignment horizontal="left" vertical="top"/>
    </xf>
    <xf numFmtId="0" fontId="6" fillId="0" borderId="2"/>
    <xf numFmtId="0" fontId="1" fillId="0" borderId="4">
      <alignment horizontal="left" vertical="center"/>
    </xf>
    <xf numFmtId="0" fontId="2" fillId="2" borderId="6"/>
    <xf numFmtId="3" fontId="2" fillId="0" borderId="2">
      <alignment horizontal="right" vertical="center"/>
    </xf>
    <xf numFmtId="0" fontId="1" fillId="0" borderId="4">
      <alignment horizontal="right" vertical="center"/>
    </xf>
    <xf numFmtId="0" fontId="2" fillId="0" borderId="5">
      <alignment horizontal="center" vertical="center"/>
    </xf>
    <xf numFmtId="3" fontId="2" fillId="0" borderId="2"/>
    <xf numFmtId="3" fontId="2" fillId="0" borderId="2"/>
    <xf numFmtId="0" fontId="2" fillId="0" borderId="5">
      <alignment horizontal="center" vertical="center" wrapText="1"/>
    </xf>
    <xf numFmtId="0" fontId="7" fillId="0" borderId="5">
      <alignment horizontal="left" vertical="center" indent="1"/>
    </xf>
    <xf numFmtId="0" fontId="8" fillId="0" borderId="2"/>
    <xf numFmtId="0" fontId="1" fillId="0" borderId="3">
      <alignment horizontal="left" vertical="center"/>
    </xf>
    <xf numFmtId="3" fontId="2" fillId="0" borderId="2">
      <alignment horizontal="center" vertical="center"/>
    </xf>
    <xf numFmtId="0" fontId="1" fillId="0" borderId="4">
      <alignment horizontal="center" vertical="center"/>
    </xf>
    <xf numFmtId="0" fontId="1" fillId="0" borderId="4">
      <alignment horizontal="center" vertical="center"/>
    </xf>
    <xf numFmtId="0" fontId="1" fillId="0" borderId="3">
      <alignment horizontal="left" vertical="center"/>
    </xf>
    <xf numFmtId="0" fontId="1" fillId="0" borderId="3">
      <alignment horizontal="left" vertical="center"/>
    </xf>
    <xf numFmtId="0" fontId="9" fillId="0" borderId="2"/>
  </cellStyleXfs>
  <cellXfs count="35">
    <xf numFmtId="0" fontId="0" fillId="0" borderId="0" xfId="0"/>
    <xf numFmtId="0" fontId="0" fillId="0" borderId="0" xfId="0" quotePrefix="1"/>
    <xf numFmtId="0" fontId="2" fillId="0" borderId="0" xfId="19" applyNumberFormat="1"/>
    <xf numFmtId="0" fontId="2" fillId="0" borderId="0" xfId="20" applyNumberFormat="1"/>
    <xf numFmtId="0" fontId="2" fillId="0" borderId="0" xfId="21" applyNumberFormat="1"/>
    <xf numFmtId="0" fontId="1" fillId="0" borderId="1" xfId="13" applyNumberFormat="1"/>
    <xf numFmtId="3" fontId="2" fillId="0" borderId="2" xfId="5"/>
    <xf numFmtId="0" fontId="2" fillId="0" borderId="0" xfId="22" applyNumberFormat="1"/>
    <xf numFmtId="0" fontId="1" fillId="0" borderId="1" xfId="14" applyNumberFormat="1"/>
    <xf numFmtId="3" fontId="2" fillId="0" borderId="2" xfId="6"/>
    <xf numFmtId="0" fontId="2" fillId="0" borderId="0" xfId="23" applyNumberFormat="1" applyBorder="1"/>
    <xf numFmtId="0" fontId="1" fillId="0" borderId="1" xfId="15" applyNumberFormat="1"/>
    <xf numFmtId="3" fontId="2" fillId="0" borderId="2" xfId="7"/>
    <xf numFmtId="0" fontId="2" fillId="0" borderId="0" xfId="24" applyNumberFormat="1" applyBorder="1"/>
    <xf numFmtId="0" fontId="1" fillId="0" borderId="1" xfId="16" applyNumberFormat="1"/>
    <xf numFmtId="3" fontId="2" fillId="0" borderId="2" xfId="8"/>
    <xf numFmtId="0" fontId="2" fillId="0" borderId="0" xfId="18" quotePrefix="1" applyNumberFormat="1"/>
    <xf numFmtId="0" fontId="2" fillId="0" borderId="0" xfId="18" applyNumberFormat="1"/>
    <xf numFmtId="0" fontId="1" fillId="0" borderId="1" xfId="10" applyNumberFormat="1"/>
    <xf numFmtId="3" fontId="2" fillId="0" borderId="2" xfId="2"/>
    <xf numFmtId="0" fontId="2" fillId="0" borderId="0" xfId="25" quotePrefix="1" applyNumberFormat="1" applyBorder="1"/>
    <xf numFmtId="0" fontId="2" fillId="0" borderId="0" xfId="25" applyNumberFormat="1" applyBorder="1"/>
    <xf numFmtId="0" fontId="1" fillId="0" borderId="1" xfId="17" applyNumberFormat="1"/>
    <xf numFmtId="3" fontId="2" fillId="0" borderId="2" xfId="9"/>
    <xf numFmtId="0" fontId="10" fillId="4" borderId="1" xfId="11" applyNumberFormat="1" applyFont="1" applyFill="1"/>
    <xf numFmtId="3" fontId="10" fillId="4" borderId="2" xfId="3" applyFont="1" applyFill="1"/>
    <xf numFmtId="0" fontId="1" fillId="5" borderId="1" xfId="12" applyNumberFormat="1" applyFill="1"/>
    <xf numFmtId="3" fontId="2" fillId="5" borderId="2" xfId="4" applyFill="1"/>
    <xf numFmtId="168" fontId="10" fillId="4" borderId="1" xfId="11" applyNumberFormat="1" applyFont="1" applyFill="1" applyAlignment="1"/>
    <xf numFmtId="168" fontId="1" fillId="5" borderId="1" xfId="12" applyNumberFormat="1" applyFill="1" applyAlignment="1">
      <alignment horizontal="left" indent="1"/>
    </xf>
    <xf numFmtId="169" fontId="1" fillId="0" borderId="1" xfId="13" applyNumberFormat="1" applyAlignment="1">
      <alignment horizontal="left" indent="2"/>
    </xf>
    <xf numFmtId="0" fontId="10" fillId="4" borderId="1" xfId="1" quotePrefix="1" applyFont="1" applyFill="1">
      <alignment horizontal="center" vertical="center"/>
    </xf>
    <xf numFmtId="0" fontId="2" fillId="0" borderId="7" xfId="27" quotePrefix="1" applyBorder="1" applyAlignment="1">
      <alignment horizontal="right"/>
    </xf>
    <xf numFmtId="0" fontId="2" fillId="0" borderId="8" xfId="26" applyBorder="1" applyAlignment="1">
      <alignment horizontal="center"/>
    </xf>
    <xf numFmtId="0" fontId="2" fillId="0" borderId="8" xfId="26" applyNumberFormat="1" applyBorder="1" applyAlignment="1">
      <alignment horizontal="center"/>
    </xf>
  </cellXfs>
  <cellStyles count="74">
    <cellStyle name="AF Column - IBM Cognos" xfId="1" xr:uid="{066941DD-07D7-4AA5-B2C1-01E5E7BB4CC4}"/>
    <cellStyle name="AF Data - IBM Cognos" xfId="2" xr:uid="{1BFC2D5B-ABBA-40BC-85FD-99FD0D4102E2}"/>
    <cellStyle name="AF Data 0 - IBM Cognos" xfId="3" xr:uid="{E2378C55-496F-4E78-9162-F636F997CD3E}"/>
    <cellStyle name="AF Data 1 - IBM Cognos" xfId="4" xr:uid="{012EDDA3-E41E-4D9C-BF0C-D848D564B692}"/>
    <cellStyle name="AF Data 2 - IBM Cognos" xfId="5" xr:uid="{243D4365-AD10-4C52-9CC1-8C91E28E899A}"/>
    <cellStyle name="AF Data 3 - IBM Cognos" xfId="6" xr:uid="{EB996569-8A8A-4935-9F45-2341C915A307}"/>
    <cellStyle name="AF Data 4 - IBM Cognos" xfId="7" xr:uid="{842E26E8-53C4-4CFF-B274-F2695C69F1C8}"/>
    <cellStyle name="AF Data 5 - IBM Cognos" xfId="8" xr:uid="{287E3C9F-5ED9-4623-A347-4678FD51F30F}"/>
    <cellStyle name="AF Data Leaf - IBM Cognos" xfId="9" xr:uid="{37867743-9436-4B29-BE84-71280BE28E9A}"/>
    <cellStyle name="AF Header - IBM Cognos" xfId="10" xr:uid="{22654ACB-5CA1-4588-A732-CBFE246C33CF}"/>
    <cellStyle name="AF Header 0 - IBM Cognos" xfId="11" xr:uid="{69A57D9E-16DD-4829-A605-DBA2B913E017}"/>
    <cellStyle name="AF Header 1 - IBM Cognos" xfId="12" xr:uid="{FCEEB524-1E59-4832-B535-C1A44370ED94}"/>
    <cellStyle name="AF Header 2 - IBM Cognos" xfId="13" xr:uid="{9234AF2A-9A79-47F8-82FB-7E17866B8E65}"/>
    <cellStyle name="AF Header 3 - IBM Cognos" xfId="14" xr:uid="{A7DBC0DC-7134-403C-84A5-245BF40F2BC3}"/>
    <cellStyle name="AF Header 4 - IBM Cognos" xfId="15" xr:uid="{DDA56648-454F-46E6-888A-D2D157CEA2D7}"/>
    <cellStyle name="AF Header 5 - IBM Cognos" xfId="16" xr:uid="{1F164611-C740-4DBC-82A5-37BC891D71E2}"/>
    <cellStyle name="AF Header Leaf - IBM Cognos" xfId="17" xr:uid="{0944DDD1-A199-47DB-992F-B0F75BF602A8}"/>
    <cellStyle name="AF Row - IBM Cognos" xfId="18" xr:uid="{F92C23C9-FC66-4484-B548-3247C5C42FEA}"/>
    <cellStyle name="AF Row 0 - IBM Cognos" xfId="19" xr:uid="{387D5413-AFD9-4152-B2F4-CA88E9A86F13}"/>
    <cellStyle name="AF Row 1 - IBM Cognos" xfId="20" xr:uid="{A3124A74-CB55-48CE-AE59-2CCA323B9D08}"/>
    <cellStyle name="AF Row 2 - IBM Cognos" xfId="21" xr:uid="{0FC7A573-4FA5-4F31-9333-9410E220550C}"/>
    <cellStyle name="AF Row 3 - IBM Cognos" xfId="22" xr:uid="{CF404F8D-657C-463C-87C6-BA41F851AF46}"/>
    <cellStyle name="AF Row 4 - IBM Cognos" xfId="23" xr:uid="{25685F4D-039F-4A14-B74F-476EE6EBDB86}"/>
    <cellStyle name="AF Row 5 - IBM Cognos" xfId="24" xr:uid="{73C7E502-744B-4D17-A163-04EE968FF146}"/>
    <cellStyle name="AF Row Leaf - IBM Cognos" xfId="25" xr:uid="{9C82C41C-A3D0-457E-9AF2-F1ACA29B4B8A}"/>
    <cellStyle name="AF Subnm - IBM Cognos" xfId="26" xr:uid="{CAE77848-F3AC-46C9-B892-94EB6023DB0D}"/>
    <cellStyle name="AF Title - IBM Cognos" xfId="27" xr:uid="{902C8E35-E814-4098-B283-066D072105BD}"/>
    <cellStyle name="Calculated Column - IBM Cognos" xfId="28" xr:uid="{9C9F4D1F-3702-4DDF-8D84-03D5B1483232}"/>
    <cellStyle name="Calculated Column Name - IBM Cognos" xfId="29" xr:uid="{E27D7330-740B-4125-A5AD-0551F6DC1FF4}"/>
    <cellStyle name="Calculated Row - IBM Cognos" xfId="30" xr:uid="{5D9257EE-0249-4707-9147-0942387F0C0D}"/>
    <cellStyle name="Calculated Row Name - IBM Cognos" xfId="31" xr:uid="{C44B63A1-9BE5-4BB3-9855-F3BE4A808BBD}"/>
    <cellStyle name="Column Name - IBM Cognos" xfId="32" xr:uid="{8A091467-154E-4CE6-90CB-B36E47211393}"/>
    <cellStyle name="Column Template - IBM Cognos" xfId="33" xr:uid="{725E02CA-2555-4A1A-AD96-F6AE70041027}"/>
    <cellStyle name="Differs From Base - IBM Cognos" xfId="34" xr:uid="{F1BF9A1D-BBF3-41B0-B2E1-FBE51C753A72}"/>
    <cellStyle name="DQR Column 0 - IBM Cognos" xfId="35" xr:uid="{1A3A71D2-2EC5-4AD0-A649-8B7863B785EF}"/>
    <cellStyle name="DQR Column 1 - IBM Cognos" xfId="36" xr:uid="{17241D72-3079-407C-BD10-174F3C94D091}"/>
    <cellStyle name="DQR Column 2 - IBM Cognos" xfId="37" xr:uid="{BFAD5216-CF08-42E4-BEAE-1399AD7DE267}"/>
    <cellStyle name="DQR Column 3 - IBM Cognos" xfId="38" xr:uid="{3864568F-98EF-4E72-8010-D27EE46C7EB6}"/>
    <cellStyle name="DQR Column 4 - IBM Cognos" xfId="39" xr:uid="{1FA73993-4900-4301-BABF-E37D3A679509}"/>
    <cellStyle name="DQR Column 5 - IBM Cognos" xfId="40" xr:uid="{9F160815-C5ED-4DE1-A740-454A8E1A6C59}"/>
    <cellStyle name="DQR Column Default - IBM Cognos" xfId="41" xr:uid="{2775ABB1-6152-4F43-90DE-4E81407B32A5}"/>
    <cellStyle name="DQR Column Leaf - IBM Cognos" xfId="42" xr:uid="{6988159B-FCCC-4B72-B60C-7B11A5A94D4F}"/>
    <cellStyle name="DQR Data Default - IBM Cognos" xfId="43" xr:uid="{A2A71C84-D893-453B-B0EC-70C1C0904B8F}"/>
    <cellStyle name="DQR Default - IBM Cognos" xfId="44" xr:uid="{2F4EB288-594A-4C05-B426-8F8D9F2FB059}"/>
    <cellStyle name="DQR Row 0 - IBM Cognos" xfId="45" xr:uid="{711F0599-A663-4E4F-955F-4D4631B8EADF}"/>
    <cellStyle name="DQR Row 1 - IBM Cognos" xfId="46" xr:uid="{3CC9821F-839D-43D5-A5CD-34AD66ECC118}"/>
    <cellStyle name="DQR Row 2 - IBM Cognos" xfId="47" xr:uid="{E51EA1FD-FC89-442B-B8B2-80DCC0F266B3}"/>
    <cellStyle name="DQR Row 3 - IBM Cognos" xfId="48" xr:uid="{56C776DE-8EF9-4338-BE35-A3628E40059A}"/>
    <cellStyle name="DQR Row 4 - IBM Cognos" xfId="49" xr:uid="{4C2E52FE-BE04-4646-93FE-50A9C501F1BF}"/>
    <cellStyle name="DQR Row 5 - IBM Cognos" xfId="50" xr:uid="{C4ACB404-CC30-43DF-B17E-EE847EBE98F1}"/>
    <cellStyle name="DQR Row Default - IBM Cognos" xfId="51" xr:uid="{0E26A234-D7D9-4F63-8D4D-5FCFE6E89BED}"/>
    <cellStyle name="DQR Row Leaf - IBM Cognos" xfId="52" xr:uid="{D97A08F2-FDCA-4BEF-BD40-DFAE30AD6BF1}"/>
    <cellStyle name="Edit - IBM Cognos" xfId="53" xr:uid="{0F6F75CD-F8C1-4CF2-B50E-4E9715EA9413}"/>
    <cellStyle name="Formula - IBM Cognos" xfId="54" xr:uid="{0917A621-F405-4A23-A6C1-B08986E0490E}"/>
    <cellStyle name="Group Name - IBM Cognos" xfId="55" xr:uid="{6A23EC8D-F5E3-476F-8031-C4C3816E2C89}"/>
    <cellStyle name="Hold Values - IBM Cognos" xfId="56" xr:uid="{A1C78321-4A22-439C-8B14-8B538056DFDC}"/>
    <cellStyle name="List Name - IBM Cognos" xfId="57" xr:uid="{A6B45504-19D5-4C2D-9D13-87954A793D39}"/>
    <cellStyle name="Locked - IBM Cognos" xfId="58" xr:uid="{87820235-E87E-4966-B5B8-7D13CCFC6847}"/>
    <cellStyle name="Measure - IBM Cognos" xfId="59" xr:uid="{EBEE2463-954D-49FE-99F9-FCB37E1A2507}"/>
    <cellStyle name="Measure Header - IBM Cognos" xfId="60" xr:uid="{2EFA2C88-BC29-4FCC-B6E8-9FDBD12E8C02}"/>
    <cellStyle name="Measure Name - IBM Cognos" xfId="61" xr:uid="{B654B5FE-A666-4A80-A356-616418F214FF}"/>
    <cellStyle name="Measure Summary - IBM Cognos" xfId="62" xr:uid="{FFC6F3B3-7D9C-41BA-9FEB-651D2CB9C417}"/>
    <cellStyle name="Measure Summary TM1 - IBM Cognos" xfId="63" xr:uid="{9044D1DB-3DB4-43F5-90B3-5A3E44B78E1F}"/>
    <cellStyle name="Measure Template - IBM Cognos" xfId="64" xr:uid="{C3106A2C-4766-4285-AF28-13669340664A}"/>
    <cellStyle name="More - IBM Cognos" xfId="65" xr:uid="{B354A8EE-FEFF-40DC-B166-ED1234C3C568}"/>
    <cellStyle name="Normal" xfId="0" builtinId="0" customBuiltin="1"/>
    <cellStyle name="Pending Change - IBM Cognos" xfId="66" xr:uid="{02CB8E51-FF64-4A51-A313-5E4708ADCD13}"/>
    <cellStyle name="Row Name - IBM Cognos" xfId="67" xr:uid="{D1E5B612-0564-4956-8905-1A19F4150585}"/>
    <cellStyle name="Row Template - IBM Cognos" xfId="68" xr:uid="{2EE30E14-AD35-41D8-A3E7-845F03BE9FC0}"/>
    <cellStyle name="Summary Column Name - IBM Cognos" xfId="69" xr:uid="{427D720F-2B73-42EB-8069-F4D71D61718A}"/>
    <cellStyle name="Summary Column Name TM1 - IBM Cognos" xfId="70" xr:uid="{41ADF9AC-38D9-459A-865C-BDE1F3A5EC81}"/>
    <cellStyle name="Summary Row Name - IBM Cognos" xfId="71" xr:uid="{AC51438E-3824-4EE4-9883-4B1015C0FAB1}"/>
    <cellStyle name="Summary Row Name TM1 - IBM Cognos" xfId="72" xr:uid="{10345651-22E2-4D54-BE86-7F1484294748}"/>
    <cellStyle name="Unsaved Change - IBM Cognos" xfId="73" xr:uid="{A3EDB62F-50F8-4FD0-A317-6811038B07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Planilha1!$D$24:$O$24</c:f>
              <c:numCache>
                <c:formatCode>#,##0</c:formatCode>
                <c:ptCount val="12"/>
                <c:pt idx="0">
                  <c:v>27141.992107961378</c:v>
                </c:pt>
                <c:pt idx="1">
                  <c:v>23709.060071573869</c:v>
                </c:pt>
                <c:pt idx="2">
                  <c:v>23969.085651224272</c:v>
                </c:pt>
                <c:pt idx="3">
                  <c:v>24748.598383907025</c:v>
                </c:pt>
                <c:pt idx="4">
                  <c:v>23044.958032408151</c:v>
                </c:pt>
                <c:pt idx="5">
                  <c:v>23423.67632560898</c:v>
                </c:pt>
                <c:pt idx="6">
                  <c:v>26410.625015107322</c:v>
                </c:pt>
                <c:pt idx="7">
                  <c:v>24196.204581716785</c:v>
                </c:pt>
                <c:pt idx="8">
                  <c:v>25314.395449863536</c:v>
                </c:pt>
                <c:pt idx="9">
                  <c:v>25982.421464230432</c:v>
                </c:pt>
                <c:pt idx="10">
                  <c:v>28217.292428020235</c:v>
                </c:pt>
                <c:pt idx="11">
                  <c:v>32456.440577228524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E-491D-9176-E547569C1C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01183"/>
        <c:axId val="49302143"/>
      </c:barChart>
      <c:catAx>
        <c:axId val="49301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02143"/>
        <c:crosses val="autoZero"/>
        <c:auto val="1"/>
        <c:lblAlgn val="ctr"/>
        <c:lblOffset val="100"/>
        <c:noMultiLvlLbl val="0"/>
      </c:catAx>
      <c:valAx>
        <c:axId val="493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01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1744980</xdr:colOff>
      <xdr:row>36</xdr:row>
      <xdr:rowOff>15240</xdr:rowOff>
    </xdr:from>
    <xdr:to>
      <xdr:col>15</xdr:col>
      <xdr:colOff>502920</xdr:colOff>
      <xdr:row>44</xdr:row>
      <xdr:rowOff>91440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00E51-9EAB-946B-658E-CBBF8D4F49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hyperlink" Target="mailto:=@TM1RPTROW($C$14;%22smartco:product%22;%22Default%22;;%22Caption_Default%22)" TargetMode="External"/><Relationship Id="rId1" Type="http://schemas.openxmlformats.org/officeDocument/2006/relationships/hyperlink" Target="mailto:=@TM1RPTROW($C$14;%22smartco:product%22;%22Default%22;;%22Caption_Default%22)" TargetMode="External"/><Relationship Id="rId6" Type="http://schemas.openxmlformats.org/officeDocument/2006/relationships/drawing" Target="../drawings/drawing1.xml"/><Relationship Id="rId5" Type="http://schemas.openxmlformats.org/officeDocument/2006/relationships/customProperty" Target="../customProperty4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6942-BCAF-4157-BAA0-70CDA8088E4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32988-D768-4B58-B06A-067BD4EE3F15}">
  <dimension ref="B1:P35"/>
  <sheetViews>
    <sheetView showGridLines="0" tabSelected="1" topLeftCell="A18" workbookViewId="0"/>
  </sheetViews>
  <sheetFormatPr defaultRowHeight="14.4" x14ac:dyDescent="0.3"/>
  <cols>
    <col min="1" max="1" width="2.77734375" customWidth="1"/>
    <col min="2" max="2" width="25.77734375" hidden="1" customWidth="1"/>
    <col min="3" max="3" width="25.77734375" customWidth="1"/>
    <col min="4" max="16" width="7.88671875" customWidth="1"/>
  </cols>
  <sheetData>
    <row r="1" spans="2:16" hidden="1" x14ac:dyDescent="0.3"/>
    <row r="2" spans="2:16" hidden="1" x14ac:dyDescent="0.3"/>
    <row r="3" spans="2:16" ht="15" hidden="1" thickBot="1" x14ac:dyDescent="0.35">
      <c r="B3" s="1" t="s">
        <v>18</v>
      </c>
    </row>
    <row r="4" spans="2:16" s="2" customFormat="1" ht="15" hidden="1" thickBot="1" x14ac:dyDescent="0.35">
      <c r="B4" s="2">
        <v>0</v>
      </c>
      <c r="C4" s="24" t="s">
        <v>22</v>
      </c>
      <c r="D4" s="25">
        <v>123.456789</v>
      </c>
      <c r="E4" s="25">
        <v>123.456789</v>
      </c>
      <c r="F4" s="25">
        <v>123.456789</v>
      </c>
      <c r="G4" s="25">
        <v>123.456789</v>
      </c>
      <c r="H4" s="25">
        <v>123.456789</v>
      </c>
      <c r="I4" s="25">
        <v>123.456789</v>
      </c>
      <c r="J4" s="25">
        <v>123.456789</v>
      </c>
      <c r="K4" s="25">
        <v>123.456789</v>
      </c>
      <c r="L4" s="25">
        <v>123.456789</v>
      </c>
      <c r="M4" s="25">
        <v>123.456789</v>
      </c>
      <c r="N4" s="25">
        <v>123.456789</v>
      </c>
      <c r="O4" s="25">
        <v>123.456789</v>
      </c>
      <c r="P4" s="25">
        <v>123.456789</v>
      </c>
    </row>
    <row r="5" spans="2:16" s="3" customFormat="1" ht="15" hidden="1" thickBot="1" x14ac:dyDescent="0.35">
      <c r="B5" s="3">
        <v>1</v>
      </c>
      <c r="C5" s="26" t="s">
        <v>22</v>
      </c>
      <c r="D5" s="27">
        <v>123.456789</v>
      </c>
      <c r="E5" s="27">
        <v>123.456789</v>
      </c>
      <c r="F5" s="27">
        <v>123.456789</v>
      </c>
      <c r="G5" s="27">
        <v>123.456789</v>
      </c>
      <c r="H5" s="27">
        <v>123.456789</v>
      </c>
      <c r="I5" s="27">
        <v>123.456789</v>
      </c>
      <c r="J5" s="27">
        <v>123.456789</v>
      </c>
      <c r="K5" s="27">
        <v>123.456789</v>
      </c>
      <c r="L5" s="27">
        <v>123.456789</v>
      </c>
      <c r="M5" s="27">
        <v>123.456789</v>
      </c>
      <c r="N5" s="27">
        <v>123.456789</v>
      </c>
      <c r="O5" s="27">
        <v>123.456789</v>
      </c>
      <c r="P5" s="27">
        <v>123.456789</v>
      </c>
    </row>
    <row r="6" spans="2:16" s="4" customFormat="1" ht="15" hidden="1" thickBot="1" x14ac:dyDescent="0.35">
      <c r="B6" s="4">
        <v>2</v>
      </c>
      <c r="C6" s="5" t="s">
        <v>22</v>
      </c>
      <c r="D6" s="6">
        <v>123.456789</v>
      </c>
      <c r="E6" s="6">
        <v>123.456789</v>
      </c>
      <c r="F6" s="6">
        <v>123.456789</v>
      </c>
      <c r="G6" s="6">
        <v>123.456789</v>
      </c>
      <c r="H6" s="6">
        <v>123.456789</v>
      </c>
      <c r="I6" s="6">
        <v>123.456789</v>
      </c>
      <c r="J6" s="6">
        <v>123.456789</v>
      </c>
      <c r="K6" s="6">
        <v>123.456789</v>
      </c>
      <c r="L6" s="6">
        <v>123.456789</v>
      </c>
      <c r="M6" s="6">
        <v>123.456789</v>
      </c>
      <c r="N6" s="6">
        <v>123.456789</v>
      </c>
      <c r="O6" s="6">
        <v>123.456789</v>
      </c>
      <c r="P6" s="6">
        <v>123.456789</v>
      </c>
    </row>
    <row r="7" spans="2:16" s="7" customFormat="1" ht="15" hidden="1" thickBot="1" x14ac:dyDescent="0.35">
      <c r="B7" s="7">
        <v>3</v>
      </c>
      <c r="C7" s="8" t="s">
        <v>22</v>
      </c>
      <c r="D7" s="9">
        <v>123.456789</v>
      </c>
      <c r="E7" s="9">
        <v>123.456789</v>
      </c>
      <c r="F7" s="9">
        <v>123.456789</v>
      </c>
      <c r="G7" s="9">
        <v>123.456789</v>
      </c>
      <c r="H7" s="9">
        <v>123.456789</v>
      </c>
      <c r="I7" s="9">
        <v>123.456789</v>
      </c>
      <c r="J7" s="9">
        <v>123.456789</v>
      </c>
      <c r="K7" s="9">
        <v>123.456789</v>
      </c>
      <c r="L7" s="9">
        <v>123.456789</v>
      </c>
      <c r="M7" s="9">
        <v>123.456789</v>
      </c>
      <c r="N7" s="9">
        <v>123.456789</v>
      </c>
      <c r="O7" s="9">
        <v>123.456789</v>
      </c>
      <c r="P7" s="9">
        <v>123.456789</v>
      </c>
    </row>
    <row r="8" spans="2:16" s="10" customFormat="1" ht="15" hidden="1" thickBot="1" x14ac:dyDescent="0.35">
      <c r="B8" s="10">
        <v>4</v>
      </c>
      <c r="C8" s="11" t="s">
        <v>22</v>
      </c>
      <c r="D8" s="12">
        <v>123.456789</v>
      </c>
      <c r="E8" s="12">
        <v>123.456789</v>
      </c>
      <c r="F8" s="12">
        <v>123.456789</v>
      </c>
      <c r="G8" s="12">
        <v>123.456789</v>
      </c>
      <c r="H8" s="12">
        <v>123.456789</v>
      </c>
      <c r="I8" s="12">
        <v>123.456789</v>
      </c>
      <c r="J8" s="12">
        <v>123.456789</v>
      </c>
      <c r="K8" s="12">
        <v>123.456789</v>
      </c>
      <c r="L8" s="12">
        <v>123.456789</v>
      </c>
      <c r="M8" s="12">
        <v>123.456789</v>
      </c>
      <c r="N8" s="12">
        <v>123.456789</v>
      </c>
      <c r="O8" s="12">
        <v>123.456789</v>
      </c>
      <c r="P8" s="12">
        <v>123.456789</v>
      </c>
    </row>
    <row r="9" spans="2:16" s="13" customFormat="1" ht="15" hidden="1" thickBot="1" x14ac:dyDescent="0.35">
      <c r="B9" s="13">
        <v>5</v>
      </c>
      <c r="C9" s="14" t="s">
        <v>22</v>
      </c>
      <c r="D9" s="15">
        <v>123.456789</v>
      </c>
      <c r="E9" s="15">
        <v>123.456789</v>
      </c>
      <c r="F9" s="15">
        <v>123.456789</v>
      </c>
      <c r="G9" s="15">
        <v>123.456789</v>
      </c>
      <c r="H9" s="15">
        <v>123.456789</v>
      </c>
      <c r="I9" s="15">
        <v>123.456789</v>
      </c>
      <c r="J9" s="15">
        <v>123.456789</v>
      </c>
      <c r="K9" s="15">
        <v>123.456789</v>
      </c>
      <c r="L9" s="15">
        <v>123.456789</v>
      </c>
      <c r="M9" s="15">
        <v>123.456789</v>
      </c>
      <c r="N9" s="15">
        <v>123.456789</v>
      </c>
      <c r="O9" s="15">
        <v>123.456789</v>
      </c>
      <c r="P9" s="15">
        <v>123.456789</v>
      </c>
    </row>
    <row r="10" spans="2:16" s="17" customFormat="1" ht="15" hidden="1" thickBot="1" x14ac:dyDescent="0.35">
      <c r="B10" s="16" t="s">
        <v>19</v>
      </c>
      <c r="C10" s="18" t="s">
        <v>22</v>
      </c>
      <c r="D10" s="19">
        <v>123.456789</v>
      </c>
      <c r="E10" s="19">
        <v>123.456789</v>
      </c>
      <c r="F10" s="19">
        <v>123.456789</v>
      </c>
      <c r="G10" s="19">
        <v>123.456789</v>
      </c>
      <c r="H10" s="19">
        <v>123.456789</v>
      </c>
      <c r="I10" s="19">
        <v>123.456789</v>
      </c>
      <c r="J10" s="19">
        <v>123.456789</v>
      </c>
      <c r="K10" s="19">
        <v>123.456789</v>
      </c>
      <c r="L10" s="19">
        <v>123.456789</v>
      </c>
      <c r="M10" s="19">
        <v>123.456789</v>
      </c>
      <c r="N10" s="19">
        <v>123.456789</v>
      </c>
      <c r="O10" s="19">
        <v>123.456789</v>
      </c>
      <c r="P10" s="19">
        <v>123.456789</v>
      </c>
    </row>
    <row r="11" spans="2:16" s="21" customFormat="1" ht="15" hidden="1" thickBot="1" x14ac:dyDescent="0.35">
      <c r="B11" s="20" t="s">
        <v>20</v>
      </c>
      <c r="C11" s="22" t="s">
        <v>22</v>
      </c>
      <c r="D11" s="23">
        <v>123.456789</v>
      </c>
      <c r="E11" s="23">
        <v>123.456789</v>
      </c>
      <c r="F11" s="23">
        <v>123.456789</v>
      </c>
      <c r="G11" s="23">
        <v>123.456789</v>
      </c>
      <c r="H11" s="23">
        <v>123.456789</v>
      </c>
      <c r="I11" s="23">
        <v>123.456789</v>
      </c>
      <c r="J11" s="23">
        <v>123.456789</v>
      </c>
      <c r="K11" s="23">
        <v>123.456789</v>
      </c>
      <c r="L11" s="23">
        <v>123.456789</v>
      </c>
      <c r="M11" s="23">
        <v>123.456789</v>
      </c>
      <c r="N11" s="23">
        <v>123.456789</v>
      </c>
      <c r="O11" s="23">
        <v>123.456789</v>
      </c>
      <c r="P11" s="23">
        <v>123.456789</v>
      </c>
    </row>
    <row r="12" spans="2:16" hidden="1" x14ac:dyDescent="0.3">
      <c r="B12" s="1" t="s">
        <v>21</v>
      </c>
    </row>
    <row r="13" spans="2:16" hidden="1" x14ac:dyDescent="0.3"/>
    <row r="14" spans="2:16" hidden="1" x14ac:dyDescent="0.3">
      <c r="C14" t="str">
        <f>_xll.TM1RPTVIEW("smartco:Revenue:61695917",0,_xll.TM1RPTTITLE("smartco:organization",$K$19),_xll.TM1RPTTITLE("smartco:Revenue",$K$20),_xll.TM1RPTTITLE("smartco:Channel",$K$21),_xll.TM1RPTTITLE("smartco:Year",$D$19),_xll.TM1RPTTITLE("smartco:Version",$D$20),TM1RPTFMTRNG61695917,TM1RPTFMTIDCOL61695917)</f>
        <v>smartco:Revenue:61695917</v>
      </c>
    </row>
    <row r="15" spans="2:16" hidden="1" x14ac:dyDescent="0.3"/>
    <row r="16" spans="2:16" hidden="1" x14ac:dyDescent="0.3"/>
    <row r="17" spans="2:16" hidden="1" x14ac:dyDescent="0.3"/>
    <row r="19" spans="2:16" x14ac:dyDescent="0.3">
      <c r="C19" s="32" t="s">
        <v>17</v>
      </c>
      <c r="D19" s="34" t="str">
        <f>_xll.SUBNM("smartco:Year","Default","2020","Caption_Default")</f>
        <v>2020</v>
      </c>
      <c r="E19" s="33"/>
      <c r="J19" s="32" t="s">
        <v>23</v>
      </c>
      <c r="K19" s="33" t="str">
        <f>_xll.SUBNM("smartco:organization","Workflow","Total Company","Caption_Default")</f>
        <v>Total Company</v>
      </c>
      <c r="L19" s="33"/>
      <c r="M19" s="33"/>
      <c r="N19" s="33"/>
    </row>
    <row r="20" spans="2:16" x14ac:dyDescent="0.3">
      <c r="C20" s="32" t="s">
        <v>25</v>
      </c>
      <c r="D20" s="33" t="str">
        <f>_xll.SUBNM("smartco:Version","Current","Budget","Caption_Default")</f>
        <v>Budget</v>
      </c>
      <c r="E20" s="33"/>
      <c r="J20" s="32" t="s">
        <v>4</v>
      </c>
      <c r="K20" s="33" t="str">
        <f>_xll.SUBNM("smartco:Revenue","Report","Volume - Units","Caption_Default")</f>
        <v>Volume - Units</v>
      </c>
      <c r="L20" s="33"/>
      <c r="M20" s="33"/>
      <c r="N20" s="33"/>
    </row>
    <row r="21" spans="2:16" x14ac:dyDescent="0.3">
      <c r="J21" s="32" t="s">
        <v>24</v>
      </c>
      <c r="K21" s="33" t="str">
        <f>_xll.SUBNM("smartco:Channel","Default","Channel Total","Caption_Default")</f>
        <v>Channel Total</v>
      </c>
      <c r="L21" s="33"/>
      <c r="M21" s="33"/>
      <c r="N21" s="33"/>
    </row>
    <row r="22" spans="2:16" ht="15" thickBot="1" x14ac:dyDescent="0.35"/>
    <row r="23" spans="2:16" ht="15" thickBot="1" x14ac:dyDescent="0.35">
      <c r="D23" s="31" t="s">
        <v>5</v>
      </c>
      <c r="E23" s="31" t="s">
        <v>6</v>
      </c>
      <c r="F23" s="31" t="s">
        <v>7</v>
      </c>
      <c r="G23" s="31" t="s">
        <v>8</v>
      </c>
      <c r="H23" s="31" t="s">
        <v>9</v>
      </c>
      <c r="I23" s="31" t="s">
        <v>10</v>
      </c>
      <c r="J23" s="31" t="s">
        <v>11</v>
      </c>
      <c r="K23" s="31" t="s">
        <v>12</v>
      </c>
      <c r="L23" s="31" t="s">
        <v>13</v>
      </c>
      <c r="M23" s="31" t="s">
        <v>14</v>
      </c>
      <c r="N23" s="31" t="s">
        <v>15</v>
      </c>
      <c r="O23" s="31" t="s">
        <v>16</v>
      </c>
      <c r="P23" s="31" t="s">
        <v>17</v>
      </c>
    </row>
    <row r="24" spans="2:16" s="2" customFormat="1" ht="15" thickBot="1" x14ac:dyDescent="0.35">
      <c r="B24" s="2">
        <f>IF(_xll.TM1RPTELISCONSOLIDATED($C$24,$C24),IF(_xll.TM1RPTELLEV($C$24,$C24)&lt;=5,_xll.TM1RPTELLEV($C$24,$C24),"Default"),"Leaf")</f>
        <v>0</v>
      </c>
      <c r="C24" s="28" t="str">
        <f>_xll.TM1RPTROW($C$14,"smartco:product","Default",,"Caption_Default")</f>
        <v>Product Total</v>
      </c>
      <c r="D24" s="25">
        <f>_xll.DBRW($C$14,$K$19,$K$21,$C24,D$23,$D$19,$D$20,$K$20)</f>
        <v>27141.992107961378</v>
      </c>
      <c r="E24" s="25">
        <f>_xll.DBRW($C$14,$K$19,$K$21,$C24,E$23,$D$19,$D$20,$K$20)</f>
        <v>23709.060071573869</v>
      </c>
      <c r="F24" s="25">
        <f>_xll.DBRW($C$14,$K$19,$K$21,$C24,F$23,$D$19,$D$20,$K$20)</f>
        <v>23969.085651224272</v>
      </c>
      <c r="G24" s="25">
        <f>_xll.DBRW($C$14,$K$19,$K$21,$C24,G$23,$D$19,$D$20,$K$20)</f>
        <v>24748.598383907025</v>
      </c>
      <c r="H24" s="25">
        <f>_xll.DBRW($C$14,$K$19,$K$21,$C24,H$23,$D$19,$D$20,$K$20)</f>
        <v>23044.958032408151</v>
      </c>
      <c r="I24" s="25">
        <f>_xll.DBRW($C$14,$K$19,$K$21,$C24,I$23,$D$19,$D$20,$K$20)</f>
        <v>23423.67632560898</v>
      </c>
      <c r="J24" s="25">
        <f>_xll.DBRW($C$14,$K$19,$K$21,$C24,J$23,$D$19,$D$20,$K$20)</f>
        <v>26410.625015107322</v>
      </c>
      <c r="K24" s="25">
        <f>_xll.DBRW($C$14,$K$19,$K$21,$C24,K$23,$D$19,$D$20,$K$20)</f>
        <v>24196.204581716785</v>
      </c>
      <c r="L24" s="25">
        <f>_xll.DBRW($C$14,$K$19,$K$21,$C24,L$23,$D$19,$D$20,$K$20)</f>
        <v>25314.395449863536</v>
      </c>
      <c r="M24" s="25">
        <f>_xll.DBRW($C$14,$K$19,$K$21,$C24,M$23,$D$19,$D$20,$K$20)</f>
        <v>25982.421464230432</v>
      </c>
      <c r="N24" s="25">
        <f>_xll.DBRW($C$14,$K$19,$K$21,$C24,N$23,$D$19,$D$20,$K$20)</f>
        <v>28217.292428020235</v>
      </c>
      <c r="O24" s="25">
        <f>_xll.DBRW($C$14,$K$19,$K$21,$C24,O$23,$D$19,$D$20,$K$20)</f>
        <v>32456.440577228524</v>
      </c>
      <c r="P24" s="25">
        <f>_xll.DBRW($C$14,$K$19,$K$21,$C24,P$23,$D$19,$D$20,$K$20)</f>
        <v>308614.75008885056</v>
      </c>
    </row>
    <row r="25" spans="2:16" s="3" customFormat="1" ht="15" thickBot="1" x14ac:dyDescent="0.35">
      <c r="B25" s="3">
        <f>IF(_xll.TM1RPTELISCONSOLIDATED($C$24,$C25),IF(_xll.TM1RPTELLEV($C$24,$C25)&lt;=5,_xll.TM1RPTELLEV($C$24,$C25),"Default"),"Leaf")</f>
        <v>1</v>
      </c>
      <c r="C25" s="29" t="s">
        <v>0</v>
      </c>
      <c r="D25" s="27">
        <f>_xll.DBRW($C$14,$K$19,$K$21,$C25,D$23,$D$19,$D$20,$K$20)</f>
        <v>7614.4621795385428</v>
      </c>
      <c r="E25" s="27">
        <f>_xll.DBRW($C$14,$K$19,$K$21,$C25,E$23,$D$19,$D$20,$K$20)</f>
        <v>6045.5076860582794</v>
      </c>
      <c r="F25" s="27">
        <f>_xll.DBRW($C$14,$K$19,$K$21,$C25,F$23,$D$19,$D$20,$K$20)</f>
        <v>6875.1513173710173</v>
      </c>
      <c r="G25" s="27">
        <f>_xll.DBRW($C$14,$K$19,$K$21,$C25,G$23,$D$19,$D$20,$K$20)</f>
        <v>6241.6593630133957</v>
      </c>
      <c r="H25" s="27">
        <f>_xll.DBRW($C$14,$K$19,$K$21,$C25,H$23,$D$19,$D$20,$K$20)</f>
        <v>5638.0832208308084</v>
      </c>
      <c r="I25" s="27">
        <f>_xll.DBRW($C$14,$K$19,$K$21,$C25,I$23,$D$19,$D$20,$K$20)</f>
        <v>7367.7177576674812</v>
      </c>
      <c r="J25" s="27">
        <f>_xll.DBRW($C$14,$K$19,$K$21,$C25,J$23,$D$19,$D$20,$K$20)</f>
        <v>9185.1825645280987</v>
      </c>
      <c r="K25" s="27">
        <f>_xll.DBRW($C$14,$K$19,$K$21,$C25,K$23,$D$19,$D$20,$K$20)</f>
        <v>6806.7210904241165</v>
      </c>
      <c r="L25" s="27">
        <f>_xll.DBRW($C$14,$K$19,$K$21,$C25,L$23,$D$19,$D$20,$K$20)</f>
        <v>7761.5708794887105</v>
      </c>
      <c r="M25" s="27">
        <f>_xll.DBRW($C$14,$K$19,$K$21,$C25,M$23,$D$19,$D$20,$K$20)</f>
        <v>7006.6742846142406</v>
      </c>
      <c r="N25" s="27">
        <f>_xll.DBRW($C$14,$K$19,$K$21,$C25,N$23,$D$19,$D$20,$K$20)</f>
        <v>9124.1051076413187</v>
      </c>
      <c r="O25" s="27">
        <f>_xll.DBRW($C$14,$K$19,$K$21,$C25,O$23,$D$19,$D$20,$K$20)</f>
        <v>13247.882271399543</v>
      </c>
      <c r="P25" s="27">
        <f>_xll.DBRW($C$14,$K$19,$K$21,$C25,P$23,$D$19,$D$20,$K$20)</f>
        <v>92914.717722575573</v>
      </c>
    </row>
    <row r="26" spans="2:16" s="4" customFormat="1" ht="15" thickBot="1" x14ac:dyDescent="0.35">
      <c r="B26" s="4">
        <f>IF(_xll.TM1RPTELISCONSOLIDATED($C$24,$C26),IF(_xll.TM1RPTELLEV($C$24,$C26)&lt;=5,_xll.TM1RPTELLEV($C$24,$C26),"Default"),"Leaf")</f>
        <v>2</v>
      </c>
      <c r="C26" s="30" t="s">
        <v>1</v>
      </c>
      <c r="D26" s="6">
        <f>_xll.DBRW($C$14,$K$19,$K$21,$C26,D$23,$D$19,$D$20,$K$20)</f>
        <v>4021.5286309825333</v>
      </c>
      <c r="E26" s="6">
        <f>_xll.DBRW($C$14,$K$19,$K$21,$C26,E$23,$D$19,$D$20,$K$20)</f>
        <v>3389.0965004246573</v>
      </c>
      <c r="F26" s="6">
        <f>_xll.DBRW($C$14,$K$19,$K$21,$C26,F$23,$D$19,$D$20,$K$20)</f>
        <v>3862.4296534209684</v>
      </c>
      <c r="G26" s="6">
        <f>_xll.DBRW($C$14,$K$19,$K$21,$C26,G$23,$D$19,$D$20,$K$20)</f>
        <v>3323.1186126487014</v>
      </c>
      <c r="H26" s="6">
        <f>_xll.DBRW($C$14,$K$19,$K$21,$C26,H$23,$D$19,$D$20,$K$20)</f>
        <v>3309.3781858410498</v>
      </c>
      <c r="I26" s="6">
        <f>_xll.DBRW($C$14,$K$19,$K$21,$C26,I$23,$D$19,$D$20,$K$20)</f>
        <v>4051.3346182401174</v>
      </c>
      <c r="J26" s="6">
        <f>_xll.DBRW($C$14,$K$19,$K$21,$C26,J$23,$D$19,$D$20,$K$20)</f>
        <v>5150.5349747489017</v>
      </c>
      <c r="K26" s="6">
        <f>_xll.DBRW($C$14,$K$19,$K$21,$C26,K$23,$D$19,$D$20,$K$20)</f>
        <v>3578.9485576339034</v>
      </c>
      <c r="L26" s="6">
        <f>_xll.DBRW($C$14,$K$19,$K$21,$C26,L$23,$D$19,$D$20,$K$20)</f>
        <v>4184.7806289609716</v>
      </c>
      <c r="M26" s="6">
        <f>_xll.DBRW($C$14,$K$19,$K$21,$C26,M$23,$D$19,$D$20,$K$20)</f>
        <v>3864.4971585368357</v>
      </c>
      <c r="N26" s="6">
        <f>_xll.DBRW($C$14,$K$19,$K$21,$C26,N$23,$D$19,$D$20,$K$20)</f>
        <v>5058.9523761574856</v>
      </c>
      <c r="O26" s="6">
        <f>_xll.DBRW($C$14,$K$19,$K$21,$C26,O$23,$D$19,$D$20,$K$20)</f>
        <v>7238.2235726309727</v>
      </c>
      <c r="P26" s="6">
        <f>_xll.DBRW($C$14,$K$19,$K$21,$C26,P$23,$D$19,$D$20,$K$20)</f>
        <v>51032.8234702271</v>
      </c>
    </row>
    <row r="27" spans="2:16" s="4" customFormat="1" ht="15" thickBot="1" x14ac:dyDescent="0.35">
      <c r="B27" s="4">
        <f>IF(_xll.TM1RPTELISCONSOLIDATED($C$24,$C27),IF(_xll.TM1RPTELLEV($C$24,$C27)&lt;=5,_xll.TM1RPTELLEV($C$24,$C27),"Default"),"Leaf")</f>
        <v>2</v>
      </c>
      <c r="C27" s="30" t="s">
        <v>2</v>
      </c>
      <c r="D27" s="6">
        <f>_xll.DBRW($C$14,$K$19,$K$21,$C27,D$23,$D$19,$D$20,$K$20)</f>
        <v>2455.9180960085823</v>
      </c>
      <c r="E27" s="6">
        <f>_xll.DBRW($C$14,$K$19,$K$21,$C27,E$23,$D$19,$D$20,$K$20)</f>
        <v>1819.1042098161449</v>
      </c>
      <c r="F27" s="6">
        <f>_xll.DBRW($C$14,$K$19,$K$21,$C27,F$23,$D$19,$D$20,$K$20)</f>
        <v>1945.6667997084346</v>
      </c>
      <c r="G27" s="6">
        <f>_xll.DBRW($C$14,$K$19,$K$21,$C27,G$23,$D$19,$D$20,$K$20)</f>
        <v>1970.7963521151983</v>
      </c>
      <c r="H27" s="6">
        <f>_xll.DBRW($C$14,$K$19,$K$21,$C27,H$23,$D$19,$D$20,$K$20)</f>
        <v>1571.576257587089</v>
      </c>
      <c r="I27" s="6">
        <f>_xll.DBRW($C$14,$K$19,$K$21,$C27,I$23,$D$19,$D$20,$K$20)</f>
        <v>2214.1823249576055</v>
      </c>
      <c r="J27" s="6">
        <f>_xll.DBRW($C$14,$K$19,$K$21,$C27,J$23,$D$19,$D$20,$K$20)</f>
        <v>2822.6719348543111</v>
      </c>
      <c r="K27" s="6">
        <f>_xll.DBRW($C$14,$K$19,$K$21,$C27,K$23,$D$19,$D$20,$K$20)</f>
        <v>2223.4974929600621</v>
      </c>
      <c r="L27" s="6">
        <f>_xll.DBRW($C$14,$K$19,$K$21,$C27,L$23,$D$19,$D$20,$K$20)</f>
        <v>2475.2326527238674</v>
      </c>
      <c r="M27" s="6">
        <f>_xll.DBRW($C$14,$K$19,$K$21,$C27,M$23,$D$19,$D$20,$K$20)</f>
        <v>2114.7800035350078</v>
      </c>
      <c r="N27" s="6">
        <f>_xll.DBRW($C$14,$K$19,$K$21,$C27,N$23,$D$19,$D$20,$K$20)</f>
        <v>2671.089377625769</v>
      </c>
      <c r="O27" s="6">
        <f>_xll.DBRW($C$14,$K$19,$K$21,$C27,O$23,$D$19,$D$20,$K$20)</f>
        <v>4081.355195426564</v>
      </c>
      <c r="P27" s="6">
        <f>_xll.DBRW($C$14,$K$19,$K$21,$C27,P$23,$D$19,$D$20,$K$20)</f>
        <v>28365.870697318627</v>
      </c>
    </row>
    <row r="28" spans="2:16" s="4" customFormat="1" ht="15" thickBot="1" x14ac:dyDescent="0.35">
      <c r="B28" s="4">
        <f>IF(_xll.TM1RPTELISCONSOLIDATED($C$24,$C28),IF(_xll.TM1RPTELLEV($C$24,$C28)&lt;=5,_xll.TM1RPTELLEV($C$24,$C28),"Default"),"Leaf")</f>
        <v>2</v>
      </c>
      <c r="C28" s="30" t="s">
        <v>3</v>
      </c>
      <c r="D28" s="6">
        <f>_xll.DBRW($C$14,$K$19,$K$21,$C28,D$23,$D$19,$D$20,$K$20)</f>
        <v>1137.0154525474259</v>
      </c>
      <c r="E28" s="6">
        <f>_xll.DBRW($C$14,$K$19,$K$21,$C28,E$23,$D$19,$D$20,$K$20)</f>
        <v>837.30697581747688</v>
      </c>
      <c r="F28" s="6">
        <f>_xll.DBRW($C$14,$K$19,$K$21,$C28,F$23,$D$19,$D$20,$K$20)</f>
        <v>1067.0548642416143</v>
      </c>
      <c r="G28" s="6">
        <f>_xll.DBRW($C$14,$K$19,$K$21,$C28,G$23,$D$19,$D$20,$K$20)</f>
        <v>947.74439824949559</v>
      </c>
      <c r="H28" s="6">
        <f>_xll.DBRW($C$14,$K$19,$K$21,$C28,H$23,$D$19,$D$20,$K$20)</f>
        <v>757.12877740266993</v>
      </c>
      <c r="I28" s="6">
        <f>_xll.DBRW($C$14,$K$19,$K$21,$C28,I$23,$D$19,$D$20,$K$20)</f>
        <v>1102.2008144697581</v>
      </c>
      <c r="J28" s="6">
        <f>_xll.DBRW($C$14,$K$19,$K$21,$C28,J$23,$D$19,$D$20,$K$20)</f>
        <v>1211.9756549248862</v>
      </c>
      <c r="K28" s="6">
        <f>_xll.DBRW($C$14,$K$19,$K$21,$C28,K$23,$D$19,$D$20,$K$20)</f>
        <v>1004.2750398301506</v>
      </c>
      <c r="L28" s="6">
        <f>_xll.DBRW($C$14,$K$19,$K$21,$C28,L$23,$D$19,$D$20,$K$20)</f>
        <v>1101.5575978038717</v>
      </c>
      <c r="M28" s="6">
        <f>_xll.DBRW($C$14,$K$19,$K$21,$C28,M$23,$D$19,$D$20,$K$20)</f>
        <v>1027.3971225423961</v>
      </c>
      <c r="N28" s="6">
        <f>_xll.DBRW($C$14,$K$19,$K$21,$C28,N$23,$D$19,$D$20,$K$20)</f>
        <v>1394.0633538580639</v>
      </c>
      <c r="O28" s="6">
        <f>_xll.DBRW($C$14,$K$19,$K$21,$C28,O$23,$D$19,$D$20,$K$20)</f>
        <v>1928.3035033420065</v>
      </c>
      <c r="P28" s="6">
        <f>_xll.DBRW($C$14,$K$19,$K$21,$C28,P$23,$D$19,$D$20,$K$20)</f>
        <v>13516.023555029817</v>
      </c>
    </row>
    <row r="29" spans="2:16" s="3" customFormat="1" ht="15" thickBot="1" x14ac:dyDescent="0.35">
      <c r="B29" s="3">
        <f>IF(_xll.TM1RPTELISCONSOLIDATED($C$24,$C29),IF(_xll.TM1RPTELLEV($C$24,$C29)&lt;=5,_xll.TM1RPTELLEV($C$24,$C29),"Default"),"Leaf")</f>
        <v>1</v>
      </c>
      <c r="C29" s="29" t="s">
        <v>26</v>
      </c>
      <c r="D29" s="27">
        <f>_xll.DBRW($C$14,$K$19,$K$21,$C29,D$23,$D$19,$D$20,$K$20)</f>
        <v>13558.778191525324</v>
      </c>
      <c r="E29" s="27">
        <f>_xll.DBRW($C$14,$K$19,$K$21,$C29,E$23,$D$19,$D$20,$K$20)</f>
        <v>11602.778237023622</v>
      </c>
      <c r="F29" s="27">
        <f>_xll.DBRW($C$14,$K$19,$K$21,$C29,F$23,$D$19,$D$20,$K$20)</f>
        <v>10885.197194037102</v>
      </c>
      <c r="G29" s="27">
        <f>_xll.DBRW($C$14,$K$19,$K$21,$C29,G$23,$D$19,$D$20,$K$20)</f>
        <v>12123.622132278932</v>
      </c>
      <c r="H29" s="27">
        <f>_xll.DBRW($C$14,$K$19,$K$21,$C29,H$23,$D$19,$D$20,$K$20)</f>
        <v>10876.284354522581</v>
      </c>
      <c r="I29" s="27">
        <f>_xll.DBRW($C$14,$K$19,$K$21,$C29,I$23,$D$19,$D$20,$K$20)</f>
        <v>9350.0989392040647</v>
      </c>
      <c r="J29" s="27">
        <f>_xll.DBRW($C$14,$K$19,$K$21,$C29,J$23,$D$19,$D$20,$K$20)</f>
        <v>10372.998676285857</v>
      </c>
      <c r="K29" s="27">
        <f>_xll.DBRW($C$14,$K$19,$K$21,$C29,K$23,$D$19,$D$20,$K$20)</f>
        <v>10361.081122432512</v>
      </c>
      <c r="L29" s="27">
        <f>_xll.DBRW($C$14,$K$19,$K$21,$C29,L$23,$D$19,$D$20,$K$20)</f>
        <v>10378.527478842845</v>
      </c>
      <c r="M29" s="27">
        <f>_xll.DBRW($C$14,$K$19,$K$21,$C29,M$23,$D$19,$D$20,$K$20)</f>
        <v>11624.802070633301</v>
      </c>
      <c r="N29" s="27">
        <f>_xll.DBRW($C$14,$K$19,$K$21,$C29,N$23,$D$19,$D$20,$K$20)</f>
        <v>11597.036911608322</v>
      </c>
      <c r="O29" s="27">
        <f>_xll.DBRW($C$14,$K$19,$K$21,$C29,O$23,$D$19,$D$20,$K$20)</f>
        <v>11535.07045672337</v>
      </c>
      <c r="P29" s="27">
        <f>_xll.DBRW($C$14,$K$19,$K$21,$C29,P$23,$D$19,$D$20,$K$20)</f>
        <v>134266.2757651179</v>
      </c>
    </row>
    <row r="30" spans="2:16" s="4" customFormat="1" ht="15" thickBot="1" x14ac:dyDescent="0.35">
      <c r="B30" s="4">
        <f>IF(_xll.TM1RPTELISCONSOLIDATED($C$24,$C30),IF(_xll.TM1RPTELLEV($C$24,$C30)&lt;=5,_xll.TM1RPTELLEV($C$24,$C30),"Default"),"Leaf")</f>
        <v>2</v>
      </c>
      <c r="C30" s="30" t="s">
        <v>27</v>
      </c>
      <c r="D30" s="6">
        <f>_xll.DBRW($C$14,$K$19,$K$21,$C30,D$23,$D$19,$D$20,$K$20)</f>
        <v>3905.1698757370673</v>
      </c>
      <c r="E30" s="6">
        <f>_xll.DBRW($C$14,$K$19,$K$21,$C30,E$23,$D$19,$D$20,$K$20)</f>
        <v>2559.7256335204847</v>
      </c>
      <c r="F30" s="6">
        <f>_xll.DBRW($C$14,$K$19,$K$21,$C30,F$23,$D$19,$D$20,$K$20)</f>
        <v>2310.915706147995</v>
      </c>
      <c r="G30" s="6">
        <f>_xll.DBRW($C$14,$K$19,$K$21,$C30,G$23,$D$19,$D$20,$K$20)</f>
        <v>3399.3873478158721</v>
      </c>
      <c r="H30" s="6">
        <f>_xll.DBRW($C$14,$K$19,$K$21,$C30,H$23,$D$19,$D$20,$K$20)</f>
        <v>3594.5852951185898</v>
      </c>
      <c r="I30" s="6">
        <f>_xll.DBRW($C$14,$K$19,$K$21,$C30,I$23,$D$19,$D$20,$K$20)</f>
        <v>2781.5632813927296</v>
      </c>
      <c r="J30" s="6">
        <f>_xll.DBRW($C$14,$K$19,$K$21,$C30,J$23,$D$19,$D$20,$K$20)</f>
        <v>2093.009647134304</v>
      </c>
      <c r="K30" s="6">
        <f>_xll.DBRW($C$14,$K$19,$K$21,$C30,K$23,$D$19,$D$20,$K$20)</f>
        <v>3362.3282526672192</v>
      </c>
      <c r="L30" s="6">
        <f>_xll.DBRW($C$14,$K$19,$K$21,$C30,L$23,$D$19,$D$20,$K$20)</f>
        <v>3409.1000918808086</v>
      </c>
      <c r="M30" s="6">
        <f>_xll.DBRW($C$14,$K$19,$K$21,$C30,M$23,$D$19,$D$20,$K$20)</f>
        <v>3164.2470355487976</v>
      </c>
      <c r="N30" s="6">
        <f>_xll.DBRW($C$14,$K$19,$K$21,$C30,N$23,$D$19,$D$20,$K$20)</f>
        <v>3516.3517233551988</v>
      </c>
      <c r="O30" s="6">
        <f>_xll.DBRW($C$14,$K$19,$K$21,$C30,O$23,$D$19,$D$20,$K$20)</f>
        <v>3052.4828284556907</v>
      </c>
      <c r="P30" s="6">
        <f>_xll.DBRW($C$14,$K$19,$K$21,$C30,P$23,$D$19,$D$20,$K$20)</f>
        <v>37148.866718774771</v>
      </c>
    </row>
    <row r="31" spans="2:16" s="4" customFormat="1" ht="15" thickBot="1" x14ac:dyDescent="0.35">
      <c r="B31" s="4">
        <f>IF(_xll.TM1RPTELISCONSOLIDATED($C$24,$C31),IF(_xll.TM1RPTELLEV($C$24,$C31)&lt;=5,_xll.TM1RPTELLEV($C$24,$C31),"Default"),"Leaf")</f>
        <v>2</v>
      </c>
      <c r="C31" s="30" t="s">
        <v>28</v>
      </c>
      <c r="D31" s="6">
        <f>_xll.DBRW($C$14,$K$19,$K$21,$C31,D$23,$D$19,$D$20,$K$20)</f>
        <v>5282.3583153986874</v>
      </c>
      <c r="E31" s="6">
        <f>_xll.DBRW($C$14,$K$19,$K$21,$C31,E$23,$D$19,$D$20,$K$20)</f>
        <v>5040.1749555731667</v>
      </c>
      <c r="F31" s="6">
        <f>_xll.DBRW($C$14,$K$19,$K$21,$C31,F$23,$D$19,$D$20,$K$20)</f>
        <v>4177.2881250536402</v>
      </c>
      <c r="G31" s="6">
        <f>_xll.DBRW($C$14,$K$19,$K$21,$C31,G$23,$D$19,$D$20,$K$20)</f>
        <v>4613.4007627429773</v>
      </c>
      <c r="H31" s="6">
        <f>_xll.DBRW($C$14,$K$19,$K$21,$C31,H$23,$D$19,$D$20,$K$20)</f>
        <v>3172.8783215773847</v>
      </c>
      <c r="I31" s="6">
        <f>_xll.DBRW($C$14,$K$19,$K$21,$C31,I$23,$D$19,$D$20,$K$20)</f>
        <v>3069.2945487179545</v>
      </c>
      <c r="J31" s="6">
        <f>_xll.DBRW($C$14,$K$19,$K$21,$C31,J$23,$D$19,$D$20,$K$20)</f>
        <v>3943.2532941114309</v>
      </c>
      <c r="K31" s="6">
        <f>_xll.DBRW($C$14,$K$19,$K$21,$C31,K$23,$D$19,$D$20,$K$20)</f>
        <v>2973.6310932683832</v>
      </c>
      <c r="L31" s="6">
        <f>_xll.DBRW($C$14,$K$19,$K$21,$C31,L$23,$D$19,$D$20,$K$20)</f>
        <v>2548.022390377324</v>
      </c>
      <c r="M31" s="6">
        <f>_xll.DBRW($C$14,$K$19,$K$21,$C31,M$23,$D$19,$D$20,$K$20)</f>
        <v>4326.9192043325784</v>
      </c>
      <c r="N31" s="6">
        <f>_xll.DBRW($C$14,$K$19,$K$21,$C31,N$23,$D$19,$D$20,$K$20)</f>
        <v>3949.0948581735265</v>
      </c>
      <c r="O31" s="6">
        <f>_xll.DBRW($C$14,$K$19,$K$21,$C31,O$23,$D$19,$D$20,$K$20)</f>
        <v>4963.9728894347854</v>
      </c>
      <c r="P31" s="6">
        <f>_xll.DBRW($C$14,$K$19,$K$21,$C31,P$23,$D$19,$D$20,$K$20)</f>
        <v>48060.288758761832</v>
      </c>
    </row>
    <row r="32" spans="2:16" s="4" customFormat="1" ht="15" thickBot="1" x14ac:dyDescent="0.35">
      <c r="B32" s="4">
        <f>IF(_xll.TM1RPTELISCONSOLIDATED($C$24,$C32),IF(_xll.TM1RPTELLEV($C$24,$C32)&lt;=5,_xll.TM1RPTELLEV($C$24,$C32),"Default"),"Leaf")</f>
        <v>2</v>
      </c>
      <c r="C32" s="30" t="s">
        <v>29</v>
      </c>
      <c r="D32" s="6">
        <f>_xll.DBRW($C$14,$K$19,$K$21,$C32,D$23,$D$19,$D$20,$K$20)</f>
        <v>4371.2500003895684</v>
      </c>
      <c r="E32" s="6">
        <f>_xll.DBRW($C$14,$K$19,$K$21,$C32,E$23,$D$19,$D$20,$K$20)</f>
        <v>4002.8776479299704</v>
      </c>
      <c r="F32" s="6">
        <f>_xll.DBRW($C$14,$K$19,$K$21,$C32,F$23,$D$19,$D$20,$K$20)</f>
        <v>4396.9933628354665</v>
      </c>
      <c r="G32" s="6">
        <f>_xll.DBRW($C$14,$K$19,$K$21,$C32,G$23,$D$19,$D$20,$K$20)</f>
        <v>4110.8340217200812</v>
      </c>
      <c r="H32" s="6">
        <f>_xll.DBRW($C$14,$K$19,$K$21,$C32,H$23,$D$19,$D$20,$K$20)</f>
        <v>4108.820737826607</v>
      </c>
      <c r="I32" s="6">
        <f>_xll.DBRW($C$14,$K$19,$K$21,$C32,I$23,$D$19,$D$20,$K$20)</f>
        <v>3499.2411090933806</v>
      </c>
      <c r="J32" s="6">
        <f>_xll.DBRW($C$14,$K$19,$K$21,$C32,J$23,$D$19,$D$20,$K$20)</f>
        <v>4336.7357350401207</v>
      </c>
      <c r="K32" s="6">
        <f>_xll.DBRW($C$14,$K$19,$K$21,$C32,K$23,$D$19,$D$20,$K$20)</f>
        <v>4025.1217764969106</v>
      </c>
      <c r="L32" s="6">
        <f>_xll.DBRW($C$14,$K$19,$K$21,$C32,L$23,$D$19,$D$20,$K$20)</f>
        <v>4421.4049965847116</v>
      </c>
      <c r="M32" s="6">
        <f>_xll.DBRW($C$14,$K$19,$K$21,$C32,M$23,$D$19,$D$20,$K$20)</f>
        <v>4133.6358307519249</v>
      </c>
      <c r="N32" s="6">
        <f>_xll.DBRW($C$14,$K$19,$K$21,$C32,N$23,$D$19,$D$20,$K$20)</f>
        <v>4131.5903300795981</v>
      </c>
      <c r="O32" s="6">
        <f>_xll.DBRW($C$14,$K$19,$K$21,$C32,O$23,$D$19,$D$20,$K$20)</f>
        <v>3518.6147388328945</v>
      </c>
      <c r="P32" s="6">
        <f>_xll.DBRW($C$14,$K$19,$K$21,$C32,P$23,$D$19,$D$20,$K$20)</f>
        <v>49057.120287581223</v>
      </c>
    </row>
    <row r="33" spans="2:16" s="3" customFormat="1" ht="15" thickBot="1" x14ac:dyDescent="0.35">
      <c r="B33" s="3">
        <f>IF(_xll.TM1RPTELISCONSOLIDATED($C$24,$C33),IF(_xll.TM1RPTELLEV($C$24,$C33)&lt;=5,_xll.TM1RPTELLEV($C$24,$C33),"Default"),"Leaf")</f>
        <v>1</v>
      </c>
      <c r="C33" s="29" t="s">
        <v>30</v>
      </c>
      <c r="D33" s="27">
        <f>_xll.DBRW($C$14,$K$19,$K$21,$C33,D$23,$D$19,$D$20,$K$20)</f>
        <v>5968.7517368975114</v>
      </c>
      <c r="E33" s="27">
        <f>_xll.DBRW($C$14,$K$19,$K$21,$C33,E$23,$D$19,$D$20,$K$20)</f>
        <v>6060.7741484919716</v>
      </c>
      <c r="F33" s="27">
        <f>_xll.DBRW($C$14,$K$19,$K$21,$C33,F$23,$D$19,$D$20,$K$20)</f>
        <v>6208.7371398161504</v>
      </c>
      <c r="G33" s="27">
        <f>_xll.DBRW($C$14,$K$19,$K$21,$C33,G$23,$D$19,$D$20,$K$20)</f>
        <v>6383.3168886147005</v>
      </c>
      <c r="H33" s="27">
        <f>_xll.DBRW($C$14,$K$19,$K$21,$C33,H$23,$D$19,$D$20,$K$20)</f>
        <v>6530.5904570547627</v>
      </c>
      <c r="I33" s="27">
        <f>_xll.DBRW($C$14,$K$19,$K$21,$C33,I$23,$D$19,$D$20,$K$20)</f>
        <v>6705.8596287374312</v>
      </c>
      <c r="J33" s="27">
        <f>_xll.DBRW($C$14,$K$19,$K$21,$C33,J$23,$D$19,$D$20,$K$20)</f>
        <v>6852.4437742933715</v>
      </c>
      <c r="K33" s="27">
        <f>_xll.DBRW($C$14,$K$19,$K$21,$C33,K$23,$D$19,$D$20,$K$20)</f>
        <v>7028.4023688601574</v>
      </c>
      <c r="L33" s="27">
        <f>_xll.DBRW($C$14,$K$19,$K$21,$C33,L$23,$D$19,$D$20,$K$20)</f>
        <v>7174.2970915319847</v>
      </c>
      <c r="M33" s="27">
        <f>_xll.DBRW($C$14,$K$19,$K$21,$C33,M$23,$D$19,$D$20,$K$20)</f>
        <v>7350.9451089828854</v>
      </c>
      <c r="N33" s="27">
        <f>_xll.DBRW($C$14,$K$19,$K$21,$C33,N$23,$D$19,$D$20,$K$20)</f>
        <v>7496.1504087705962</v>
      </c>
      <c r="O33" s="27">
        <f>_xll.DBRW($C$14,$K$19,$K$21,$C33,O$23,$D$19,$D$20,$K$20)</f>
        <v>7673.4878491056133</v>
      </c>
      <c r="P33" s="27">
        <f>_xll.DBRW($C$14,$K$19,$K$21,$C33,P$23,$D$19,$D$20,$K$20)</f>
        <v>81433.756601157133</v>
      </c>
    </row>
    <row r="34" spans="2:16" s="4" customFormat="1" ht="15" thickBot="1" x14ac:dyDescent="0.35">
      <c r="B34" s="4">
        <f>IF(_xll.TM1RPTELISCONSOLIDATED($C$24,$C34),IF(_xll.TM1RPTELLEV($C$24,$C34)&lt;=5,_xll.TM1RPTELLEV($C$24,$C34),"Default"),"Leaf")</f>
        <v>2</v>
      </c>
      <c r="C34" s="30" t="s">
        <v>31</v>
      </c>
      <c r="D34" s="6">
        <f>_xll.DBRW($C$14,$K$19,$K$21,$C34,D$23,$D$19,$D$20,$K$20)</f>
        <v>2946.6599264237002</v>
      </c>
      <c r="E34" s="6">
        <f>_xll.DBRW($C$14,$K$19,$K$21,$C34,E$23,$D$19,$D$20,$K$20)</f>
        <v>2995.7371155712781</v>
      </c>
      <c r="F34" s="6">
        <f>_xll.DBRW($C$14,$K$19,$K$21,$C34,F$23,$D$19,$D$20,$K$20)</f>
        <v>3062.087126518727</v>
      </c>
      <c r="G34" s="6">
        <f>_xll.DBRW($C$14,$K$19,$K$21,$C34,G$23,$D$19,$D$20,$K$20)</f>
        <v>3155.0538949405495</v>
      </c>
      <c r="H34" s="6">
        <f>_xll.DBRW($C$14,$K$19,$K$21,$C34,H$23,$D$19,$D$20,$K$20)</f>
        <v>3220.7144830038806</v>
      </c>
      <c r="I34" s="6">
        <f>_xll.DBRW($C$14,$K$19,$K$21,$C34,I$23,$D$19,$D$20,$K$20)</f>
        <v>3314.3706743098192</v>
      </c>
      <c r="J34" s="6">
        <f>_xll.DBRW($C$14,$K$19,$K$21,$C34,J$23,$D$19,$D$20,$K$20)</f>
        <v>3379.3418394890341</v>
      </c>
      <c r="K34" s="6">
        <f>_xll.DBRW($C$14,$K$19,$K$21,$C34,K$23,$D$19,$D$20,$K$20)</f>
        <v>3473.6874536790892</v>
      </c>
      <c r="L34" s="6">
        <f>_xll.DBRW($C$14,$K$19,$K$21,$C34,L$23,$D$19,$D$20,$K$20)</f>
        <v>3537.9691959741867</v>
      </c>
      <c r="M34" s="6">
        <f>_xll.DBRW($C$14,$K$19,$K$21,$C34,M$23,$D$19,$D$20,$K$20)</f>
        <v>3633.0042330483602</v>
      </c>
      <c r="N34" s="6">
        <f>_xll.DBRW($C$14,$K$19,$K$21,$C34,N$23,$D$19,$D$20,$K$20)</f>
        <v>3696.5965524593403</v>
      </c>
      <c r="O34" s="6">
        <f>_xll.DBRW($C$14,$K$19,$K$21,$C34,O$23,$D$19,$D$20,$K$20)</f>
        <v>3792.3210124176312</v>
      </c>
      <c r="P34" s="6">
        <f>_xll.DBRW($C$14,$K$19,$K$21,$C34,P$23,$D$19,$D$20,$K$20)</f>
        <v>40207.543507835595</v>
      </c>
    </row>
    <row r="35" spans="2:16" s="4" customFormat="1" ht="15" thickBot="1" x14ac:dyDescent="0.35">
      <c r="B35" s="4">
        <f>IF(_xll.TM1RPTELISCONSOLIDATED($C$24,$C35),IF(_xll.TM1RPTELLEV($C$24,$C35)&lt;=5,_xll.TM1RPTELLEV($C$24,$C35),"Default"),"Leaf")</f>
        <v>2</v>
      </c>
      <c r="C35" s="30" t="s">
        <v>32</v>
      </c>
      <c r="D35" s="6">
        <f>_xll.DBRW($C$14,$K$19,$K$21,$C35,D$23,$D$19,$D$20,$K$20)</f>
        <v>3022.0918104738116</v>
      </c>
      <c r="E35" s="6">
        <f>_xll.DBRW($C$14,$K$19,$K$21,$C35,E$23,$D$19,$D$20,$K$20)</f>
        <v>3065.0370329206935</v>
      </c>
      <c r="F35" s="6">
        <f>_xll.DBRW($C$14,$K$19,$K$21,$C35,F$23,$D$19,$D$20,$K$20)</f>
        <v>3146.6500132974224</v>
      </c>
      <c r="G35" s="6">
        <f>_xll.DBRW($C$14,$K$19,$K$21,$C35,G$23,$D$19,$D$20,$K$20)</f>
        <v>3228.2629936741505</v>
      </c>
      <c r="H35" s="6">
        <f>_xll.DBRW($C$14,$K$19,$K$21,$C35,H$23,$D$19,$D$20,$K$20)</f>
        <v>3309.8759740508817</v>
      </c>
      <c r="I35" s="6">
        <f>_xll.DBRW($C$14,$K$19,$K$21,$C35,I$23,$D$19,$D$20,$K$20)</f>
        <v>3391.488954427612</v>
      </c>
      <c r="J35" s="6">
        <f>_xll.DBRW($C$14,$K$19,$K$21,$C35,J$23,$D$19,$D$20,$K$20)</f>
        <v>3473.1019348043374</v>
      </c>
      <c r="K35" s="6">
        <f>_xll.DBRW($C$14,$K$19,$K$21,$C35,K$23,$D$19,$D$20,$K$20)</f>
        <v>3554.7149151810681</v>
      </c>
      <c r="L35" s="6">
        <f>_xll.DBRW($C$14,$K$19,$K$21,$C35,L$23,$D$19,$D$20,$K$20)</f>
        <v>3636.3278955577975</v>
      </c>
      <c r="M35" s="6">
        <f>_xll.DBRW($C$14,$K$19,$K$21,$C35,M$23,$D$19,$D$20,$K$20)</f>
        <v>3717.9408759345256</v>
      </c>
      <c r="N35" s="6">
        <f>_xll.DBRW($C$14,$K$19,$K$21,$C35,N$23,$D$19,$D$20,$K$20)</f>
        <v>3799.5538563112559</v>
      </c>
      <c r="O35" s="6">
        <f>_xll.DBRW($C$14,$K$19,$K$21,$C35,O$23,$D$19,$D$20,$K$20)</f>
        <v>3881.1668366879821</v>
      </c>
      <c r="P35" s="6">
        <f>_xll.DBRW($C$14,$K$19,$K$21,$C35,P$23,$D$19,$D$20,$K$20)</f>
        <v>41226.213093321538</v>
      </c>
    </row>
  </sheetData>
  <mergeCells count="5">
    <mergeCell ref="D19:E19"/>
    <mergeCell ref="D20:E20"/>
    <mergeCell ref="K19:N19"/>
    <mergeCell ref="K20:N20"/>
    <mergeCell ref="K21:N21"/>
  </mergeCells>
  <hyperlinks>
    <hyperlink ref="C24" r:id="rId1" display="=@TM1RPTROW($C$14;&quot;smartco:product&quot;;&quot;Default&quot;;;&quot;Caption_Default&quot;)" xr:uid="{8D31BAFE-95B4-413F-A43D-4977EA154277}"/>
    <hyperlink ref="C25" r:id="rId2" display="=@TM1RPTROW($C$14;&quot;smartco:product&quot;;&quot;Default&quot;;;&quot;Caption_Default&quot;)" xr:uid="{A7C4FD6D-614A-4FA8-927F-C3A36CB3EF9B}"/>
  </hyperlinks>
  <pageMargins left="0.511811024" right="0.511811024" top="0.78740157499999996" bottom="0.78740157499999996" header="0.31496062000000002" footer="0.31496062000000002"/>
  <customProperties>
    <customPr name="###UNCOMMITTEDCHANGES###" r:id="rId3"/>
    <customPr name="COR_DefaultExpandDirection" r:id="rId4"/>
    <customPr name="COR_GroupingOption" r:id="rId5"/>
  </customPropertie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Planilha1</vt:lpstr>
      <vt:lpstr>Planilha1!TM1RPTDATARNG61695917</vt:lpstr>
      <vt:lpstr>Planilha1!TM1RPTFMTIDCOL61695917</vt:lpstr>
      <vt:lpstr>Planilha1!TM1RPTFMTRNG61695917</vt:lpstr>
      <vt:lpstr>Planilha1!TM1RPTQRYRNG61695917</vt:lpstr>
      <vt:lpstr>Planilha1!TM1RPTVIEWRNG61695917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Felipy Morais</dc:creator>
  <cp:lastModifiedBy>Felipy Morais</cp:lastModifiedBy>
  <dcterms:created xsi:type="dcterms:W3CDTF">2024-11-13T19:16:50Z</dcterms:created>
  <dcterms:modified xsi:type="dcterms:W3CDTF">2024-11-13T19:36:12Z</dcterms:modified>
</cp:coreProperties>
</file>