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Miranda\AppData\Local\Temp\"/>
    </mc:Choice>
  </mc:AlternateContent>
  <xr:revisionPtr revIDLastSave="0" documentId="8_{E72B175C-9CCE-4E58-A08A-85A3F118C9C5}" xr6:coauthVersionLast="47" xr6:coauthVersionMax="47" xr10:uidLastSave="{00000000-0000-0000-0000-000000000000}"/>
  <bookViews>
    <workbookView xWindow="-120" yWindow="-120" windowWidth="20730" windowHeight="11160" firstSheet="1" activeTab="1" xr2:uid="{406689C9-132F-422A-BE0B-87D52F9A5562}"/>
  </bookViews>
  <sheets>
    <sheet name="Cognos_Office_Connection_Cache" sheetId="2" state="veryHidden" r:id="rId1"/>
    <sheet name="Planilha2" sheetId="8" r:id="rId2"/>
  </sheets>
  <definedNames>
    <definedName name="cafe_validation_temp" hidden="1">Cognos_Office_Connection_Cache!$B$2:$B$8</definedName>
    <definedName name="ID" localSheetId="0" hidden="1">"5fa67bf3-c2b8-4656-84d1-7d53a7ca0c10"</definedName>
    <definedName name="ID" localSheetId="1" hidden="1">"d66d0773-bf67-4ea0-8abf-79907ef34c2b"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8" l="1"/>
  <c r="B6" i="8"/>
  <c r="B3" i="8"/>
  <c r="B4" i="8"/>
  <c r="B5" i="8"/>
  <c r="A1" i="8" l="1"/>
  <c r="I9" i="8"/>
  <c r="L10" i="8"/>
  <c r="K11" i="8"/>
  <c r="J12" i="8"/>
  <c r="E13" i="8"/>
  <c r="H14" i="8"/>
  <c r="G15" i="8"/>
  <c r="B16" i="8"/>
  <c r="N16" i="8"/>
  <c r="M17" i="8"/>
  <c r="L18" i="8"/>
  <c r="K19" i="8"/>
  <c r="B9" i="8"/>
  <c r="N9" i="8"/>
  <c r="M10" i="8"/>
  <c r="L11" i="8"/>
  <c r="C12" i="8"/>
  <c r="G12" i="8"/>
  <c r="K12" i="8"/>
  <c r="B13" i="8"/>
  <c r="F13" i="8"/>
  <c r="J13" i="8"/>
  <c r="N13" i="8"/>
  <c r="E14" i="8"/>
  <c r="I14" i="8"/>
  <c r="M14" i="8"/>
  <c r="D15" i="8"/>
  <c r="H15" i="8"/>
  <c r="L15" i="8"/>
  <c r="C16" i="8"/>
  <c r="G16" i="8"/>
  <c r="K16" i="8"/>
  <c r="B17" i="8"/>
  <c r="F17" i="8"/>
  <c r="J17" i="8"/>
  <c r="N17" i="8"/>
  <c r="E18" i="8"/>
  <c r="I18" i="8"/>
  <c r="M18" i="8"/>
  <c r="D19" i="8"/>
  <c r="H19" i="8"/>
  <c r="L19" i="8"/>
  <c r="M9" i="8"/>
  <c r="H10" i="8"/>
  <c r="G11" i="8"/>
  <c r="F12" i="8"/>
  <c r="I13" i="8"/>
  <c r="D14" i="8"/>
  <c r="C15" i="8"/>
  <c r="F16" i="8"/>
  <c r="E17" i="8"/>
  <c r="D18" i="8"/>
  <c r="H18" i="8"/>
  <c r="G19" i="8"/>
  <c r="J9" i="8"/>
  <c r="I10" i="8"/>
  <c r="D11" i="8"/>
  <c r="C9" i="8"/>
  <c r="G9" i="8"/>
  <c r="K9" i="8"/>
  <c r="B10" i="8"/>
  <c r="F10" i="8"/>
  <c r="J10" i="8"/>
  <c r="N10" i="8"/>
  <c r="E11" i="8"/>
  <c r="I11" i="8"/>
  <c r="M11" i="8"/>
  <c r="D12" i="8"/>
  <c r="H12" i="8"/>
  <c r="L12" i="8"/>
  <c r="C13" i="8"/>
  <c r="G13" i="8"/>
  <c r="K13" i="8"/>
  <c r="B14" i="8"/>
  <c r="F14" i="8"/>
  <c r="J14" i="8"/>
  <c r="N14" i="8"/>
  <c r="E15" i="8"/>
  <c r="I15" i="8"/>
  <c r="M15" i="8"/>
  <c r="D16" i="8"/>
  <c r="H16" i="8"/>
  <c r="L16" i="8"/>
  <c r="C17" i="8"/>
  <c r="G17" i="8"/>
  <c r="K17" i="8"/>
  <c r="B18" i="8"/>
  <c r="F18" i="8"/>
  <c r="J18" i="8"/>
  <c r="N18" i="8"/>
  <c r="E19" i="8"/>
  <c r="I19" i="8"/>
  <c r="M19" i="8"/>
  <c r="E9" i="8"/>
  <c r="D10" i="8"/>
  <c r="C11" i="8"/>
  <c r="B12" i="8"/>
  <c r="N12" i="8"/>
  <c r="M13" i="8"/>
  <c r="L14" i="8"/>
  <c r="K15" i="8"/>
  <c r="J16" i="8"/>
  <c r="I17" i="8"/>
  <c r="C19" i="8"/>
  <c r="F9" i="8"/>
  <c r="E10" i="8"/>
  <c r="H11" i="8"/>
  <c r="D9" i="8"/>
  <c r="H9" i="8"/>
  <c r="L9" i="8"/>
  <c r="C10" i="8"/>
  <c r="G10" i="8"/>
  <c r="K10" i="8"/>
  <c r="B11" i="8"/>
  <c r="F11" i="8"/>
  <c r="J11" i="8"/>
  <c r="N11" i="8"/>
  <c r="E12" i="8"/>
  <c r="I12" i="8"/>
  <c r="M12" i="8"/>
  <c r="D13" i="8"/>
  <c r="H13" i="8"/>
  <c r="L13" i="8"/>
  <c r="C14" i="8"/>
  <c r="G14" i="8"/>
  <c r="K14" i="8"/>
  <c r="B15" i="8"/>
  <c r="F15" i="8"/>
  <c r="J15" i="8"/>
  <c r="N15" i="8"/>
  <c r="E16" i="8"/>
  <c r="I16" i="8"/>
  <c r="M16" i="8"/>
  <c r="D17" i="8"/>
  <c r="H17" i="8"/>
  <c r="L17" i="8"/>
  <c r="C18" i="8"/>
  <c r="G18" i="8"/>
  <c r="K18" i="8"/>
  <c r="B19" i="8"/>
  <c r="F19" i="8"/>
  <c r="J19" i="8"/>
  <c r="N19" i="8"/>
</calcChain>
</file>

<file path=xl/sharedStrings.xml><?xml version="1.0" encoding="utf-8"?>
<sst xmlns="http://schemas.openxmlformats.org/spreadsheetml/2006/main" count="37" uniqueCount="36">
  <si>
    <t>organization</t>
  </si>
  <si>
    <t>Channel</t>
  </si>
  <si>
    <t>Year</t>
  </si>
  <si>
    <t>Version</t>
  </si>
  <si>
    <t>Phones</t>
  </si>
  <si>
    <t>Unit Net Sales Price</t>
  </si>
  <si>
    <t>Gross Revenue</t>
  </si>
  <si>
    <t>Unit Direct Cost</t>
  </si>
  <si>
    <t>Total Cost of Goods Sold</t>
  </si>
  <si>
    <t>Gross Margin</t>
  </si>
  <si>
    <t>Gross Margin %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</si>
  <si>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</si>
  <si>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</si>
  <si>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</si>
  <si>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</si>
  <si>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</si>
  <si>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</si>
  <si>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</si>
  <si>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</si>
  <si>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</si>
  <si>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</si>
  <si>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</si>
  <si>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</si>
  <si>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</si>
  <si>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3G Smart Phones</t>
  </si>
  <si>
    <t>3G 32Gb</t>
  </si>
  <si>
    <t>3G 128Gb</t>
  </si>
  <si>
    <t>3G 16Gb</t>
  </si>
  <si>
    <t>3G 64Gb</t>
  </si>
  <si>
    <t>4G Smart Phones</t>
  </si>
  <si>
    <t>4G 16Gb</t>
  </si>
  <si>
    <t>4G 32Gb</t>
  </si>
  <si>
    <t>Phone Only</t>
  </si>
  <si>
    <t>L40</t>
  </si>
  <si>
    <t>Volume - Units</t>
  </si>
  <si>
    <t>[Demo5]Planilha2!B3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</si>
</sst>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6">
    <xf numFmtId="0" fontId="0" fillId="0" borderId="0"/>
    <xf numFmtId="0" fontId="1" fillId="0" borderId="1" applyNumberFormat="0" applyFill="0" applyProtection="0">
      <alignment horizontal="center" vertical="center"/>
    </xf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1" fillId="0" borderId="1" applyNumberFormat="0" applyFill="0" applyAlignment="0" applyProtection="0"/>
    <xf numFmtId="0" fontId="1" fillId="0" borderId="1" applyNumberFormat="0" applyFill="0" applyAlignment="0" applyProtection="0"/>
    <xf numFmtId="3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2" applyNumberFormat="0" applyBorder="0" applyAlignment="0" applyProtection="0"/>
    <xf numFmtId="3" fontId="2" fillId="0" borderId="2" applyNumberFormat="0" applyBorder="0" applyAlignment="0" applyProtection="0"/>
    <xf numFmtId="3" fontId="2" fillId="0" borderId="2" applyNumberFormat="0" applyBorder="0" applyAlignment="0" applyProtection="0"/>
    <xf numFmtId="0" fontId="2" fillId="0" borderId="2" applyNumberFormat="0" applyFill="0" applyAlignment="0" applyProtection="0"/>
    <xf numFmtId="0" fontId="2" fillId="0" borderId="2" applyNumberFormat="0" applyFill="0" applyAlignment="0" applyProtection="0"/>
    <xf numFmtId="0" fontId="2" fillId="0" borderId="2">
      <alignment horizontal="right" vertical="center"/>
    </xf>
    <xf numFmtId="3" fontId="2" fillId="2" borderId="2">
      <alignment horizontal="center" vertical="center"/>
    </xf>
    <xf numFmtId="0" fontId="2" fillId="2" borderId="2">
      <alignment horizontal="right" vertical="center"/>
    </xf>
    <xf numFmtId="0" fontId="1" fillId="0" borderId="3">
      <alignment horizontal="left" vertical="center"/>
    </xf>
    <xf numFmtId="0" fontId="1" fillId="0" borderId="4">
      <alignment horizontal="center" vertical="center"/>
    </xf>
    <xf numFmtId="0" fontId="3" fillId="0" borderId="5">
      <alignment horizontal="center" vertical="center"/>
    </xf>
    <xf numFmtId="0" fontId="2" fillId="3" borderId="2"/>
    <xf numFmtId="3" fontId="4" fillId="0" borderId="2"/>
    <xf numFmtId="3" fontId="5" fillId="0" borderId="2"/>
    <xf numFmtId="0" fontId="1" fillId="0" borderId="4">
      <alignment horizontal="left" vertical="top"/>
    </xf>
    <xf numFmtId="0" fontId="6" fillId="0" borderId="2"/>
    <xf numFmtId="0" fontId="1" fillId="0" borderId="4">
      <alignment horizontal="left" vertical="center"/>
    </xf>
    <xf numFmtId="0" fontId="2" fillId="2" borderId="6"/>
    <xf numFmtId="3" fontId="2" fillId="0" borderId="2">
      <alignment horizontal="right" vertical="center"/>
    </xf>
    <xf numFmtId="0" fontId="1" fillId="0" borderId="4">
      <alignment horizontal="right" vertical="center"/>
    </xf>
    <xf numFmtId="0" fontId="2" fillId="0" borderId="5">
      <alignment horizontal="center" vertical="center"/>
    </xf>
    <xf numFmtId="3" fontId="2" fillId="0" borderId="2"/>
    <xf numFmtId="3" fontId="2" fillId="0" borderId="2"/>
    <xf numFmtId="0" fontId="2" fillId="0" borderId="5">
      <alignment horizontal="center" vertical="center" wrapText="1"/>
    </xf>
    <xf numFmtId="0" fontId="7" fillId="0" borderId="5">
      <alignment horizontal="left" vertical="center" indent="1"/>
    </xf>
    <xf numFmtId="0" fontId="8" fillId="0" borderId="2"/>
    <xf numFmtId="0" fontId="1" fillId="0" borderId="3">
      <alignment horizontal="left" vertical="center"/>
    </xf>
    <xf numFmtId="3" fontId="2" fillId="0" borderId="2">
      <alignment horizontal="center" vertical="center"/>
    </xf>
    <xf numFmtId="0" fontId="1" fillId="0" borderId="4">
      <alignment horizontal="center" vertical="center"/>
    </xf>
    <xf numFmtId="0" fontId="1" fillId="0" borderId="4">
      <alignment horizontal="center" vertical="center"/>
    </xf>
    <xf numFmtId="0" fontId="1" fillId="0" borderId="3">
      <alignment horizontal="left" vertical="center"/>
    </xf>
    <xf numFmtId="0" fontId="1" fillId="0" borderId="3">
      <alignment horizontal="left" vertical="center"/>
    </xf>
    <xf numFmtId="0" fontId="9" fillId="0" borderId="2"/>
  </cellStyleXfs>
  <cellXfs count="9">
    <xf numFmtId="0" fontId="0" fillId="0" borderId="0" xfId="0"/>
    <xf numFmtId="0" fontId="0" fillId="0" borderId="0" xfId="0" quotePrefix="1"/>
    <xf numFmtId="0" fontId="2" fillId="0" borderId="2" xfId="27" applyAlignment="1"/>
    <xf numFmtId="0" fontId="2" fillId="0" borderId="2" xfId="27" applyAlignment="1">
      <alignment horizontal="left"/>
    </xf>
    <xf numFmtId="0" fontId="2" fillId="0" borderId="2" xfId="27" quotePrefix="1" applyAlignment="1"/>
    <xf numFmtId="3" fontId="2" fillId="0" borderId="2" xfId="45"/>
    <xf numFmtId="0" fontId="1" fillId="0" borderId="4" xfId="52" quotePrefix="1">
      <alignment horizontal="center" vertical="center"/>
    </xf>
    <xf numFmtId="0" fontId="1" fillId="0" borderId="3" xfId="54" applyAlignment="1">
      <alignment horizontal="left" vertical="center"/>
    </xf>
    <xf numFmtId="0" fontId="1" fillId="0" borderId="3" xfId="54" quotePrefix="1" applyAlignment="1">
      <alignment horizontal="left" vertical="center"/>
    </xf>
  </cellXfs>
  <cellStyles count="56">
    <cellStyle name="AF Column - IBM Cognos" xfId="1" xr:uid="{33C49730-BB1A-426F-9C7D-08CA46E3A0A2}"/>
    <cellStyle name="AF Data - IBM Cognos" xfId="2" xr:uid="{B8BB1267-C932-4639-8359-DCA9E9BE2192}"/>
    <cellStyle name="AF Data 0 - IBM Cognos" xfId="3" xr:uid="{E4A02F02-B25C-4390-948C-4567ECB9E60C}"/>
    <cellStyle name="AF Data 1 - IBM Cognos" xfId="4" xr:uid="{DBED2DA1-DB06-4DFC-8C51-7CF9C2849AF7}"/>
    <cellStyle name="AF Data 2 - IBM Cognos" xfId="5" xr:uid="{44FD48B5-667E-4BF9-8378-0F6A84C9A051}"/>
    <cellStyle name="AF Data 3 - IBM Cognos" xfId="6" xr:uid="{8E54E865-1805-46A5-9751-C994538D7D7F}"/>
    <cellStyle name="AF Data 4 - IBM Cognos" xfId="7" xr:uid="{C1370E79-F9AF-4C5C-8DC5-0201FE8C6D90}"/>
    <cellStyle name="AF Data 5 - IBM Cognos" xfId="8" xr:uid="{DB20ACCB-0CB8-4F91-B182-A5F0CEDB88D1}"/>
    <cellStyle name="AF Data Leaf - IBM Cognos" xfId="9" xr:uid="{405715E8-C953-4E2F-932D-2D7D38B086EC}"/>
    <cellStyle name="AF Header - IBM Cognos" xfId="10" xr:uid="{0AC6E2E5-1DB3-40DA-A20D-9D24CABE3DD8}"/>
    <cellStyle name="AF Header 0 - IBM Cognos" xfId="11" xr:uid="{2611D20D-B0CF-4583-9701-796D6EAD62AC}"/>
    <cellStyle name="AF Header 1 - IBM Cognos" xfId="12" xr:uid="{0ACBD46F-D353-4CBF-90A8-EEEEDD542959}"/>
    <cellStyle name="AF Header 2 - IBM Cognos" xfId="13" xr:uid="{0A7DF39E-AF9E-4AA0-B4EA-D3EB03BA90D7}"/>
    <cellStyle name="AF Header 3 - IBM Cognos" xfId="14" xr:uid="{FFA517EC-91CE-48D7-AB3F-1E1BA7072454}"/>
    <cellStyle name="AF Header 4 - IBM Cognos" xfId="15" xr:uid="{7C37621F-1559-45CC-9FE4-F12BC9304B3A}"/>
    <cellStyle name="AF Header 5 - IBM Cognos" xfId="16" xr:uid="{530273CE-464B-406F-931D-FD474F740CF9}"/>
    <cellStyle name="AF Header Leaf - IBM Cognos" xfId="17" xr:uid="{F96D48DC-17D9-43D8-89EC-73E6F4345C52}"/>
    <cellStyle name="AF Row - IBM Cognos" xfId="18" xr:uid="{E315A437-9B87-48B4-9E40-55BB13F27C6D}"/>
    <cellStyle name="AF Row 0 - IBM Cognos" xfId="19" xr:uid="{0D113D91-E017-4DA1-8EC3-BDD67D650E60}"/>
    <cellStyle name="AF Row 1 - IBM Cognos" xfId="20" xr:uid="{BC08C8A7-79E1-4435-BB14-744554A60C1C}"/>
    <cellStyle name="AF Row 2 - IBM Cognos" xfId="21" xr:uid="{074BE3DD-7359-4D06-8340-D4891E2F9D35}"/>
    <cellStyle name="AF Row 3 - IBM Cognos" xfId="22" xr:uid="{5738B911-6B9D-4A23-9288-3FB71EAD37CB}"/>
    <cellStyle name="AF Row 4 - IBM Cognos" xfId="23" xr:uid="{1627269C-BBCE-4CD0-B0F4-32E2522B72B9}"/>
    <cellStyle name="AF Row 5 - IBM Cognos" xfId="24" xr:uid="{DA7A33A8-EF25-4A1C-8E81-C4ED12E75570}"/>
    <cellStyle name="AF Row Leaf - IBM Cognos" xfId="25" xr:uid="{E6367425-9946-4F69-80C8-5447DB0E0ED6}"/>
    <cellStyle name="AF Subnm - IBM Cognos" xfId="26" xr:uid="{C616F699-C989-461C-9A58-B17B70F218C8}"/>
    <cellStyle name="AF Title - IBM Cognos" xfId="27" xr:uid="{86F61DF3-2416-49B6-A918-19953DDA3460}"/>
    <cellStyle name="Calculated Column - IBM Cognos" xfId="28" xr:uid="{0AFD0E91-3E4C-423A-8537-AB81752046B3}"/>
    <cellStyle name="Calculated Column Name - IBM Cognos" xfId="29" xr:uid="{98424A0A-3B7B-4304-8EAE-CFF19B1AA764}"/>
    <cellStyle name="Calculated Row - IBM Cognos" xfId="30" xr:uid="{09B606F3-5CCE-4413-8FB4-CF051BB5D340}"/>
    <cellStyle name="Calculated Row Name - IBM Cognos" xfId="31" xr:uid="{4BB3ED7D-5714-4938-9729-464CEC637BE8}"/>
    <cellStyle name="Column Name - IBM Cognos" xfId="32" xr:uid="{FC04423C-3A52-4BD2-8D26-6092C2602B3F}"/>
    <cellStyle name="Column Template - IBM Cognos" xfId="33" xr:uid="{39EC2554-30A3-4346-BFD2-5388C820B783}"/>
    <cellStyle name="Differs From Base - IBM Cognos" xfId="34" xr:uid="{C85910E0-7CB9-4943-931D-E4B2A330E184}"/>
    <cellStyle name="Edit - IBM Cognos" xfId="35" xr:uid="{96306D25-9818-4724-86F1-EEFC39EDACD7}"/>
    <cellStyle name="Formula - IBM Cognos" xfId="36" xr:uid="{9DAFB503-5203-413C-8649-C2C9CD2E45A7}"/>
    <cellStyle name="Group Name - IBM Cognos" xfId="37" xr:uid="{63A08E72-A7B1-46EF-B179-01A600DA2B7F}"/>
    <cellStyle name="Hold Values - IBM Cognos" xfId="38" xr:uid="{449A6E54-7515-41AF-8F76-0A7446B06BFF}"/>
    <cellStyle name="List Name - IBM Cognos" xfId="39" xr:uid="{53B98E0E-044A-4B1B-AE18-1EBC7772B659}"/>
    <cellStyle name="Locked - IBM Cognos" xfId="40" xr:uid="{10F275F9-6A8F-4E0C-855D-AD8A004C8E68}"/>
    <cellStyle name="Measure - IBM Cognos" xfId="41" xr:uid="{2255A317-8F16-4411-9D00-F71FE5923872}"/>
    <cellStyle name="Measure Header - IBM Cognos" xfId="42" xr:uid="{9A20F2D7-549F-4E96-A18E-C2FCD7D6EDE3}"/>
    <cellStyle name="Measure Name - IBM Cognos" xfId="43" xr:uid="{38B352B6-C505-4692-B7A6-7B4F686902C5}"/>
    <cellStyle name="Measure Summary - IBM Cognos" xfId="44" xr:uid="{11A28235-AE4B-41B4-9310-7B8DE3D40FAB}"/>
    <cellStyle name="Measure Summary TM1 - IBM Cognos" xfId="45" xr:uid="{2D792121-6CA8-42BA-9E56-17B0C48E2CC3}"/>
    <cellStyle name="Measure Template - IBM Cognos" xfId="46" xr:uid="{95332C5F-1286-44DA-B74A-4DEEB63F6DFC}"/>
    <cellStyle name="More - IBM Cognos" xfId="47" xr:uid="{4BABB980-E6B1-48F3-93C9-31BA29889368}"/>
    <cellStyle name="Normal" xfId="0" builtinId="0"/>
    <cellStyle name="Pending Change - IBM Cognos" xfId="48" xr:uid="{829F952C-94FE-441A-8D73-09E731B87614}"/>
    <cellStyle name="Row Name - IBM Cognos" xfId="49" xr:uid="{D78ACD68-14E4-4360-A368-5DD3CE3D2C82}"/>
    <cellStyle name="Row Template - IBM Cognos" xfId="50" xr:uid="{8BC2C1B0-86C7-4B98-85D6-21986715A47A}"/>
    <cellStyle name="Summary Column Name - IBM Cognos" xfId="51" xr:uid="{98E8BA41-C0E5-43D9-9C4C-340FD9EE9325}"/>
    <cellStyle name="Summary Column Name TM1 - IBM Cognos" xfId="52" xr:uid="{BBD71974-4188-4D2B-9565-3143BDB166A3}"/>
    <cellStyle name="Summary Row Name - IBM Cognos" xfId="53" xr:uid="{4943E788-EE05-4727-9F11-07F4BFC97BE4}"/>
    <cellStyle name="Summary Row Name TM1 - IBM Cognos" xfId="54" xr:uid="{F3403E66-BB0D-4682-AAFA-039A11C00CA9}"/>
    <cellStyle name="Unsaved Change - IBM Cognos" xfId="55" xr:uid="{30310865-1E29-4C49-AEC6-DE03EE45A3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A8175-77D2-4EFB-A20C-3DBE5CF10BBF}">
  <dimension ref="B1:B8"/>
  <sheetViews>
    <sheetView workbookViewId="0"/>
  </sheetViews>
  <sheetFormatPr defaultRowHeight="15" x14ac:dyDescent="0.25"/>
  <sheetData>
    <row r="1" spans="2:2" x14ac:dyDescent="0.25">
      <c r="B1" t="s">
        <v>35</v>
      </c>
    </row>
    <row r="2" spans="2:2" x14ac:dyDescent="0.25">
      <c r="B2" s="1" t="s">
        <v>34</v>
      </c>
    </row>
    <row r="3" spans="2:2" x14ac:dyDescent="0.25">
      <c r="B3" s="1" t="s">
        <v>5</v>
      </c>
    </row>
    <row r="4" spans="2:2" x14ac:dyDescent="0.25">
      <c r="B4" s="1" t="s">
        <v>6</v>
      </c>
    </row>
    <row r="5" spans="2:2" x14ac:dyDescent="0.25">
      <c r="B5" s="1" t="s">
        <v>7</v>
      </c>
    </row>
    <row r="6" spans="2:2" x14ac:dyDescent="0.25">
      <c r="B6" s="1" t="s">
        <v>8</v>
      </c>
    </row>
    <row r="7" spans="2:2" x14ac:dyDescent="0.25">
      <c r="B7" s="1" t="s">
        <v>9</v>
      </c>
    </row>
    <row r="8" spans="2:2" x14ac:dyDescent="0.25">
      <c r="B8" s="1" t="s">
        <v>10</v>
      </c>
    </row>
  </sheetData>
  <pageMargins left="0.511811024" right="0.511811024" top="0.78740157499999996" bottom="0.78740157499999996" header="0.31496062000000002" footer="0.31496062000000002"/>
  <customProperties>
    <customPr name="CafeStyleVersion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4ABFA-17D1-41AA-8DEF-99207501F9D0}">
  <dimension ref="A1:N19"/>
  <sheetViews>
    <sheetView tabSelected="1" topLeftCell="A2" workbookViewId="0"/>
  </sheetViews>
  <sheetFormatPr defaultRowHeight="15" x14ac:dyDescent="0.25"/>
  <cols>
    <col min="1" max="1" width="16" bestFit="1" customWidth="1"/>
    <col min="2" max="14" width="13.28515625" bestFit="1" customWidth="1"/>
  </cols>
  <sheetData>
    <row r="1" spans="1:14" hidden="1" x14ac:dyDescent="0.25">
      <c r="A1" s="2" t="str">
        <f>_xll.VIEW("smartco:Revenue",$B$2,$B$4,"!","!",$B$5,$B$6,$B$3)</f>
        <v>smartco:Revenue</v>
      </c>
      <c r="B1" s="3"/>
    </row>
    <row r="2" spans="1:14" x14ac:dyDescent="0.25">
      <c r="A2" s="4" t="s">
        <v>0</v>
      </c>
      <c r="B2" s="3" t="str">
        <f>_xll.SUBNM("smartco:organization","Workflow","Total Company","Caption_Default")</f>
        <v>Total Company</v>
      </c>
    </row>
    <row r="3" spans="1:14" x14ac:dyDescent="0.25">
      <c r="A3" s="4" t="s">
        <v>11</v>
      </c>
      <c r="B3" s="3" t="str">
        <f>_xll.SUBNM("smartco:Revenue","Report","Volume - Units","Caption_Default")</f>
        <v>Volume - Units</v>
      </c>
    </row>
    <row r="4" spans="1:14" x14ac:dyDescent="0.25">
      <c r="A4" s="4" t="s">
        <v>1</v>
      </c>
      <c r="B4" s="3" t="str">
        <f>_xll.SUBNM("smartco:Channel","Default","Channel Total","Caption_Default")</f>
        <v>Channel Total</v>
      </c>
    </row>
    <row r="5" spans="1:14" x14ac:dyDescent="0.25">
      <c r="A5" s="4" t="s">
        <v>2</v>
      </c>
      <c r="B5" s="3" t="str">
        <f>_xll.SUBNM("smartco:Year","Default","2020","Caption_Default")</f>
        <v>2020</v>
      </c>
    </row>
    <row r="6" spans="1:14" x14ac:dyDescent="0.25">
      <c r="A6" s="4" t="s">
        <v>3</v>
      </c>
      <c r="B6" s="3" t="str">
        <f>_xll.SUBNM("smartco:Version","Current","Budget","Caption_Default")</f>
        <v>Budget</v>
      </c>
    </row>
    <row r="8" spans="1:14" ht="15.75" thickBot="1" x14ac:dyDescent="0.3">
      <c r="A8" s="7"/>
      <c r="B8" s="6" t="s">
        <v>12</v>
      </c>
      <c r="C8" s="6" t="s">
        <v>13</v>
      </c>
      <c r="D8" s="6" t="s">
        <v>14</v>
      </c>
      <c r="E8" s="6" t="s">
        <v>15</v>
      </c>
      <c r="F8" s="6" t="s">
        <v>16</v>
      </c>
      <c r="G8" s="6" t="s">
        <v>17</v>
      </c>
      <c r="H8" s="6" t="s">
        <v>18</v>
      </c>
      <c r="I8" s="6" t="s">
        <v>19</v>
      </c>
      <c r="J8" s="6" t="s">
        <v>20</v>
      </c>
      <c r="K8" s="6" t="s">
        <v>21</v>
      </c>
      <c r="L8" s="6" t="s">
        <v>22</v>
      </c>
      <c r="M8" s="6" t="s">
        <v>23</v>
      </c>
      <c r="N8" s="6" t="s">
        <v>2</v>
      </c>
    </row>
    <row r="9" spans="1:14" x14ac:dyDescent="0.25">
      <c r="A9" s="8" t="s">
        <v>4</v>
      </c>
      <c r="B9" s="5">
        <f>_xll.DBRW($A$1,$B$2,$B$4,$A9,B$8,$B$5,$B$6,$B$3)</f>
        <v>769196.35987009818</v>
      </c>
      <c r="C9" s="5">
        <f>_xll.DBRW($A$1,$B$2,$B$4,$A9,C$8,$B$5,$B$6,$B$3)</f>
        <v>734958.71224880579</v>
      </c>
      <c r="D9" s="5">
        <f>_xll.DBRW($A$1,$B$2,$B$4,$A9,D$8,$B$5,$B$6,$B$3)</f>
        <v>736938.56323472527</v>
      </c>
      <c r="E9" s="5">
        <f>_xll.DBRW($A$1,$B$2,$B$4,$A9,E$8,$B$5,$B$6,$B$3)</f>
        <v>712144.65759715135</v>
      </c>
      <c r="F9" s="5">
        <f>_xll.DBRW($A$1,$B$2,$B$4,$A9,F$8,$B$5,$B$6,$B$3)</f>
        <v>652247.0690253654</v>
      </c>
      <c r="G9" s="5">
        <f>_xll.DBRW($A$1,$B$2,$B$4,$A9,G$8,$B$5,$B$6,$B$3)</f>
        <v>808458.17154045671</v>
      </c>
      <c r="H9" s="5">
        <f>_xll.DBRW($A$1,$B$2,$B$4,$A9,H$8,$B$5,$B$6,$B$3)</f>
        <v>794968.46077612543</v>
      </c>
      <c r="I9" s="5">
        <f>_xll.DBRW($A$1,$B$2,$B$4,$A9,I$8,$B$5,$B$6,$B$3)</f>
        <v>814150.94238105556</v>
      </c>
      <c r="J9" s="5">
        <f>_xll.DBRW($A$1,$B$2,$B$4,$A9,J$8,$B$5,$B$6,$B$3)</f>
        <v>834328.3802766609</v>
      </c>
      <c r="K9" s="5">
        <f>_xll.DBRW($A$1,$B$2,$B$4,$A9,K$8,$B$5,$B$6,$B$3)</f>
        <v>833318.69415884698</v>
      </c>
      <c r="L9" s="5">
        <f>_xll.DBRW($A$1,$B$2,$B$4,$A9,L$8,$B$5,$B$6,$B$3)</f>
        <v>965109.14128011465</v>
      </c>
      <c r="M9" s="5">
        <f>_xll.DBRW($A$1,$B$2,$B$4,$A9,M$8,$B$5,$B$6,$B$3)</f>
        <v>1190176.6064175996</v>
      </c>
      <c r="N9" s="5">
        <f>_xll.DBRW($A$1,$B$2,$B$4,$A9,N$8,$B$5,$B$6,$B$3)</f>
        <v>9845995.7588070054</v>
      </c>
    </row>
    <row r="10" spans="1:14" x14ac:dyDescent="0.25">
      <c r="A10" s="8" t="s">
        <v>24</v>
      </c>
      <c r="B10" s="5">
        <f>_xll.DBRW($A$1,$B$2,$B$4,$A10,B$8,$B$5,$B$6,$B$3)</f>
        <v>409560.20077918912</v>
      </c>
      <c r="C10" s="5">
        <f>_xll.DBRW($A$1,$B$2,$B$4,$A10,C$8,$B$5,$B$6,$B$3)</f>
        <v>373958.19369593845</v>
      </c>
      <c r="D10" s="5">
        <f>_xll.DBRW($A$1,$B$2,$B$4,$A10,D$8,$B$5,$B$6,$B$3)</f>
        <v>385348.66119371919</v>
      </c>
      <c r="E10" s="5">
        <f>_xll.DBRW($A$1,$B$2,$B$4,$A10,E$8,$B$5,$B$6,$B$3)</f>
        <v>364006.11587873526</v>
      </c>
      <c r="F10" s="5">
        <f>_xll.DBRW($A$1,$B$2,$B$4,$A10,F$8,$B$5,$B$6,$B$3)</f>
        <v>338120.94044175535</v>
      </c>
      <c r="G10" s="5">
        <f>_xll.DBRW($A$1,$B$2,$B$4,$A10,G$8,$B$5,$B$6,$B$3)</f>
        <v>418866.28972872469</v>
      </c>
      <c r="H10" s="5">
        <f>_xll.DBRW($A$1,$B$2,$B$4,$A10,H$8,$B$5,$B$6,$B$3)</f>
        <v>411039.34477959306</v>
      </c>
      <c r="I10" s="5">
        <f>_xll.DBRW($A$1,$B$2,$B$4,$A10,I$8,$B$5,$B$6,$B$3)</f>
        <v>428350.40594781522</v>
      </c>
      <c r="J10" s="5">
        <f>_xll.DBRW($A$1,$B$2,$B$4,$A10,J$8,$B$5,$B$6,$B$3)</f>
        <v>439186.80281236366</v>
      </c>
      <c r="K10" s="5">
        <f>_xll.DBRW($A$1,$B$2,$B$4,$A10,K$8,$B$5,$B$6,$B$3)</f>
        <v>439641.36889195815</v>
      </c>
      <c r="L10" s="5">
        <f>_xll.DBRW($A$1,$B$2,$B$4,$A10,L$8,$B$5,$B$6,$B$3)</f>
        <v>509367.84764805267</v>
      </c>
      <c r="M10" s="5">
        <f>_xll.DBRW($A$1,$B$2,$B$4,$A10,M$8,$B$5,$B$6,$B$3)</f>
        <v>606815.2236277808</v>
      </c>
      <c r="N10" s="5">
        <f>_xll.DBRW($A$1,$B$2,$B$4,$A10,N$8,$B$5,$B$6,$B$3)</f>
        <v>5124261.3954256251</v>
      </c>
    </row>
    <row r="11" spans="1:14" x14ac:dyDescent="0.25">
      <c r="A11" s="8" t="s">
        <v>25</v>
      </c>
      <c r="B11" s="5">
        <f>_xll.DBRW($A$1,$B$2,$B$4,$A11,B$8,$B$5,$B$6,$B$3)</f>
        <v>138655.06441555283</v>
      </c>
      <c r="C11" s="5">
        <f>_xll.DBRW($A$1,$B$2,$B$4,$A11,C$8,$B$5,$B$6,$B$3)</f>
        <v>118933.35430714038</v>
      </c>
      <c r="D11" s="5">
        <f>_xll.DBRW($A$1,$B$2,$B$4,$A11,D$8,$B$5,$B$6,$B$3)</f>
        <v>117080.79712625529</v>
      </c>
      <c r="E11" s="5">
        <f>_xll.DBRW($A$1,$B$2,$B$4,$A11,E$8,$B$5,$B$6,$B$3)</f>
        <v>109397.20403052987</v>
      </c>
      <c r="F11" s="5">
        <f>_xll.DBRW($A$1,$B$2,$B$4,$A11,F$8,$B$5,$B$6,$B$3)</f>
        <v>103779.69920275507</v>
      </c>
      <c r="G11" s="5">
        <f>_xll.DBRW($A$1,$B$2,$B$4,$A11,G$8,$B$5,$B$6,$B$3)</f>
        <v>128572.90969538841</v>
      </c>
      <c r="H11" s="5">
        <f>_xll.DBRW($A$1,$B$2,$B$4,$A11,H$8,$B$5,$B$6,$B$3)</f>
        <v>127033.72404673888</v>
      </c>
      <c r="I11" s="5">
        <f>_xll.DBRW($A$1,$B$2,$B$4,$A11,I$8,$B$5,$B$6,$B$3)</f>
        <v>131106.51955277156</v>
      </c>
      <c r="J11" s="5">
        <f>_xll.DBRW($A$1,$B$2,$B$4,$A11,J$8,$B$5,$B$6,$B$3)</f>
        <v>136881.31377571562</v>
      </c>
      <c r="K11" s="5">
        <f>_xll.DBRW($A$1,$B$2,$B$4,$A11,K$8,$B$5,$B$6,$B$3)</f>
        <v>136955.9831843318</v>
      </c>
      <c r="L11" s="5">
        <f>_xll.DBRW($A$1,$B$2,$B$4,$A11,L$8,$B$5,$B$6,$B$3)</f>
        <v>154601.64003913442</v>
      </c>
      <c r="M11" s="5">
        <f>_xll.DBRW($A$1,$B$2,$B$4,$A11,M$8,$B$5,$B$6,$B$3)</f>
        <v>190769.64350597179</v>
      </c>
      <c r="N11" s="5">
        <f>_xll.DBRW($A$1,$B$2,$B$4,$A11,N$8,$B$5,$B$6,$B$3)</f>
        <v>1593767.8528822861</v>
      </c>
    </row>
    <row r="12" spans="1:14" x14ac:dyDescent="0.25">
      <c r="A12" s="8" t="s">
        <v>26</v>
      </c>
      <c r="B12" s="5">
        <f>_xll.DBRW($A$1,$B$2,$B$4,$A12,B$8,$B$5,$B$6,$B$3)</f>
        <v>19540.363636363629</v>
      </c>
      <c r="C12" s="5">
        <f>_xll.DBRW($A$1,$B$2,$B$4,$A12,C$8,$B$5,$B$6,$B$3)</f>
        <v>17161.03310989507</v>
      </c>
      <c r="D12" s="5">
        <f>_xll.DBRW($A$1,$B$2,$B$4,$A12,D$8,$B$5,$B$6,$B$3)</f>
        <v>19555.295163890492</v>
      </c>
      <c r="E12" s="5">
        <f>_xll.DBRW($A$1,$B$2,$B$4,$A12,E$8,$B$5,$B$6,$B$3)</f>
        <v>15173.91779570355</v>
      </c>
      <c r="F12" s="5">
        <f>_xll.DBRW($A$1,$B$2,$B$4,$A12,F$8,$B$5,$B$6,$B$3)</f>
        <v>14542.362260257873</v>
      </c>
      <c r="G12" s="5">
        <f>_xll.DBRW($A$1,$B$2,$B$4,$A12,G$8,$B$5,$B$6,$B$3)</f>
        <v>22063.56872609138</v>
      </c>
      <c r="H12" s="5">
        <f>_xll.DBRW($A$1,$B$2,$B$4,$A12,H$8,$B$5,$B$6,$B$3)</f>
        <v>19274.295163890492</v>
      </c>
      <c r="I12" s="5">
        <f>_xll.DBRW($A$1,$B$2,$B$4,$A12,I$8,$B$5,$B$6,$B$3)</f>
        <v>19570.359239900448</v>
      </c>
      <c r="J12" s="5">
        <f>_xll.DBRW($A$1,$B$2,$B$4,$A12,J$8,$B$5,$B$6,$B$3)</f>
        <v>19904.359239900448</v>
      </c>
      <c r="K12" s="5">
        <f>_xll.DBRW($A$1,$B$2,$B$4,$A12,K$8,$B$5,$B$6,$B$3)</f>
        <v>20001.359239900448</v>
      </c>
      <c r="L12" s="5">
        <f>_xll.DBRW($A$1,$B$2,$B$4,$A12,L$8,$B$5,$B$6,$B$3)</f>
        <v>21795.359239900448</v>
      </c>
      <c r="M12" s="5">
        <f>_xll.DBRW($A$1,$B$2,$B$4,$A12,M$8,$B$5,$B$6,$B$3)</f>
        <v>23191.359239900448</v>
      </c>
      <c r="N12" s="5">
        <f>_xll.DBRW($A$1,$B$2,$B$4,$A12,N$8,$B$5,$B$6,$B$3)</f>
        <v>231773.63205559476</v>
      </c>
    </row>
    <row r="13" spans="1:14" x14ac:dyDescent="0.25">
      <c r="A13" s="8" t="s">
        <v>27</v>
      </c>
      <c r="B13" s="5">
        <f>_xll.DBRW($A$1,$B$2,$B$4,$A13,B$8,$B$5,$B$6,$B$3)</f>
        <v>123879.38636363635</v>
      </c>
      <c r="C13" s="5">
        <f>_xll.DBRW($A$1,$B$2,$B$4,$A13,C$8,$B$5,$B$6,$B$3)</f>
        <v>116895.18047118603</v>
      </c>
      <c r="D13" s="5">
        <f>_xll.DBRW($A$1,$B$2,$B$4,$A13,D$8,$B$5,$B$6,$B$3)</f>
        <v>122710.84650300746</v>
      </c>
      <c r="E13" s="5">
        <f>_xll.DBRW($A$1,$B$2,$B$4,$A13,E$8,$B$5,$B$6,$B$3)</f>
        <v>117357.18547833225</v>
      </c>
      <c r="F13" s="5">
        <f>_xll.DBRW($A$1,$B$2,$B$4,$A13,F$8,$B$5,$B$6,$B$3)</f>
        <v>106151.92599644419</v>
      </c>
      <c r="G13" s="5">
        <f>_xll.DBRW($A$1,$B$2,$B$4,$A13,G$8,$B$5,$B$6,$B$3)</f>
        <v>132580.92318212765</v>
      </c>
      <c r="H13" s="5">
        <f>_xll.DBRW($A$1,$B$2,$B$4,$A13,H$8,$B$5,$B$6,$B$3)</f>
        <v>129763.50099041218</v>
      </c>
      <c r="I13" s="5">
        <f>_xll.DBRW($A$1,$B$2,$B$4,$A13,I$8,$B$5,$B$6,$B$3)</f>
        <v>136055.71612862125</v>
      </c>
      <c r="J13" s="5">
        <f>_xll.DBRW($A$1,$B$2,$B$4,$A13,J$8,$B$5,$B$6,$B$3)</f>
        <v>138820.21073510841</v>
      </c>
      <c r="K13" s="5">
        <f>_xll.DBRW($A$1,$B$2,$B$4,$A13,K$8,$B$5,$B$6,$B$3)</f>
        <v>135685.45356056557</v>
      </c>
      <c r="L13" s="5">
        <f>_xll.DBRW($A$1,$B$2,$B$4,$A13,L$8,$B$5,$B$6,$B$3)</f>
        <v>161161.40654896683</v>
      </c>
      <c r="M13" s="5">
        <f>_xll.DBRW($A$1,$B$2,$B$4,$A13,M$8,$B$5,$B$6,$B$3)</f>
        <v>192392.73924606454</v>
      </c>
      <c r="N13" s="5">
        <f>_xll.DBRW($A$1,$B$2,$B$4,$A13,N$8,$B$5,$B$6,$B$3)</f>
        <v>1613454.4752044729</v>
      </c>
    </row>
    <row r="14" spans="1:14" x14ac:dyDescent="0.25">
      <c r="A14" s="8" t="s">
        <v>28</v>
      </c>
      <c r="B14" s="5">
        <f>_xll.DBRW($A$1,$B$2,$B$4,$A14,B$8,$B$5,$B$6,$B$3)</f>
        <v>127485.38636363635</v>
      </c>
      <c r="C14" s="5">
        <f>_xll.DBRW($A$1,$B$2,$B$4,$A14,C$8,$B$5,$B$6,$B$3)</f>
        <v>120968.62580771695</v>
      </c>
      <c r="D14" s="5">
        <f>_xll.DBRW($A$1,$B$2,$B$4,$A14,D$8,$B$5,$B$6,$B$3)</f>
        <v>126001.72240056594</v>
      </c>
      <c r="E14" s="5">
        <f>_xll.DBRW($A$1,$B$2,$B$4,$A14,E$8,$B$5,$B$6,$B$3)</f>
        <v>122077.80857416958</v>
      </c>
      <c r="F14" s="5">
        <f>_xll.DBRW($A$1,$B$2,$B$4,$A14,F$8,$B$5,$B$6,$B$3)</f>
        <v>113646.95298229821</v>
      </c>
      <c r="G14" s="5">
        <f>_xll.DBRW($A$1,$B$2,$B$4,$A14,G$8,$B$5,$B$6,$B$3)</f>
        <v>135648.88812511723</v>
      </c>
      <c r="H14" s="5">
        <f>_xll.DBRW($A$1,$B$2,$B$4,$A14,H$8,$B$5,$B$6,$B$3)</f>
        <v>134967.82457855149</v>
      </c>
      <c r="I14" s="5">
        <f>_xll.DBRW($A$1,$B$2,$B$4,$A14,I$8,$B$5,$B$6,$B$3)</f>
        <v>141617.81102652196</v>
      </c>
      <c r="J14" s="5">
        <f>_xll.DBRW($A$1,$B$2,$B$4,$A14,J$8,$B$5,$B$6,$B$3)</f>
        <v>143580.91906163917</v>
      </c>
      <c r="K14" s="5">
        <f>_xll.DBRW($A$1,$B$2,$B$4,$A14,K$8,$B$5,$B$6,$B$3)</f>
        <v>146998.57290716033</v>
      </c>
      <c r="L14" s="5">
        <f>_xll.DBRW($A$1,$B$2,$B$4,$A14,L$8,$B$5,$B$6,$B$3)</f>
        <v>171809.441820051</v>
      </c>
      <c r="M14" s="5">
        <f>_xll.DBRW($A$1,$B$2,$B$4,$A14,M$8,$B$5,$B$6,$B$3)</f>
        <v>200461.48163584401</v>
      </c>
      <c r="N14" s="5">
        <f>_xll.DBRW($A$1,$B$2,$B$4,$A14,N$8,$B$5,$B$6,$B$3)</f>
        <v>1685265.4352832723</v>
      </c>
    </row>
    <row r="15" spans="1:14" x14ac:dyDescent="0.25">
      <c r="A15" s="8" t="s">
        <v>29</v>
      </c>
      <c r="B15" s="5">
        <f>_xll.DBRW($A$1,$B$2,$B$4,$A15,B$8,$B$5,$B$6,$B$3)</f>
        <v>242177.77272727271</v>
      </c>
      <c r="C15" s="5">
        <f>_xll.DBRW($A$1,$B$2,$B$4,$A15,C$8,$B$5,$B$6,$B$3)</f>
        <v>253023.31693530522</v>
      </c>
      <c r="D15" s="5">
        <f>_xll.DBRW($A$1,$B$2,$B$4,$A15,D$8,$B$5,$B$6,$B$3)</f>
        <v>240398.03976619826</v>
      </c>
      <c r="E15" s="5">
        <f>_xll.DBRW($A$1,$B$2,$B$4,$A15,E$8,$B$5,$B$6,$B$3)</f>
        <v>237814.71100203192</v>
      </c>
      <c r="F15" s="5">
        <f>_xll.DBRW($A$1,$B$2,$B$4,$A15,F$8,$B$5,$B$6,$B$3)</f>
        <v>214343.69325192185</v>
      </c>
      <c r="G15" s="5">
        <f>_xll.DBRW($A$1,$B$2,$B$4,$A15,G$8,$B$5,$B$6,$B$3)</f>
        <v>269503.79046488367</v>
      </c>
      <c r="H15" s="5">
        <f>_xll.DBRW($A$1,$B$2,$B$4,$A15,H$8,$B$5,$B$6,$B$3)</f>
        <v>266823.849594942</v>
      </c>
      <c r="I15" s="5">
        <f>_xll.DBRW($A$1,$B$2,$B$4,$A15,I$8,$B$5,$B$6,$B$3)</f>
        <v>268927.7517066712</v>
      </c>
      <c r="J15" s="5">
        <f>_xll.DBRW($A$1,$B$2,$B$4,$A15,J$8,$B$5,$B$6,$B$3)</f>
        <v>272732.02466579282</v>
      </c>
      <c r="K15" s="5">
        <f>_xll.DBRW($A$1,$B$2,$B$4,$A15,K$8,$B$5,$B$6,$B$3)</f>
        <v>264742.25527500251</v>
      </c>
      <c r="L15" s="5">
        <f>_xll.DBRW($A$1,$B$2,$B$4,$A15,L$8,$B$5,$B$6,$B$3)</f>
        <v>308748.5322387059</v>
      </c>
      <c r="M15" s="5">
        <f>_xll.DBRW($A$1,$B$2,$B$4,$A15,M$8,$B$5,$B$6,$B$3)</f>
        <v>395279.48275398929</v>
      </c>
      <c r="N15" s="5">
        <f>_xll.DBRW($A$1,$B$2,$B$4,$A15,N$8,$B$5,$B$6,$B$3)</f>
        <v>3234515.2203827174</v>
      </c>
    </row>
    <row r="16" spans="1:14" x14ac:dyDescent="0.25">
      <c r="A16" s="8" t="s">
        <v>30</v>
      </c>
      <c r="B16" s="5">
        <f>_xll.DBRW($A$1,$B$2,$B$4,$A16,B$8,$B$5,$B$6,$B$3)</f>
        <v>123566.38636363635</v>
      </c>
      <c r="C16" s="5">
        <f>_xll.DBRW($A$1,$B$2,$B$4,$A16,C$8,$B$5,$B$6,$B$3)</f>
        <v>131147.93116062827</v>
      </c>
      <c r="D16" s="5">
        <f>_xll.DBRW($A$1,$B$2,$B$4,$A16,D$8,$B$5,$B$6,$B$3)</f>
        <v>126607.23544033137</v>
      </c>
      <c r="E16" s="5">
        <f>_xll.DBRW($A$1,$B$2,$B$4,$A16,E$8,$B$5,$B$6,$B$3)</f>
        <v>123075.44534822433</v>
      </c>
      <c r="F16" s="5">
        <f>_xll.DBRW($A$1,$B$2,$B$4,$A16,F$8,$B$5,$B$6,$B$3)</f>
        <v>113088.17322655729</v>
      </c>
      <c r="G16" s="5">
        <f>_xll.DBRW($A$1,$B$2,$B$4,$A16,G$8,$B$5,$B$6,$B$3)</f>
        <v>141372.33752442169</v>
      </c>
      <c r="H16" s="5">
        <f>_xll.DBRW($A$1,$B$2,$B$4,$A16,H$8,$B$5,$B$6,$B$3)</f>
        <v>137204.58519584069</v>
      </c>
      <c r="I16" s="5">
        <f>_xll.DBRW($A$1,$B$2,$B$4,$A16,I$8,$B$5,$B$6,$B$3)</f>
        <v>137883.10867312207</v>
      </c>
      <c r="J16" s="5">
        <f>_xll.DBRW($A$1,$B$2,$B$4,$A16,J$8,$B$5,$B$6,$B$3)</f>
        <v>140298.1278613008</v>
      </c>
      <c r="K16" s="5">
        <f>_xll.DBRW($A$1,$B$2,$B$4,$A16,K$8,$B$5,$B$6,$B$3)</f>
        <v>137586.60562359559</v>
      </c>
      <c r="L16" s="5">
        <f>_xll.DBRW($A$1,$B$2,$B$4,$A16,L$8,$B$5,$B$6,$B$3)</f>
        <v>158365.5306321606</v>
      </c>
      <c r="M16" s="5">
        <f>_xll.DBRW($A$1,$B$2,$B$4,$A16,M$8,$B$5,$B$6,$B$3)</f>
        <v>198026.32035309495</v>
      </c>
      <c r="N16" s="5">
        <f>_xll.DBRW($A$1,$B$2,$B$4,$A16,N$8,$B$5,$B$6,$B$3)</f>
        <v>1668221.7874029139</v>
      </c>
    </row>
    <row r="17" spans="1:14" x14ac:dyDescent="0.25">
      <c r="A17" s="8" t="s">
        <v>31</v>
      </c>
      <c r="B17" s="5">
        <f>_xll.DBRW($A$1,$B$2,$B$4,$A17,B$8,$B$5,$B$6,$B$3)</f>
        <v>118611.38636363635</v>
      </c>
      <c r="C17" s="5">
        <f>_xll.DBRW($A$1,$B$2,$B$4,$A17,C$8,$B$5,$B$6,$B$3)</f>
        <v>121875.38577467695</v>
      </c>
      <c r="D17" s="5">
        <f>_xll.DBRW($A$1,$B$2,$B$4,$A17,D$8,$B$5,$B$6,$B$3)</f>
        <v>113790.80432586691</v>
      </c>
      <c r="E17" s="5">
        <f>_xll.DBRW($A$1,$B$2,$B$4,$A17,E$8,$B$5,$B$6,$B$3)</f>
        <v>114739.2656538076</v>
      </c>
      <c r="F17" s="5">
        <f>_xll.DBRW($A$1,$B$2,$B$4,$A17,F$8,$B$5,$B$6,$B$3)</f>
        <v>101255.52002536457</v>
      </c>
      <c r="G17" s="5">
        <f>_xll.DBRW($A$1,$B$2,$B$4,$A17,G$8,$B$5,$B$6,$B$3)</f>
        <v>128131.45294046195</v>
      </c>
      <c r="H17" s="5">
        <f>_xll.DBRW($A$1,$B$2,$B$4,$A17,H$8,$B$5,$B$6,$B$3)</f>
        <v>129619.26439910132</v>
      </c>
      <c r="I17" s="5">
        <f>_xll.DBRW($A$1,$B$2,$B$4,$A17,I$8,$B$5,$B$6,$B$3)</f>
        <v>131044.6430335491</v>
      </c>
      <c r="J17" s="5">
        <f>_xll.DBRW($A$1,$B$2,$B$4,$A17,J$8,$B$5,$B$6,$B$3)</f>
        <v>132433.89680449205</v>
      </c>
      <c r="K17" s="5">
        <f>_xll.DBRW($A$1,$B$2,$B$4,$A17,K$8,$B$5,$B$6,$B$3)</f>
        <v>127155.64965140693</v>
      </c>
      <c r="L17" s="5">
        <f>_xll.DBRW($A$1,$B$2,$B$4,$A17,L$8,$B$5,$B$6,$B$3)</f>
        <v>150383.00160654529</v>
      </c>
      <c r="M17" s="5">
        <f>_xll.DBRW($A$1,$B$2,$B$4,$A17,M$8,$B$5,$B$6,$B$3)</f>
        <v>197253.16240089433</v>
      </c>
      <c r="N17" s="5">
        <f>_xll.DBRW($A$1,$B$2,$B$4,$A17,N$8,$B$5,$B$6,$B$3)</f>
        <v>1566293.4329798035</v>
      </c>
    </row>
    <row r="18" spans="1:14" x14ac:dyDescent="0.25">
      <c r="A18" s="8" t="s">
        <v>32</v>
      </c>
      <c r="B18" s="5">
        <f>_xll.DBRW($A$1,$B$2,$B$4,$A18,B$8,$B$5,$B$6,$B$3)</f>
        <v>117458.38636363635</v>
      </c>
      <c r="C18" s="5">
        <f>_xll.DBRW($A$1,$B$2,$B$4,$A18,C$8,$B$5,$B$6,$B$3)</f>
        <v>107977.2016175621</v>
      </c>
      <c r="D18" s="5">
        <f>_xll.DBRW($A$1,$B$2,$B$4,$A18,D$8,$B$5,$B$6,$B$3)</f>
        <v>111191.86227480794</v>
      </c>
      <c r="E18" s="5">
        <f>_xll.DBRW($A$1,$B$2,$B$4,$A18,E$8,$B$5,$B$6,$B$3)</f>
        <v>110323.83071638418</v>
      </c>
      <c r="F18" s="5">
        <f>_xll.DBRW($A$1,$B$2,$B$4,$A18,F$8,$B$5,$B$6,$B$3)</f>
        <v>99782.435331688204</v>
      </c>
      <c r="G18" s="5">
        <f>_xll.DBRW($A$1,$B$2,$B$4,$A18,G$8,$B$5,$B$6,$B$3)</f>
        <v>120088.09134684836</v>
      </c>
      <c r="H18" s="5">
        <f>_xll.DBRW($A$1,$B$2,$B$4,$A18,H$8,$B$5,$B$6,$B$3)</f>
        <v>117105.26640159046</v>
      </c>
      <c r="I18" s="5">
        <f>_xll.DBRW($A$1,$B$2,$B$4,$A18,I$8,$B$5,$B$6,$B$3)</f>
        <v>116872.78472656917</v>
      </c>
      <c r="J18" s="5">
        <f>_xll.DBRW($A$1,$B$2,$B$4,$A18,J$8,$B$5,$B$6,$B$3)</f>
        <v>122409.55279850442</v>
      </c>
      <c r="K18" s="5">
        <f>_xll.DBRW($A$1,$B$2,$B$4,$A18,K$8,$B$5,$B$6,$B$3)</f>
        <v>128935.06999188624</v>
      </c>
      <c r="L18" s="5">
        <f>_xll.DBRW($A$1,$B$2,$B$4,$A18,L$8,$B$5,$B$6,$B$3)</f>
        <v>146992.76139335596</v>
      </c>
      <c r="M18" s="5">
        <f>_xll.DBRW($A$1,$B$2,$B$4,$A18,M$8,$B$5,$B$6,$B$3)</f>
        <v>188081.90003582946</v>
      </c>
      <c r="N18" s="5">
        <f>_xll.DBRW($A$1,$B$2,$B$4,$A18,N$8,$B$5,$B$6,$B$3)</f>
        <v>1487219.1429986628</v>
      </c>
    </row>
    <row r="19" spans="1:14" x14ac:dyDescent="0.25">
      <c r="A19" s="8" t="s">
        <v>33</v>
      </c>
      <c r="B19" s="5">
        <f>_xll.DBRW($A$1,$B$2,$B$4,$A19,B$8,$B$5,$B$6,$B$3)</f>
        <v>117458.38636363635</v>
      </c>
      <c r="C19" s="5">
        <f>_xll.DBRW($A$1,$B$2,$B$4,$A19,C$8,$B$5,$B$6,$B$3)</f>
        <v>107977.2016175621</v>
      </c>
      <c r="D19" s="5">
        <f>_xll.DBRW($A$1,$B$2,$B$4,$A19,D$8,$B$5,$B$6,$B$3)</f>
        <v>111191.86227480794</v>
      </c>
      <c r="E19" s="5">
        <f>_xll.DBRW($A$1,$B$2,$B$4,$A19,E$8,$B$5,$B$6,$B$3)</f>
        <v>110323.83071638418</v>
      </c>
      <c r="F19" s="5">
        <f>_xll.DBRW($A$1,$B$2,$B$4,$A19,F$8,$B$5,$B$6,$B$3)</f>
        <v>99782.435331688204</v>
      </c>
      <c r="G19" s="5">
        <f>_xll.DBRW($A$1,$B$2,$B$4,$A19,G$8,$B$5,$B$6,$B$3)</f>
        <v>120088.09134684836</v>
      </c>
      <c r="H19" s="5">
        <f>_xll.DBRW($A$1,$B$2,$B$4,$A19,H$8,$B$5,$B$6,$B$3)</f>
        <v>117105.26640159046</v>
      </c>
      <c r="I19" s="5">
        <f>_xll.DBRW($A$1,$B$2,$B$4,$A19,I$8,$B$5,$B$6,$B$3)</f>
        <v>116872.78472656917</v>
      </c>
      <c r="J19" s="5">
        <f>_xll.DBRW($A$1,$B$2,$B$4,$A19,J$8,$B$5,$B$6,$B$3)</f>
        <v>122409.55279850442</v>
      </c>
      <c r="K19" s="5">
        <f>_xll.DBRW($A$1,$B$2,$B$4,$A19,K$8,$B$5,$B$6,$B$3)</f>
        <v>128935.06999188624</v>
      </c>
      <c r="L19" s="5">
        <f>_xll.DBRW($A$1,$B$2,$B$4,$A19,L$8,$B$5,$B$6,$B$3)</f>
        <v>146992.76139335596</v>
      </c>
      <c r="M19" s="5">
        <f>_xll.DBRW($A$1,$B$2,$B$4,$A19,M$8,$B$5,$B$6,$B$3)</f>
        <v>188081.90003582946</v>
      </c>
      <c r="N19" s="5">
        <f>_xll.DBRW($A$1,$B$2,$B$4,$A19,N$8,$B$5,$B$6,$B$3)</f>
        <v>1487219.1429986628</v>
      </c>
    </row>
  </sheetData>
  <pageMargins left="0.511811024" right="0.511811024" top="0.78740157499999996" bottom="0.78740157499999996" header="0.31496062000000002" footer="0.31496062000000002"/>
  <pageSetup paperSize="9" orientation="portrait" r:id="rId1"/>
  <customProperties>
    <customPr name="COR_LastLabelRowStart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Miranda</dc:creator>
  <cp:lastModifiedBy>Felipe Miranda</cp:lastModifiedBy>
  <dcterms:created xsi:type="dcterms:W3CDTF">2021-07-02T17:19:17Z</dcterms:created>
  <dcterms:modified xsi:type="dcterms:W3CDTF">2021-07-02T18:30:29Z</dcterms:modified>
</cp:coreProperties>
</file>