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xr:revisionPtr revIDLastSave="0" documentId="8_{91EC063B-6766-42FD-8568-BC01F47E9479}" xr6:coauthVersionLast="47" xr6:coauthVersionMax="47" xr10:uidLastSave="{00000000-0000-0000-0000-000000000000}"/>
  <bookViews>
    <workbookView xWindow="-120" yWindow="-120" windowWidth="20730" windowHeight="11160" firstSheet="1" activeTab="1" xr2:uid="{AB00FFC1-6924-4214-9173-C06CE5B6E488}"/>
  </bookViews>
  <sheets>
    <sheet name="Cognos_Office_Connection_Cache" sheetId="2" state="veryHidden" r:id="rId1"/>
    <sheet name="Planilha1" sheetId="3" r:id="rId2"/>
  </sheets>
  <definedNames>
    <definedName name="ID" localSheetId="0" hidden="1">"1bb44b11-1c9a-4997-ab1a-a22cf06f897c"</definedName>
    <definedName name="ID" localSheetId="1" hidden="1">"4c5ce579-20c5-4bfc-b1b1-656f84ce6aa6"</definedName>
    <definedName name="TM1RPTDATARNG43418951" localSheetId="1">Planilha1!$22:$32</definedName>
    <definedName name="TM1RPTFMTIDCOL43418951" localSheetId="1">Planilha1!$A$1:$A$10</definedName>
    <definedName name="TM1RPTFMTRNG43418951" localSheetId="1">Planilha1!$B$1:$I$10</definedName>
    <definedName name="TM1RPTQRYRNG43418951" localSheetId="1">Planilha1!$B$11</definedName>
    <definedName name="TM1RPTVIEWRNG43418951" localSheetId="1">Planilha1!$B$12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" l="1"/>
  <c r="A30" i="3"/>
  <c r="A29" i="3"/>
  <c r="A28" i="3"/>
  <c r="A26" i="3"/>
  <c r="A23" i="3"/>
  <c r="A32" i="3"/>
  <c r="A27" i="3"/>
  <c r="A25" i="3"/>
  <c r="A24" i="3"/>
  <c r="A22" i="3"/>
  <c r="C16" i="3"/>
  <c r="C15" i="3"/>
  <c r="C17" i="3"/>
  <c r="C18" i="3"/>
  <c r="C14" i="3"/>
  <c r="B12" i="3" s="1"/>
  <c r="B22" i="3"/>
  <c r="E22" i="3"/>
  <c r="I22" i="3"/>
  <c r="H22" i="3"/>
  <c r="D22" i="3"/>
  <c r="G22" i="3"/>
  <c r="F22" i="3"/>
  <c r="C22" i="3"/>
  <c r="E24" i="3"/>
  <c r="E25" i="3"/>
  <c r="E26" i="3"/>
  <c r="E27" i="3"/>
  <c r="I27" i="3"/>
  <c r="F23" i="3"/>
  <c r="F26" i="3"/>
  <c r="F28" i="3"/>
  <c r="F29" i="3"/>
  <c r="F30" i="3"/>
  <c r="C23" i="3"/>
  <c r="G23" i="3"/>
  <c r="C25" i="3"/>
  <c r="C26" i="3"/>
  <c r="C27" i="3"/>
  <c r="G27" i="3"/>
  <c r="G28" i="3"/>
  <c r="G29" i="3"/>
  <c r="C32" i="3"/>
  <c r="E23" i="3"/>
  <c r="I23" i="3"/>
  <c r="I24" i="3"/>
  <c r="I25" i="3"/>
  <c r="I26" i="3"/>
  <c r="E28" i="3"/>
  <c r="F24" i="3"/>
  <c r="F25" i="3"/>
  <c r="F27" i="3"/>
  <c r="F31" i="3"/>
  <c r="F32" i="3"/>
  <c r="C24" i="3"/>
  <c r="G24" i="3"/>
  <c r="G25" i="3"/>
  <c r="G26" i="3"/>
  <c r="C28" i="3"/>
  <c r="C29" i="3"/>
  <c r="C30" i="3"/>
  <c r="G30" i="3"/>
  <c r="C31" i="3"/>
  <c r="G31" i="3"/>
  <c r="G32" i="3"/>
  <c r="D23" i="3"/>
  <c r="H23" i="3"/>
  <c r="D24" i="3"/>
  <c r="H24" i="3"/>
  <c r="D25" i="3"/>
  <c r="H25" i="3"/>
  <c r="D26" i="3"/>
  <c r="H26" i="3"/>
  <c r="D27" i="3"/>
  <c r="H27" i="3"/>
  <c r="D28" i="3"/>
  <c r="H28" i="3"/>
  <c r="D29" i="3"/>
  <c r="H29" i="3"/>
  <c r="D30" i="3"/>
  <c r="H30" i="3"/>
  <c r="D31" i="3"/>
  <c r="H31" i="3"/>
  <c r="D32" i="3"/>
  <c r="H32" i="3"/>
  <c r="I28" i="3"/>
  <c r="E29" i="3"/>
  <c r="I29" i="3"/>
  <c r="E30" i="3"/>
  <c r="I30" i="3"/>
  <c r="E31" i="3"/>
  <c r="I31" i="3"/>
  <c r="E32" i="3"/>
  <c r="I32" i="3"/>
</calcChain>
</file>

<file path=xl/sharedStrings.xml><?xml version="1.0" encoding="utf-8"?>
<sst xmlns="http://schemas.openxmlformats.org/spreadsheetml/2006/main" count="35" uniqueCount="28">
  <si>
    <t>[Begin Format Range]</t>
  </si>
  <si>
    <t>Default</t>
  </si>
  <si>
    <t>Leaf</t>
  </si>
  <si>
    <t>[End Format Range]</t>
  </si>
  <si>
    <t>Nome do elemento</t>
  </si>
  <si>
    <t>{TM1SubsetToSet([product].[product], "Phones")}</t>
  </si>
  <si>
    <t>organization</t>
  </si>
  <si>
    <t>Month</t>
  </si>
  <si>
    <t>Channel</t>
  </si>
  <si>
    <t>Year</t>
  </si>
  <si>
    <t>Version</t>
  </si>
  <si>
    <t>Volume - Units</t>
  </si>
  <si>
    <t>Unit Net Sales Price</t>
  </si>
  <si>
    <t>Gross Revenue</t>
  </si>
  <si>
    <t>Unit Direct Cost</t>
  </si>
  <si>
    <t>Total Cost of Goods Sold</t>
  </si>
  <si>
    <t>Gross Margin</t>
  </si>
  <si>
    <t>Gross Margin %</t>
  </si>
  <si>
    <t>3G Smart Phones</t>
  </si>
  <si>
    <t>3G 32Gb</t>
  </si>
  <si>
    <t>3G 128Gb</t>
  </si>
  <si>
    <t>3G 16Gb</t>
  </si>
  <si>
    <t>3G 64Gb</t>
  </si>
  <si>
    <t>4G Smart Phones</t>
  </si>
  <si>
    <t>4G 16Gb</t>
  </si>
  <si>
    <t>4G 32Gb</t>
  </si>
  <si>
    <t>Phone Only</t>
  </si>
  <si>
    <t>L40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</si>
</sst>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\-\ @"/>
    <numFmt numFmtId="166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35">
    <xf numFmtId="0" fontId="0" fillId="0" borderId="0" xfId="0"/>
    <xf numFmtId="0" fontId="0" fillId="0" borderId="0" xfId="0" quotePrefix="1"/>
    <xf numFmtId="0" fontId="3" fillId="0" borderId="0" xfId="20" applyNumberFormat="1"/>
    <xf numFmtId="0" fontId="2" fillId="0" borderId="1" xfId="12" applyNumberFormat="1"/>
    <xf numFmtId="3" fontId="3" fillId="0" borderId="2" xfId="4"/>
    <xf numFmtId="0" fontId="3" fillId="0" borderId="0" xfId="21" applyNumberFormat="1"/>
    <xf numFmtId="0" fontId="2" fillId="0" borderId="1" xfId="13" applyNumberFormat="1"/>
    <xf numFmtId="3" fontId="3" fillId="0" borderId="2" xfId="5"/>
    <xf numFmtId="0" fontId="3" fillId="0" borderId="0" xfId="22" applyNumberFormat="1"/>
    <xf numFmtId="0" fontId="2" fillId="0" borderId="1" xfId="14" applyNumberFormat="1"/>
    <xf numFmtId="3" fontId="3" fillId="0" borderId="2" xfId="6"/>
    <xf numFmtId="0" fontId="3" fillId="0" borderId="0" xfId="23" applyNumberFormat="1"/>
    <xf numFmtId="0" fontId="2" fillId="0" borderId="1" xfId="15" applyNumberFormat="1"/>
    <xf numFmtId="3" fontId="3" fillId="0" borderId="2" xfId="7"/>
    <xf numFmtId="0" fontId="3" fillId="0" borderId="0" xfId="24" applyNumberFormat="1" applyBorder="1"/>
    <xf numFmtId="0" fontId="2" fillId="0" borderId="1" xfId="16" applyNumberFormat="1"/>
    <xf numFmtId="3" fontId="3" fillId="0" borderId="2" xfId="8"/>
    <xf numFmtId="0" fontId="3" fillId="0" borderId="0" xfId="25" applyNumberFormat="1" applyBorder="1"/>
    <xf numFmtId="0" fontId="2" fillId="0" borderId="1" xfId="17" applyNumberFormat="1"/>
    <xf numFmtId="3" fontId="3" fillId="0" borderId="2" xfId="9"/>
    <xf numFmtId="0" fontId="3" fillId="0" borderId="0" xfId="19" quotePrefix="1" applyNumberFormat="1"/>
    <xf numFmtId="0" fontId="3" fillId="0" borderId="0" xfId="19" applyNumberFormat="1"/>
    <xf numFmtId="0" fontId="2" fillId="0" borderId="1" xfId="11" applyNumberFormat="1"/>
    <xf numFmtId="3" fontId="3" fillId="0" borderId="2" xfId="3"/>
    <xf numFmtId="0" fontId="3" fillId="0" borderId="0" xfId="26" quotePrefix="1" applyNumberFormat="1" applyBorder="1"/>
    <xf numFmtId="0" fontId="3" fillId="0" borderId="0" xfId="26" applyNumberFormat="1" applyBorder="1"/>
    <xf numFmtId="0" fontId="2" fillId="0" borderId="1" xfId="18" applyNumberFormat="1"/>
    <xf numFmtId="3" fontId="3" fillId="0" borderId="2" xfId="10"/>
    <xf numFmtId="0" fontId="3" fillId="0" borderId="2" xfId="28" quotePrefix="1"/>
    <xf numFmtId="0" fontId="3" fillId="0" borderId="2" xfId="27"/>
    <xf numFmtId="0" fontId="2" fillId="0" borderId="1" xfId="2" quotePrefix="1">
      <alignment horizontal="center" vertical="center"/>
    </xf>
    <xf numFmtId="164" fontId="2" fillId="0" borderId="1" xfId="12" applyNumberFormat="1" applyAlignment="1"/>
    <xf numFmtId="164" fontId="2" fillId="0" borderId="1" xfId="13" applyNumberFormat="1" applyAlignment="1">
      <alignment horizontal="left" indent="1"/>
    </xf>
    <xf numFmtId="49" fontId="2" fillId="0" borderId="1" xfId="18" applyNumberFormat="1" applyAlignment="1">
      <alignment horizontal="left" indent="2"/>
    </xf>
    <xf numFmtId="166" fontId="3" fillId="0" borderId="2" xfId="1" applyNumberFormat="1" applyFont="1" applyBorder="1"/>
  </cellXfs>
  <cellStyles count="57">
    <cellStyle name="AF Column - IBM Cognos" xfId="2" xr:uid="{036C3664-4F98-429E-80F2-6BD521891C65}"/>
    <cellStyle name="AF Data - IBM Cognos" xfId="3" xr:uid="{E30FCF70-94B4-4463-AFAE-89966BB73604}"/>
    <cellStyle name="AF Data 0 - IBM Cognos" xfId="4" xr:uid="{E204495A-49F4-40AE-BBF5-22EFF91F037A}"/>
    <cellStyle name="AF Data 1 - IBM Cognos" xfId="5" xr:uid="{6BFF7A1B-5083-4C65-81DB-2C4E5012A567}"/>
    <cellStyle name="AF Data 2 - IBM Cognos" xfId="6" xr:uid="{65B42BF3-FA60-4B2E-A21C-661A9A383BEF}"/>
    <cellStyle name="AF Data 3 - IBM Cognos" xfId="7" xr:uid="{F00C0432-76A1-4A0E-AB49-AD40245382B1}"/>
    <cellStyle name="AF Data 4 - IBM Cognos" xfId="8" xr:uid="{9E7D51F7-2389-44D8-8B1D-BFD866DB4AC0}"/>
    <cellStyle name="AF Data 5 - IBM Cognos" xfId="9" xr:uid="{7B9998D7-BF8E-4451-9C6C-0E6DEEDDC312}"/>
    <cellStyle name="AF Data Leaf - IBM Cognos" xfId="10" xr:uid="{BA4C2435-5707-4A20-84C9-3105CF6481EF}"/>
    <cellStyle name="AF Header - IBM Cognos" xfId="11" xr:uid="{2FA87E11-71C2-4A27-AF5C-36D64985198E}"/>
    <cellStyle name="AF Header 0 - IBM Cognos" xfId="12" xr:uid="{6878B54E-3107-437E-BD0F-32B9ACBAE1E6}"/>
    <cellStyle name="AF Header 1 - IBM Cognos" xfId="13" xr:uid="{8B07E773-4EBF-40B7-AD76-4F8FB946B0D9}"/>
    <cellStyle name="AF Header 2 - IBM Cognos" xfId="14" xr:uid="{2C133888-9926-4315-8246-5E6E4920F56E}"/>
    <cellStyle name="AF Header 3 - IBM Cognos" xfId="15" xr:uid="{789B32A8-5DCA-4F0B-B46D-36F3B36BA405}"/>
    <cellStyle name="AF Header 4 - IBM Cognos" xfId="16" xr:uid="{DD8B5D37-031B-4FC6-A834-9262BC1C8AF4}"/>
    <cellStyle name="AF Header 5 - IBM Cognos" xfId="17" xr:uid="{4DEE2843-A28A-4B84-8852-3B800BC8F77D}"/>
    <cellStyle name="AF Header Leaf - IBM Cognos" xfId="18" xr:uid="{6FB9C970-8080-4AB3-84E7-F68D87CF4050}"/>
    <cellStyle name="AF Row - IBM Cognos" xfId="19" xr:uid="{BC02B5E9-D273-4537-9B5C-D7DE903203A5}"/>
    <cellStyle name="AF Row 0 - IBM Cognos" xfId="20" xr:uid="{DADA93E3-0E8A-4009-971B-7A82ACE06EF3}"/>
    <cellStyle name="AF Row 1 - IBM Cognos" xfId="21" xr:uid="{7B0FE542-2F98-4CCB-A2DB-7E00D3FF686C}"/>
    <cellStyle name="AF Row 2 - IBM Cognos" xfId="22" xr:uid="{1B6418F8-038C-4F75-AA04-C6F1AB2DD05C}"/>
    <cellStyle name="AF Row 3 - IBM Cognos" xfId="23" xr:uid="{46C7C24A-3909-4FE3-8A5B-206C3E8B92F5}"/>
    <cellStyle name="AF Row 4 - IBM Cognos" xfId="24" xr:uid="{6821A02D-E7E5-4D99-BA77-B8143547EC7D}"/>
    <cellStyle name="AF Row 5 - IBM Cognos" xfId="25" xr:uid="{EB9F0C3B-03DC-450C-8E94-447FBE7C4FA6}"/>
    <cellStyle name="AF Row Leaf - IBM Cognos" xfId="26" xr:uid="{08605BCF-C655-46CA-9E6E-4F812D1F8AE4}"/>
    <cellStyle name="AF Subnm - IBM Cognos" xfId="27" xr:uid="{4F7FDE30-4D09-411A-9203-DBF4BD61639E}"/>
    <cellStyle name="AF Title - IBM Cognos" xfId="28" xr:uid="{8EF252C6-0737-4088-B3D9-BBE3E5EDAD9C}"/>
    <cellStyle name="Calculated Column - IBM Cognos" xfId="29" xr:uid="{0C1A1ADF-EA34-4939-9458-8B9F37FFDBDF}"/>
    <cellStyle name="Calculated Column Name - IBM Cognos" xfId="30" xr:uid="{5C80AADA-E843-4169-92AC-A1B89E0ACEEE}"/>
    <cellStyle name="Calculated Row - IBM Cognos" xfId="31" xr:uid="{5304C598-00F7-438F-9CA2-F85C5C5B734E}"/>
    <cellStyle name="Calculated Row Name - IBM Cognos" xfId="32" xr:uid="{B53D8E0E-1464-4559-847F-7FC7011F20B3}"/>
    <cellStyle name="Column Name - IBM Cognos" xfId="33" xr:uid="{DB467E23-3303-42DF-94B0-CE48D6DC4F75}"/>
    <cellStyle name="Column Template - IBM Cognos" xfId="34" xr:uid="{67DFEF3E-E2F4-453E-A4BE-1A9E82C3B495}"/>
    <cellStyle name="Differs From Base - IBM Cognos" xfId="35" xr:uid="{5075B8D6-C1F8-4EB1-855A-9A22775960CB}"/>
    <cellStyle name="Edit - IBM Cognos" xfId="36" xr:uid="{0EC9B32B-032F-4D87-9098-268A6A27D6B1}"/>
    <cellStyle name="Formula - IBM Cognos" xfId="37" xr:uid="{E650EEC0-4A87-48AD-9530-90EE3A9DF87F}"/>
    <cellStyle name="Group Name - IBM Cognos" xfId="38" xr:uid="{06B2D0EC-286D-477A-A37D-D6278BC7360A}"/>
    <cellStyle name="Hold Values - IBM Cognos" xfId="39" xr:uid="{FA61804E-81C3-4160-BFF7-AF7D547311C3}"/>
    <cellStyle name="List Name - IBM Cognos" xfId="40" xr:uid="{6D1525F5-FF72-4F25-AFBF-EDB667583617}"/>
    <cellStyle name="Locked - IBM Cognos" xfId="41" xr:uid="{2DFD8D6C-B33D-4FE2-B916-F36B41654999}"/>
    <cellStyle name="Measure - IBM Cognos" xfId="42" xr:uid="{A2708463-F495-4AE8-8403-700BB3980F5E}"/>
    <cellStyle name="Measure Header - IBM Cognos" xfId="43" xr:uid="{094EEC27-BEE2-4236-A83A-8728E8767DE9}"/>
    <cellStyle name="Measure Name - IBM Cognos" xfId="44" xr:uid="{03FF3461-F884-4D6F-8E44-C612544B5152}"/>
    <cellStyle name="Measure Summary - IBM Cognos" xfId="45" xr:uid="{CA231594-92CD-4FEB-B508-906844B7748E}"/>
    <cellStyle name="Measure Summary TM1 - IBM Cognos" xfId="46" xr:uid="{28615C4D-007A-42C7-8DEC-1AEA7408D041}"/>
    <cellStyle name="Measure Template - IBM Cognos" xfId="47" xr:uid="{0D68F24E-2C20-40DA-B52A-D7B19C1A4DD6}"/>
    <cellStyle name="More - IBM Cognos" xfId="48" xr:uid="{45B1759A-67C9-4FD5-B9D1-74B04A175E25}"/>
    <cellStyle name="Normal" xfId="0" builtinId="0"/>
    <cellStyle name="Pending Change - IBM Cognos" xfId="49" xr:uid="{0D35D242-6C11-43F4-A795-A7575F859ADD}"/>
    <cellStyle name="Row Name - IBM Cognos" xfId="50" xr:uid="{73E80D13-E04F-4AB9-8E86-DC9A6F065620}"/>
    <cellStyle name="Row Template - IBM Cognos" xfId="51" xr:uid="{DF9898E2-DDA6-4798-A747-E05DF7CF4184}"/>
    <cellStyle name="Summary Column Name - IBM Cognos" xfId="52" xr:uid="{8166338C-2980-46DE-986E-EFDAC1591097}"/>
    <cellStyle name="Summary Column Name TM1 - IBM Cognos" xfId="53" xr:uid="{A841929E-9C02-4DA7-BE3C-671EE542B7F2}"/>
    <cellStyle name="Summary Row Name - IBM Cognos" xfId="54" xr:uid="{ABA34535-1CC3-44FE-8B95-925089D1222D}"/>
    <cellStyle name="Summary Row Name TM1 - IBM Cognos" xfId="55" xr:uid="{5D12E951-E7FA-469B-ADF7-C8C8C5BB5B0D}"/>
    <cellStyle name="Unsaved Change - IBM Cognos" xfId="56" xr:uid="{E97A1179-A2F4-441E-A14A-921843DB4031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B184-FCB1-49F0-8BA2-E0D6FF4A5B1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820C-1AD3-4091-A19E-EB70597286F2}">
  <dimension ref="A1:I32"/>
  <sheetViews>
    <sheetView tabSelected="1" topLeftCell="B13" workbookViewId="0"/>
  </sheetViews>
  <sheetFormatPr defaultRowHeight="15" x14ac:dyDescent="0.25"/>
  <cols>
    <col min="1" max="1" width="25.7109375" hidden="1" customWidth="1"/>
    <col min="2" max="2" width="25.7109375" customWidth="1"/>
    <col min="3" max="3" width="14" bestFit="1" customWidth="1"/>
    <col min="4" max="4" width="17.42578125" bestFit="1" customWidth="1"/>
    <col min="5" max="5" width="13.85546875" bestFit="1" customWidth="1"/>
    <col min="6" max="6" width="14.28515625" bestFit="1" customWidth="1"/>
    <col min="7" max="7" width="22.140625" bestFit="1" customWidth="1"/>
    <col min="8" max="8" width="12.7109375" bestFit="1" customWidth="1"/>
    <col min="9" max="9" width="14.28515625" bestFit="1" customWidth="1"/>
  </cols>
  <sheetData>
    <row r="1" spans="1:9" ht="15.75" hidden="1" thickBot="1" x14ac:dyDescent="0.3">
      <c r="A1" s="1" t="s">
        <v>0</v>
      </c>
    </row>
    <row r="2" spans="1:9" s="2" customFormat="1" hidden="1" thickBot="1" x14ac:dyDescent="0.3">
      <c r="A2" s="2">
        <v>0</v>
      </c>
      <c r="B2" s="3" t="s">
        <v>4</v>
      </c>
      <c r="C2" s="3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</row>
    <row r="3" spans="1:9" s="5" customFormat="1" hidden="1" thickBot="1" x14ac:dyDescent="0.3">
      <c r="A3" s="5">
        <v>1</v>
      </c>
      <c r="B3" s="6" t="s">
        <v>4</v>
      </c>
      <c r="C3" s="34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</row>
    <row r="4" spans="1:9" s="8" customFormat="1" hidden="1" thickBot="1" x14ac:dyDescent="0.3">
      <c r="A4" s="8">
        <v>2</v>
      </c>
      <c r="B4" s="9" t="s">
        <v>4</v>
      </c>
      <c r="C4" s="34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</row>
    <row r="5" spans="1:9" s="11" customFormat="1" hidden="1" thickBot="1" x14ac:dyDescent="0.3">
      <c r="A5" s="11">
        <v>3</v>
      </c>
      <c r="B5" s="12" t="s">
        <v>4</v>
      </c>
      <c r="C5" s="34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</row>
    <row r="6" spans="1:9" s="14" customFormat="1" hidden="1" thickBot="1" x14ac:dyDescent="0.3">
      <c r="A6" s="14">
        <v>4</v>
      </c>
      <c r="B6" s="15" t="s">
        <v>4</v>
      </c>
      <c r="C6" s="34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</row>
    <row r="7" spans="1:9" s="17" customFormat="1" hidden="1" thickBot="1" x14ac:dyDescent="0.3">
      <c r="A7" s="17">
        <v>5</v>
      </c>
      <c r="B7" s="18" t="s">
        <v>4</v>
      </c>
      <c r="C7" s="34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</row>
    <row r="8" spans="1:9" s="21" customFormat="1" hidden="1" thickBot="1" x14ac:dyDescent="0.3">
      <c r="A8" s="20" t="s">
        <v>1</v>
      </c>
      <c r="B8" s="22" t="s">
        <v>4</v>
      </c>
      <c r="C8" s="34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</row>
    <row r="9" spans="1:9" s="25" customFormat="1" hidden="1" thickBot="1" x14ac:dyDescent="0.3">
      <c r="A9" s="24" t="s">
        <v>2</v>
      </c>
      <c r="B9" s="26" t="s">
        <v>4</v>
      </c>
      <c r="C9" s="34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</row>
    <row r="10" spans="1:9" hidden="1" x14ac:dyDescent="0.25">
      <c r="A10" s="1" t="s">
        <v>3</v>
      </c>
    </row>
    <row r="11" spans="1:9" hidden="1" x14ac:dyDescent="0.25">
      <c r="B11" s="1" t="s">
        <v>5</v>
      </c>
    </row>
    <row r="12" spans="1:9" hidden="1" x14ac:dyDescent="0.25">
      <c r="B12" t="str">
        <f>_xll.TM1RPTVIEW("smartco:Revenue:43418951",0,_xll.TM1RPTTITLE("smartco:organization",$C$14),_xll.TM1RPTTITLE("smartco:Month",$C$15),_xll.TM1RPTTITLE("smartco:Channel",$C$16),_xll.TM1RPTTITLE("smartco:Year",$C$17),_xll.TM1RPTTITLE("smartco:Version",$C$18),TM1RPTFMTRNG43418951,TM1RPTFMTIDCOL43418951)</f>
        <v>smartco:Revenue:43418951</v>
      </c>
    </row>
    <row r="14" spans="1:9" x14ac:dyDescent="0.25">
      <c r="B14" s="28" t="s">
        <v>6</v>
      </c>
      <c r="C14" s="29" t="str">
        <f>_xll.SUBNM("smartco:organization","Workflow","Total Company","Caption_Default")</f>
        <v>Total Company</v>
      </c>
    </row>
    <row r="15" spans="1:9" x14ac:dyDescent="0.25">
      <c r="B15" s="28" t="s">
        <v>7</v>
      </c>
      <c r="C15" s="29" t="str">
        <f>_xll.SUBNM("smartco:Month","MY","Year")</f>
        <v>Year</v>
      </c>
    </row>
    <row r="16" spans="1:9" x14ac:dyDescent="0.25">
      <c r="B16" s="28" t="s">
        <v>8</v>
      </c>
      <c r="C16" s="29" t="str">
        <f>_xll.SUBNM("smartco:Channel","Default","Channel Total","Caption_Default")</f>
        <v>Channel Total</v>
      </c>
    </row>
    <row r="17" spans="1:9" x14ac:dyDescent="0.25">
      <c r="B17" s="28" t="s">
        <v>9</v>
      </c>
      <c r="C17" s="29" t="str">
        <f>_xll.SUBNM("smartco:Year","Default","2020","Caption_Default")</f>
        <v>2020</v>
      </c>
    </row>
    <row r="18" spans="1:9" x14ac:dyDescent="0.25">
      <c r="B18" s="28" t="s">
        <v>10</v>
      </c>
      <c r="C18" s="29" t="str">
        <f>_xll.SUBNM("smartco:Version","Current","Budget","Caption_Default")</f>
        <v>Budget</v>
      </c>
    </row>
    <row r="20" spans="1:9" ht="15.75" thickBot="1" x14ac:dyDescent="0.3"/>
    <row r="21" spans="1:9" ht="15.75" thickBot="1" x14ac:dyDescent="0.3">
      <c r="C21" s="30" t="s">
        <v>11</v>
      </c>
      <c r="D21" s="30" t="s">
        <v>12</v>
      </c>
      <c r="E21" s="30" t="s">
        <v>13</v>
      </c>
      <c r="F21" s="30" t="s">
        <v>14</v>
      </c>
      <c r="G21" s="30" t="s">
        <v>15</v>
      </c>
      <c r="H21" s="30" t="s">
        <v>16</v>
      </c>
      <c r="I21" s="30" t="s">
        <v>17</v>
      </c>
    </row>
    <row r="22" spans="1:9" s="2" customFormat="1" thickBot="1" x14ac:dyDescent="0.3">
      <c r="A22" s="2">
        <f>IF(_xll.TM1RPTELISCONSOLIDATED($B$22,$B22),IF(_xll.TM1RPTELLEV($B$22,$B22)&lt;=5,_xll.TM1RPTELLEV($B$22,$B22),"Default"),"Leaf")</f>
        <v>0</v>
      </c>
      <c r="B22" s="31" t="str">
        <f>_xll.TM1RPTROW($B$12,"smartco:product",,,"Caption_Default",FALSE,B$11)</f>
        <v>Phones</v>
      </c>
      <c r="C22" s="4">
        <f>HYPERLINK("http://52.249.199.156:9510/tm1web/UrlApi.jsp#Action=Open&amp;Type=WebSheet&amp;Workbook=Applications/Reports/Demo5&amp;AdminHost=10.0.6.4&amp;TM1Server=smartco&amp;Title_Revenue=2&amp;UseIndex=true",_xll.DBRW($B$12,$C$14,$C$16,$B22,$C$15,$C$17,$C$18,C$21))</f>
        <v>9845995.7588070072</v>
      </c>
      <c r="D22" s="4">
        <f>_xll.DBRW($B$12,$C$14,$C$16,$B22,$C$15,$C$17,$C$18,D$21)</f>
        <v>237.02109337820409</v>
      </c>
      <c r="E22" s="4">
        <f>_xll.DBRW($B$12,$C$14,$C$16,$B22,$C$15,$C$17,$C$18,E$21)</f>
        <v>2333708680.1495967</v>
      </c>
      <c r="F22" s="4">
        <f>_xll.DBRW($B$12,$C$14,$C$16,$B22,$C$15,$C$17,$C$18,F$21)</f>
        <v>99.836276789634766</v>
      </c>
      <c r="G22" s="4">
        <f>_xll.DBRW($B$12,$C$14,$C$16,$B22,$C$15,$C$17,$C$18,G$21)</f>
        <v>982987557.84582615</v>
      </c>
      <c r="H22" s="4">
        <f>_xll.DBRW($B$12,$C$14,$C$16,$B22,$C$15,$C$17,$C$18,H$21)</f>
        <v>1350721122.3037703</v>
      </c>
      <c r="I22" s="4">
        <f>_xll.DBRW($B$12,$C$14,$C$16,$B22,$C$15,$C$17,$C$18,I$21)</f>
        <v>57.878737555931167</v>
      </c>
    </row>
    <row r="23" spans="1:9" s="5" customFormat="1" thickBot="1" x14ac:dyDescent="0.3">
      <c r="A23" s="5">
        <f>IF(_xll.TM1RPTELISCONSOLIDATED($B$22,$B23),IF(_xll.TM1RPTELLEV($B$22,$B23)&lt;=5,_xll.TM1RPTELLEV($B$22,$B23),"Default"),"Leaf")</f>
        <v>1</v>
      </c>
      <c r="B23" s="32" t="s">
        <v>18</v>
      </c>
      <c r="C23" s="7">
        <f>HYPERLINK("http://52.249.199.156:9510/tm1web/UrlApi.jsp#Action=Open&amp;Type=WebSheet&amp;Workbook=Applications/Reports/Demo5&amp;AdminHost=10.0.6.4&amp;TM1Server=smartco&amp;Title_Revenue=2&amp;UseIndex=true",_xll.DBRW($B$12,$C$14,$C$16,$B23,$C$15,$C$17,$C$18,C$21))</f>
        <v>5124261.3954256261</v>
      </c>
      <c r="D23" s="7">
        <f>_xll.DBRW($B$12,$C$14,$C$16,$B23,$C$15,$C$17,$C$18,D$21)</f>
        <v>103.14283913525185</v>
      </c>
      <c r="E23" s="7">
        <f>_xll.DBRW($B$12,$C$14,$C$16,$B23,$C$15,$C$17,$C$18,E$21)</f>
        <v>528530868.79536641</v>
      </c>
      <c r="F23" s="7">
        <f>_xll.DBRW($B$12,$C$14,$C$16,$B23,$C$15,$C$17,$C$18,F$21)</f>
        <v>53.99752470056923</v>
      </c>
      <c r="G23" s="7">
        <f>_xll.DBRW($B$12,$C$14,$C$16,$B23,$C$15,$C$17,$C$18,G$21)</f>
        <v>276697431.27166855</v>
      </c>
      <c r="H23" s="7">
        <f>_xll.DBRW($B$12,$C$14,$C$16,$B23,$C$15,$C$17,$C$18,H$21)</f>
        <v>251833437.52369782</v>
      </c>
      <c r="I23" s="7">
        <f>_xll.DBRW($B$12,$C$14,$C$16,$B23,$C$15,$C$17,$C$18,I$21)</f>
        <v>47.647820097562061</v>
      </c>
    </row>
    <row r="24" spans="1:9" s="25" customFormat="1" thickBot="1" x14ac:dyDescent="0.3">
      <c r="A24" s="24" t="str">
        <f>IF(_xll.TM1RPTELISCONSOLIDATED($B$22,$B24),IF(_xll.TM1RPTELLEV($B$22,$B24)&lt;=5,_xll.TM1RPTELLEV($B$22,$B24),"Default"),"Leaf")</f>
        <v>Leaf</v>
      </c>
      <c r="B24" s="33" t="s">
        <v>19</v>
      </c>
      <c r="C24" s="27">
        <f>HYPERLINK("http://52.249.199.156:9510/tm1web/UrlApi.jsp#Action=Open&amp;Type=WebSheet&amp;Workbook=Applications/Reports/Demo5&amp;AdminHost=10.0.6.4&amp;TM1Server=smartco&amp;Title_Revenue=2&amp;UseIndex=true",_xll.DBRW($B$12,$C$14,$C$16,$B24,$C$15,$C$17,$C$18,C$21))</f>
        <v>1593767.8528822861</v>
      </c>
      <c r="D24" s="27">
        <f>_xll.DBRW($B$12,$C$14,$C$16,$B24,$C$15,$C$17,$C$18,D$21)</f>
        <v>103.05755299077447</v>
      </c>
      <c r="E24" s="27">
        <f>_xll.DBRW($B$12,$C$14,$C$16,$B24,$C$15,$C$17,$C$18,E$21)</f>
        <v>164249814.95340899</v>
      </c>
      <c r="F24" s="27">
        <f>_xll.DBRW($B$12,$C$14,$C$16,$B24,$C$15,$C$17,$C$18,F$21)</f>
        <v>58.714910735845002</v>
      </c>
      <c r="G24" s="27">
        <f>_xll.DBRW($B$12,$C$14,$C$16,$B24,$C$15,$C$17,$C$18,G$21)</f>
        <v>93577937.215642765</v>
      </c>
      <c r="H24" s="27">
        <f>_xll.DBRW($B$12,$C$14,$C$16,$B24,$C$15,$C$17,$C$18,H$21)</f>
        <v>70671877.737766221</v>
      </c>
      <c r="I24" s="27">
        <f>_xll.DBRW($B$12,$C$14,$C$16,$B24,$C$15,$C$17,$C$18,I$21)</f>
        <v>43.02706688455811</v>
      </c>
    </row>
    <row r="25" spans="1:9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3" t="s">
        <v>20</v>
      </c>
      <c r="C25" s="27">
        <f>HYPERLINK("http://52.249.199.156:9510/tm1web/UrlApi.jsp#Action=Open&amp;Type=WebSheet&amp;Workbook=Applications/Reports/Demo5&amp;AdminHost=10.0.6.4&amp;TM1Server=smartco&amp;Title_Revenue=2&amp;UseIndex=true",_xll.DBRW($B$12,$C$14,$C$16,$B25,$C$15,$C$17,$C$18,C$21))</f>
        <v>231773.6320555947</v>
      </c>
      <c r="D25" s="27">
        <f>_xll.DBRW($B$12,$C$14,$C$16,$B25,$C$15,$C$17,$C$18,D$21)</f>
        <v>0</v>
      </c>
      <c r="E25" s="27">
        <f>_xll.DBRW($B$12,$C$14,$C$16,$B25,$C$15,$C$17,$C$18,E$21)</f>
        <v>0</v>
      </c>
      <c r="F25" s="27">
        <f>_xll.DBRW($B$12,$C$14,$C$16,$B25,$C$15,$C$17,$C$18,F$21)</f>
        <v>0</v>
      </c>
      <c r="G25" s="27">
        <f>_xll.DBRW($B$12,$C$14,$C$16,$B25,$C$15,$C$17,$C$18,G$21)</f>
        <v>0</v>
      </c>
      <c r="H25" s="27">
        <f>_xll.DBRW($B$12,$C$14,$C$16,$B25,$C$15,$C$17,$C$18,H$21)</f>
        <v>0</v>
      </c>
      <c r="I25" s="27">
        <f>_xll.DBRW($B$12,$C$14,$C$16,$B25,$C$15,$C$17,$C$18,I$21)</f>
        <v>0</v>
      </c>
    </row>
    <row r="26" spans="1:9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3" t="s">
        <v>21</v>
      </c>
      <c r="C26" s="27">
        <f>HYPERLINK("http://52.249.199.156:9510/tm1web/UrlApi.jsp#Action=Open&amp;Type=WebSheet&amp;Workbook=Applications/Reports/Demo5&amp;AdminHost=10.0.6.4&amp;TM1Server=smartco&amp;Title_Revenue=2&amp;UseIndex=true",_xll.DBRW($B$12,$C$14,$C$16,$B26,$C$15,$C$17,$C$18,C$21))</f>
        <v>1613454.4752044729</v>
      </c>
      <c r="D26" s="27">
        <f>_xll.DBRW($B$12,$C$14,$C$16,$B26,$C$15,$C$17,$C$18,D$21)</f>
        <v>116.55184540995168</v>
      </c>
      <c r="E26" s="27">
        <f>_xll.DBRW($B$12,$C$14,$C$16,$B26,$C$15,$C$17,$C$18,E$21)</f>
        <v>188051096.57002643</v>
      </c>
      <c r="F26" s="27">
        <f>_xll.DBRW($B$12,$C$14,$C$16,$B26,$C$15,$C$17,$C$18,F$21)</f>
        <v>54.299604456995674</v>
      </c>
      <c r="G26" s="27">
        <f>_xll.DBRW($B$12,$C$14,$C$16,$B26,$C$15,$C$17,$C$18,G$21)</f>
        <v>87609939.812972397</v>
      </c>
      <c r="H26" s="27">
        <f>_xll.DBRW($B$12,$C$14,$C$16,$B26,$C$15,$C$17,$C$18,H$21)</f>
        <v>100441156.75705403</v>
      </c>
      <c r="I26" s="27">
        <f>_xll.DBRW($B$12,$C$14,$C$16,$B26,$C$15,$C$17,$C$18,I$21)</f>
        <v>53.411630449946237</v>
      </c>
    </row>
    <row r="27" spans="1:9" s="25" customFormat="1" thickBot="1" x14ac:dyDescent="0.3">
      <c r="A27" s="24" t="str">
        <f>IF(_xll.TM1RPTELISCONSOLIDATED($B$22,$B27),IF(_xll.TM1RPTELLEV($B$22,$B27)&lt;=5,_xll.TM1RPTELLEV($B$22,$B27),"Default"),"Leaf")</f>
        <v>Leaf</v>
      </c>
      <c r="B27" s="33" t="s">
        <v>22</v>
      </c>
      <c r="C27" s="27">
        <f>HYPERLINK("http://52.249.199.156:9510/tm1web/UrlApi.jsp#Action=Open&amp;Type=WebSheet&amp;Workbook=Applications/Reports/Demo5&amp;AdminHost=10.0.6.4&amp;TM1Server=smartco&amp;Title_Revenue=2&amp;UseIndex=true",_xll.DBRW($B$12,$C$14,$C$16,$B27,$C$15,$C$17,$C$18,C$21))</f>
        <v>1685265.4352832723</v>
      </c>
      <c r="D27" s="27">
        <f>_xll.DBRW($B$12,$C$14,$C$16,$B27,$C$15,$C$17,$C$18,D$21)</f>
        <v>104.57103883003978</v>
      </c>
      <c r="E27" s="27">
        <f>_xll.DBRW($B$12,$C$14,$C$16,$B27,$C$15,$C$17,$C$18,E$21)</f>
        <v>176229957.27193096</v>
      </c>
      <c r="F27" s="27">
        <f>_xll.DBRW($B$12,$C$14,$C$16,$B27,$C$15,$C$17,$C$18,F$21)</f>
        <v>56.673300385466838</v>
      </c>
      <c r="G27" s="27">
        <f>_xll.DBRW($B$12,$C$14,$C$16,$B27,$C$15,$C$17,$C$18,G$21)</f>
        <v>95509554.243053406</v>
      </c>
      <c r="H27" s="27">
        <f>_xll.DBRW($B$12,$C$14,$C$16,$B27,$C$15,$C$17,$C$18,H$21)</f>
        <v>80720403.028877556</v>
      </c>
      <c r="I27" s="27">
        <f>_xll.DBRW($B$12,$C$14,$C$16,$B27,$C$15,$C$17,$C$18,I$21)</f>
        <v>45.804018952533852</v>
      </c>
    </row>
    <row r="28" spans="1:9" s="5" customFormat="1" thickBot="1" x14ac:dyDescent="0.3">
      <c r="A28" s="5">
        <f>IF(_xll.TM1RPTELISCONSOLIDATED($B$22,$B28),IF(_xll.TM1RPTELLEV($B$22,$B28)&lt;=5,_xll.TM1RPTELLEV($B$22,$B28),"Default"),"Leaf")</f>
        <v>1</v>
      </c>
      <c r="B28" s="32" t="s">
        <v>23</v>
      </c>
      <c r="C28" s="7">
        <f>HYPERLINK("http://52.249.199.156:9510/tm1web/UrlApi.jsp#Action=Open&amp;Type=WebSheet&amp;Workbook=Applications/Reports/Demo5&amp;AdminHost=10.0.6.4&amp;TM1Server=smartco&amp;Title_Revenue=2&amp;UseIndex=true",_xll.DBRW($B$12,$C$14,$C$16,$B28,$C$15,$C$17,$C$18,C$21))</f>
        <v>3234515.2203827174</v>
      </c>
      <c r="D28" s="7">
        <f>_xll.DBRW($B$12,$C$14,$C$16,$B28,$C$15,$C$17,$C$18,D$21)</f>
        <v>450.25224820954287</v>
      </c>
      <c r="E28" s="7">
        <f>_xll.DBRW($B$12,$C$14,$C$16,$B28,$C$15,$C$17,$C$18,E$21)</f>
        <v>1456347749.8453035</v>
      </c>
      <c r="F28" s="7">
        <f>_xll.DBRW($B$12,$C$14,$C$16,$B28,$C$15,$C$17,$C$18,F$21)</f>
        <v>168.69126343629972</v>
      </c>
      <c r="G28" s="7">
        <f>_xll.DBRW($B$12,$C$14,$C$16,$B28,$C$15,$C$17,$C$18,G$21)</f>
        <v>545634459.13030207</v>
      </c>
      <c r="H28" s="7">
        <f>_xll.DBRW($B$12,$C$14,$C$16,$B28,$C$15,$C$17,$C$18,H$21)</f>
        <v>910713290.71500134</v>
      </c>
      <c r="I28" s="7">
        <f>_xll.DBRW($B$12,$C$14,$C$16,$B28,$C$15,$C$17,$C$18,I$21)</f>
        <v>62.534054164724004</v>
      </c>
    </row>
    <row r="29" spans="1:9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3" t="s">
        <v>24</v>
      </c>
      <c r="C29" s="27">
        <f>HYPERLINK("http://52.249.199.156:9510/tm1web/UrlApi.jsp#Action=Open&amp;Type=WebSheet&amp;Workbook=Applications/Reports/Demo5&amp;AdminHost=10.0.6.4&amp;TM1Server=smartco&amp;Title_Revenue=2&amp;UseIndex=true",_xll.DBRW($B$12,$C$14,$C$16,$B29,$C$15,$C$17,$C$18,C$21))</f>
        <v>1668221.7874029141</v>
      </c>
      <c r="D29" s="27">
        <f>_xll.DBRW($B$12,$C$14,$C$16,$B29,$C$15,$C$17,$C$18,D$21)</f>
        <v>432.02451339724115</v>
      </c>
      <c r="E29" s="27">
        <f>_xll.DBRW($B$12,$C$14,$C$16,$B29,$C$15,$C$17,$C$18,E$21)</f>
        <v>720712705.94141972</v>
      </c>
      <c r="F29" s="27">
        <f>_xll.DBRW($B$12,$C$14,$C$16,$B29,$C$15,$C$17,$C$18,F$21)</f>
        <v>141.95453347231953</v>
      </c>
      <c r="G29" s="27">
        <f>_xll.DBRW($B$12,$C$14,$C$16,$B29,$C$15,$C$17,$C$18,G$21)</f>
        <v>236811645.55913967</v>
      </c>
      <c r="H29" s="27">
        <f>_xll.DBRW($B$12,$C$14,$C$16,$B29,$C$15,$C$17,$C$18,H$21)</f>
        <v>483901060.38228005</v>
      </c>
      <c r="I29" s="27">
        <f>_xll.DBRW($B$12,$C$14,$C$16,$B29,$C$15,$C$17,$C$18,I$21)</f>
        <v>67.142018781282871</v>
      </c>
    </row>
    <row r="30" spans="1:9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3" t="s">
        <v>25</v>
      </c>
      <c r="C30" s="27">
        <f>HYPERLINK("http://52.249.199.156:9510/tm1web/UrlApi.jsp#Action=Open&amp;Type=WebSheet&amp;Workbook=Applications/Reports/Demo5&amp;AdminHost=10.0.6.4&amp;TM1Server=smartco&amp;Title_Revenue=2&amp;UseIndex=true",_xll.DBRW($B$12,$C$14,$C$16,$B30,$C$15,$C$17,$C$18,C$21))</f>
        <v>1566293.4329798033</v>
      </c>
      <c r="D30" s="27">
        <f>_xll.DBRW($B$12,$C$14,$C$16,$B30,$C$15,$C$17,$C$18,D$21)</f>
        <v>469.66617392015166</v>
      </c>
      <c r="E30" s="27">
        <f>_xll.DBRW($B$12,$C$14,$C$16,$B30,$C$15,$C$17,$C$18,E$21)</f>
        <v>735635043.9038837</v>
      </c>
      <c r="F30" s="27">
        <f>_xll.DBRW($B$12,$C$14,$C$16,$B30,$C$15,$C$17,$C$18,F$21)</f>
        <v>197.16791698707488</v>
      </c>
      <c r="G30" s="27">
        <f>_xll.DBRW($B$12,$C$14,$C$16,$B30,$C$15,$C$17,$C$18,G$21)</f>
        <v>308822813.5711624</v>
      </c>
      <c r="H30" s="27">
        <f>_xll.DBRW($B$12,$C$14,$C$16,$B30,$C$15,$C$17,$C$18,H$21)</f>
        <v>426812230.33272129</v>
      </c>
      <c r="I30" s="27">
        <f>_xll.DBRW($B$12,$C$14,$C$16,$B30,$C$15,$C$17,$C$18,I$21)</f>
        <v>58.01956199200422</v>
      </c>
    </row>
    <row r="31" spans="1:9" s="5" customFormat="1" thickBot="1" x14ac:dyDescent="0.3">
      <c r="A31" s="5">
        <f>IF(_xll.TM1RPTELISCONSOLIDATED($B$22,$B31),IF(_xll.TM1RPTELLEV($B$22,$B31)&lt;=5,_xll.TM1RPTELLEV($B$22,$B31),"Default"),"Leaf")</f>
        <v>1</v>
      </c>
      <c r="B31" s="32" t="s">
        <v>26</v>
      </c>
      <c r="C31" s="7">
        <f>HYPERLINK("http://52.249.199.156:9510/tm1web/UrlApi.jsp#Action=Open&amp;Type=WebSheet&amp;Workbook=Applications/Reports/Demo5&amp;AdminHost=10.0.6.4&amp;TM1Server=smartco&amp;Title_Revenue=2&amp;UseIndex=true",_xll.DBRW($B$12,$C$14,$C$16,$B31,$C$15,$C$17,$C$18,C$21))</f>
        <v>1487219.1429986628</v>
      </c>
      <c r="D31" s="7">
        <f>_xll.DBRW($B$12,$C$14,$C$16,$B31,$C$15,$C$17,$C$18,D$21)</f>
        <v>234.55189045347055</v>
      </c>
      <c r="E31" s="7">
        <f>_xll.DBRW($B$12,$C$14,$C$16,$B31,$C$15,$C$17,$C$18,E$21)</f>
        <v>348830061.50892669</v>
      </c>
      <c r="F31" s="7">
        <f>_xll.DBRW($B$12,$C$14,$C$16,$B31,$C$15,$C$17,$C$18,F$21)</f>
        <v>108.02420625108914</v>
      </c>
      <c r="G31" s="7">
        <f>_xll.DBRW($B$12,$C$14,$C$16,$B31,$C$15,$C$17,$C$18,G$21)</f>
        <v>160655667.44385558</v>
      </c>
      <c r="H31" s="7">
        <f>_xll.DBRW($B$12,$C$14,$C$16,$B31,$C$15,$C$17,$C$18,H$21)</f>
        <v>188174394.06507111</v>
      </c>
      <c r="I31" s="7">
        <f>_xll.DBRW($B$12,$C$14,$C$16,$B31,$C$15,$C$17,$C$18,I$21)</f>
        <v>53.944431638457182</v>
      </c>
    </row>
    <row r="32" spans="1:9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3" t="s">
        <v>27</v>
      </c>
      <c r="C32" s="27">
        <f>HYPERLINK("http://52.249.199.156:9510/tm1web/UrlApi.jsp#Action=Open&amp;Type=WebSheet&amp;Workbook=Applications/Reports/Demo5&amp;AdminHost=10.0.6.4&amp;TM1Server=smartco&amp;Title_Revenue=2&amp;UseIndex=true",_xll.DBRW($B$12,$C$14,$C$16,$B32,$C$15,$C$17,$C$18,C$21))</f>
        <v>1487219.1429986628</v>
      </c>
      <c r="D32" s="27">
        <f>_xll.DBRW($B$12,$C$14,$C$16,$B32,$C$15,$C$17,$C$18,D$21)</f>
        <v>234.55189045347055</v>
      </c>
      <c r="E32" s="27">
        <f>_xll.DBRW($B$12,$C$14,$C$16,$B32,$C$15,$C$17,$C$18,E$21)</f>
        <v>348830061.50892669</v>
      </c>
      <c r="F32" s="27">
        <f>_xll.DBRW($B$12,$C$14,$C$16,$B32,$C$15,$C$17,$C$18,F$21)</f>
        <v>108.02420625108914</v>
      </c>
      <c r="G32" s="27">
        <f>_xll.DBRW($B$12,$C$14,$C$16,$B32,$C$15,$C$17,$C$18,G$21)</f>
        <v>160655667.44385558</v>
      </c>
      <c r="H32" s="27">
        <f>_xll.DBRW($B$12,$C$14,$C$16,$B32,$C$15,$C$17,$C$18,H$21)</f>
        <v>188174394.06507111</v>
      </c>
      <c r="I32" s="27">
        <f>_xll.DBRW($B$12,$C$14,$C$16,$B32,$C$15,$C$17,$C$18,I$21)</f>
        <v>53.944431638457182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Planilha1</vt:lpstr>
      <vt:lpstr>Planilha1!TM1RPTDATARNG43418951</vt:lpstr>
      <vt:lpstr>Planilha1!TM1RPTFMTIDCOL43418951</vt:lpstr>
      <vt:lpstr>Planilha1!TM1RPTFMTRNG43418951</vt:lpstr>
      <vt:lpstr>Planilha1!TM1RPTQRYRNG43418951</vt:lpstr>
      <vt:lpstr>Planilha1!TM1RPTVIEWRNG43418951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Miranda</dc:creator>
  <cp:lastModifiedBy>Felipe Miranda</cp:lastModifiedBy>
  <dcterms:created xsi:type="dcterms:W3CDTF">2021-07-02T19:11:08Z</dcterms:created>
  <dcterms:modified xsi:type="dcterms:W3CDTF">2021-07-02T19:27:36Z</dcterms:modified>
</cp:coreProperties>
</file>