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File Rapid Infrastruktur\"/>
    </mc:Choice>
  </mc:AlternateContent>
  <xr:revisionPtr revIDLastSave="0" documentId="13_ncr:1_{20CBD9AE-62C3-4D59-B988-2FB3053A2ED0}" xr6:coauthVersionLast="47" xr6:coauthVersionMax="47" xr10:uidLastSave="{00000000-0000-0000-0000-000000000000}"/>
  <bookViews>
    <workbookView xWindow="-108" yWindow="-108" windowWidth="23256" windowHeight="12456" tabRatio="603" xr2:uid="{00000000-000D-0000-FFFF-FFFF00000000}"/>
  </bookViews>
  <sheets>
    <sheet name="CBE R0" sheetId="13" r:id="rId1"/>
    <sheet name="Print" sheetId="10" state="hidden" r:id="rId2"/>
  </sheets>
  <definedNames>
    <definedName name="_xlnm.Print_Area" localSheetId="0">'CBE R0'!$B$1:$AF$61</definedName>
    <definedName name="_xlnm.Print_Area" localSheetId="1">Print!$B$1:$AH$53</definedName>
    <definedName name="_xlnm.Print_Titles" localSheetId="0">'CBE R0'!$14:$14</definedName>
    <definedName name="_xlnm.Print_Titles" localSheetId="1">Print!$13:$13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8" i="13" l="1"/>
  <c r="AF32" i="13" s="1"/>
  <c r="AF17" i="13"/>
  <c r="V32" i="13"/>
  <c r="V33" i="13" s="1"/>
  <c r="L35" i="13"/>
  <c r="L33" i="13"/>
  <c r="L32" i="13"/>
  <c r="AF82" i="13"/>
  <c r="AA21" i="13"/>
  <c r="AA32" i="13" s="1"/>
  <c r="AA20" i="13"/>
  <c r="AA19" i="13"/>
  <c r="AA18" i="13"/>
  <c r="L21" i="13"/>
  <c r="L20" i="13"/>
  <c r="L19" i="13"/>
  <c r="L18" i="13"/>
  <c r="V19" i="13"/>
  <c r="V20" i="13"/>
  <c r="V21" i="13"/>
  <c r="V18" i="13"/>
  <c r="AF35" i="13" l="1"/>
  <c r="AF80" i="13" s="1"/>
  <c r="AF83" i="13" s="1"/>
  <c r="AA33" i="13"/>
  <c r="AA35" i="13" s="1"/>
  <c r="V35" i="13"/>
  <c r="AF84" i="13" l="1"/>
  <c r="AF85" i="13" s="1"/>
  <c r="AF86" i="13" l="1"/>
  <c r="AF88" i="13" s="1"/>
  <c r="AA82" i="13" l="1"/>
  <c r="AA80" i="13" l="1"/>
  <c r="AA83" i="13" l="1"/>
  <c r="AA84" i="13" s="1"/>
  <c r="AA86" i="13" l="1"/>
  <c r="AA85" i="13"/>
  <c r="AA88" i="13" l="1"/>
  <c r="Q32" i="13"/>
  <c r="Q33" i="13" l="1"/>
  <c r="Q35" i="13" s="1"/>
  <c r="V82" i="13" l="1"/>
  <c r="V80" i="13" l="1"/>
  <c r="V83" i="13" s="1"/>
  <c r="V84" i="13" s="1"/>
  <c r="V85" i="13" l="1"/>
  <c r="V86" i="13"/>
  <c r="Q82" i="13"/>
  <c r="N22" i="10"/>
  <c r="AG20" i="10"/>
  <c r="AH20" i="10" s="1"/>
  <c r="AG22" i="10"/>
  <c r="AH22" i="10" s="1"/>
  <c r="AG23" i="10"/>
  <c r="AG21" i="10"/>
  <c r="AG19" i="10"/>
  <c r="AH19" i="10" s="1"/>
  <c r="AG18" i="10"/>
  <c r="AH18" i="10" s="1"/>
  <c r="AG17" i="10"/>
  <c r="AH17" i="10" s="1"/>
  <c r="AG16" i="10"/>
  <c r="AH16" i="10" s="1"/>
  <c r="AG14" i="10"/>
  <c r="AH14" i="10" s="1"/>
  <c r="AH30" i="10" s="1"/>
  <c r="AG15" i="10"/>
  <c r="AH15" i="10" s="1"/>
  <c r="AB23" i="10"/>
  <c r="AB22" i="10"/>
  <c r="AB21" i="10"/>
  <c r="AB20" i="10"/>
  <c r="AC20" i="10"/>
  <c r="AB19" i="10"/>
  <c r="AC19" i="10" s="1"/>
  <c r="AB18" i="10"/>
  <c r="AC18" i="10" s="1"/>
  <c r="AB17" i="10"/>
  <c r="AC17" i="10" s="1"/>
  <c r="AB16" i="10"/>
  <c r="AC16" i="10" s="1"/>
  <c r="AB15" i="10"/>
  <c r="AC15" i="10" s="1"/>
  <c r="AB14" i="10"/>
  <c r="AC14" i="10" s="1"/>
  <c r="AC30" i="10" s="1"/>
  <c r="W23" i="10"/>
  <c r="W22" i="10"/>
  <c r="W21" i="10"/>
  <c r="W20" i="10"/>
  <c r="X20" i="10" s="1"/>
  <c r="W19" i="10"/>
  <c r="X19" i="10" s="1"/>
  <c r="W18" i="10"/>
  <c r="X18" i="10" s="1"/>
  <c r="W17" i="10"/>
  <c r="W16" i="10"/>
  <c r="X16" i="10" s="1"/>
  <c r="W15" i="10"/>
  <c r="X15" i="10" s="1"/>
  <c r="W14" i="10"/>
  <c r="X14" i="10" s="1"/>
  <c r="X30" i="10" s="1"/>
  <c r="R23" i="10"/>
  <c r="R22" i="10"/>
  <c r="R21" i="10"/>
  <c r="R20" i="10"/>
  <c r="S20" i="10" s="1"/>
  <c r="R19" i="10"/>
  <c r="S19" i="10" s="1"/>
  <c r="R18" i="10"/>
  <c r="S18" i="10" s="1"/>
  <c r="R17" i="10"/>
  <c r="S17" i="10" s="1"/>
  <c r="R16" i="10"/>
  <c r="S16" i="10" s="1"/>
  <c r="R15" i="10"/>
  <c r="S15" i="10" s="1"/>
  <c r="R14" i="10"/>
  <c r="S14" i="10" s="1"/>
  <c r="S30" i="10" s="1"/>
  <c r="S31" i="10" s="1"/>
  <c r="M23" i="10"/>
  <c r="M21" i="10"/>
  <c r="M20" i="10"/>
  <c r="N20" i="10" s="1"/>
  <c r="M19" i="10"/>
  <c r="N19" i="10" s="1"/>
  <c r="M18" i="10"/>
  <c r="N18" i="10" s="1"/>
  <c r="M17" i="10"/>
  <c r="N17" i="10" s="1"/>
  <c r="M16" i="10"/>
  <c r="N16" i="10" s="1"/>
  <c r="M15" i="10"/>
  <c r="N15" i="10" s="1"/>
  <c r="M14" i="10"/>
  <c r="N14" i="10" s="1"/>
  <c r="N30" i="10" s="1"/>
  <c r="I18" i="10"/>
  <c r="H21" i="10"/>
  <c r="AH74" i="10"/>
  <c r="AC74" i="10"/>
  <c r="S74" i="10"/>
  <c r="S21" i="10"/>
  <c r="I20" i="10"/>
  <c r="I19" i="10"/>
  <c r="X17" i="10"/>
  <c r="I17" i="10"/>
  <c r="I16" i="10"/>
  <c r="I15" i="10"/>
  <c r="I14" i="10"/>
  <c r="H22" i="10"/>
  <c r="I22" i="10" s="1"/>
  <c r="I30" i="10" s="1"/>
  <c r="I33" i="10" s="1"/>
  <c r="V88" i="13" l="1"/>
  <c r="N33" i="10"/>
  <c r="N31" i="10"/>
  <c r="AH33" i="10"/>
  <c r="AH72" i="10" s="1"/>
  <c r="AH31" i="10"/>
  <c r="AC33" i="10"/>
  <c r="AC72" i="10" s="1"/>
  <c r="AC31" i="10"/>
  <c r="X33" i="10"/>
  <c r="X31" i="10"/>
  <c r="I31" i="10"/>
  <c r="S33" i="10"/>
  <c r="S72" i="10" s="1"/>
  <c r="AH75" i="10" l="1"/>
  <c r="AH76" i="10"/>
  <c r="S76" i="10"/>
  <c r="S75" i="10"/>
  <c r="AC75" i="10"/>
  <c r="AC76" i="10"/>
  <c r="S78" i="10" l="1"/>
  <c r="S80" i="10"/>
  <c r="S77" i="10"/>
  <c r="AC77" i="10"/>
  <c r="AC80" i="10"/>
  <c r="AC78" i="10"/>
  <c r="AH80" i="10"/>
  <c r="AH78" i="10"/>
  <c r="AH77" i="10"/>
  <c r="Q80" i="13" l="1"/>
  <c r="Q83" i="13" l="1"/>
  <c r="Q84" i="13" s="1"/>
  <c r="Q86" i="13" l="1"/>
  <c r="Q85" i="13"/>
  <c r="Q88" i="13" l="1"/>
</calcChain>
</file>

<file path=xl/sharedStrings.xml><?xml version="1.0" encoding="utf-8"?>
<sst xmlns="http://schemas.openxmlformats.org/spreadsheetml/2006/main" count="572" uniqueCount="222">
  <si>
    <t xml:space="preserve">CLIENT </t>
  </si>
  <si>
    <t>COMMERCIAL BID EVALUATION</t>
  </si>
  <si>
    <t xml:space="preserve">PROJECT </t>
  </si>
  <si>
    <t>PURCHASED REQUISITION REFF NO. :</t>
  </si>
  <si>
    <t>VENDOR</t>
  </si>
  <si>
    <t>QUOTE REFF NO.:</t>
  </si>
  <si>
    <t>DATE OF QUOTATION</t>
  </si>
  <si>
    <t>DESCRIPTION :</t>
  </si>
  <si>
    <t>VALIDITY OF QUOTATION</t>
  </si>
  <si>
    <t>CURRENCY</t>
  </si>
  <si>
    <t>IDR</t>
  </si>
  <si>
    <t>BRAND / COUNTRY OF ORIGIN</t>
  </si>
  <si>
    <t>N/A</t>
  </si>
  <si>
    <t>AML</t>
  </si>
  <si>
    <t xml:space="preserve">NO. </t>
  </si>
  <si>
    <t>DESCRIPTION</t>
  </si>
  <si>
    <t>QTY</t>
  </si>
  <si>
    <t>UNIT</t>
  </si>
  <si>
    <t>SPECIFICATION</t>
  </si>
  <si>
    <t>UNIT PRICE</t>
  </si>
  <si>
    <t>SUB TOTAL</t>
  </si>
  <si>
    <t>Unit</t>
  </si>
  <si>
    <t>PAYMENT TERM :</t>
  </si>
  <si>
    <t>Progress payment (TBA)</t>
  </si>
  <si>
    <t>30% Down Payment, 70% After Delivery Goods</t>
  </si>
  <si>
    <t>DELIVERY TERM :</t>
  </si>
  <si>
    <t>Ex-work PT. Duraquipt Cemerlang</t>
  </si>
  <si>
    <t>FOB Yokohama</t>
  </si>
  <si>
    <t>DELIVERY TIME:</t>
  </si>
  <si>
    <t>42 - 45 weeks</t>
  </si>
  <si>
    <t>11 months</t>
  </si>
  <si>
    <t>TECHNICALLY :</t>
  </si>
  <si>
    <t>SUB TOTAL AMOUNT:</t>
  </si>
  <si>
    <t>VAT:</t>
  </si>
  <si>
    <t>DISCOUNT:</t>
  </si>
  <si>
    <t>TOTAL:</t>
  </si>
  <si>
    <t>Terms and Conditions</t>
  </si>
  <si>
    <t>Requirement</t>
  </si>
  <si>
    <t>Payment</t>
  </si>
  <si>
    <t>100% Before Delivery</t>
  </si>
  <si>
    <t>Delivery Time</t>
  </si>
  <si>
    <t>7 DAYS</t>
  </si>
  <si>
    <t>Delivery Point</t>
  </si>
  <si>
    <t>RAPID</t>
  </si>
  <si>
    <t>Warranty</t>
  </si>
  <si>
    <t>Yes</t>
  </si>
  <si>
    <t>REMARKS :</t>
  </si>
  <si>
    <t>RECOMMENDATION :</t>
  </si>
  <si>
    <t>BUDGET</t>
  </si>
  <si>
    <t>AWARD</t>
  </si>
  <si>
    <t>LAPTOP FOR ADMINISTRATOR - I3 SERIES : IDR 6.000.000</t>
  </si>
  <si>
    <t xml:space="preserve">Prepared By, </t>
  </si>
  <si>
    <t xml:space="preserve">Approved By, </t>
  </si>
  <si>
    <t xml:space="preserve">Date: </t>
  </si>
  <si>
    <t>Motor:</t>
  </si>
  <si>
    <t>ABB/WEG/Hyundai</t>
  </si>
  <si>
    <t>As per AML</t>
  </si>
  <si>
    <t>Anchor bolt:</t>
  </si>
  <si>
    <t>Included</t>
  </si>
  <si>
    <t>Excluded</t>
  </si>
  <si>
    <t>Testing:</t>
  </si>
  <si>
    <t>at DCP workshop</t>
  </si>
  <si>
    <t>Mfg standard - 3rd party schedule will be added cost</t>
  </si>
  <si>
    <t xml:space="preserve">For witnessed tests (if any), one pump will be witnessed per each item.
</t>
  </si>
  <si>
    <t>First fill lubricant:</t>
  </si>
  <si>
    <t>TBA</t>
  </si>
  <si>
    <t>Document:</t>
  </si>
  <si>
    <t>Mfg std</t>
  </si>
  <si>
    <t>Local Content:</t>
  </si>
  <si>
    <t>40.47% (Certified)</t>
  </si>
  <si>
    <t>Warranty:</t>
  </si>
  <si>
    <t>12 months from commissioning or 24 months after shipment from factory</t>
  </si>
  <si>
    <t>12 months from initial operation or 18 months from BL</t>
  </si>
  <si>
    <t>Migas:</t>
  </si>
  <si>
    <t>to be clarified</t>
  </si>
  <si>
    <t>Excluding</t>
  </si>
  <si>
    <t>Comm &amp; sartup supervision:</t>
  </si>
  <si>
    <t>None</t>
  </si>
  <si>
    <t>Daily rate attached (1 person Japanese)</t>
  </si>
  <si>
    <t>FAT Witnessed at Manufacturer</t>
  </si>
  <si>
    <t>2 Years spare parts recommended</t>
  </si>
  <si>
    <t>Deviation list</t>
  </si>
  <si>
    <t>Total</t>
  </si>
  <si>
    <t>Est Shipment</t>
  </si>
  <si>
    <t>Insurance</t>
  </si>
  <si>
    <t>CIF</t>
  </si>
  <si>
    <t>Bea masuk 5%</t>
  </si>
  <si>
    <t>PPh 2.5%</t>
  </si>
  <si>
    <t>Grand Total</t>
  </si>
  <si>
    <t>: PT. PERTAMINA RU III</t>
  </si>
  <si>
    <t>BID EVALUATION</t>
  </si>
  <si>
    <t>: PEMASANGAN UNIT DESALTER PT. PERTAMINA RU III</t>
  </si>
  <si>
    <t>PR NO. : TSON/PR/1901-00065</t>
  </si>
  <si>
    <t>VENDOR NAME</t>
  </si>
  <si>
    <t>PT. DURAQUIPT CEMERLANG</t>
  </si>
  <si>
    <t>PT. Bumi Cahaya Unggul</t>
  </si>
  <si>
    <t>PT. Ebara Turbomachinery Service Indonesia</t>
  </si>
  <si>
    <t>PT. KSB Indonesia</t>
  </si>
  <si>
    <t>PT. Bunga Harapan (Shin Nippon Machinery)</t>
  </si>
  <si>
    <t>PT. Petroturbo Indonesia</t>
  </si>
  <si>
    <t>TSON-ENG-REQ-18-028-004</t>
  </si>
  <si>
    <t>QUOTATION REF. NO.</t>
  </si>
  <si>
    <t>18B01083/4678rev.1</t>
  </si>
  <si>
    <t>210109 Rev.2</t>
  </si>
  <si>
    <t>Q18-0313-U Rev.0</t>
  </si>
  <si>
    <t>Q/KSB-P/18121850 R2</t>
  </si>
  <si>
    <t>EP-K18-0731-W_R1</t>
  </si>
  <si>
    <t>300Q0020119</t>
  </si>
  <si>
    <t>120 days</t>
  </si>
  <si>
    <t>30 days</t>
  </si>
  <si>
    <t>BID CURRENCY</t>
  </si>
  <si>
    <t>JPY</t>
  </si>
  <si>
    <t>REQUISITION FOR PUMP</t>
  </si>
  <si>
    <t>Clyde Union / USA</t>
  </si>
  <si>
    <t>Sulzer / Germany</t>
  </si>
  <si>
    <t>Ebara / Japan</t>
  </si>
  <si>
    <t>KSB / Germany</t>
  </si>
  <si>
    <t>Shin Nippon / Japan</t>
  </si>
  <si>
    <t>Ruhrpumpen / Germany</t>
  </si>
  <si>
    <t>UNIT PRICE
( IDR )</t>
  </si>
  <si>
    <t>SUB TOTAL
( IDR )</t>
  </si>
  <si>
    <t>SPECIFICATION OFFER</t>
  </si>
  <si>
    <t>UNIT PRICE
( JPY )</t>
  </si>
  <si>
    <t>SUB TOTAL
( JPY )</t>
  </si>
  <si>
    <t xml:space="preserve">84-P-201 A/B </t>
  </si>
  <si>
    <t xml:space="preserve">Feed Desalter Pump </t>
  </si>
  <si>
    <t>OH2, S6</t>
  </si>
  <si>
    <t>84-P-202 A/B</t>
  </si>
  <si>
    <t>Second Stage Desalter Water Pump</t>
  </si>
  <si>
    <t xml:space="preserve">84-P-203 A/B </t>
  </si>
  <si>
    <t xml:space="preserve">Desalter Water Booster Pump </t>
  </si>
  <si>
    <t>85-P-201 A/B</t>
  </si>
  <si>
    <t>85-P-202 A/B</t>
  </si>
  <si>
    <t>85-P-203 A/B</t>
  </si>
  <si>
    <t>85-P-204 A/B</t>
  </si>
  <si>
    <t>Commissioning Spare Parts</t>
  </si>
  <si>
    <t>lot</t>
  </si>
  <si>
    <t>Including</t>
  </si>
  <si>
    <t>FAT at Pump Manufacturer (Performance test)</t>
  </si>
  <si>
    <t>Transportation to Plaju</t>
  </si>
  <si>
    <t>Optional</t>
  </si>
  <si>
    <t>No quote</t>
  </si>
  <si>
    <t>Negotiable</t>
  </si>
  <si>
    <t>10% down payment, 90% after received goods at site cover by giro usance 30 days</t>
  </si>
  <si>
    <t>By irrevocable LC at sight</t>
  </si>
  <si>
    <t>10% after PO; 40% after key document approved; 45% after final inspection; 5% MDR Approved</t>
  </si>
  <si>
    <t>DDP Jakarta</t>
  </si>
  <si>
    <t>FOT Plaju Palembang</t>
  </si>
  <si>
    <t>CIF Jakarta</t>
  </si>
  <si>
    <t>DDU Petroturbo Workshop</t>
  </si>
  <si>
    <t>48 weeks</t>
  </si>
  <si>
    <t>36-40 weeks</t>
  </si>
  <si>
    <t>36 weeks, except item 4 is 41 weeks</t>
  </si>
  <si>
    <t>10 months</t>
  </si>
  <si>
    <t>38 weeks</t>
  </si>
  <si>
    <t xml:space="preserve">Jika witness FAT performance test, </t>
  </si>
  <si>
    <t xml:space="preserve">Revisi harga akan dilakukan setelah </t>
  </si>
  <si>
    <t>delivery akan menjadi 48 weeks</t>
  </si>
  <si>
    <t>review aspek technical sudah selesai</t>
  </si>
  <si>
    <t>REASON</t>
  </si>
  <si>
    <t>Burlian Takwa</t>
  </si>
  <si>
    <t>Kim Shien / Feri Effendi</t>
  </si>
  <si>
    <t>ABB</t>
  </si>
  <si>
    <t>KSB Choice (not clear)</t>
  </si>
  <si>
    <t>at BCU</t>
  </si>
  <si>
    <t>KSB workshop Cibitung</t>
  </si>
  <si>
    <t>Shin Nippon workshop</t>
  </si>
  <si>
    <t>Shop Motor, Shop Seal System, Shop Coupling, Shop base plate and Shop flushing piping will be used</t>
  </si>
  <si>
    <t>12 months from commissioning or 18 months from delivery</t>
  </si>
  <si>
    <t>Daily rate</t>
  </si>
  <si>
    <t>Included supervision at site for 14 days</t>
  </si>
  <si>
    <t>Yes, one pump for each item</t>
  </si>
  <si>
    <t>-</t>
  </si>
  <si>
    <t>PPE Tangguh</t>
  </si>
  <si>
    <t>Ea</t>
  </si>
  <si>
    <t>RE</t>
  </si>
  <si>
    <t>30 Days After Received Invoice</t>
  </si>
  <si>
    <t>PT BERKAT NIAGA DUNIA</t>
  </si>
  <si>
    <t>30 DAYS</t>
  </si>
  <si>
    <t>Pair</t>
  </si>
  <si>
    <t>Ready Stock</t>
  </si>
  <si>
    <t xml:space="preserve">Rika </t>
  </si>
  <si>
    <t>JAVATEC TRIMITRA UTAMA, PT</t>
  </si>
  <si>
    <t>NA</t>
  </si>
  <si>
    <t>SARANA PROTEK SOLUSINDO, PT</t>
  </si>
  <si>
    <t>2-3 Days After Receive PO</t>
  </si>
  <si>
    <t>Adrianus Baginda</t>
  </si>
  <si>
    <t>BY EMAIL</t>
  </si>
  <si>
    <t xml:space="preserve">Tokopedia </t>
  </si>
  <si>
    <t>CBD</t>
  </si>
  <si>
    <t>LANYARD WITH SAFETY CLIP</t>
  </si>
  <si>
    <t>CLEAR SAFETY GLASS, 3M SF401AF/EQUAL</t>
  </si>
  <si>
    <t>DARK SAFETY GLASS, 3M SF402AF/EQUAL</t>
  </si>
  <si>
    <t xml:space="preserve">CIG/MSA GRAND PRIX LEATHER GLOVES </t>
  </si>
  <si>
    <t>EAR PLUG 3M 340-4002</t>
  </si>
  <si>
    <t>CLEAR SAFETY GLASS, 3M SF401AF 
Equivalent : KLEENGUARD* V20 PURITY -
Clear Anti Fog, SKU 25654</t>
  </si>
  <si>
    <t>DARK SAFETY GLASS, 3M SF402AF
Equivalent : KLEENGUARD* V30 NEMESIS
- Smoke Mirror, SKU 20380</t>
  </si>
  <si>
    <t>EAR PLUG 3M 340-4002m 
Equivalent : EC-2001C, UGO
SAFETY® Corded Reusable Earplugs</t>
  </si>
  <si>
    <t>0204/JTU-IS/11-22</t>
  </si>
  <si>
    <t>Sapro Safety Glasess Husky Clear Lens</t>
  </si>
  <si>
    <t>3M 340-4002 Reusable Earplug w/ Cassing ( 1 box = Isi 50 pr )</t>
  </si>
  <si>
    <t xml:space="preserve">Sapro Safety Glasess Husky Dark Lens </t>
  </si>
  <si>
    <t>543/10/SPS/XI/22</t>
  </si>
  <si>
    <t xml:space="preserve"> 903/YS/DS/XI/2022</t>
  </si>
  <si>
    <t>DUNIA SAFTINDO, PT</t>
  </si>
  <si>
    <t>ST. DRIVER GLOVE SAFETY WACHTER CE
STANDARD</t>
  </si>
  <si>
    <t>3M 340-4002 EARPLUG ULTRAFIT CORDED (W/
CASE)(50PRS/BOX)</t>
  </si>
  <si>
    <t>3M SF401AF SECUREFIT EYEWEAR CLEAR</t>
  </si>
  <si>
    <t>3M SF402AF SECUREFIT EYEWEAR BLACK</t>
  </si>
  <si>
    <t>Pcs</t>
  </si>
  <si>
    <t>LAIN-LAIN</t>
  </si>
  <si>
    <t xml:space="preserve">BUNTOSHOP </t>
  </si>
  <si>
    <t>LEATHER GLOVES, CIG/MSA GRAND PRIX, 
Equivalent : SAFETY WATCHER Leather
Glove</t>
  </si>
  <si>
    <t>Tali ID Card Printing 2 cm / Tali Lanyard / Tali Printing Tissue</t>
  </si>
  <si>
    <t>Lot</t>
  </si>
  <si>
    <t>+ Pengiriman Reguler</t>
  </si>
  <si>
    <t>3 Days After Receive PO</t>
  </si>
  <si>
    <t>Cash Before Delivery</t>
  </si>
  <si>
    <t>3-7 Days After Receive PO</t>
  </si>
  <si>
    <t>Date: 17-November-2022</t>
  </si>
  <si>
    <t>: RAPID INFRASTRUKTUR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</si>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</sst>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SGD]\ #,##0.00"/>
  </numFmts>
  <fonts count="31" x14ac:knownFonts="1"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2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u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u/>
      <sz val="1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/>
    <xf numFmtId="0" fontId="11" fillId="0" borderId="0"/>
    <xf numFmtId="0" fontId="10" fillId="0" borderId="0"/>
    <xf numFmtId="164" fontId="2" fillId="0" borderId="0" applyFont="0" applyFill="0" applyBorder="0" applyAlignment="0" applyProtection="0"/>
    <xf numFmtId="0" fontId="1" fillId="0" borderId="0"/>
  </cellStyleXfs>
  <cellXfs count="497">
    <xf numFmtId="0" fontId="0" fillId="0" borderId="0" xfId="0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165" fontId="6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165" fontId="6" fillId="0" borderId="0" xfId="0" applyNumberFormat="1" applyFont="1" applyAlignment="1"/>
    <xf numFmtId="0" fontId="4" fillId="0" borderId="0" xfId="0" applyFont="1">
      <alignment vertical="center"/>
    </xf>
    <xf numFmtId="0" fontId="6" fillId="0" borderId="6" xfId="0" applyFont="1" applyBorder="1">
      <alignment vertical="center"/>
    </xf>
    <xf numFmtId="0" fontId="0" fillId="0" borderId="8" xfId="0" applyBorder="1">
      <alignment vertical="center"/>
    </xf>
    <xf numFmtId="165" fontId="6" fillId="0" borderId="9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4" fillId="0" borderId="15" xfId="0" applyFont="1" applyBorder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4" fontId="9" fillId="0" borderId="21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24" xfId="0" applyFont="1" applyBorder="1">
      <alignment vertical="center"/>
    </xf>
    <xf numFmtId="0" fontId="12" fillId="0" borderId="0" xfId="0" applyFont="1">
      <alignment vertical="center"/>
    </xf>
    <xf numFmtId="0" fontId="12" fillId="0" borderId="25" xfId="0" applyFont="1" applyBorder="1">
      <alignment vertical="center"/>
    </xf>
    <xf numFmtId="0" fontId="4" fillId="0" borderId="0" xfId="0" applyFont="1" applyAlignment="1">
      <alignment vertical="center" wrapText="1"/>
    </xf>
    <xf numFmtId="0" fontId="4" fillId="0" borderId="26" xfId="0" applyFont="1" applyBorder="1" applyAlignment="1">
      <alignment horizontal="left" vertical="center"/>
    </xf>
    <xf numFmtId="0" fontId="4" fillId="0" borderId="26" xfId="0" applyFont="1" applyBorder="1" applyAlignment="1">
      <alignment vertical="center" wrapText="1"/>
    </xf>
    <xf numFmtId="0" fontId="6" fillId="0" borderId="27" xfId="0" applyFont="1" applyBorder="1">
      <alignment vertical="center"/>
    </xf>
    <xf numFmtId="0" fontId="3" fillId="0" borderId="24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9" xfId="0" applyFont="1" applyBorder="1">
      <alignment vertical="center"/>
    </xf>
    <xf numFmtId="0" fontId="6" fillId="0" borderId="29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15" fontId="6" fillId="0" borderId="25" xfId="0" applyNumberFormat="1" applyFont="1" applyBorder="1" applyAlignment="1">
      <alignment horizontal="left" vertical="center"/>
    </xf>
    <xf numFmtId="15" fontId="6" fillId="0" borderId="30" xfId="0" applyNumberFormat="1" applyFont="1" applyBorder="1" applyAlignment="1">
      <alignment horizontal="left"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18" xfId="0" applyFont="1" applyBorder="1">
      <alignment vertical="center"/>
    </xf>
    <xf numFmtId="0" fontId="6" fillId="0" borderId="35" xfId="0" applyFont="1" applyBorder="1" applyAlignment="1">
      <alignment horizontal="center" vertical="center"/>
    </xf>
    <xf numFmtId="0" fontId="6" fillId="0" borderId="38" xfId="2" applyFont="1" applyBorder="1" applyAlignment="1" applyProtection="1">
      <alignment horizontal="center" vertical="center"/>
      <protection locked="0"/>
    </xf>
    <xf numFmtId="2" fontId="6" fillId="0" borderId="38" xfId="0" applyNumberFormat="1" applyFont="1" applyBorder="1" applyProtection="1">
      <alignment vertical="center"/>
      <protection locked="0"/>
    </xf>
    <xf numFmtId="4" fontId="4" fillId="0" borderId="43" xfId="0" applyNumberFormat="1" applyFont="1" applyBorder="1">
      <alignment vertical="center"/>
    </xf>
    <xf numFmtId="0" fontId="9" fillId="0" borderId="22" xfId="0" applyFont="1" applyBorder="1">
      <alignment vertical="center"/>
    </xf>
    <xf numFmtId="4" fontId="4" fillId="0" borderId="22" xfId="0" applyNumberFormat="1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27" xfId="0" applyFont="1" applyBorder="1">
      <alignment vertical="center"/>
    </xf>
    <xf numFmtId="43" fontId="9" fillId="0" borderId="0" xfId="1" applyFont="1" applyFill="1" applyAlignment="1">
      <alignment vertical="center"/>
    </xf>
    <xf numFmtId="0" fontId="6" fillId="0" borderId="23" xfId="0" applyFont="1" applyBorder="1">
      <alignment vertical="center"/>
    </xf>
    <xf numFmtId="0" fontId="6" fillId="0" borderId="46" xfId="0" applyFont="1" applyBorder="1">
      <alignment vertical="center"/>
    </xf>
    <xf numFmtId="0" fontId="6" fillId="0" borderId="47" xfId="0" applyFont="1" applyBorder="1">
      <alignment vertical="center"/>
    </xf>
    <xf numFmtId="9" fontId="6" fillId="0" borderId="47" xfId="0" applyNumberFormat="1" applyFont="1" applyBorder="1">
      <alignment vertical="center"/>
    </xf>
    <xf numFmtId="43" fontId="6" fillId="0" borderId="0" xfId="1" applyFont="1" applyFill="1" applyAlignment="1">
      <alignment vertical="center"/>
    </xf>
    <xf numFmtId="0" fontId="9" fillId="0" borderId="48" xfId="0" applyFont="1" applyBorder="1" applyAlignment="1">
      <alignment horizontal="center" vertical="center"/>
    </xf>
    <xf numFmtId="0" fontId="3" fillId="0" borderId="0" xfId="0" applyFont="1" applyAlignment="1"/>
    <xf numFmtId="4" fontId="4" fillId="0" borderId="50" xfId="0" applyNumberFormat="1" applyFont="1" applyBorder="1" applyAlignment="1">
      <alignment horizontal="right" vertical="center"/>
    </xf>
    <xf numFmtId="4" fontId="4" fillId="0" borderId="51" xfId="0" applyNumberFormat="1" applyFont="1" applyBorder="1" applyAlignment="1">
      <alignment horizontal="right" vertical="center"/>
    </xf>
    <xf numFmtId="4" fontId="4" fillId="0" borderId="43" xfId="0" applyNumberFormat="1" applyFont="1" applyBorder="1" applyAlignment="1">
      <alignment horizontal="right" vertical="center"/>
    </xf>
    <xf numFmtId="4" fontId="4" fillId="0" borderId="44" xfId="0" applyNumberFormat="1" applyFont="1" applyBorder="1" applyAlignment="1">
      <alignment horizontal="right" vertical="center"/>
    </xf>
    <xf numFmtId="4" fontId="4" fillId="0" borderId="22" xfId="0" applyNumberFormat="1" applyFont="1" applyBorder="1" applyAlignment="1">
      <alignment horizontal="right" vertical="center"/>
    </xf>
    <xf numFmtId="4" fontId="4" fillId="0" borderId="23" xfId="0" applyNumberFormat="1" applyFont="1" applyBorder="1" applyAlignment="1">
      <alignment horizontal="right" vertical="center"/>
    </xf>
    <xf numFmtId="4" fontId="9" fillId="0" borderId="51" xfId="1" applyNumberFormat="1" applyFont="1" applyFill="1" applyBorder="1" applyAlignment="1">
      <alignment horizontal="right" vertical="center"/>
    </xf>
    <xf numFmtId="4" fontId="9" fillId="0" borderId="22" xfId="0" applyNumberFormat="1" applyFont="1" applyBorder="1" applyAlignment="1">
      <alignment horizontal="right" vertical="center"/>
    </xf>
    <xf numFmtId="4" fontId="9" fillId="0" borderId="23" xfId="0" applyNumberFormat="1" applyFont="1" applyBorder="1" applyAlignment="1">
      <alignment horizontal="right" vertical="center"/>
    </xf>
    <xf numFmtId="4" fontId="9" fillId="0" borderId="51" xfId="0" applyNumberFormat="1" applyFont="1" applyBorder="1" applyAlignment="1">
      <alignment horizontal="right" vertical="center"/>
    </xf>
    <xf numFmtId="4" fontId="9" fillId="0" borderId="52" xfId="0" applyNumberFormat="1" applyFont="1" applyBorder="1" applyAlignment="1">
      <alignment horizontal="right" vertical="center" wrapText="1"/>
    </xf>
    <xf numFmtId="0" fontId="4" fillId="0" borderId="3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left" vertical="center"/>
    </xf>
    <xf numFmtId="15" fontId="6" fillId="0" borderId="29" xfId="0" applyNumberFormat="1" applyFont="1" applyBorder="1" applyAlignment="1">
      <alignment horizontal="left" vertical="center"/>
    </xf>
    <xf numFmtId="0" fontId="3" fillId="0" borderId="28" xfId="0" applyFont="1" applyBorder="1" applyAlignment="1">
      <alignment horizontal="right" vertical="center"/>
    </xf>
    <xf numFmtId="0" fontId="3" fillId="0" borderId="7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9" xfId="0" applyFont="1" applyBorder="1" applyAlignment="1">
      <alignment horizontal="right" vertical="center"/>
    </xf>
    <xf numFmtId="166" fontId="3" fillId="0" borderId="24" xfId="0" applyNumberFormat="1" applyFont="1" applyBorder="1" applyAlignment="1">
      <alignment vertical="center" wrapText="1"/>
    </xf>
    <xf numFmtId="166" fontId="3" fillId="0" borderId="7" xfId="0" applyNumberFormat="1" applyFont="1" applyBorder="1" applyAlignment="1">
      <alignment vertical="center" wrapText="1"/>
    </xf>
    <xf numFmtId="166" fontId="3" fillId="0" borderId="28" xfId="0" applyNumberFormat="1" applyFont="1" applyBorder="1" applyAlignment="1">
      <alignment vertical="center" wrapText="1"/>
    </xf>
    <xf numFmtId="165" fontId="6" fillId="0" borderId="24" xfId="0" applyNumberFormat="1" applyFont="1" applyBorder="1">
      <alignment vertical="center"/>
    </xf>
    <xf numFmtId="165" fontId="6" fillId="0" borderId="7" xfId="0" applyNumberFormat="1" applyFont="1" applyBorder="1">
      <alignment vertical="center"/>
    </xf>
    <xf numFmtId="165" fontId="6" fillId="0" borderId="28" xfId="0" applyNumberFormat="1" applyFont="1" applyBorder="1">
      <alignment vertical="center"/>
    </xf>
    <xf numFmtId="166" fontId="3" fillId="0" borderId="3" xfId="0" applyNumberFormat="1" applyFont="1" applyBorder="1" applyAlignment="1">
      <alignment vertical="center" wrapText="1"/>
    </xf>
    <xf numFmtId="166" fontId="3" fillId="0" borderId="0" xfId="0" applyNumberFormat="1" applyFont="1" applyAlignment="1">
      <alignment vertical="center" wrapText="1"/>
    </xf>
    <xf numFmtId="166" fontId="3" fillId="0" borderId="9" xfId="0" applyNumberFormat="1" applyFont="1" applyBorder="1" applyAlignment="1">
      <alignment vertical="center" wrapText="1"/>
    </xf>
    <xf numFmtId="165" fontId="6" fillId="0" borderId="3" xfId="0" applyNumberFormat="1" applyFont="1" applyBorder="1">
      <alignment vertical="center"/>
    </xf>
    <xf numFmtId="165" fontId="6" fillId="0" borderId="0" xfId="0" applyNumberFormat="1" applyFont="1">
      <alignment vertical="center"/>
    </xf>
    <xf numFmtId="165" fontId="6" fillId="0" borderId="9" xfId="0" applyNumberFormat="1" applyFont="1" applyBorder="1">
      <alignment vertical="center"/>
    </xf>
    <xf numFmtId="166" fontId="3" fillId="0" borderId="29" xfId="0" applyNumberFormat="1" applyFont="1" applyBorder="1" applyAlignment="1">
      <alignment vertical="center" wrapText="1"/>
    </xf>
    <xf numFmtId="166" fontId="3" fillId="0" borderId="25" xfId="0" applyNumberFormat="1" applyFont="1" applyBorder="1" applyAlignment="1">
      <alignment vertical="center" wrapText="1"/>
    </xf>
    <xf numFmtId="166" fontId="3" fillId="0" borderId="30" xfId="0" applyNumberFormat="1" applyFont="1" applyBorder="1" applyAlignment="1">
      <alignment vertical="center" wrapText="1"/>
    </xf>
    <xf numFmtId="165" fontId="6" fillId="0" borderId="29" xfId="0" applyNumberFormat="1" applyFont="1" applyBorder="1">
      <alignment vertical="center"/>
    </xf>
    <xf numFmtId="165" fontId="6" fillId="0" borderId="25" xfId="0" applyNumberFormat="1" applyFont="1" applyBorder="1">
      <alignment vertical="center"/>
    </xf>
    <xf numFmtId="165" fontId="6" fillId="0" borderId="30" xfId="0" applyNumberFormat="1" applyFont="1" applyBorder="1">
      <alignment vertical="center"/>
    </xf>
    <xf numFmtId="0" fontId="6" fillId="0" borderId="53" xfId="0" applyFont="1" applyBorder="1">
      <alignment vertical="center"/>
    </xf>
    <xf numFmtId="0" fontId="15" fillId="0" borderId="7" xfId="0" applyFont="1" applyBorder="1">
      <alignment vertical="center"/>
    </xf>
    <xf numFmtId="4" fontId="9" fillId="0" borderId="11" xfId="0" applyNumberFormat="1" applyFont="1" applyBorder="1" applyAlignment="1">
      <alignment horizontal="right" vertical="center" wrapText="1"/>
    </xf>
    <xf numFmtId="43" fontId="9" fillId="0" borderId="11" xfId="1" applyFont="1" applyFill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left" vertical="center" wrapText="1"/>
    </xf>
    <xf numFmtId="0" fontId="14" fillId="0" borderId="52" xfId="0" applyFont="1" applyBorder="1" applyAlignment="1">
      <alignment horizontal="center" vertical="center" wrapText="1"/>
    </xf>
    <xf numFmtId="4" fontId="9" fillId="0" borderId="52" xfId="0" applyNumberFormat="1" applyFont="1" applyBorder="1" applyAlignment="1">
      <alignment vertical="center" wrapText="1"/>
    </xf>
    <xf numFmtId="0" fontId="9" fillId="0" borderId="52" xfId="0" applyFont="1" applyBorder="1" applyAlignment="1">
      <alignment horizontal="center" vertical="center" wrapText="1"/>
    </xf>
    <xf numFmtId="4" fontId="9" fillId="0" borderId="55" xfId="0" applyNumberFormat="1" applyFont="1" applyBorder="1" applyAlignment="1">
      <alignment horizontal="right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center" vertical="center" wrapText="1"/>
    </xf>
    <xf numFmtId="4" fontId="9" fillId="0" borderId="11" xfId="0" applyNumberFormat="1" applyFont="1" applyBorder="1" applyAlignment="1">
      <alignment vertical="center" wrapText="1"/>
    </xf>
    <xf numFmtId="0" fontId="9" fillId="0" borderId="11" xfId="0" applyFont="1" applyBorder="1" applyAlignment="1">
      <alignment horizontal="left" vertical="center"/>
    </xf>
    <xf numFmtId="0" fontId="6" fillId="0" borderId="38" xfId="0" applyFont="1" applyBorder="1" applyProtection="1">
      <alignment vertical="center"/>
      <protection locked="0"/>
    </xf>
    <xf numFmtId="4" fontId="6" fillId="0" borderId="38" xfId="0" applyNumberFormat="1" applyFont="1" applyBorder="1" applyAlignment="1" applyProtection="1">
      <alignment horizontal="right" vertical="center"/>
      <protection locked="0"/>
    </xf>
    <xf numFmtId="2" fontId="6" fillId="0" borderId="41" xfId="0" applyNumberFormat="1" applyFont="1" applyBorder="1" applyProtection="1">
      <alignment vertical="center"/>
      <protection locked="0"/>
    </xf>
    <xf numFmtId="0" fontId="3" fillId="0" borderId="7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0" fontId="6" fillId="0" borderId="22" xfId="0" applyFont="1" applyBorder="1" applyAlignment="1">
      <alignment horizontal="right" vertical="center"/>
    </xf>
    <xf numFmtId="0" fontId="6" fillId="0" borderId="23" xfId="0" applyFont="1" applyBorder="1" applyAlignment="1">
      <alignment horizontal="right" vertical="center"/>
    </xf>
    <xf numFmtId="0" fontId="4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6" fillId="0" borderId="71" xfId="0" applyFont="1" applyBorder="1" applyAlignment="1">
      <alignment horizontal="left" vertical="center" wrapText="1"/>
    </xf>
    <xf numFmtId="0" fontId="17" fillId="0" borderId="12" xfId="0" applyFont="1" applyBorder="1">
      <alignment vertical="center"/>
    </xf>
    <xf numFmtId="0" fontId="18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22" fillId="0" borderId="0" xfId="0" applyFont="1" applyAlignment="1">
      <alignment horizontal="right" vertical="center"/>
    </xf>
    <xf numFmtId="0" fontId="22" fillId="0" borderId="26" xfId="0" applyFont="1" applyBorder="1" applyAlignment="1">
      <alignment horizontal="left" vertical="center"/>
    </xf>
    <xf numFmtId="0" fontId="17" fillId="0" borderId="26" xfId="0" applyFont="1" applyBorder="1">
      <alignment vertical="center"/>
    </xf>
    <xf numFmtId="0" fontId="22" fillId="0" borderId="26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5" fillId="0" borderId="25" xfId="0" applyFont="1" applyBorder="1">
      <alignment vertical="center"/>
    </xf>
    <xf numFmtId="0" fontId="26" fillId="0" borderId="24" xfId="0" applyFont="1" applyBorder="1">
      <alignment vertical="center"/>
    </xf>
    <xf numFmtId="0" fontId="17" fillId="0" borderId="7" xfId="0" applyFont="1" applyBorder="1">
      <alignment vertical="center"/>
    </xf>
    <xf numFmtId="0" fontId="17" fillId="0" borderId="8" xfId="0" applyFont="1" applyBorder="1">
      <alignment vertical="center"/>
    </xf>
    <xf numFmtId="0" fontId="26" fillId="0" borderId="3" xfId="0" applyFont="1" applyBorder="1">
      <alignment vertical="center"/>
    </xf>
    <xf numFmtId="0" fontId="26" fillId="0" borderId="0" xfId="0" applyFont="1" applyAlignment="1"/>
    <xf numFmtId="0" fontId="18" fillId="0" borderId="4" xfId="0" applyFont="1" applyBorder="1">
      <alignment vertical="center"/>
    </xf>
    <xf numFmtId="0" fontId="18" fillId="0" borderId="3" xfId="0" applyFont="1" applyBorder="1">
      <alignment vertical="center"/>
    </xf>
    <xf numFmtId="0" fontId="18" fillId="0" borderId="6" xfId="0" applyFont="1" applyBorder="1">
      <alignment vertical="center"/>
    </xf>
    <xf numFmtId="0" fontId="28" fillId="0" borderId="1" xfId="0" applyFont="1" applyBorder="1">
      <alignment vertical="center"/>
    </xf>
    <xf numFmtId="0" fontId="26" fillId="0" borderId="2" xfId="0" applyFont="1" applyBorder="1">
      <alignment vertical="center"/>
    </xf>
    <xf numFmtId="0" fontId="26" fillId="0" borderId="5" xfId="0" applyFont="1" applyBorder="1">
      <alignment vertical="center"/>
    </xf>
    <xf numFmtId="0" fontId="26" fillId="0" borderId="0" xfId="0" applyFont="1">
      <alignment vertical="center"/>
    </xf>
    <xf numFmtId="0" fontId="26" fillId="0" borderId="4" xfId="0" applyFont="1" applyBorder="1">
      <alignment vertical="center"/>
    </xf>
    <xf numFmtId="0" fontId="22" fillId="0" borderId="0" xfId="0" applyFont="1">
      <alignment vertical="center"/>
    </xf>
    <xf numFmtId="0" fontId="22" fillId="0" borderId="15" xfId="0" applyFont="1" applyBorder="1">
      <alignment vertical="center"/>
    </xf>
    <xf numFmtId="0" fontId="22" fillId="0" borderId="1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69" xfId="0" applyFont="1" applyBorder="1" applyAlignment="1">
      <alignment horizontal="left" vertical="center"/>
    </xf>
    <xf numFmtId="0" fontId="16" fillId="0" borderId="74" xfId="0" applyFont="1" applyBorder="1" applyAlignment="1">
      <alignment horizontal="left" vertical="center" wrapText="1"/>
    </xf>
    <xf numFmtId="0" fontId="16" fillId="0" borderId="68" xfId="0" applyFont="1" applyBorder="1" applyAlignment="1">
      <alignment horizontal="center" vertical="center" wrapText="1"/>
    </xf>
    <xf numFmtId="0" fontId="16" fillId="0" borderId="69" xfId="0" applyFont="1" applyBorder="1" applyAlignment="1">
      <alignment horizontal="center" vertical="center" wrapText="1"/>
    </xf>
    <xf numFmtId="4" fontId="17" fillId="0" borderId="52" xfId="0" applyNumberFormat="1" applyFont="1" applyBorder="1" applyAlignment="1">
      <alignment vertical="center" wrapText="1"/>
    </xf>
    <xf numFmtId="4" fontId="17" fillId="0" borderId="55" xfId="0" applyNumberFormat="1" applyFont="1" applyBorder="1" applyAlignment="1">
      <alignment vertical="center" wrapText="1"/>
    </xf>
    <xf numFmtId="0" fontId="22" fillId="0" borderId="34" xfId="0" applyFont="1" applyBorder="1">
      <alignment vertical="center"/>
    </xf>
    <xf numFmtId="4" fontId="17" fillId="0" borderId="52" xfId="0" applyNumberFormat="1" applyFont="1" applyBorder="1" applyAlignment="1">
      <alignment horizontal="right" vertical="center" wrapText="1"/>
    </xf>
    <xf numFmtId="0" fontId="17" fillId="0" borderId="12" xfId="0" applyFont="1" applyBorder="1" applyAlignment="1">
      <alignment horizontal="center" vertical="center"/>
    </xf>
    <xf numFmtId="0" fontId="16" fillId="0" borderId="72" xfId="0" applyFont="1" applyBorder="1" applyAlignment="1">
      <alignment horizontal="center" vertical="center" wrapText="1"/>
    </xf>
    <xf numFmtId="0" fontId="16" fillId="0" borderId="70" xfId="0" applyFont="1" applyBorder="1" applyAlignment="1">
      <alignment horizontal="center" vertical="center" wrapText="1"/>
    </xf>
    <xf numFmtId="4" fontId="17" fillId="0" borderId="11" xfId="0" applyNumberFormat="1" applyFont="1" applyBorder="1" applyAlignment="1">
      <alignment vertical="center" wrapText="1"/>
    </xf>
    <xf numFmtId="4" fontId="17" fillId="0" borderId="21" xfId="0" applyNumberFormat="1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4" fontId="17" fillId="0" borderId="11" xfId="0" applyNumberFormat="1" applyFont="1" applyBorder="1" applyAlignment="1">
      <alignment horizontal="right" vertical="center" wrapText="1"/>
    </xf>
    <xf numFmtId="0" fontId="16" fillId="0" borderId="71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wrapText="1"/>
    </xf>
    <xf numFmtId="0" fontId="16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left" vertical="center" indent="1"/>
    </xf>
    <xf numFmtId="0" fontId="17" fillId="0" borderId="76" xfId="0" applyFont="1" applyBorder="1" applyAlignment="1">
      <alignment horizontal="center" vertical="center"/>
    </xf>
    <xf numFmtId="0" fontId="16" fillId="0" borderId="76" xfId="0" applyFont="1" applyBorder="1" applyAlignment="1">
      <alignment horizontal="center" vertical="center" wrapText="1"/>
    </xf>
    <xf numFmtId="0" fontId="16" fillId="0" borderId="75" xfId="0" applyFont="1" applyBorder="1" applyAlignment="1">
      <alignment horizontal="left" vertical="center" wrapText="1"/>
    </xf>
    <xf numFmtId="4" fontId="17" fillId="0" borderId="77" xfId="0" applyNumberFormat="1" applyFont="1" applyBorder="1" applyAlignment="1">
      <alignment vertical="center" wrapText="1"/>
    </xf>
    <xf numFmtId="0" fontId="22" fillId="0" borderId="75" xfId="0" applyFont="1" applyBorder="1" applyAlignment="1">
      <alignment horizontal="left" vertical="center" wrapText="1"/>
    </xf>
    <xf numFmtId="4" fontId="17" fillId="0" borderId="79" xfId="0" applyNumberFormat="1" applyFont="1" applyBorder="1" applyAlignment="1">
      <alignment horizontal="right" vertical="center" wrapText="1"/>
    </xf>
    <xf numFmtId="4" fontId="17" fillId="0" borderId="78" xfId="0" applyNumberFormat="1" applyFont="1" applyBorder="1" applyAlignment="1">
      <alignment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36" xfId="0" applyFont="1" applyBorder="1" applyProtection="1">
      <alignment vertical="center"/>
      <protection locked="0"/>
    </xf>
    <xf numFmtId="0" fontId="18" fillId="0" borderId="37" xfId="0" applyFont="1" applyBorder="1" applyProtection="1">
      <alignment vertical="center"/>
      <protection locked="0"/>
    </xf>
    <xf numFmtId="0" fontId="18" fillId="0" borderId="38" xfId="2" applyFont="1" applyBorder="1" applyAlignment="1" applyProtection="1">
      <alignment horizontal="center" vertical="center"/>
      <protection locked="0"/>
    </xf>
    <xf numFmtId="0" fontId="18" fillId="0" borderId="36" xfId="2" applyFont="1" applyBorder="1" applyAlignment="1" applyProtection="1">
      <alignment horizontal="center" vertical="center"/>
      <protection locked="0"/>
    </xf>
    <xf numFmtId="0" fontId="18" fillId="0" borderId="39" xfId="0" applyFont="1" applyBorder="1" applyProtection="1">
      <alignment vertical="center"/>
      <protection locked="0"/>
    </xf>
    <xf numFmtId="0" fontId="17" fillId="0" borderId="36" xfId="0" applyFont="1" applyBorder="1" applyAlignment="1">
      <alignment horizontal="center" vertical="center"/>
    </xf>
    <xf numFmtId="4" fontId="18" fillId="0" borderId="36" xfId="0" applyNumberFormat="1" applyFont="1" applyBorder="1" applyAlignment="1" applyProtection="1">
      <alignment horizontal="right" vertical="center"/>
      <protection locked="0"/>
    </xf>
    <xf numFmtId="4" fontId="18" fillId="0" borderId="41" xfId="0" applyNumberFormat="1" applyFont="1" applyBorder="1" applyAlignment="1" applyProtection="1">
      <alignment horizontal="right" vertical="center"/>
      <protection locked="0"/>
    </xf>
    <xf numFmtId="2" fontId="18" fillId="0" borderId="38" xfId="0" applyNumberFormat="1" applyFont="1" applyBorder="1" applyProtection="1">
      <alignment vertical="center"/>
      <protection locked="0"/>
    </xf>
    <xf numFmtId="0" fontId="18" fillId="0" borderId="22" xfId="0" applyFont="1" applyBorder="1" applyAlignment="1">
      <alignment horizontal="right" vertical="center"/>
    </xf>
    <xf numFmtId="0" fontId="18" fillId="0" borderId="23" xfId="0" applyFont="1" applyBorder="1" applyAlignment="1">
      <alignment horizontal="right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3" xfId="0" applyFont="1" applyBorder="1">
      <alignment vertical="center"/>
    </xf>
    <xf numFmtId="0" fontId="26" fillId="0" borderId="14" xfId="0" applyFont="1" applyBorder="1">
      <alignment vertical="center"/>
    </xf>
    <xf numFmtId="0" fontId="26" fillId="0" borderId="27" xfId="0" applyFont="1" applyBorder="1">
      <alignment vertical="center"/>
    </xf>
    <xf numFmtId="0" fontId="26" fillId="0" borderId="33" xfId="0" applyFont="1" applyBorder="1" applyAlignment="1">
      <alignment horizontal="left" vertical="top"/>
    </xf>
    <xf numFmtId="0" fontId="26" fillId="0" borderId="34" xfId="0" applyFont="1" applyBorder="1" applyAlignment="1">
      <alignment horizontal="center" vertical="top"/>
    </xf>
    <xf numFmtId="0" fontId="26" fillId="0" borderId="49" xfId="0" applyFont="1" applyBorder="1" applyAlignment="1">
      <alignment horizontal="center" vertical="top"/>
    </xf>
    <xf numFmtId="0" fontId="26" fillId="0" borderId="56" xfId="0" applyFont="1" applyBorder="1" applyAlignment="1">
      <alignment horizontal="center" vertical="top"/>
    </xf>
    <xf numFmtId="0" fontId="18" fillId="0" borderId="33" xfId="0" applyFont="1" applyBorder="1" applyAlignment="1">
      <alignment horizontal="left" vertical="top"/>
    </xf>
    <xf numFmtId="0" fontId="18" fillId="0" borderId="34" xfId="0" applyFont="1" applyBorder="1" applyAlignment="1">
      <alignment horizontal="left" vertical="top"/>
    </xf>
    <xf numFmtId="0" fontId="18" fillId="0" borderId="56" xfId="0" applyFont="1" applyBorder="1" applyAlignment="1">
      <alignment horizontal="left" vertical="top"/>
    </xf>
    <xf numFmtId="0" fontId="26" fillId="0" borderId="33" xfId="0" applyFont="1" applyBorder="1" applyAlignment="1">
      <alignment vertical="top"/>
    </xf>
    <xf numFmtId="0" fontId="26" fillId="0" borderId="34" xfId="0" applyFont="1" applyBorder="1" applyAlignment="1">
      <alignment vertical="top"/>
    </xf>
    <xf numFmtId="0" fontId="26" fillId="0" borderId="56" xfId="0" applyFont="1" applyBorder="1" applyAlignment="1">
      <alignment vertical="top"/>
    </xf>
    <xf numFmtId="0" fontId="26" fillId="0" borderId="12" xfId="0" applyFont="1" applyBorder="1" applyAlignment="1">
      <alignment vertical="top" wrapText="1"/>
    </xf>
    <xf numFmtId="0" fontId="18" fillId="0" borderId="12" xfId="0" applyFont="1" applyBorder="1" applyAlignment="1">
      <alignment horizontal="left" vertical="top" wrapText="1"/>
    </xf>
    <xf numFmtId="0" fontId="18" fillId="0" borderId="45" xfId="0" applyFont="1" applyBorder="1" applyAlignment="1">
      <alignment horizontal="left" vertical="top" wrapText="1"/>
    </xf>
    <xf numFmtId="0" fontId="26" fillId="0" borderId="45" xfId="0" applyFont="1" applyBorder="1" applyAlignment="1">
      <alignment vertical="top" wrapText="1"/>
    </xf>
    <xf numFmtId="0" fontId="26" fillId="0" borderId="0" xfId="0" applyFont="1" applyAlignment="1">
      <alignment vertical="center" wrapText="1"/>
    </xf>
    <xf numFmtId="0" fontId="18" fillId="0" borderId="20" xfId="0" applyFont="1" applyBorder="1" applyAlignment="1">
      <alignment horizontal="left" vertical="top"/>
    </xf>
    <xf numFmtId="0" fontId="18" fillId="0" borderId="20" xfId="0" quotePrefix="1" applyFont="1" applyBorder="1" applyAlignment="1">
      <alignment vertical="top"/>
    </xf>
    <xf numFmtId="0" fontId="18" fillId="0" borderId="12" xfId="0" quotePrefix="1" applyFont="1" applyBorder="1" applyAlignment="1">
      <alignment vertical="top"/>
    </xf>
    <xf numFmtId="0" fontId="18" fillId="0" borderId="12" xfId="0" applyFont="1" applyBorder="1" applyAlignment="1">
      <alignment horizontal="left" vertical="top"/>
    </xf>
    <xf numFmtId="0" fontId="26" fillId="0" borderId="39" xfId="0" applyFont="1" applyBorder="1" applyAlignment="1">
      <alignment horizontal="left" vertical="top"/>
    </xf>
    <xf numFmtId="0" fontId="26" fillId="0" borderId="40" xfId="0" applyFont="1" applyBorder="1" applyAlignment="1">
      <alignment horizontal="center" vertical="top"/>
    </xf>
    <xf numFmtId="0" fontId="26" fillId="0" borderId="36" xfId="0" applyFont="1" applyBorder="1" applyAlignment="1">
      <alignment horizontal="left" vertical="top"/>
    </xf>
    <xf numFmtId="0" fontId="26" fillId="0" borderId="42" xfId="0" applyFont="1" applyBorder="1" applyAlignment="1">
      <alignment horizontal="center" vertical="top"/>
    </xf>
    <xf numFmtId="0" fontId="26" fillId="0" borderId="39" xfId="0" applyFont="1" applyBorder="1" applyAlignment="1">
      <alignment horizontal="center" vertical="top"/>
    </xf>
    <xf numFmtId="0" fontId="26" fillId="0" borderId="39" xfId="0" applyFont="1" applyBorder="1" applyAlignment="1">
      <alignment vertical="top"/>
    </xf>
    <xf numFmtId="0" fontId="26" fillId="0" borderId="40" xfId="0" applyFont="1" applyBorder="1" applyAlignment="1">
      <alignment vertical="top"/>
    </xf>
    <xf numFmtId="0" fontId="26" fillId="0" borderId="42" xfId="0" applyFont="1" applyBorder="1" applyAlignment="1">
      <alignment vertical="top"/>
    </xf>
    <xf numFmtId="0" fontId="26" fillId="0" borderId="24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8" xfId="0" applyFont="1" applyBorder="1" applyAlignment="1">
      <alignment horizontal="right" vertical="center"/>
    </xf>
    <xf numFmtId="15" fontId="26" fillId="0" borderId="28" xfId="0" applyNumberFormat="1" applyFont="1" applyBorder="1" applyAlignment="1">
      <alignment horizontal="right" vertical="center"/>
    </xf>
    <xf numFmtId="0" fontId="18" fillId="0" borderId="3" xfId="0" applyFont="1" applyBorder="1" applyAlignment="1">
      <alignment horizontal="left" vertical="center"/>
    </xf>
    <xf numFmtId="0" fontId="26" fillId="0" borderId="9" xfId="0" applyFont="1" applyBorder="1" applyAlignment="1">
      <alignment horizontal="right" vertical="center"/>
    </xf>
    <xf numFmtId="15" fontId="26" fillId="0" borderId="9" xfId="0" applyNumberFormat="1" applyFont="1" applyBorder="1" applyAlignment="1">
      <alignment horizontal="right" vertical="center"/>
    </xf>
    <xf numFmtId="0" fontId="18" fillId="0" borderId="9" xfId="0" applyFont="1" applyBorder="1">
      <alignment vertical="center"/>
    </xf>
    <xf numFmtId="165" fontId="18" fillId="0" borderId="0" xfId="0" applyNumberFormat="1" applyFont="1" applyAlignment="1">
      <alignment horizontal="left" vertical="center"/>
    </xf>
    <xf numFmtId="165" fontId="18" fillId="0" borderId="3" xfId="0" applyNumberFormat="1" applyFont="1" applyBorder="1" applyAlignment="1">
      <alignment horizontal="left" vertical="center"/>
    </xf>
    <xf numFmtId="165" fontId="18" fillId="0" borderId="9" xfId="0" applyNumberFormat="1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0" fontId="18" fillId="0" borderId="25" xfId="0" applyFont="1" applyBorder="1" applyAlignment="1">
      <alignment horizontal="left" vertical="center"/>
    </xf>
    <xf numFmtId="15" fontId="18" fillId="0" borderId="25" xfId="0" applyNumberFormat="1" applyFont="1" applyBorder="1" applyAlignment="1">
      <alignment horizontal="left" vertical="center"/>
    </xf>
    <xf numFmtId="15" fontId="18" fillId="0" borderId="29" xfId="0" applyNumberFormat="1" applyFont="1" applyBorder="1" applyAlignment="1">
      <alignment horizontal="left" vertical="center"/>
    </xf>
    <xf numFmtId="15" fontId="18" fillId="0" borderId="30" xfId="0" applyNumberFormat="1" applyFont="1" applyBorder="1" applyAlignment="1">
      <alignment horizontal="left" vertical="center"/>
    </xf>
    <xf numFmtId="0" fontId="26" fillId="0" borderId="32" xfId="0" applyFont="1" applyBorder="1">
      <alignment vertical="center"/>
    </xf>
    <xf numFmtId="0" fontId="26" fillId="0" borderId="31" xfId="0" applyFont="1" applyBorder="1">
      <alignment vertical="center"/>
    </xf>
    <xf numFmtId="0" fontId="26" fillId="0" borderId="18" xfId="0" applyFont="1" applyBorder="1">
      <alignment vertical="center"/>
    </xf>
    <xf numFmtId="0" fontId="26" fillId="0" borderId="7" xfId="0" applyFont="1" applyBorder="1">
      <alignment vertical="center"/>
    </xf>
    <xf numFmtId="166" fontId="26" fillId="0" borderId="24" xfId="0" applyNumberFormat="1" applyFont="1" applyBorder="1" applyAlignment="1">
      <alignment vertical="center" wrapText="1"/>
    </xf>
    <xf numFmtId="166" fontId="26" fillId="0" borderId="7" xfId="0" applyNumberFormat="1" applyFont="1" applyBorder="1" applyAlignment="1">
      <alignment vertical="center" wrapText="1"/>
    </xf>
    <xf numFmtId="165" fontId="18" fillId="0" borderId="7" xfId="0" applyNumberFormat="1" applyFont="1" applyBorder="1">
      <alignment vertical="center"/>
    </xf>
    <xf numFmtId="165" fontId="18" fillId="0" borderId="28" xfId="0" applyNumberFormat="1" applyFont="1" applyBorder="1">
      <alignment vertical="center"/>
    </xf>
    <xf numFmtId="0" fontId="26" fillId="0" borderId="3" xfId="0" applyFont="1" applyBorder="1" applyAlignment="1">
      <alignment horizontal="left" vertical="center"/>
    </xf>
    <xf numFmtId="166" fontId="26" fillId="0" borderId="3" xfId="0" applyNumberFormat="1" applyFont="1" applyBorder="1" applyAlignment="1">
      <alignment vertical="center" wrapText="1"/>
    </xf>
    <xf numFmtId="166" fontId="26" fillId="0" borderId="0" xfId="0" applyNumberFormat="1" applyFont="1" applyAlignment="1">
      <alignment vertical="center" wrapText="1"/>
    </xf>
    <xf numFmtId="165" fontId="18" fillId="0" borderId="0" xfId="0" applyNumberFormat="1" applyFont="1">
      <alignment vertical="center"/>
    </xf>
    <xf numFmtId="165" fontId="18" fillId="0" borderId="9" xfId="0" applyNumberFormat="1" applyFont="1" applyBorder="1">
      <alignment vertical="center"/>
    </xf>
    <xf numFmtId="0" fontId="26" fillId="0" borderId="29" xfId="0" applyFont="1" applyBorder="1" applyAlignment="1">
      <alignment horizontal="left" vertical="center"/>
    </xf>
    <xf numFmtId="0" fontId="26" fillId="0" borderId="25" xfId="0" applyFont="1" applyBorder="1">
      <alignment vertical="center"/>
    </xf>
    <xf numFmtId="166" fontId="26" fillId="0" borderId="29" xfId="0" applyNumberFormat="1" applyFont="1" applyBorder="1" applyAlignment="1">
      <alignment vertical="center" wrapText="1"/>
    </xf>
    <xf numFmtId="166" fontId="26" fillId="0" borderId="25" xfId="0" applyNumberFormat="1" applyFont="1" applyBorder="1" applyAlignment="1">
      <alignment vertical="center" wrapText="1"/>
    </xf>
    <xf numFmtId="165" fontId="18" fillId="0" borderId="25" xfId="0" applyNumberFormat="1" applyFont="1" applyBorder="1">
      <alignment vertical="center"/>
    </xf>
    <xf numFmtId="165" fontId="18" fillId="0" borderId="30" xfId="0" applyNumberFormat="1" applyFont="1" applyBorder="1">
      <alignment vertical="center"/>
    </xf>
    <xf numFmtId="165" fontId="18" fillId="0" borderId="0" xfId="0" applyNumberFormat="1" applyFont="1" applyAlignment="1"/>
    <xf numFmtId="0" fontId="18" fillId="0" borderId="47" xfId="0" applyFont="1" applyBorder="1">
      <alignment vertical="center"/>
    </xf>
    <xf numFmtId="0" fontId="18" fillId="0" borderId="23" xfId="0" applyFont="1" applyBorder="1">
      <alignment vertical="center"/>
    </xf>
    <xf numFmtId="0" fontId="18" fillId="0" borderId="46" xfId="0" applyFont="1" applyBorder="1">
      <alignment vertical="center"/>
    </xf>
    <xf numFmtId="10" fontId="18" fillId="0" borderId="23" xfId="0" applyNumberFormat="1" applyFont="1" applyBorder="1">
      <alignment vertical="center"/>
    </xf>
    <xf numFmtId="9" fontId="18" fillId="0" borderId="47" xfId="0" applyNumberFormat="1" applyFont="1" applyBorder="1">
      <alignment vertical="center"/>
    </xf>
    <xf numFmtId="43" fontId="18" fillId="0" borderId="0" xfId="1" applyFont="1" applyFill="1" applyAlignment="1">
      <alignment vertical="center"/>
    </xf>
    <xf numFmtId="0" fontId="18" fillId="0" borderId="22" xfId="0" applyFont="1" applyBorder="1">
      <alignment vertical="center"/>
    </xf>
    <xf numFmtId="4" fontId="18" fillId="0" borderId="22" xfId="0" applyNumberFormat="1" applyFont="1" applyBorder="1" applyAlignment="1">
      <alignment horizontal="right" vertical="center"/>
    </xf>
    <xf numFmtId="4" fontId="18" fillId="0" borderId="23" xfId="0" applyNumberFormat="1" applyFont="1" applyBorder="1" applyAlignment="1">
      <alignment horizontal="right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4" fontId="26" fillId="0" borderId="22" xfId="0" applyNumberFormat="1" applyFont="1" applyBorder="1">
      <alignment vertical="center"/>
    </xf>
    <xf numFmtId="4" fontId="26" fillId="0" borderId="23" xfId="0" applyNumberFormat="1" applyFont="1" applyBorder="1">
      <alignment vertical="center"/>
    </xf>
    <xf numFmtId="4" fontId="26" fillId="0" borderId="22" xfId="0" applyNumberFormat="1" applyFont="1" applyBorder="1" applyAlignment="1">
      <alignment horizontal="right" vertical="center"/>
    </xf>
    <xf numFmtId="4" fontId="26" fillId="0" borderId="23" xfId="0" applyNumberFormat="1" applyFont="1" applyBorder="1" applyAlignment="1">
      <alignment horizontal="right" vertical="center"/>
    </xf>
    <xf numFmtId="4" fontId="26" fillId="3" borderId="43" xfId="0" applyNumberFormat="1" applyFont="1" applyFill="1" applyBorder="1">
      <alignment vertical="center"/>
    </xf>
    <xf numFmtId="4" fontId="26" fillId="3" borderId="44" xfId="0" applyNumberFormat="1" applyFont="1" applyFill="1" applyBorder="1">
      <alignment vertical="center"/>
    </xf>
    <xf numFmtId="4" fontId="26" fillId="3" borderId="43" xfId="0" applyNumberFormat="1" applyFont="1" applyFill="1" applyBorder="1" applyAlignment="1">
      <alignment horizontal="right" vertical="center"/>
    </xf>
    <xf numFmtId="4" fontId="26" fillId="3" borderId="44" xfId="0" applyNumberFormat="1" applyFont="1" applyFill="1" applyBorder="1" applyAlignment="1">
      <alignment horizontal="right" vertical="center"/>
    </xf>
    <xf numFmtId="0" fontId="17" fillId="3" borderId="0" xfId="0" applyFont="1" applyFill="1">
      <alignment vertical="center"/>
    </xf>
    <xf numFmtId="3" fontId="26" fillId="3" borderId="50" xfId="0" applyNumberFormat="1" applyFont="1" applyFill="1" applyBorder="1" applyAlignment="1">
      <alignment horizontal="right" vertical="center"/>
    </xf>
    <xf numFmtId="3" fontId="18" fillId="0" borderId="51" xfId="1" applyNumberFormat="1" applyFont="1" applyFill="1" applyBorder="1" applyAlignment="1">
      <alignment horizontal="right" vertical="center"/>
    </xf>
    <xf numFmtId="3" fontId="18" fillId="0" borderId="51" xfId="0" quotePrefix="1" applyNumberFormat="1" applyFont="1" applyBorder="1" applyAlignment="1">
      <alignment horizontal="right" vertical="center"/>
    </xf>
    <xf numFmtId="3" fontId="26" fillId="0" borderId="51" xfId="0" applyNumberFormat="1" applyFont="1" applyBorder="1" applyAlignment="1">
      <alignment horizontal="right" vertical="center"/>
    </xf>
    <xf numFmtId="0" fontId="29" fillId="0" borderId="80" xfId="0" applyFont="1" applyBorder="1" applyAlignment="1">
      <alignment horizontal="center" vertical="center" wrapText="1"/>
    </xf>
    <xf numFmtId="0" fontId="29" fillId="0" borderId="81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82" xfId="0" applyFont="1" applyBorder="1" applyAlignment="1">
      <alignment horizontal="center" vertical="center" wrapText="1"/>
    </xf>
    <xf numFmtId="0" fontId="16" fillId="0" borderId="81" xfId="0" applyFont="1" applyBorder="1" applyAlignment="1">
      <alignment horizontal="center" vertical="center" wrapText="1"/>
    </xf>
    <xf numFmtId="4" fontId="17" fillId="0" borderId="83" xfId="0" applyNumberFormat="1" applyFont="1" applyBorder="1" applyAlignment="1">
      <alignment vertical="center" wrapText="1"/>
    </xf>
    <xf numFmtId="4" fontId="17" fillId="0" borderId="84" xfId="0" applyNumberFormat="1" applyFont="1" applyBorder="1" applyAlignment="1">
      <alignment vertical="center" wrapText="1"/>
    </xf>
    <xf numFmtId="0" fontId="22" fillId="0" borderId="26" xfId="0" applyFont="1" applyBorder="1">
      <alignment vertical="center"/>
    </xf>
    <xf numFmtId="4" fontId="17" fillId="0" borderId="83" xfId="0" applyNumberFormat="1" applyFont="1" applyBorder="1" applyAlignment="1">
      <alignment horizontal="right" vertical="center" wrapText="1"/>
    </xf>
    <xf numFmtId="4" fontId="17" fillId="4" borderId="83" xfId="0" applyNumberFormat="1" applyFont="1" applyFill="1" applyBorder="1" applyAlignment="1">
      <alignment vertical="center" wrapText="1"/>
    </xf>
    <xf numFmtId="4" fontId="17" fillId="4" borderId="84" xfId="0" applyNumberFormat="1" applyFont="1" applyFill="1" applyBorder="1" applyAlignment="1">
      <alignment vertical="center" wrapText="1"/>
    </xf>
    <xf numFmtId="0" fontId="16" fillId="4" borderId="71" xfId="0" applyFont="1" applyFill="1" applyBorder="1" applyAlignment="1">
      <alignment horizontal="left" vertical="center" wrapText="1"/>
    </xf>
    <xf numFmtId="0" fontId="16" fillId="4" borderId="82" xfId="0" applyFont="1" applyFill="1" applyBorder="1" applyAlignment="1">
      <alignment horizontal="center" vertical="center" wrapText="1"/>
    </xf>
    <xf numFmtId="0" fontId="16" fillId="4" borderId="81" xfId="0" applyFont="1" applyFill="1" applyBorder="1" applyAlignment="1">
      <alignment horizontal="center" vertical="center" wrapText="1"/>
    </xf>
    <xf numFmtId="0" fontId="16" fillId="5" borderId="71" xfId="0" applyFont="1" applyFill="1" applyBorder="1" applyAlignment="1">
      <alignment horizontal="left" vertical="center" wrapText="1"/>
    </xf>
    <xf numFmtId="0" fontId="16" fillId="5" borderId="82" xfId="0" applyFont="1" applyFill="1" applyBorder="1" applyAlignment="1">
      <alignment horizontal="center" vertical="center" wrapText="1"/>
    </xf>
    <xf numFmtId="0" fontId="16" fillId="5" borderId="81" xfId="0" applyFont="1" applyFill="1" applyBorder="1" applyAlignment="1">
      <alignment horizontal="center" vertical="center" wrapText="1"/>
    </xf>
    <xf numFmtId="4" fontId="17" fillId="5" borderId="83" xfId="0" applyNumberFormat="1" applyFont="1" applyFill="1" applyBorder="1" applyAlignment="1">
      <alignment vertical="center" wrapText="1"/>
    </xf>
    <xf numFmtId="4" fontId="17" fillId="5" borderId="84" xfId="0" applyNumberFormat="1" applyFont="1" applyFill="1" applyBorder="1" applyAlignment="1">
      <alignment vertical="center" wrapText="1"/>
    </xf>
    <xf numFmtId="0" fontId="29" fillId="0" borderId="81" xfId="0" applyFont="1" applyBorder="1" applyAlignment="1">
      <alignment horizontal="left" vertical="center" wrapText="1"/>
    </xf>
    <xf numFmtId="0" fontId="22" fillId="5" borderId="26" xfId="0" applyFont="1" applyFill="1" applyBorder="1" applyAlignment="1">
      <alignment vertical="center" wrapText="1"/>
    </xf>
    <xf numFmtId="4" fontId="17" fillId="5" borderId="83" xfId="0" applyNumberFormat="1" applyFont="1" applyFill="1" applyBorder="1" applyAlignment="1">
      <alignment horizontal="right" vertical="center" wrapText="1"/>
    </xf>
    <xf numFmtId="0" fontId="22" fillId="5" borderId="26" xfId="0" applyFont="1" applyFill="1" applyBorder="1">
      <alignment vertical="center"/>
    </xf>
    <xf numFmtId="0" fontId="22" fillId="0" borderId="26" xfId="0" quotePrefix="1" applyFont="1" applyBorder="1">
      <alignment vertical="center"/>
    </xf>
    <xf numFmtId="0" fontId="18" fillId="0" borderId="20" xfId="0" quotePrefix="1" applyFont="1" applyBorder="1" applyAlignment="1">
      <alignment horizontal="left" vertical="top" wrapText="1"/>
    </xf>
    <xf numFmtId="0" fontId="18" fillId="0" borderId="12" xfId="0" quotePrefix="1" applyFont="1" applyBorder="1" applyAlignment="1">
      <alignment horizontal="left" vertical="top" wrapText="1"/>
    </xf>
    <xf numFmtId="0" fontId="18" fillId="0" borderId="45" xfId="0" quotePrefix="1" applyFont="1" applyBorder="1" applyAlignment="1">
      <alignment horizontal="left" vertical="top" wrapText="1"/>
    </xf>
    <xf numFmtId="0" fontId="17" fillId="0" borderId="20" xfId="0" quotePrefix="1" applyFont="1" applyBorder="1" applyAlignment="1">
      <alignment horizontal="left" vertical="top" wrapText="1"/>
    </xf>
    <xf numFmtId="0" fontId="17" fillId="0" borderId="12" xfId="0" quotePrefix="1" applyFont="1" applyBorder="1" applyAlignment="1">
      <alignment horizontal="left" vertical="top" wrapText="1"/>
    </xf>
    <xf numFmtId="165" fontId="18" fillId="0" borderId="0" xfId="0" applyNumberFormat="1" applyFont="1" applyAlignment="1">
      <alignment horizontal="center"/>
    </xf>
    <xf numFmtId="0" fontId="26" fillId="2" borderId="43" xfId="0" applyFont="1" applyFill="1" applyBorder="1" applyAlignment="1">
      <alignment horizontal="center" vertical="center"/>
    </xf>
    <xf numFmtId="0" fontId="26" fillId="2" borderId="44" xfId="0" applyFont="1" applyFill="1" applyBorder="1" applyAlignment="1">
      <alignment horizontal="center" vertical="center"/>
    </xf>
    <xf numFmtId="0" fontId="26" fillId="2" borderId="50" xfId="0" applyFont="1" applyFill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5" fontId="26" fillId="0" borderId="22" xfId="0" applyNumberFormat="1" applyFont="1" applyBorder="1" applyAlignment="1">
      <alignment horizontal="center" vertical="center"/>
    </xf>
    <xf numFmtId="165" fontId="26" fillId="0" borderId="23" xfId="0" applyNumberFormat="1" applyFont="1" applyBorder="1" applyAlignment="1">
      <alignment horizontal="center" vertical="center"/>
    </xf>
    <xf numFmtId="165" fontId="26" fillId="0" borderId="51" xfId="0" applyNumberFormat="1" applyFont="1" applyBorder="1" applyAlignment="1">
      <alignment horizontal="center" vertical="center"/>
    </xf>
    <xf numFmtId="15" fontId="26" fillId="0" borderId="22" xfId="0" applyNumberFormat="1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43" xfId="0" applyFont="1" applyBorder="1" applyAlignment="1" applyProtection="1">
      <alignment horizontal="right" vertical="center"/>
      <protection locked="0"/>
    </xf>
    <xf numFmtId="0" fontId="26" fillId="0" borderId="44" xfId="0" applyFont="1" applyBorder="1" applyAlignment="1" applyProtection="1">
      <alignment horizontal="right" vertical="center"/>
      <protection locked="0"/>
    </xf>
    <xf numFmtId="0" fontId="26" fillId="0" borderId="50" xfId="0" applyFont="1" applyBorder="1" applyAlignment="1" applyProtection="1">
      <alignment horizontal="right" vertical="center"/>
      <protection locked="0"/>
    </xf>
    <xf numFmtId="0" fontId="26" fillId="0" borderId="22" xfId="0" applyFont="1" applyBorder="1" applyAlignment="1" applyProtection="1">
      <alignment horizontal="right" vertical="center"/>
      <protection locked="0"/>
    </xf>
    <xf numFmtId="0" fontId="26" fillId="0" borderId="23" xfId="0" applyFont="1" applyBorder="1" applyAlignment="1" applyProtection="1">
      <alignment horizontal="right" vertical="center"/>
      <protection locked="0"/>
    </xf>
    <xf numFmtId="0" fontId="26" fillId="0" borderId="51" xfId="0" applyFont="1" applyBorder="1" applyAlignment="1" applyProtection="1">
      <alignment horizontal="right" vertical="center"/>
      <protection locked="0"/>
    </xf>
    <xf numFmtId="0" fontId="19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7" fillId="0" borderId="47" xfId="0" applyFont="1" applyBorder="1" applyAlignment="1">
      <alignment horizontal="right" vertical="center"/>
    </xf>
    <xf numFmtId="0" fontId="27" fillId="0" borderId="23" xfId="0" applyFont="1" applyBorder="1" applyAlignment="1">
      <alignment horizontal="right" vertical="center"/>
    </xf>
    <xf numFmtId="0" fontId="26" fillId="0" borderId="22" xfId="0" quotePrefix="1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7" fillId="0" borderId="60" xfId="0" applyFont="1" applyBorder="1" applyAlignment="1">
      <alignment horizontal="right" vertical="center"/>
    </xf>
    <xf numFmtId="0" fontId="27" fillId="0" borderId="2" xfId="0" applyFont="1" applyBorder="1" applyAlignment="1">
      <alignment horizontal="right" vertical="center"/>
    </xf>
    <xf numFmtId="0" fontId="18" fillId="0" borderId="22" xfId="0" applyFont="1" applyBorder="1" applyAlignment="1">
      <alignment horizontal="right" vertical="center"/>
    </xf>
    <xf numFmtId="0" fontId="18" fillId="0" borderId="23" xfId="0" applyFont="1" applyBorder="1" applyAlignment="1">
      <alignment horizontal="right" vertical="center"/>
    </xf>
    <xf numFmtId="0" fontId="22" fillId="0" borderId="16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18" fillId="0" borderId="43" xfId="0" applyFont="1" applyBorder="1" applyAlignment="1">
      <alignment horizontal="right" vertical="center"/>
    </xf>
    <xf numFmtId="0" fontId="18" fillId="0" borderId="44" xfId="0" applyFont="1" applyBorder="1" applyAlignment="1">
      <alignment horizontal="right" vertical="center"/>
    </xf>
    <xf numFmtId="0" fontId="21" fillId="0" borderId="0" xfId="0" applyFont="1" applyAlignment="1">
      <alignment horizontal="center" vertical="center" wrapText="1"/>
    </xf>
    <xf numFmtId="0" fontId="27" fillId="0" borderId="62" xfId="0" applyFont="1" applyBorder="1" applyAlignment="1">
      <alignment horizontal="right" vertical="center"/>
    </xf>
    <xf numFmtId="0" fontId="27" fillId="0" borderId="44" xfId="0" applyFont="1" applyBorder="1" applyAlignment="1">
      <alignment horizontal="right" vertical="center"/>
    </xf>
    <xf numFmtId="0" fontId="26" fillId="0" borderId="22" xfId="0" applyFont="1" applyBorder="1" applyAlignment="1" applyProtection="1">
      <alignment horizontal="center" vertical="center"/>
      <protection locked="0"/>
    </xf>
    <xf numFmtId="0" fontId="26" fillId="0" borderId="23" xfId="0" applyFont="1" applyBorder="1" applyAlignment="1" applyProtection="1">
      <alignment horizontal="center" vertical="center"/>
      <protection locked="0"/>
    </xf>
    <xf numFmtId="0" fontId="26" fillId="0" borderId="51" xfId="0" applyFont="1" applyBorder="1" applyAlignment="1" applyProtection="1">
      <alignment horizontal="center" vertical="center"/>
      <protection locked="0"/>
    </xf>
    <xf numFmtId="0" fontId="18" fillId="3" borderId="43" xfId="0" applyFont="1" applyFill="1" applyBorder="1" applyAlignment="1">
      <alignment horizontal="right" vertical="center"/>
    </xf>
    <xf numFmtId="0" fontId="18" fillId="3" borderId="44" xfId="0" applyFont="1" applyFill="1" applyBorder="1" applyAlignment="1">
      <alignment horizontal="right" vertical="center"/>
    </xf>
    <xf numFmtId="0" fontId="26" fillId="0" borderId="1" xfId="0" applyFont="1" applyBorder="1" applyAlignment="1">
      <alignment horizontal="right" vertical="center"/>
    </xf>
    <xf numFmtId="0" fontId="26" fillId="0" borderId="2" xfId="0" applyFont="1" applyBorder="1" applyAlignment="1">
      <alignment horizontal="right" vertical="center"/>
    </xf>
    <xf numFmtId="0" fontId="18" fillId="0" borderId="13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 wrapText="1"/>
    </xf>
    <xf numFmtId="165" fontId="26" fillId="0" borderId="3" xfId="0" applyNumberFormat="1" applyFont="1" applyBorder="1" applyAlignment="1">
      <alignment horizontal="center"/>
    </xf>
    <xf numFmtId="165" fontId="26" fillId="0" borderId="0" xfId="0" applyNumberFormat="1" applyFont="1" applyAlignment="1">
      <alignment horizontal="center"/>
    </xf>
    <xf numFmtId="165" fontId="26" fillId="0" borderId="57" xfId="0" applyNumberFormat="1" applyFont="1" applyBorder="1" applyAlignment="1">
      <alignment horizontal="center"/>
    </xf>
    <xf numFmtId="165" fontId="26" fillId="0" borderId="58" xfId="0" applyNumberFormat="1" applyFont="1" applyBorder="1" applyAlignment="1">
      <alignment horizontal="center"/>
    </xf>
    <xf numFmtId="0" fontId="18" fillId="0" borderId="32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10" xfId="0" quotePrefix="1" applyFont="1" applyBorder="1" applyAlignment="1">
      <alignment horizontal="left" vertical="top" wrapText="1"/>
    </xf>
    <xf numFmtId="165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13" xfId="0" applyFont="1" applyBorder="1" applyAlignment="1" applyProtection="1">
      <alignment horizontal="center" vertical="center"/>
      <protection locked="0"/>
    </xf>
    <xf numFmtId="0" fontId="26" fillId="0" borderId="14" xfId="0" applyFont="1" applyBorder="1" applyAlignment="1" applyProtection="1">
      <alignment horizontal="center" vertical="center"/>
      <protection locked="0"/>
    </xf>
    <xf numFmtId="0" fontId="26" fillId="0" borderId="27" xfId="0" applyFont="1" applyBorder="1" applyAlignment="1" applyProtection="1">
      <alignment horizontal="center"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4" xfId="0" applyFont="1" applyBorder="1" applyAlignment="1" applyProtection="1">
      <alignment horizontal="right" vertical="center"/>
      <protection locked="0"/>
    </xf>
    <xf numFmtId="0" fontId="26" fillId="0" borderId="27" xfId="0" applyFont="1" applyBorder="1" applyAlignment="1" applyProtection="1">
      <alignment horizontal="right" vertical="center"/>
      <protection locked="0"/>
    </xf>
    <xf numFmtId="0" fontId="3" fillId="0" borderId="23" xfId="0" quotePrefix="1" applyFont="1" applyBorder="1" applyAlignment="1">
      <alignment horizontal="center" vertical="center"/>
    </xf>
    <xf numFmtId="0" fontId="3" fillId="0" borderId="51" xfId="0" quotePrefix="1" applyFont="1" applyBorder="1" applyAlignment="1">
      <alignment horizontal="center" vertical="center"/>
    </xf>
    <xf numFmtId="15" fontId="26" fillId="0" borderId="23" xfId="0" applyNumberFormat="1" applyFont="1" applyBorder="1" applyAlignment="1">
      <alignment horizontal="center" vertical="center"/>
    </xf>
    <xf numFmtId="15" fontId="26" fillId="0" borderId="51" xfId="0" applyNumberFormat="1" applyFont="1" applyBorder="1" applyAlignment="1">
      <alignment horizontal="center" vertical="center"/>
    </xf>
    <xf numFmtId="165" fontId="26" fillId="0" borderId="24" xfId="0" applyNumberFormat="1" applyFont="1" applyBorder="1" applyAlignment="1">
      <alignment horizontal="center"/>
    </xf>
    <xf numFmtId="165" fontId="26" fillId="0" borderId="7" xfId="0" applyNumberFormat="1" applyFont="1" applyBorder="1" applyAlignment="1">
      <alignment horizontal="center"/>
    </xf>
    <xf numFmtId="165" fontId="26" fillId="0" borderId="28" xfId="0" applyNumberFormat="1" applyFont="1" applyBorder="1" applyAlignment="1">
      <alignment horizontal="center"/>
    </xf>
    <xf numFmtId="165" fontId="26" fillId="0" borderId="9" xfId="0" applyNumberFormat="1" applyFont="1" applyBorder="1" applyAlignment="1">
      <alignment horizontal="center"/>
    </xf>
    <xf numFmtId="165" fontId="26" fillId="0" borderId="59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vertical="center"/>
    </xf>
    <xf numFmtId="0" fontId="18" fillId="0" borderId="73" xfId="0" applyFont="1" applyBorder="1" applyAlignment="1">
      <alignment horizontal="center" vertical="center"/>
    </xf>
    <xf numFmtId="0" fontId="17" fillId="0" borderId="10" xfId="0" quotePrefix="1" applyFont="1" applyBorder="1" applyAlignment="1">
      <alignment horizontal="left" vertical="top" wrapText="1"/>
    </xf>
    <xf numFmtId="0" fontId="17" fillId="0" borderId="45" xfId="0" quotePrefix="1" applyFont="1" applyBorder="1" applyAlignment="1">
      <alignment horizontal="left" vertical="top" wrapText="1"/>
    </xf>
    <xf numFmtId="165" fontId="3" fillId="0" borderId="22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3" fillId="0" borderId="51" xfId="0" applyNumberFormat="1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15" fontId="3" fillId="0" borderId="22" xfId="0" applyNumberFormat="1" applyFont="1" applyBorder="1" applyAlignment="1">
      <alignment horizontal="center" vertical="center"/>
    </xf>
    <xf numFmtId="0" fontId="3" fillId="0" borderId="43" xfId="0" applyFont="1" applyBorder="1" applyAlignment="1" applyProtection="1">
      <alignment horizontal="right" vertical="center" wrapText="1"/>
      <protection locked="0"/>
    </xf>
    <xf numFmtId="0" fontId="3" fillId="0" borderId="44" xfId="0" applyFont="1" applyBorder="1" applyAlignment="1" applyProtection="1">
      <alignment horizontal="right" vertical="center" wrapText="1"/>
      <protection locked="0"/>
    </xf>
    <xf numFmtId="0" fontId="3" fillId="0" borderId="50" xfId="0" applyFont="1" applyBorder="1" applyAlignment="1" applyProtection="1">
      <alignment horizontal="right" vertical="center" wrapText="1"/>
      <protection locked="0"/>
    </xf>
    <xf numFmtId="0" fontId="3" fillId="0" borderId="43" xfId="0" applyFont="1" applyBorder="1" applyAlignment="1" applyProtection="1">
      <alignment horizontal="right" vertical="center"/>
      <protection locked="0"/>
    </xf>
    <xf numFmtId="0" fontId="3" fillId="0" borderId="44" xfId="0" applyFont="1" applyBorder="1" applyAlignment="1" applyProtection="1">
      <alignment horizontal="right" vertical="center"/>
      <protection locked="0"/>
    </xf>
    <xf numFmtId="0" fontId="3" fillId="0" borderId="50" xfId="0" applyFont="1" applyBorder="1" applyAlignment="1" applyProtection="1">
      <alignment horizontal="right" vertical="center"/>
      <protection locked="0"/>
    </xf>
    <xf numFmtId="0" fontId="8" fillId="0" borderId="6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2" xfId="0" applyFont="1" applyBorder="1" applyAlignment="1">
      <alignment horizontal="right" vertical="center"/>
    </xf>
    <xf numFmtId="0" fontId="6" fillId="0" borderId="23" xfId="0" applyFont="1" applyBorder="1" applyAlignment="1">
      <alignment horizontal="right" vertical="center"/>
    </xf>
    <xf numFmtId="0" fontId="3" fillId="0" borderId="22" xfId="0" applyFont="1" applyBorder="1" applyAlignment="1" applyProtection="1">
      <alignment horizontal="right" vertical="center"/>
      <protection locked="0"/>
    </xf>
    <xf numFmtId="0" fontId="3" fillId="0" borderId="51" xfId="0" applyFont="1" applyBorder="1" applyAlignment="1" applyProtection="1">
      <alignment horizontal="right" vertical="center"/>
      <protection locked="0"/>
    </xf>
    <xf numFmtId="0" fontId="3" fillId="0" borderId="23" xfId="0" applyFont="1" applyBorder="1" applyAlignment="1" applyProtection="1">
      <alignment horizontal="right" vertical="center"/>
      <protection locked="0"/>
    </xf>
    <xf numFmtId="0" fontId="3" fillId="0" borderId="57" xfId="0" applyFont="1" applyBorder="1" applyAlignment="1" applyProtection="1">
      <alignment horizontal="right" vertical="center"/>
      <protection locked="0"/>
    </xf>
    <xf numFmtId="0" fontId="3" fillId="0" borderId="58" xfId="0" applyFont="1" applyBorder="1" applyAlignment="1" applyProtection="1">
      <alignment horizontal="right" vertical="center"/>
      <protection locked="0"/>
    </xf>
    <xf numFmtId="0" fontId="3" fillId="0" borderId="59" xfId="0" applyFont="1" applyBorder="1" applyAlignment="1" applyProtection="1">
      <alignment horizontal="right" vertical="center"/>
      <protection locked="0"/>
    </xf>
    <xf numFmtId="0" fontId="4" fillId="0" borderId="16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6" fillId="0" borderId="43" xfId="0" applyFont="1" applyBorder="1" applyAlignment="1">
      <alignment horizontal="right" vertical="center"/>
    </xf>
    <xf numFmtId="0" fontId="6" fillId="0" borderId="44" xfId="0" applyFont="1" applyBorder="1" applyAlignment="1">
      <alignment horizontal="right" vertical="center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>
      <alignment horizontal="right" vertical="center"/>
    </xf>
    <xf numFmtId="0" fontId="9" fillId="0" borderId="44" xfId="0" applyFont="1" applyBorder="1" applyAlignment="1">
      <alignment horizontal="right" vertical="center"/>
    </xf>
    <xf numFmtId="0" fontId="9" fillId="0" borderId="22" xfId="0" applyFont="1" applyBorder="1" applyAlignment="1">
      <alignment horizontal="right" vertical="center"/>
    </xf>
    <xf numFmtId="0" fontId="9" fillId="0" borderId="23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3" fillId="0" borderId="13" xfId="0" applyFont="1" applyBorder="1" applyAlignment="1" applyProtection="1">
      <alignment horizontal="right" vertical="center"/>
      <protection locked="0"/>
    </xf>
    <xf numFmtId="0" fontId="3" fillId="0" borderId="27" xfId="0" applyFont="1" applyBorder="1" applyAlignment="1" applyProtection="1">
      <alignment horizontal="right" vertical="center"/>
      <protection locked="0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63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46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165" fontId="6" fillId="0" borderId="57" xfId="0" applyNumberFormat="1" applyFont="1" applyBorder="1" applyAlignment="1">
      <alignment horizontal="center"/>
    </xf>
    <xf numFmtId="165" fontId="6" fillId="0" borderId="58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5" fontId="6" fillId="0" borderId="64" xfId="0" applyNumberFormat="1" applyFont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5" fontId="6" fillId="0" borderId="65" xfId="0" applyNumberFormat="1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165" fontId="6" fillId="0" borderId="66" xfId="0" applyNumberFormat="1" applyFont="1" applyBorder="1" applyAlignment="1">
      <alignment horizontal="center"/>
    </xf>
    <xf numFmtId="165" fontId="6" fillId="0" borderId="59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27" xfId="0" applyFont="1" applyBorder="1" applyAlignment="1" applyProtection="1">
      <alignment horizontal="center" vertical="center"/>
      <protection locked="0"/>
    </xf>
    <xf numFmtId="165" fontId="26" fillId="0" borderId="0" xfId="0" applyNumberFormat="1" applyFont="1" applyBorder="1" applyAlignment="1">
      <alignment horizontal="center"/>
    </xf>
  </cellXfs>
  <cellStyles count="6">
    <cellStyle name="Comma" xfId="1" builtinId="3"/>
    <cellStyle name="Comma 2" xfId="4" xr:uid="{78A0DE76-C3E4-40C1-97BE-3A338844CDFC}"/>
    <cellStyle name="Normal" xfId="0" builtinId="0"/>
    <cellStyle name="Normal 2" xfId="2" xr:uid="{00000000-0005-0000-0000-000002000000}"/>
    <cellStyle name="Normal 3 4" xfId="3" xr:uid="{00000000-0005-0000-0000-000003000000}"/>
    <cellStyle name="Normal 3 4 2" xfId="5" xr:uid="{B05DBA35-0B3F-438B-8391-8C6257C017B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83344</xdr:colOff>
      <xdr:row>0</xdr:row>
      <xdr:rowOff>23813</xdr:rowOff>
    </xdr:from>
    <xdr:to>
      <xdr:col>2</xdr:col>
      <xdr:colOff>250031</xdr:colOff>
      <xdr:row>4</xdr:row>
      <xdr:rowOff>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09625" y="23813"/>
          <a:ext cx="166687" cy="928688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 editAs="oneCell">
    <xdr:from>
      <xdr:col>2</xdr:col>
      <xdr:colOff>313690</xdr:colOff>
      <xdr:row>1</xdr:row>
      <xdr:rowOff>71914</xdr:rowOff>
    </xdr:from>
    <xdr:to>
      <xdr:col>4</xdr:col>
      <xdr:colOff>324110</xdr:colOff>
      <xdr:row>3</xdr:row>
      <xdr:rowOff>183357</xdr:rowOff>
    </xdr:to>
    <xdr:pic>
      <xdr:nvPicPr>
        <xdr:cNvPr id="4" name="Picture 3" descr="RAPID-logo-0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30" t="32219" r="5829" b="31364"/>
        <a:stretch>
          <a:fillRect/>
        </a:stretch>
      </xdr:blipFill>
      <xdr:spPr bwMode="auto">
        <a:xfrm>
          <a:off x="1039971" y="476727"/>
          <a:ext cx="1367733" cy="46863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4</xdr:col>
      <xdr:colOff>1171575</xdr:colOff>
      <xdr:row>2</xdr:row>
      <xdr:rowOff>95250</xdr:rowOff>
    </xdr:to>
    <xdr:pic>
      <xdr:nvPicPr>
        <xdr:cNvPr id="3154" name="Picture 2">
          <a:extLs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26384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91"/>
  <sheetViews>
    <sheetView tabSelected="1" view="pageBreakPreview" topLeftCell="C1" zoomScale="70" zoomScaleNormal="70" zoomScaleSheetLayoutView="70" workbookViewId="0">
      <pane xSplit="5" ySplit="7" topLeftCell="H8" activePane="bottomRight" state="frozen"/>
      <selection pane="topRight" activeCell="H1" sqref="H1"/>
      <selection pane="bottomLeft" activeCell="C7" sqref="C7"/>
      <selection pane="bottomRight" activeCell="H20" sqref="H20"/>
    </sheetView>
  </sheetViews>
  <sheetFormatPr defaultColWidth="8.796875" defaultRowHeight="15" x14ac:dyDescent="0.2"/>
  <cols>
    <col min="1" max="1" width="2.69921875" style="141" customWidth="1"/>
    <col min="2" max="2" width="5.796875" style="141" customWidth="1"/>
    <col min="3" max="3" width="4.3984375" style="141" customWidth="1"/>
    <col min="4" max="4" width="11.3984375" style="141" customWidth="1"/>
    <col min="5" max="5" width="31.5" style="141" customWidth="1"/>
    <col min="6" max="6" width="8.796875" style="141" customWidth="1"/>
    <col min="7" max="7" width="16.59765625" style="141" customWidth="1"/>
    <col min="8" max="8" width="38.296875" style="141" customWidth="1"/>
    <col min="9" max="9" width="6.296875" style="141" bestFit="1" customWidth="1"/>
    <col min="10" max="10" width="7" style="141" bestFit="1" customWidth="1"/>
    <col min="11" max="11" width="10.5" style="141" customWidth="1"/>
    <col min="12" max="12" width="14.19921875" style="141" customWidth="1"/>
    <col min="13" max="13" width="42.09765625" style="141" hidden="1" customWidth="1"/>
    <col min="14" max="14" width="11.69921875" style="141" hidden="1" customWidth="1"/>
    <col min="15" max="15" width="7" style="141" hidden="1" customWidth="1"/>
    <col min="16" max="16" width="17.19921875" style="141" hidden="1" customWidth="1"/>
    <col min="17" max="17" width="19.19921875" style="141" hidden="1" customWidth="1"/>
    <col min="18" max="18" width="38.796875" style="141" customWidth="1"/>
    <col min="19" max="19" width="12.3984375" style="141" hidden="1" customWidth="1"/>
    <col min="20" max="20" width="7" style="141" bestFit="1" customWidth="1"/>
    <col min="21" max="21" width="9.296875" style="141" bestFit="1" customWidth="1"/>
    <col min="22" max="22" width="14.19921875" style="141" customWidth="1"/>
    <col min="23" max="23" width="32.296875" style="141" customWidth="1"/>
    <col min="24" max="24" width="12.3984375" style="141" customWidth="1"/>
    <col min="25" max="25" width="7" style="141" bestFit="1" customWidth="1"/>
    <col min="26" max="26" width="12.09765625" style="141" bestFit="1" customWidth="1"/>
    <col min="27" max="27" width="14.19921875" style="141" customWidth="1"/>
    <col min="28" max="28" width="32.296875" style="141" customWidth="1"/>
    <col min="29" max="29" width="12.3984375" style="141" customWidth="1"/>
    <col min="30" max="30" width="7" style="141" bestFit="1" customWidth="1"/>
    <col min="31" max="31" width="9.296875" style="141" bestFit="1" customWidth="1"/>
    <col min="32" max="32" width="14.19921875" style="141" customWidth="1"/>
    <col min="33" max="16384" width="8.796875" style="141"/>
  </cols>
  <sheetData>
    <row r="1" spans="1:32" ht="30" x14ac:dyDescent="0.2">
      <c r="A1" s="358"/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</row>
    <row r="2" spans="1:32" ht="13.5" customHeight="1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</row>
    <row r="3" spans="1:32" s="143" customFormat="1" ht="15" customHeight="1" x14ac:dyDescent="0.2">
      <c r="C3" s="374"/>
      <c r="D3" s="374"/>
      <c r="E3" s="374"/>
      <c r="F3" s="144"/>
      <c r="G3" s="145" t="s">
        <v>0</v>
      </c>
      <c r="H3" s="146" t="s">
        <v>220</v>
      </c>
      <c r="I3" s="147"/>
      <c r="J3" s="148"/>
      <c r="K3" s="148"/>
      <c r="L3" s="148"/>
      <c r="N3" s="149"/>
      <c r="O3" s="149"/>
      <c r="P3" s="149"/>
      <c r="Q3" s="149"/>
      <c r="S3" s="149"/>
      <c r="T3" s="149"/>
      <c r="U3" s="149"/>
      <c r="V3" s="149"/>
      <c r="X3" s="149"/>
      <c r="Y3" s="149"/>
      <c r="Z3" s="149"/>
      <c r="AA3" s="149"/>
      <c r="AC3" s="149"/>
      <c r="AD3" s="149"/>
      <c r="AE3" s="149"/>
      <c r="AF3" s="149"/>
    </row>
    <row r="4" spans="1:32" s="143" customFormat="1" ht="15" customHeight="1" x14ac:dyDescent="0.2">
      <c r="C4" s="144"/>
      <c r="D4" s="144"/>
      <c r="E4" s="144"/>
      <c r="F4" s="144"/>
      <c r="G4" s="145"/>
      <c r="H4" s="144"/>
      <c r="I4" s="144"/>
      <c r="J4" s="150"/>
      <c r="K4" s="151"/>
      <c r="N4" s="144"/>
      <c r="O4" s="144"/>
      <c r="S4" s="144"/>
      <c r="T4" s="144"/>
      <c r="X4" s="144"/>
      <c r="Y4" s="144"/>
      <c r="AC4" s="144"/>
      <c r="AD4" s="144"/>
    </row>
    <row r="5" spans="1:32" s="143" customFormat="1" ht="15" customHeight="1" x14ac:dyDescent="0.2">
      <c r="C5" s="359" t="s">
        <v>1</v>
      </c>
      <c r="D5" s="359"/>
      <c r="E5" s="359"/>
      <c r="F5" s="359"/>
      <c r="G5" s="145" t="s">
        <v>2</v>
      </c>
      <c r="H5" s="146" t="s">
        <v>221</v>
      </c>
      <c r="I5" s="147"/>
      <c r="J5" s="148"/>
      <c r="K5" s="148"/>
      <c r="L5" s="148"/>
      <c r="N5" s="149"/>
      <c r="O5" s="149"/>
      <c r="P5" s="149"/>
      <c r="Q5" s="149"/>
      <c r="S5" s="149"/>
      <c r="T5" s="149"/>
      <c r="U5" s="149"/>
      <c r="V5" s="149"/>
      <c r="X5" s="149"/>
      <c r="Y5" s="149"/>
      <c r="Z5" s="149"/>
      <c r="AA5" s="149"/>
      <c r="AC5" s="149"/>
      <c r="AD5" s="149"/>
      <c r="AE5" s="149"/>
      <c r="AF5" s="149"/>
    </row>
    <row r="6" spans="1:32" s="143" customFormat="1" ht="15" customHeight="1" thickBot="1" x14ac:dyDescent="0.25">
      <c r="C6" s="152"/>
      <c r="D6" s="152"/>
      <c r="E6" s="152"/>
      <c r="F6" s="152"/>
      <c r="G6" s="152"/>
      <c r="H6" s="150"/>
      <c r="I6" s="150"/>
      <c r="J6" s="150"/>
      <c r="K6" s="150"/>
      <c r="L6" s="151"/>
      <c r="N6" s="150"/>
      <c r="O6" s="150"/>
      <c r="S6" s="150"/>
      <c r="T6" s="150"/>
      <c r="X6" s="150"/>
      <c r="Y6" s="150"/>
      <c r="AC6" s="150"/>
      <c r="AD6" s="150"/>
    </row>
    <row r="7" spans="1:32" s="143" customFormat="1" ht="19.95" customHeight="1" x14ac:dyDescent="0.2">
      <c r="C7" s="153" t="s">
        <v>3</v>
      </c>
      <c r="D7" s="154"/>
      <c r="E7" s="155"/>
      <c r="F7" s="375" t="s">
        <v>4</v>
      </c>
      <c r="G7" s="376"/>
      <c r="H7" s="339" t="s">
        <v>182</v>
      </c>
      <c r="I7" s="340"/>
      <c r="J7" s="340"/>
      <c r="K7" s="340"/>
      <c r="L7" s="341"/>
      <c r="M7" s="339" t="s">
        <v>177</v>
      </c>
      <c r="N7" s="340"/>
      <c r="O7" s="340"/>
      <c r="P7" s="340"/>
      <c r="Q7" s="341"/>
      <c r="R7" s="339" t="s">
        <v>184</v>
      </c>
      <c r="S7" s="340"/>
      <c r="T7" s="340"/>
      <c r="U7" s="340"/>
      <c r="V7" s="341"/>
      <c r="W7" s="339" t="s">
        <v>204</v>
      </c>
      <c r="X7" s="340"/>
      <c r="Y7" s="340"/>
      <c r="Z7" s="340"/>
      <c r="AA7" s="341"/>
      <c r="AB7" s="339" t="s">
        <v>211</v>
      </c>
      <c r="AC7" s="340"/>
      <c r="AD7" s="340"/>
      <c r="AE7" s="340"/>
      <c r="AF7" s="341"/>
    </row>
    <row r="8" spans="1:32" s="143" customFormat="1" ht="19.95" customHeight="1" x14ac:dyDescent="0.3">
      <c r="C8" s="156"/>
      <c r="D8" s="157"/>
      <c r="E8" s="158"/>
      <c r="F8" s="360" t="s">
        <v>5</v>
      </c>
      <c r="G8" s="361"/>
      <c r="H8" s="362" t="s">
        <v>198</v>
      </c>
      <c r="I8" s="349"/>
      <c r="J8" s="349"/>
      <c r="K8" s="349"/>
      <c r="L8" s="350"/>
      <c r="M8" s="362" t="s">
        <v>187</v>
      </c>
      <c r="N8" s="349"/>
      <c r="O8" s="349"/>
      <c r="P8" s="349"/>
      <c r="Q8" s="350"/>
      <c r="R8" s="342" t="s">
        <v>202</v>
      </c>
      <c r="S8" s="343"/>
      <c r="T8" s="343"/>
      <c r="U8" s="343"/>
      <c r="V8" s="344"/>
      <c r="W8" s="342" t="s">
        <v>203</v>
      </c>
      <c r="X8" s="343"/>
      <c r="Y8" s="343"/>
      <c r="Z8" s="343"/>
      <c r="AA8" s="344"/>
      <c r="AB8" s="342" t="s">
        <v>188</v>
      </c>
      <c r="AC8" s="407"/>
      <c r="AD8" s="407"/>
      <c r="AE8" s="407"/>
      <c r="AF8" s="408"/>
    </row>
    <row r="9" spans="1:32" s="143" customFormat="1" ht="19.95" customHeight="1" x14ac:dyDescent="0.2">
      <c r="C9" s="159"/>
      <c r="D9" s="141"/>
      <c r="E9" s="160"/>
      <c r="F9" s="360" t="s">
        <v>6</v>
      </c>
      <c r="G9" s="361"/>
      <c r="H9" s="345">
        <v>44882</v>
      </c>
      <c r="I9" s="346"/>
      <c r="J9" s="346"/>
      <c r="K9" s="346"/>
      <c r="L9" s="347"/>
      <c r="M9" s="345">
        <v>44834</v>
      </c>
      <c r="N9" s="346"/>
      <c r="O9" s="346"/>
      <c r="P9" s="346"/>
      <c r="Q9" s="347"/>
      <c r="R9" s="345">
        <v>44879</v>
      </c>
      <c r="S9" s="346"/>
      <c r="T9" s="346"/>
      <c r="U9" s="346"/>
      <c r="V9" s="347"/>
      <c r="W9" s="345">
        <v>44834</v>
      </c>
      <c r="X9" s="346"/>
      <c r="Y9" s="346"/>
      <c r="Z9" s="346"/>
      <c r="AA9" s="347"/>
      <c r="AB9" s="345">
        <v>44834</v>
      </c>
      <c r="AC9" s="346"/>
      <c r="AD9" s="346"/>
      <c r="AE9" s="346"/>
      <c r="AF9" s="347"/>
    </row>
    <row r="10" spans="1:32" s="143" customFormat="1" ht="19.95" customHeight="1" x14ac:dyDescent="0.2">
      <c r="C10" s="161" t="s">
        <v>7</v>
      </c>
      <c r="D10" s="162"/>
      <c r="E10" s="163"/>
      <c r="F10" s="360" t="s">
        <v>8</v>
      </c>
      <c r="G10" s="361"/>
      <c r="H10" s="351" t="s">
        <v>178</v>
      </c>
      <c r="I10" s="349"/>
      <c r="J10" s="349"/>
      <c r="K10" s="349"/>
      <c r="L10" s="350"/>
      <c r="M10" s="351" t="s">
        <v>178</v>
      </c>
      <c r="N10" s="349"/>
      <c r="O10" s="349"/>
      <c r="P10" s="349"/>
      <c r="Q10" s="350"/>
      <c r="R10" s="348" t="s">
        <v>178</v>
      </c>
      <c r="S10" s="349"/>
      <c r="T10" s="349"/>
      <c r="U10" s="349"/>
      <c r="V10" s="350"/>
      <c r="W10" s="348" t="s">
        <v>189</v>
      </c>
      <c r="X10" s="349"/>
      <c r="Y10" s="349"/>
      <c r="Z10" s="349"/>
      <c r="AA10" s="350"/>
      <c r="AB10" s="348" t="s">
        <v>189</v>
      </c>
      <c r="AC10" s="409"/>
      <c r="AD10" s="409"/>
      <c r="AE10" s="409"/>
      <c r="AF10" s="410"/>
    </row>
    <row r="11" spans="1:32" s="143" customFormat="1" ht="19.95" customHeight="1" x14ac:dyDescent="0.2">
      <c r="C11" s="156"/>
      <c r="D11" s="164"/>
      <c r="E11" s="165"/>
      <c r="F11" s="360" t="s">
        <v>9</v>
      </c>
      <c r="G11" s="361"/>
      <c r="H11" s="351" t="s">
        <v>10</v>
      </c>
      <c r="I11" s="349"/>
      <c r="J11" s="349"/>
      <c r="K11" s="349"/>
      <c r="L11" s="350"/>
      <c r="M11" s="351" t="s">
        <v>10</v>
      </c>
      <c r="N11" s="349"/>
      <c r="O11" s="349"/>
      <c r="P11" s="349"/>
      <c r="Q11" s="350"/>
      <c r="R11" s="351" t="s">
        <v>10</v>
      </c>
      <c r="S11" s="349"/>
      <c r="T11" s="349"/>
      <c r="U11" s="349"/>
      <c r="V11" s="350"/>
      <c r="W11" s="351" t="s">
        <v>10</v>
      </c>
      <c r="X11" s="349"/>
      <c r="Y11" s="349"/>
      <c r="Z11" s="349"/>
      <c r="AA11" s="350"/>
      <c r="AB11" s="351" t="s">
        <v>10</v>
      </c>
      <c r="AC11" s="349"/>
      <c r="AD11" s="349"/>
      <c r="AE11" s="349"/>
      <c r="AF11" s="350"/>
    </row>
    <row r="12" spans="1:32" s="143" customFormat="1" ht="19.95" customHeight="1" x14ac:dyDescent="0.2">
      <c r="C12" s="363" t="s">
        <v>173</v>
      </c>
      <c r="D12" s="364"/>
      <c r="E12" s="365"/>
      <c r="F12" s="360" t="s">
        <v>11</v>
      </c>
      <c r="G12" s="361"/>
      <c r="H12" s="351" t="s">
        <v>12</v>
      </c>
      <c r="I12" s="349"/>
      <c r="J12" s="349"/>
      <c r="K12" s="349"/>
      <c r="L12" s="350"/>
      <c r="M12" s="351" t="s">
        <v>12</v>
      </c>
      <c r="N12" s="349"/>
      <c r="O12" s="349"/>
      <c r="P12" s="349"/>
      <c r="Q12" s="350"/>
      <c r="R12" s="351" t="s">
        <v>12</v>
      </c>
      <c r="S12" s="349"/>
      <c r="T12" s="349"/>
      <c r="U12" s="349"/>
      <c r="V12" s="350"/>
      <c r="W12" s="351" t="s">
        <v>12</v>
      </c>
      <c r="X12" s="349"/>
      <c r="Y12" s="349"/>
      <c r="Z12" s="349"/>
      <c r="AA12" s="350"/>
      <c r="AB12" s="351" t="s">
        <v>12</v>
      </c>
      <c r="AC12" s="349"/>
      <c r="AD12" s="349"/>
      <c r="AE12" s="349"/>
      <c r="AF12" s="350"/>
    </row>
    <row r="13" spans="1:32" s="143" customFormat="1" ht="19.95" customHeight="1" thickBot="1" x14ac:dyDescent="0.25">
      <c r="C13" s="159"/>
      <c r="D13" s="141"/>
      <c r="E13" s="158"/>
      <c r="F13" s="366" t="s">
        <v>13</v>
      </c>
      <c r="G13" s="367"/>
      <c r="H13" s="351" t="s">
        <v>12</v>
      </c>
      <c r="I13" s="349"/>
      <c r="J13" s="349"/>
      <c r="K13" s="349"/>
      <c r="L13" s="350"/>
      <c r="M13" s="351" t="s">
        <v>12</v>
      </c>
      <c r="N13" s="349"/>
      <c r="O13" s="349"/>
      <c r="P13" s="349"/>
      <c r="Q13" s="350"/>
      <c r="R13" s="351" t="s">
        <v>12</v>
      </c>
      <c r="S13" s="349"/>
      <c r="T13" s="349"/>
      <c r="U13" s="349"/>
      <c r="V13" s="350"/>
      <c r="W13" s="351" t="s">
        <v>12</v>
      </c>
      <c r="X13" s="349"/>
      <c r="Y13" s="349"/>
      <c r="Z13" s="349"/>
      <c r="AA13" s="350"/>
      <c r="AB13" s="398" t="s">
        <v>12</v>
      </c>
      <c r="AC13" s="399"/>
      <c r="AD13" s="399"/>
      <c r="AE13" s="399"/>
      <c r="AF13" s="400"/>
    </row>
    <row r="14" spans="1:32" s="166" customFormat="1" ht="39.75" customHeight="1" thickBot="1" x14ac:dyDescent="0.25">
      <c r="C14" s="167" t="s">
        <v>14</v>
      </c>
      <c r="D14" s="370" t="s">
        <v>15</v>
      </c>
      <c r="E14" s="371"/>
      <c r="F14" s="168" t="s">
        <v>16</v>
      </c>
      <c r="G14" s="169" t="s">
        <v>17</v>
      </c>
      <c r="H14" s="170" t="s">
        <v>18</v>
      </c>
      <c r="I14" s="168" t="s">
        <v>16</v>
      </c>
      <c r="J14" s="168" t="s">
        <v>17</v>
      </c>
      <c r="K14" s="171" t="s">
        <v>19</v>
      </c>
      <c r="L14" s="172" t="s">
        <v>20</v>
      </c>
      <c r="M14" s="170" t="s">
        <v>18</v>
      </c>
      <c r="N14" s="168" t="s">
        <v>16</v>
      </c>
      <c r="O14" s="168" t="s">
        <v>17</v>
      </c>
      <c r="P14" s="171" t="s">
        <v>19</v>
      </c>
      <c r="Q14" s="172" t="s">
        <v>20</v>
      </c>
      <c r="R14" s="170" t="s">
        <v>18</v>
      </c>
      <c r="S14" s="168" t="s">
        <v>16</v>
      </c>
      <c r="T14" s="168" t="s">
        <v>17</v>
      </c>
      <c r="U14" s="171" t="s">
        <v>19</v>
      </c>
      <c r="V14" s="172" t="s">
        <v>20</v>
      </c>
      <c r="W14" s="170" t="s">
        <v>18</v>
      </c>
      <c r="X14" s="168" t="s">
        <v>16</v>
      </c>
      <c r="Y14" s="168" t="s">
        <v>17</v>
      </c>
      <c r="Z14" s="171" t="s">
        <v>19</v>
      </c>
      <c r="AA14" s="172" t="s">
        <v>20</v>
      </c>
      <c r="AB14" s="170" t="s">
        <v>18</v>
      </c>
      <c r="AC14" s="168" t="s">
        <v>16</v>
      </c>
      <c r="AD14" s="168" t="s">
        <v>17</v>
      </c>
      <c r="AE14" s="171" t="s">
        <v>19</v>
      </c>
      <c r="AF14" s="172" t="s">
        <v>20</v>
      </c>
    </row>
    <row r="15" spans="1:32" s="144" customFormat="1" ht="15" customHeight="1" x14ac:dyDescent="0.2">
      <c r="C15" s="173"/>
      <c r="D15" s="174"/>
      <c r="E15" s="175"/>
      <c r="F15" s="176"/>
      <c r="G15" s="177"/>
      <c r="H15" s="139"/>
      <c r="I15" s="176"/>
      <c r="J15" s="177"/>
      <c r="K15" s="178"/>
      <c r="L15" s="179"/>
      <c r="M15" s="180"/>
      <c r="N15" s="176"/>
      <c r="O15" s="177"/>
      <c r="P15" s="181"/>
      <c r="Q15" s="179"/>
      <c r="R15" s="180"/>
      <c r="S15" s="176"/>
      <c r="T15" s="177"/>
      <c r="U15" s="181"/>
      <c r="V15" s="179"/>
      <c r="W15" s="180"/>
      <c r="X15" s="176"/>
      <c r="Y15" s="177"/>
      <c r="Z15" s="181"/>
      <c r="AA15" s="179"/>
      <c r="AB15" s="180"/>
      <c r="AC15" s="176"/>
      <c r="AD15" s="177"/>
      <c r="AE15" s="181"/>
      <c r="AF15" s="179"/>
    </row>
    <row r="16" spans="1:32" s="144" customFormat="1" ht="15" customHeight="1" x14ac:dyDescent="0.2">
      <c r="C16" s="309"/>
      <c r="D16" s="310"/>
      <c r="E16" s="311"/>
      <c r="F16" s="312"/>
      <c r="G16" s="313"/>
      <c r="H16" s="139"/>
      <c r="I16" s="312"/>
      <c r="J16" s="313"/>
      <c r="K16" s="314"/>
      <c r="L16" s="315"/>
      <c r="M16" s="316"/>
      <c r="N16" s="312"/>
      <c r="O16" s="313"/>
      <c r="P16" s="317"/>
      <c r="Q16" s="315"/>
      <c r="R16" s="316"/>
      <c r="S16" s="312"/>
      <c r="T16" s="313"/>
      <c r="U16" s="317"/>
      <c r="V16" s="315"/>
      <c r="W16" s="316"/>
      <c r="X16" s="312"/>
      <c r="Y16" s="313"/>
      <c r="Z16" s="317"/>
      <c r="AA16" s="315"/>
      <c r="AB16" s="316"/>
      <c r="AC16" s="312"/>
      <c r="AD16" s="313"/>
      <c r="AE16" s="317"/>
      <c r="AF16" s="315"/>
    </row>
    <row r="17" spans="3:32" s="144" customFormat="1" ht="38.549999999999997" customHeight="1" x14ac:dyDescent="0.2">
      <c r="C17" s="309">
        <v>1</v>
      </c>
      <c r="D17" s="310" t="s">
        <v>190</v>
      </c>
      <c r="E17" s="311"/>
      <c r="F17" s="312">
        <v>100</v>
      </c>
      <c r="G17" s="313" t="s">
        <v>209</v>
      </c>
      <c r="H17" s="320" t="s">
        <v>183</v>
      </c>
      <c r="I17" s="321">
        <v>100</v>
      </c>
      <c r="J17" s="322" t="s">
        <v>209</v>
      </c>
      <c r="K17" s="318"/>
      <c r="L17" s="319"/>
      <c r="M17" s="316"/>
      <c r="N17" s="312"/>
      <c r="O17" s="313"/>
      <c r="P17" s="317"/>
      <c r="Q17" s="315"/>
      <c r="R17" s="320" t="s">
        <v>183</v>
      </c>
      <c r="S17" s="321">
        <v>100</v>
      </c>
      <c r="T17" s="322" t="s">
        <v>209</v>
      </c>
      <c r="U17" s="318"/>
      <c r="V17" s="319"/>
      <c r="W17" s="320" t="s">
        <v>183</v>
      </c>
      <c r="X17" s="321">
        <v>100</v>
      </c>
      <c r="Y17" s="322" t="s">
        <v>209</v>
      </c>
      <c r="Z17" s="318"/>
      <c r="AA17" s="319"/>
      <c r="AB17" s="148" t="s">
        <v>213</v>
      </c>
      <c r="AC17" s="312">
        <v>100</v>
      </c>
      <c r="AD17" s="313" t="s">
        <v>209</v>
      </c>
      <c r="AE17" s="317">
        <v>12000</v>
      </c>
      <c r="AF17" s="315">
        <f>AC17*AE17</f>
        <v>1200000</v>
      </c>
    </row>
    <row r="18" spans="3:32" s="144" customFormat="1" ht="43.5" customHeight="1" x14ac:dyDescent="0.2">
      <c r="C18" s="309">
        <v>1</v>
      </c>
      <c r="D18" s="310" t="s">
        <v>191</v>
      </c>
      <c r="E18" s="311"/>
      <c r="F18" s="312">
        <v>144</v>
      </c>
      <c r="G18" s="313" t="s">
        <v>174</v>
      </c>
      <c r="H18" s="323" t="s">
        <v>195</v>
      </c>
      <c r="I18" s="324">
        <v>144</v>
      </c>
      <c r="J18" s="325" t="s">
        <v>174</v>
      </c>
      <c r="K18" s="326">
        <v>41800</v>
      </c>
      <c r="L18" s="327">
        <f>I18*K18</f>
        <v>6019200</v>
      </c>
      <c r="M18" s="316"/>
      <c r="N18" s="312"/>
      <c r="O18" s="313"/>
      <c r="P18" s="317"/>
      <c r="Q18" s="315"/>
      <c r="R18" s="316" t="s">
        <v>199</v>
      </c>
      <c r="S18" s="312">
        <v>144</v>
      </c>
      <c r="T18" s="313" t="s">
        <v>174</v>
      </c>
      <c r="U18" s="317">
        <v>48000</v>
      </c>
      <c r="V18" s="315">
        <f>S18*U18</f>
        <v>6912000</v>
      </c>
      <c r="W18" s="328" t="s">
        <v>207</v>
      </c>
      <c r="X18" s="312">
        <v>144</v>
      </c>
      <c r="Y18" s="313" t="s">
        <v>174</v>
      </c>
      <c r="Z18" s="317">
        <v>57000</v>
      </c>
      <c r="AA18" s="315">
        <f>X18*Z18</f>
        <v>8208000</v>
      </c>
      <c r="AB18" s="332" t="s">
        <v>215</v>
      </c>
      <c r="AC18" s="312">
        <v>1</v>
      </c>
      <c r="AD18" s="313" t="s">
        <v>214</v>
      </c>
      <c r="AE18" s="317">
        <v>20000</v>
      </c>
      <c r="AF18" s="315">
        <f>AC18*AE18</f>
        <v>20000</v>
      </c>
    </row>
    <row r="19" spans="3:32" s="144" customFormat="1" ht="49.05" customHeight="1" x14ac:dyDescent="0.2">
      <c r="C19" s="309">
        <v>2</v>
      </c>
      <c r="D19" s="310" t="s">
        <v>192</v>
      </c>
      <c r="E19" s="311"/>
      <c r="F19" s="312">
        <v>60</v>
      </c>
      <c r="G19" s="313" t="s">
        <v>174</v>
      </c>
      <c r="H19" s="139" t="s">
        <v>196</v>
      </c>
      <c r="I19" s="312">
        <v>60</v>
      </c>
      <c r="J19" s="313" t="s">
        <v>174</v>
      </c>
      <c r="K19" s="314">
        <v>61000</v>
      </c>
      <c r="L19" s="315">
        <f t="shared" ref="L19:L21" si="0">I19*K19</f>
        <v>3660000</v>
      </c>
      <c r="M19" s="316"/>
      <c r="N19" s="312"/>
      <c r="O19" s="313"/>
      <c r="P19" s="317"/>
      <c r="Q19" s="315"/>
      <c r="R19" s="331" t="s">
        <v>201</v>
      </c>
      <c r="S19" s="324">
        <v>60</v>
      </c>
      <c r="T19" s="325" t="s">
        <v>174</v>
      </c>
      <c r="U19" s="330">
        <v>48000</v>
      </c>
      <c r="V19" s="327">
        <f t="shared" ref="V19:V21" si="1">S19*U19</f>
        <v>2880000</v>
      </c>
      <c r="W19" s="328" t="s">
        <v>208</v>
      </c>
      <c r="X19" s="312">
        <v>60</v>
      </c>
      <c r="Y19" s="313" t="s">
        <v>174</v>
      </c>
      <c r="Z19" s="317">
        <v>52000</v>
      </c>
      <c r="AA19" s="315">
        <f t="shared" ref="AA19:AA21" si="2">X19*Z19</f>
        <v>3120000</v>
      </c>
      <c r="AB19" s="316"/>
      <c r="AC19" s="312"/>
      <c r="AD19" s="313"/>
      <c r="AE19" s="317"/>
      <c r="AF19" s="315"/>
    </row>
    <row r="20" spans="3:32" s="144" customFormat="1" ht="59.55" customHeight="1" x14ac:dyDescent="0.2">
      <c r="C20" s="309">
        <v>3</v>
      </c>
      <c r="D20" s="310" t="s">
        <v>193</v>
      </c>
      <c r="E20" s="311"/>
      <c r="F20" s="312">
        <v>444</v>
      </c>
      <c r="G20" s="313" t="s">
        <v>179</v>
      </c>
      <c r="H20" s="139" t="s">
        <v>212</v>
      </c>
      <c r="I20" s="312">
        <v>444</v>
      </c>
      <c r="J20" s="313" t="s">
        <v>179</v>
      </c>
      <c r="K20" s="314">
        <v>78500</v>
      </c>
      <c r="L20" s="315">
        <f t="shared" si="0"/>
        <v>34854000</v>
      </c>
      <c r="M20" s="316"/>
      <c r="N20" s="312"/>
      <c r="O20" s="313"/>
      <c r="P20" s="317"/>
      <c r="Q20" s="315"/>
      <c r="R20" s="316"/>
      <c r="S20" s="312">
        <v>444</v>
      </c>
      <c r="T20" s="313" t="s">
        <v>179</v>
      </c>
      <c r="U20" s="317"/>
      <c r="V20" s="315">
        <f t="shared" si="1"/>
        <v>0</v>
      </c>
      <c r="W20" s="329" t="s">
        <v>205</v>
      </c>
      <c r="X20" s="324">
        <v>444</v>
      </c>
      <c r="Y20" s="325" t="s">
        <v>179</v>
      </c>
      <c r="Z20" s="330">
        <v>70000</v>
      </c>
      <c r="AA20" s="327">
        <f t="shared" si="2"/>
        <v>31080000</v>
      </c>
      <c r="AB20" s="316"/>
      <c r="AC20" s="312"/>
      <c r="AD20" s="313"/>
      <c r="AE20" s="317"/>
      <c r="AF20" s="315"/>
    </row>
    <row r="21" spans="3:32" s="144" customFormat="1" ht="43.05" customHeight="1" x14ac:dyDescent="0.2">
      <c r="C21" s="309">
        <v>4</v>
      </c>
      <c r="D21" s="310" t="s">
        <v>194</v>
      </c>
      <c r="E21" s="311"/>
      <c r="F21" s="312">
        <v>100</v>
      </c>
      <c r="G21" s="313" t="s">
        <v>179</v>
      </c>
      <c r="H21" s="139" t="s">
        <v>197</v>
      </c>
      <c r="I21" s="312">
        <v>100</v>
      </c>
      <c r="J21" s="313" t="s">
        <v>179</v>
      </c>
      <c r="K21" s="314">
        <v>8200</v>
      </c>
      <c r="L21" s="315">
        <f t="shared" si="0"/>
        <v>820000</v>
      </c>
      <c r="M21" s="316"/>
      <c r="N21" s="312"/>
      <c r="O21" s="313"/>
      <c r="P21" s="317"/>
      <c r="Q21" s="315"/>
      <c r="R21" s="329" t="s">
        <v>200</v>
      </c>
      <c r="S21" s="324">
        <v>100</v>
      </c>
      <c r="T21" s="325" t="s">
        <v>179</v>
      </c>
      <c r="U21" s="330">
        <v>20000</v>
      </c>
      <c r="V21" s="327">
        <f t="shared" si="1"/>
        <v>2000000</v>
      </c>
      <c r="W21" s="148" t="s">
        <v>206</v>
      </c>
      <c r="X21" s="312">
        <v>2</v>
      </c>
      <c r="Y21" s="313" t="s">
        <v>179</v>
      </c>
      <c r="Z21" s="317">
        <v>1160000</v>
      </c>
      <c r="AA21" s="315">
        <f t="shared" si="2"/>
        <v>2320000</v>
      </c>
      <c r="AB21" s="316"/>
      <c r="AC21" s="312"/>
      <c r="AD21" s="313"/>
      <c r="AE21" s="317"/>
      <c r="AF21" s="315"/>
    </row>
    <row r="22" spans="3:32" s="144" customFormat="1" ht="34.950000000000003" customHeight="1" thickBot="1" x14ac:dyDescent="0.25">
      <c r="C22" s="189"/>
      <c r="D22" s="190"/>
      <c r="E22" s="182"/>
      <c r="F22" s="183"/>
      <c r="G22" s="184"/>
      <c r="H22" s="139"/>
      <c r="I22" s="183"/>
      <c r="J22" s="184"/>
      <c r="K22" s="185"/>
      <c r="L22" s="186"/>
      <c r="M22" s="140"/>
      <c r="N22" s="183"/>
      <c r="O22" s="184"/>
      <c r="P22" s="188"/>
      <c r="Q22" s="186"/>
      <c r="R22" s="140"/>
      <c r="S22" s="183"/>
      <c r="T22" s="184"/>
      <c r="U22" s="188"/>
      <c r="V22" s="186"/>
      <c r="W22" s="140"/>
      <c r="X22" s="183"/>
      <c r="Y22" s="184"/>
      <c r="Z22" s="188"/>
      <c r="AA22" s="186"/>
      <c r="AB22" s="140"/>
      <c r="AC22" s="183"/>
      <c r="AD22" s="184"/>
      <c r="AE22" s="188"/>
      <c r="AF22" s="186"/>
    </row>
    <row r="23" spans="3:32" s="144" customFormat="1" ht="0.45" hidden="1" customHeight="1" thickBot="1" x14ac:dyDescent="0.25">
      <c r="C23" s="189"/>
      <c r="D23" s="190"/>
      <c r="E23" s="182"/>
      <c r="F23" s="183"/>
      <c r="G23" s="184" t="s">
        <v>175</v>
      </c>
      <c r="H23" s="139"/>
      <c r="I23" s="183"/>
      <c r="J23" s="184"/>
      <c r="K23" s="185"/>
      <c r="L23" s="186"/>
      <c r="M23" s="187"/>
      <c r="N23" s="183"/>
      <c r="O23" s="184"/>
      <c r="P23" s="188"/>
      <c r="Q23" s="186"/>
      <c r="R23" s="187"/>
      <c r="S23" s="183"/>
      <c r="T23" s="184"/>
      <c r="U23" s="188"/>
      <c r="V23" s="186"/>
      <c r="W23" s="187"/>
      <c r="X23" s="183"/>
      <c r="Y23" s="184"/>
      <c r="Z23" s="188"/>
      <c r="AA23" s="186"/>
      <c r="AB23" s="187"/>
      <c r="AC23" s="183"/>
      <c r="AD23" s="184"/>
      <c r="AE23" s="188"/>
      <c r="AF23" s="186"/>
    </row>
    <row r="24" spans="3:32" s="144" customFormat="1" ht="13.5" hidden="1" customHeight="1" x14ac:dyDescent="0.2">
      <c r="C24" s="189"/>
      <c r="D24" s="190"/>
      <c r="E24" s="182"/>
      <c r="F24" s="183"/>
      <c r="G24" s="184"/>
      <c r="H24" s="139"/>
      <c r="I24" s="183"/>
      <c r="J24" s="184"/>
      <c r="K24" s="185"/>
      <c r="L24" s="186"/>
      <c r="M24" s="191"/>
      <c r="N24" s="183"/>
      <c r="O24" s="184"/>
      <c r="P24" s="188"/>
      <c r="Q24" s="186"/>
      <c r="R24" s="191"/>
      <c r="S24" s="183"/>
      <c r="T24" s="184"/>
      <c r="U24" s="188"/>
      <c r="V24" s="186"/>
      <c r="W24" s="191"/>
      <c r="X24" s="183"/>
      <c r="Y24" s="184"/>
      <c r="Z24" s="188"/>
      <c r="AA24" s="186"/>
      <c r="AB24" s="191"/>
      <c r="AC24" s="183"/>
      <c r="AD24" s="184"/>
      <c r="AE24" s="188"/>
      <c r="AF24" s="186"/>
    </row>
    <row r="25" spans="3:32" s="144" customFormat="1" ht="16.5" hidden="1" customHeight="1" x14ac:dyDescent="0.2">
      <c r="C25" s="192"/>
      <c r="D25" s="193"/>
      <c r="E25" s="194"/>
      <c r="F25" s="195"/>
      <c r="G25" s="195"/>
      <c r="H25" s="196"/>
      <c r="I25" s="183"/>
      <c r="J25" s="184"/>
      <c r="K25" s="197"/>
      <c r="L25" s="186"/>
      <c r="M25" s="198"/>
      <c r="N25" s="195"/>
      <c r="O25" s="195"/>
      <c r="P25" s="199"/>
      <c r="Q25" s="200"/>
      <c r="R25" s="198"/>
      <c r="S25" s="195"/>
      <c r="T25" s="195"/>
      <c r="U25" s="199"/>
      <c r="V25" s="200"/>
      <c r="W25" s="198"/>
      <c r="X25" s="195"/>
      <c r="Y25" s="195"/>
      <c r="Z25" s="199"/>
      <c r="AA25" s="200"/>
      <c r="AB25" s="198"/>
      <c r="AC25" s="195"/>
      <c r="AD25" s="195"/>
      <c r="AE25" s="199"/>
      <c r="AF25" s="200"/>
    </row>
    <row r="26" spans="3:32" ht="24.45" hidden="1" customHeight="1" x14ac:dyDescent="0.2">
      <c r="C26" s="201"/>
      <c r="D26" s="202"/>
      <c r="E26" s="203"/>
      <c r="F26" s="204"/>
      <c r="G26" s="205"/>
      <c r="H26" s="206"/>
      <c r="I26" s="207"/>
      <c r="J26" s="207"/>
      <c r="K26" s="208"/>
      <c r="L26" s="209"/>
      <c r="M26" s="206"/>
      <c r="N26" s="207"/>
      <c r="O26" s="207"/>
      <c r="P26" s="210"/>
      <c r="Q26" s="209"/>
      <c r="R26" s="206"/>
      <c r="S26" s="207"/>
      <c r="T26" s="207"/>
      <c r="U26" s="210"/>
      <c r="V26" s="209"/>
      <c r="W26" s="206"/>
      <c r="X26" s="207"/>
      <c r="Y26" s="207"/>
      <c r="Z26" s="210"/>
      <c r="AA26" s="209"/>
      <c r="AB26" s="206"/>
      <c r="AC26" s="207"/>
      <c r="AD26" s="207"/>
      <c r="AE26" s="210"/>
      <c r="AF26" s="209"/>
    </row>
    <row r="27" spans="3:32" ht="14.55" hidden="1" customHeight="1" x14ac:dyDescent="0.2">
      <c r="C27" s="372" t="s">
        <v>22</v>
      </c>
      <c r="D27" s="373"/>
      <c r="E27" s="373"/>
      <c r="F27" s="373"/>
      <c r="G27" s="373"/>
      <c r="H27" s="352" t="s">
        <v>23</v>
      </c>
      <c r="I27" s="353"/>
      <c r="J27" s="353"/>
      <c r="K27" s="353"/>
      <c r="L27" s="354"/>
      <c r="M27" s="352" t="s">
        <v>24</v>
      </c>
      <c r="N27" s="353"/>
      <c r="O27" s="353"/>
      <c r="P27" s="353"/>
      <c r="Q27" s="354"/>
      <c r="R27" s="352"/>
      <c r="S27" s="353"/>
      <c r="T27" s="353"/>
      <c r="U27" s="353"/>
      <c r="V27" s="354"/>
      <c r="W27" s="352"/>
      <c r="X27" s="353"/>
      <c r="Y27" s="353"/>
      <c r="Z27" s="353"/>
      <c r="AA27" s="354"/>
      <c r="AB27" s="352"/>
      <c r="AC27" s="353"/>
      <c r="AD27" s="353"/>
      <c r="AE27" s="353"/>
      <c r="AF27" s="354"/>
    </row>
    <row r="28" spans="3:32" ht="15.45" hidden="1" customHeight="1" x14ac:dyDescent="0.2">
      <c r="C28" s="368" t="s">
        <v>25</v>
      </c>
      <c r="D28" s="369"/>
      <c r="E28" s="369"/>
      <c r="F28" s="369"/>
      <c r="G28" s="369"/>
      <c r="H28" s="355" t="s">
        <v>26</v>
      </c>
      <c r="I28" s="356"/>
      <c r="J28" s="356"/>
      <c r="K28" s="356"/>
      <c r="L28" s="357"/>
      <c r="M28" s="355" t="s">
        <v>27</v>
      </c>
      <c r="N28" s="356"/>
      <c r="O28" s="356"/>
      <c r="P28" s="356"/>
      <c r="Q28" s="357"/>
      <c r="R28" s="355"/>
      <c r="S28" s="356"/>
      <c r="T28" s="356"/>
      <c r="U28" s="356"/>
      <c r="V28" s="357"/>
      <c r="W28" s="355"/>
      <c r="X28" s="356"/>
      <c r="Y28" s="356"/>
      <c r="Z28" s="356"/>
      <c r="AA28" s="357"/>
      <c r="AB28" s="355"/>
      <c r="AC28" s="356"/>
      <c r="AD28" s="356"/>
      <c r="AE28" s="356"/>
      <c r="AF28" s="357"/>
    </row>
    <row r="29" spans="3:32" ht="19.05" hidden="1" customHeight="1" x14ac:dyDescent="0.2">
      <c r="C29" s="211"/>
      <c r="D29" s="212"/>
      <c r="E29" s="212"/>
      <c r="F29" s="212"/>
      <c r="G29" s="212" t="s">
        <v>28</v>
      </c>
      <c r="H29" s="355" t="s">
        <v>29</v>
      </c>
      <c r="I29" s="356"/>
      <c r="J29" s="356"/>
      <c r="K29" s="356"/>
      <c r="L29" s="357"/>
      <c r="M29" s="355" t="s">
        <v>30</v>
      </c>
      <c r="N29" s="356"/>
      <c r="O29" s="356"/>
      <c r="P29" s="356"/>
      <c r="Q29" s="357"/>
      <c r="R29" s="355"/>
      <c r="S29" s="356"/>
      <c r="T29" s="356"/>
      <c r="U29" s="356"/>
      <c r="V29" s="357"/>
      <c r="W29" s="355"/>
      <c r="X29" s="356"/>
      <c r="Y29" s="356"/>
      <c r="Z29" s="356"/>
      <c r="AA29" s="357"/>
      <c r="AB29" s="355"/>
      <c r="AC29" s="356"/>
      <c r="AD29" s="356"/>
      <c r="AE29" s="356"/>
      <c r="AF29" s="357"/>
    </row>
    <row r="30" spans="3:32" ht="18" hidden="1" customHeight="1" x14ac:dyDescent="0.2">
      <c r="C30" s="368" t="s">
        <v>31</v>
      </c>
      <c r="D30" s="369"/>
      <c r="E30" s="369"/>
      <c r="F30" s="369"/>
      <c r="G30" s="369"/>
      <c r="H30" s="355"/>
      <c r="I30" s="356"/>
      <c r="J30" s="356"/>
      <c r="K30" s="356"/>
      <c r="L30" s="357"/>
      <c r="M30" s="377"/>
      <c r="N30" s="378"/>
      <c r="O30" s="378"/>
      <c r="P30" s="378"/>
      <c r="Q30" s="379"/>
      <c r="R30" s="377"/>
      <c r="S30" s="378"/>
      <c r="T30" s="378"/>
      <c r="U30" s="378"/>
      <c r="V30" s="379"/>
      <c r="W30" s="377"/>
      <c r="X30" s="378"/>
      <c r="Y30" s="378"/>
      <c r="Z30" s="378"/>
      <c r="AA30" s="379"/>
      <c r="AB30" s="377"/>
      <c r="AC30" s="378"/>
      <c r="AD30" s="378"/>
      <c r="AE30" s="378"/>
      <c r="AF30" s="379"/>
    </row>
    <row r="31" spans="3:32" ht="27.45" hidden="1" customHeight="1" x14ac:dyDescent="0.2">
      <c r="C31" s="213"/>
      <c r="D31" s="214"/>
      <c r="E31" s="214"/>
      <c r="F31" s="214"/>
      <c r="G31" s="214"/>
      <c r="H31" s="404"/>
      <c r="I31" s="405"/>
      <c r="J31" s="405"/>
      <c r="K31" s="405"/>
      <c r="L31" s="406"/>
      <c r="M31" s="401"/>
      <c r="N31" s="402"/>
      <c r="O31" s="402"/>
      <c r="P31" s="402"/>
      <c r="Q31" s="403"/>
      <c r="R31" s="401"/>
      <c r="S31" s="402"/>
      <c r="T31" s="402"/>
      <c r="U31" s="402"/>
      <c r="V31" s="403"/>
      <c r="W31" s="401"/>
      <c r="X31" s="402"/>
      <c r="Y31" s="402"/>
      <c r="Z31" s="402"/>
      <c r="AA31" s="403"/>
      <c r="AB31" s="401"/>
      <c r="AC31" s="402"/>
      <c r="AD31" s="402"/>
      <c r="AE31" s="402"/>
      <c r="AF31" s="403"/>
    </row>
    <row r="32" spans="3:32" s="304" customFormat="1" ht="19.95" customHeight="1" x14ac:dyDescent="0.2">
      <c r="C32" s="380" t="s">
        <v>32</v>
      </c>
      <c r="D32" s="381"/>
      <c r="E32" s="381"/>
      <c r="F32" s="381"/>
      <c r="G32" s="381"/>
      <c r="H32" s="300"/>
      <c r="I32" s="301"/>
      <c r="J32" s="301"/>
      <c r="K32" s="301"/>
      <c r="L32" s="305">
        <f>SUM(L18:L21)</f>
        <v>45353200</v>
      </c>
      <c r="M32" s="302"/>
      <c r="N32" s="303"/>
      <c r="O32" s="303"/>
      <c r="P32" s="303"/>
      <c r="Q32" s="305">
        <f>SUM(Q22:Q22)</f>
        <v>0</v>
      </c>
      <c r="R32" s="302"/>
      <c r="S32" s="303"/>
      <c r="T32" s="303"/>
      <c r="U32" s="303"/>
      <c r="V32" s="305">
        <f>SUM(V18:V21)</f>
        <v>11792000</v>
      </c>
      <c r="W32" s="302"/>
      <c r="X32" s="303"/>
      <c r="Y32" s="303"/>
      <c r="Z32" s="303"/>
      <c r="AA32" s="305">
        <f>SUM(AA18:AA21)</f>
        <v>44728000</v>
      </c>
      <c r="AB32" s="302"/>
      <c r="AC32" s="303"/>
      <c r="AD32" s="303"/>
      <c r="AE32" s="303"/>
      <c r="AF32" s="305">
        <f>SUM(AF17:AF21)</f>
        <v>1220000</v>
      </c>
    </row>
    <row r="33" spans="3:32" s="144" customFormat="1" x14ac:dyDescent="0.2">
      <c r="C33" s="368" t="s">
        <v>33</v>
      </c>
      <c r="D33" s="369"/>
      <c r="E33" s="369"/>
      <c r="F33" s="369"/>
      <c r="G33" s="369"/>
      <c r="H33" s="291"/>
      <c r="I33" s="286"/>
      <c r="J33" s="286"/>
      <c r="K33" s="286"/>
      <c r="L33" s="306">
        <f>L32*11%</f>
        <v>4988852</v>
      </c>
      <c r="M33" s="292"/>
      <c r="N33" s="293"/>
      <c r="O33" s="293"/>
      <c r="P33" s="293"/>
      <c r="Q33" s="306">
        <f>Q32*11%</f>
        <v>0</v>
      </c>
      <c r="R33" s="292"/>
      <c r="S33" s="293"/>
      <c r="T33" s="293"/>
      <c r="U33" s="293"/>
      <c r="V33" s="306">
        <f>V32*11%</f>
        <v>1297120</v>
      </c>
      <c r="W33" s="292"/>
      <c r="X33" s="293"/>
      <c r="Y33" s="293"/>
      <c r="Z33" s="293"/>
      <c r="AA33" s="306">
        <f>AA32*11%</f>
        <v>4920080</v>
      </c>
      <c r="AB33" s="292"/>
      <c r="AC33" s="293"/>
      <c r="AD33" s="293"/>
      <c r="AE33" s="293"/>
      <c r="AF33" s="306"/>
    </row>
    <row r="34" spans="3:32" s="144" customFormat="1" x14ac:dyDescent="0.2">
      <c r="C34" s="368" t="s">
        <v>210</v>
      </c>
      <c r="D34" s="369"/>
      <c r="E34" s="369"/>
      <c r="F34" s="369"/>
      <c r="G34" s="369"/>
      <c r="H34" s="294"/>
      <c r="I34" s="295"/>
      <c r="J34" s="295"/>
      <c r="K34" s="295"/>
      <c r="L34" s="307"/>
      <c r="M34" s="292"/>
      <c r="N34" s="293"/>
      <c r="O34" s="293"/>
      <c r="P34" s="293"/>
      <c r="Q34" s="307"/>
      <c r="R34" s="292"/>
      <c r="S34" s="293"/>
      <c r="T34" s="293"/>
      <c r="U34" s="293"/>
      <c r="V34" s="307"/>
      <c r="W34" s="292"/>
      <c r="X34" s="293"/>
      <c r="Y34" s="293"/>
      <c r="Z34" s="293"/>
      <c r="AA34" s="307"/>
      <c r="AB34" s="292"/>
      <c r="AC34" s="293"/>
      <c r="AD34" s="293"/>
      <c r="AE34" s="293"/>
      <c r="AF34" s="307"/>
    </row>
    <row r="35" spans="3:32" s="166" customFormat="1" ht="19.95" customHeight="1" x14ac:dyDescent="0.2">
      <c r="C35" s="382" t="s">
        <v>35</v>
      </c>
      <c r="D35" s="383"/>
      <c r="E35" s="383"/>
      <c r="F35" s="383"/>
      <c r="G35" s="383"/>
      <c r="H35" s="296"/>
      <c r="I35" s="297"/>
      <c r="J35" s="297"/>
      <c r="K35" s="297"/>
      <c r="L35" s="308">
        <f>L32+L33</f>
        <v>50342052</v>
      </c>
      <c r="M35" s="298"/>
      <c r="N35" s="299"/>
      <c r="O35" s="299"/>
      <c r="P35" s="299"/>
      <c r="Q35" s="308">
        <f>Q32+Q33</f>
        <v>0</v>
      </c>
      <c r="R35" s="298"/>
      <c r="S35" s="299"/>
      <c r="T35" s="299"/>
      <c r="U35" s="299"/>
      <c r="V35" s="308">
        <f>V32+V33</f>
        <v>13089120</v>
      </c>
      <c r="W35" s="298"/>
      <c r="X35" s="299"/>
      <c r="Y35" s="299"/>
      <c r="Z35" s="299"/>
      <c r="AA35" s="308">
        <f>AA32+AA33</f>
        <v>49648080</v>
      </c>
      <c r="AB35" s="298"/>
      <c r="AC35" s="299"/>
      <c r="AD35" s="299"/>
      <c r="AE35" s="299"/>
      <c r="AF35" s="308">
        <f>AF32+AF33</f>
        <v>1220000</v>
      </c>
    </row>
    <row r="36" spans="3:32" s="164" customFormat="1" ht="19.95" customHeight="1" thickBot="1" x14ac:dyDescent="0.25">
      <c r="C36" s="215"/>
      <c r="D36" s="216"/>
      <c r="E36" s="216"/>
      <c r="F36" s="216"/>
      <c r="G36" s="216"/>
      <c r="H36" s="398"/>
      <c r="I36" s="399"/>
      <c r="J36" s="399"/>
      <c r="K36" s="399"/>
      <c r="L36" s="400"/>
      <c r="M36" s="217"/>
      <c r="N36" s="218"/>
      <c r="O36" s="218"/>
      <c r="P36" s="218"/>
      <c r="Q36" s="219"/>
      <c r="R36" s="217"/>
      <c r="S36" s="218"/>
      <c r="T36" s="218"/>
      <c r="U36" s="218"/>
      <c r="V36" s="219"/>
      <c r="W36" s="217"/>
      <c r="X36" s="218"/>
      <c r="Y36" s="218"/>
      <c r="Z36" s="218"/>
      <c r="AA36" s="219"/>
      <c r="AB36" s="217"/>
      <c r="AC36" s="218"/>
      <c r="AD36" s="218"/>
      <c r="AE36" s="218"/>
      <c r="AF36" s="219"/>
    </row>
    <row r="37" spans="3:32" s="164" customFormat="1" ht="19.95" customHeight="1" x14ac:dyDescent="0.2">
      <c r="C37" s="220" t="s">
        <v>36</v>
      </c>
      <c r="D37" s="221"/>
      <c r="E37" s="221"/>
      <c r="F37" s="222" t="s">
        <v>37</v>
      </c>
      <c r="G37" s="223"/>
      <c r="H37" s="224"/>
      <c r="I37" s="225"/>
      <c r="J37" s="225"/>
      <c r="K37" s="225"/>
      <c r="L37" s="226"/>
      <c r="M37" s="227"/>
      <c r="N37" s="228"/>
      <c r="O37" s="228"/>
      <c r="P37" s="228"/>
      <c r="Q37" s="229"/>
      <c r="R37" s="227"/>
      <c r="S37" s="228"/>
      <c r="T37" s="228"/>
      <c r="U37" s="228"/>
      <c r="V37" s="229"/>
      <c r="W37" s="227"/>
      <c r="X37" s="228"/>
      <c r="Y37" s="228"/>
      <c r="Z37" s="228"/>
      <c r="AA37" s="229"/>
      <c r="AB37" s="227"/>
      <c r="AC37" s="228"/>
      <c r="AD37" s="228"/>
      <c r="AE37" s="228"/>
      <c r="AF37" s="229"/>
    </row>
    <row r="38" spans="3:32" s="234" customFormat="1" ht="15.6" x14ac:dyDescent="0.2">
      <c r="C38" s="386" t="s">
        <v>38</v>
      </c>
      <c r="D38" s="387"/>
      <c r="E38" s="387"/>
      <c r="F38" s="395" t="s">
        <v>39</v>
      </c>
      <c r="G38" s="335"/>
      <c r="H38" s="235" t="s">
        <v>176</v>
      </c>
      <c r="I38" s="230"/>
      <c r="J38" s="231"/>
      <c r="K38" s="231"/>
      <c r="L38" s="232"/>
      <c r="M38" s="235" t="s">
        <v>176</v>
      </c>
      <c r="N38" s="230"/>
      <c r="O38" s="230"/>
      <c r="P38" s="230"/>
      <c r="Q38" s="233"/>
      <c r="R38" s="235" t="s">
        <v>176</v>
      </c>
      <c r="S38" s="230"/>
      <c r="T38" s="231"/>
      <c r="U38" s="231"/>
      <c r="V38" s="232"/>
      <c r="W38" s="235" t="s">
        <v>217</v>
      </c>
      <c r="X38" s="230"/>
      <c r="Y38" s="231"/>
      <c r="Z38" s="231"/>
      <c r="AA38" s="232"/>
      <c r="AB38" s="235" t="s">
        <v>189</v>
      </c>
      <c r="AC38" s="230"/>
      <c r="AD38" s="231"/>
      <c r="AE38" s="231"/>
      <c r="AF38" s="232"/>
    </row>
    <row r="39" spans="3:32" s="234" customFormat="1" ht="15.6" x14ac:dyDescent="0.2">
      <c r="C39" s="235" t="s">
        <v>40</v>
      </c>
      <c r="D39" s="231"/>
      <c r="E39" s="231"/>
      <c r="F39" s="395" t="s">
        <v>41</v>
      </c>
      <c r="G39" s="335"/>
      <c r="H39" s="333" t="s">
        <v>185</v>
      </c>
      <c r="I39" s="334"/>
      <c r="J39" s="334"/>
      <c r="K39" s="334"/>
      <c r="L39" s="335"/>
      <c r="M39" s="236" t="s">
        <v>180</v>
      </c>
      <c r="N39" s="237"/>
      <c r="O39" s="230"/>
      <c r="P39" s="230"/>
      <c r="Q39" s="233"/>
      <c r="R39" s="333" t="s">
        <v>185</v>
      </c>
      <c r="S39" s="334"/>
      <c r="T39" s="334"/>
      <c r="U39" s="334"/>
      <c r="V39" s="335"/>
      <c r="W39" s="333" t="s">
        <v>218</v>
      </c>
      <c r="X39" s="334"/>
      <c r="Y39" s="334"/>
      <c r="Z39" s="334"/>
      <c r="AA39" s="335"/>
      <c r="AB39" s="333" t="s">
        <v>216</v>
      </c>
      <c r="AC39" s="334"/>
      <c r="AD39" s="334"/>
      <c r="AE39" s="334"/>
      <c r="AF39" s="335"/>
    </row>
    <row r="40" spans="3:32" s="234" customFormat="1" ht="15.6" x14ac:dyDescent="0.2">
      <c r="C40" s="388" t="s">
        <v>42</v>
      </c>
      <c r="D40" s="388"/>
      <c r="E40" s="388"/>
      <c r="F40" s="418" t="s">
        <v>43</v>
      </c>
      <c r="G40" s="419"/>
      <c r="H40" s="336" t="s">
        <v>43</v>
      </c>
      <c r="I40" s="337"/>
      <c r="J40" s="231"/>
      <c r="K40" s="231"/>
      <c r="L40" s="232"/>
      <c r="M40" s="336" t="s">
        <v>43</v>
      </c>
      <c r="N40" s="337"/>
      <c r="O40" s="230"/>
      <c r="P40" s="230"/>
      <c r="Q40" s="233"/>
      <c r="R40" s="336" t="s">
        <v>43</v>
      </c>
      <c r="S40" s="337"/>
      <c r="T40" s="231"/>
      <c r="U40" s="231"/>
      <c r="V40" s="232"/>
      <c r="W40" s="336" t="s">
        <v>43</v>
      </c>
      <c r="X40" s="337"/>
      <c r="Y40" s="231"/>
      <c r="Z40" s="231"/>
      <c r="AA40" s="232"/>
      <c r="AB40" s="336" t="s">
        <v>43</v>
      </c>
      <c r="AC40" s="337"/>
      <c r="AD40" s="231"/>
      <c r="AE40" s="231"/>
      <c r="AF40" s="232"/>
    </row>
    <row r="41" spans="3:32" s="234" customFormat="1" ht="15.6" x14ac:dyDescent="0.2">
      <c r="C41" s="238" t="s">
        <v>44</v>
      </c>
      <c r="D41" s="231"/>
      <c r="E41" s="231"/>
      <c r="F41" s="418" t="s">
        <v>45</v>
      </c>
      <c r="G41" s="419"/>
      <c r="H41" s="336" t="s">
        <v>172</v>
      </c>
      <c r="I41" s="337"/>
      <c r="J41" s="231"/>
      <c r="K41" s="231"/>
      <c r="L41" s="232"/>
      <c r="M41" s="336" t="s">
        <v>172</v>
      </c>
      <c r="N41" s="337"/>
      <c r="O41" s="230"/>
      <c r="P41" s="230"/>
      <c r="Q41" s="233"/>
      <c r="R41" s="336" t="s">
        <v>172</v>
      </c>
      <c r="S41" s="337"/>
      <c r="T41" s="231"/>
      <c r="U41" s="231"/>
      <c r="V41" s="232"/>
      <c r="W41" s="336" t="s">
        <v>172</v>
      </c>
      <c r="X41" s="337"/>
      <c r="Y41" s="231"/>
      <c r="Z41" s="231"/>
      <c r="AA41" s="232"/>
      <c r="AB41" s="336" t="s">
        <v>172</v>
      </c>
      <c r="AC41" s="337"/>
      <c r="AD41" s="231"/>
      <c r="AE41" s="231"/>
      <c r="AF41" s="232"/>
    </row>
    <row r="42" spans="3:32" s="164" customFormat="1" ht="16.2" thickBot="1" x14ac:dyDescent="0.25">
      <c r="C42" s="239"/>
      <c r="D42" s="240"/>
      <c r="E42" s="240"/>
      <c r="F42" s="241"/>
      <c r="G42" s="242"/>
      <c r="H42" s="243"/>
      <c r="I42" s="240"/>
      <c r="J42" s="240"/>
      <c r="K42" s="240"/>
      <c r="L42" s="242"/>
      <c r="M42" s="244"/>
      <c r="N42" s="245"/>
      <c r="O42" s="245"/>
      <c r="P42" s="245"/>
      <c r="Q42" s="246"/>
      <c r="R42" s="244"/>
      <c r="S42" s="245"/>
      <c r="T42" s="245"/>
      <c r="U42" s="245"/>
      <c r="V42" s="246"/>
      <c r="W42" s="244"/>
      <c r="X42" s="245"/>
      <c r="Y42" s="245"/>
      <c r="Z42" s="245"/>
      <c r="AA42" s="246"/>
      <c r="AB42" s="244"/>
      <c r="AC42" s="245"/>
      <c r="AD42" s="245"/>
      <c r="AE42" s="245"/>
      <c r="AF42" s="246"/>
    </row>
    <row r="43" spans="3:32" ht="19.95" customHeight="1" x14ac:dyDescent="0.2">
      <c r="C43" s="247" t="s">
        <v>46</v>
      </c>
      <c r="D43" s="248"/>
      <c r="E43" s="248"/>
      <c r="F43" s="249"/>
      <c r="G43" s="249"/>
      <c r="H43" s="250"/>
      <c r="I43" s="249"/>
      <c r="J43" s="249"/>
      <c r="K43" s="249"/>
      <c r="L43" s="251"/>
      <c r="M43" s="250"/>
      <c r="N43" s="249"/>
      <c r="O43" s="249"/>
      <c r="P43" s="249"/>
      <c r="Q43" s="252"/>
      <c r="R43" s="250"/>
      <c r="S43" s="249"/>
      <c r="T43" s="249"/>
      <c r="U43" s="249"/>
      <c r="V43" s="252"/>
      <c r="W43" s="250"/>
      <c r="X43" s="249"/>
      <c r="Y43" s="249"/>
      <c r="Z43" s="249"/>
      <c r="AA43" s="252"/>
      <c r="AB43" s="250"/>
      <c r="AC43" s="249"/>
      <c r="AD43" s="249"/>
      <c r="AE43" s="249"/>
      <c r="AF43" s="252"/>
    </row>
    <row r="44" spans="3:32" ht="19.95" hidden="1" customHeight="1" x14ac:dyDescent="0.2">
      <c r="C44" s="253"/>
      <c r="D44" s="143"/>
      <c r="E44" s="143"/>
      <c r="H44" s="159"/>
      <c r="L44" s="254"/>
      <c r="M44" s="159"/>
      <c r="Q44" s="255"/>
      <c r="R44" s="159"/>
      <c r="V44" s="255"/>
      <c r="W44" s="159"/>
      <c r="AA44" s="255"/>
      <c r="AB44" s="159"/>
      <c r="AF44" s="255"/>
    </row>
    <row r="45" spans="3:32" ht="19.95" hidden="1" customHeight="1" thickBot="1" x14ac:dyDescent="0.25">
      <c r="C45" s="253"/>
      <c r="D45" s="143"/>
      <c r="E45" s="143"/>
      <c r="H45" s="159"/>
      <c r="L45" s="254"/>
      <c r="M45" s="159"/>
      <c r="Q45" s="254"/>
      <c r="R45" s="159"/>
      <c r="V45" s="254"/>
      <c r="W45" s="159"/>
      <c r="AA45" s="254"/>
      <c r="AB45" s="159"/>
      <c r="AF45" s="254"/>
    </row>
    <row r="46" spans="3:32" ht="19.95" hidden="1" customHeight="1" thickBot="1" x14ac:dyDescent="0.25">
      <c r="C46" s="253"/>
      <c r="D46" s="143"/>
      <c r="E46" s="143"/>
      <c r="H46" s="159"/>
      <c r="L46" s="256"/>
      <c r="M46" s="159"/>
      <c r="Q46" s="254"/>
      <c r="R46" s="159"/>
      <c r="V46" s="254"/>
      <c r="W46" s="159"/>
      <c r="AA46" s="254"/>
      <c r="AB46" s="159"/>
      <c r="AF46" s="254"/>
    </row>
    <row r="47" spans="3:32" ht="19.95" hidden="1" customHeight="1" thickBot="1" x14ac:dyDescent="0.25">
      <c r="C47" s="253"/>
      <c r="D47" s="143"/>
      <c r="E47" s="143"/>
      <c r="H47" s="159"/>
      <c r="L47" s="256"/>
      <c r="M47" s="159"/>
      <c r="Q47" s="254"/>
      <c r="R47" s="159"/>
      <c r="V47" s="254"/>
      <c r="W47" s="159"/>
      <c r="AA47" s="254"/>
      <c r="AB47" s="159"/>
      <c r="AF47" s="254"/>
    </row>
    <row r="48" spans="3:32" ht="15.45" hidden="1" customHeight="1" thickBot="1" x14ac:dyDescent="0.25">
      <c r="C48" s="159"/>
      <c r="F48" s="257"/>
      <c r="G48" s="257"/>
      <c r="H48" s="258"/>
      <c r="I48" s="257"/>
      <c r="J48" s="257"/>
      <c r="K48" s="257"/>
      <c r="L48" s="259"/>
      <c r="M48" s="258"/>
      <c r="N48" s="257"/>
      <c r="O48" s="257"/>
      <c r="P48" s="257"/>
      <c r="Q48" s="254"/>
      <c r="R48" s="258"/>
      <c r="S48" s="257"/>
      <c r="T48" s="257"/>
      <c r="U48" s="257"/>
      <c r="V48" s="254"/>
      <c r="W48" s="258"/>
      <c r="X48" s="257"/>
      <c r="Y48" s="257"/>
      <c r="Z48" s="257"/>
      <c r="AA48" s="254"/>
      <c r="AB48" s="258"/>
      <c r="AC48" s="257"/>
      <c r="AD48" s="257"/>
      <c r="AE48" s="257"/>
      <c r="AF48" s="254"/>
    </row>
    <row r="49" spans="3:32" ht="19.95" customHeight="1" thickBot="1" x14ac:dyDescent="0.25">
      <c r="C49" s="260"/>
      <c r="D49" s="261"/>
      <c r="E49" s="261"/>
      <c r="F49" s="262"/>
      <c r="G49" s="262"/>
      <c r="H49" s="263"/>
      <c r="I49" s="262"/>
      <c r="J49" s="262"/>
      <c r="K49" s="262"/>
      <c r="L49" s="264"/>
      <c r="M49" s="263"/>
      <c r="N49" s="262"/>
      <c r="O49" s="262"/>
      <c r="P49" s="262"/>
      <c r="Q49" s="264"/>
      <c r="R49" s="263"/>
      <c r="S49" s="262"/>
      <c r="T49" s="262"/>
      <c r="U49" s="262"/>
      <c r="V49" s="264"/>
      <c r="W49" s="263"/>
      <c r="X49" s="262"/>
      <c r="Y49" s="262"/>
      <c r="Z49" s="262"/>
      <c r="AA49" s="264"/>
      <c r="AB49" s="263"/>
      <c r="AC49" s="262"/>
      <c r="AD49" s="262"/>
      <c r="AE49" s="262"/>
      <c r="AF49" s="264"/>
    </row>
    <row r="50" spans="3:32" ht="42.75" customHeight="1" thickBot="1" x14ac:dyDescent="0.25">
      <c r="C50" s="265" t="s">
        <v>47</v>
      </c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  <c r="AA50" s="266"/>
      <c r="AB50" s="266"/>
      <c r="AC50" s="266"/>
      <c r="AD50" s="266"/>
      <c r="AE50" s="266"/>
      <c r="AF50" s="266"/>
    </row>
    <row r="51" spans="3:32" s="164" customFormat="1" ht="19.95" customHeight="1" thickBot="1" x14ac:dyDescent="0.25">
      <c r="C51" s="265" t="s">
        <v>48</v>
      </c>
      <c r="D51" s="266"/>
      <c r="E51" s="266"/>
      <c r="F51" s="266"/>
      <c r="G51" s="266"/>
      <c r="H51" s="265" t="s">
        <v>49</v>
      </c>
      <c r="I51" s="266"/>
      <c r="J51" s="266"/>
      <c r="K51" s="266"/>
      <c r="L51" s="266"/>
      <c r="M51" s="266"/>
      <c r="N51" s="266"/>
      <c r="O51" s="266"/>
      <c r="P51" s="266"/>
      <c r="Q51" s="267"/>
      <c r="R51" s="266"/>
      <c r="S51" s="266"/>
      <c r="T51" s="266"/>
      <c r="U51" s="266"/>
      <c r="V51" s="267"/>
      <c r="W51" s="266"/>
      <c r="X51" s="266"/>
      <c r="Y51" s="266"/>
      <c r="Z51" s="266"/>
      <c r="AA51" s="267"/>
      <c r="AB51" s="266"/>
      <c r="AC51" s="266"/>
      <c r="AD51" s="266"/>
      <c r="AE51" s="266"/>
      <c r="AF51" s="267"/>
    </row>
    <row r="52" spans="3:32" ht="19.95" customHeight="1" x14ac:dyDescent="0.2">
      <c r="C52" s="247"/>
      <c r="D52" s="268"/>
      <c r="E52" s="268"/>
      <c r="F52" s="268"/>
      <c r="G52" s="268"/>
      <c r="H52" s="269"/>
      <c r="I52" s="270"/>
      <c r="J52" s="270"/>
      <c r="K52" s="270"/>
      <c r="L52" s="270"/>
      <c r="M52" s="271"/>
      <c r="N52" s="271"/>
      <c r="O52" s="271"/>
      <c r="P52" s="271"/>
      <c r="Q52" s="272"/>
      <c r="R52" s="271"/>
      <c r="S52" s="271"/>
      <c r="T52" s="271"/>
      <c r="U52" s="271"/>
      <c r="V52" s="272"/>
      <c r="W52" s="271"/>
      <c r="X52" s="271"/>
      <c r="Y52" s="271"/>
      <c r="Z52" s="271"/>
      <c r="AA52" s="272"/>
      <c r="AB52" s="271"/>
      <c r="AC52" s="271"/>
      <c r="AD52" s="271"/>
      <c r="AE52" s="271"/>
      <c r="AF52" s="272"/>
    </row>
    <row r="53" spans="3:32" ht="24.45" hidden="1" customHeight="1" x14ac:dyDescent="0.2">
      <c r="C53" s="273">
        <v>2</v>
      </c>
      <c r="D53" s="164" t="s">
        <v>50</v>
      </c>
      <c r="E53" s="164"/>
      <c r="F53" s="164"/>
      <c r="G53" s="164"/>
      <c r="H53" s="274"/>
      <c r="I53" s="275"/>
      <c r="J53" s="275"/>
      <c r="K53" s="275"/>
      <c r="L53" s="275"/>
      <c r="M53" s="276"/>
      <c r="N53" s="276"/>
      <c r="O53" s="276"/>
      <c r="P53" s="276"/>
      <c r="Q53" s="277"/>
      <c r="R53" s="276"/>
      <c r="S53" s="276"/>
      <c r="T53" s="276"/>
      <c r="U53" s="276"/>
      <c r="V53" s="277"/>
      <c r="W53" s="276"/>
      <c r="X53" s="276"/>
      <c r="Y53" s="276"/>
      <c r="Z53" s="276"/>
      <c r="AA53" s="277"/>
      <c r="AB53" s="276"/>
      <c r="AC53" s="276"/>
      <c r="AD53" s="276"/>
      <c r="AE53" s="276"/>
      <c r="AF53" s="277"/>
    </row>
    <row r="54" spans="3:32" ht="19.95" customHeight="1" thickBot="1" x14ac:dyDescent="0.25">
      <c r="C54" s="278"/>
      <c r="D54" s="279"/>
      <c r="E54" s="279"/>
      <c r="F54" s="279"/>
      <c r="G54" s="279"/>
      <c r="H54" s="280"/>
      <c r="I54" s="281"/>
      <c r="J54" s="281"/>
      <c r="K54" s="281"/>
      <c r="L54" s="281"/>
      <c r="M54" s="282"/>
      <c r="N54" s="282"/>
      <c r="O54" s="282"/>
      <c r="P54" s="282"/>
      <c r="Q54" s="283"/>
      <c r="R54" s="282"/>
      <c r="S54" s="282"/>
      <c r="T54" s="282"/>
      <c r="U54" s="282"/>
      <c r="V54" s="283"/>
      <c r="W54" s="282"/>
      <c r="X54" s="282"/>
      <c r="Y54" s="282"/>
      <c r="Z54" s="282"/>
      <c r="AA54" s="283"/>
      <c r="AB54" s="282"/>
      <c r="AC54" s="282"/>
      <c r="AD54" s="282"/>
      <c r="AE54" s="282"/>
      <c r="AF54" s="283"/>
    </row>
    <row r="55" spans="3:32" ht="16.5" customHeight="1" thickBot="1" x14ac:dyDescent="0.3">
      <c r="C55" s="393" t="s">
        <v>51</v>
      </c>
      <c r="D55" s="394"/>
      <c r="E55" s="394"/>
      <c r="F55" s="417" t="s">
        <v>52</v>
      </c>
      <c r="G55" s="417"/>
      <c r="H55" s="417"/>
      <c r="I55" s="397"/>
      <c r="J55" s="397"/>
      <c r="K55" s="397"/>
      <c r="L55" s="397"/>
      <c r="R55" s="284"/>
    </row>
    <row r="56" spans="3:32" ht="16.5" customHeight="1" x14ac:dyDescent="0.25">
      <c r="C56" s="389" t="s">
        <v>181</v>
      </c>
      <c r="D56" s="390"/>
      <c r="E56" s="390"/>
      <c r="F56" s="411" t="s">
        <v>186</v>
      </c>
      <c r="G56" s="412"/>
      <c r="H56" s="413"/>
      <c r="I56" s="338"/>
      <c r="J56" s="338"/>
      <c r="K56" s="338"/>
      <c r="L56" s="338"/>
      <c r="M56" s="284"/>
      <c r="N56" s="284"/>
      <c r="O56" s="284"/>
      <c r="P56" s="284"/>
      <c r="Q56" s="284"/>
      <c r="S56" s="284"/>
      <c r="T56" s="284"/>
      <c r="U56" s="284"/>
      <c r="V56" s="284"/>
      <c r="W56" s="284"/>
      <c r="X56" s="284"/>
      <c r="Y56" s="284"/>
      <c r="Z56" s="284"/>
      <c r="AA56" s="284"/>
      <c r="AB56" s="284"/>
      <c r="AC56" s="284"/>
      <c r="AD56" s="284"/>
      <c r="AE56" s="284"/>
      <c r="AF56" s="284"/>
    </row>
    <row r="57" spans="3:32" ht="15" customHeight="1" x14ac:dyDescent="0.25">
      <c r="C57" s="389"/>
      <c r="D57" s="390"/>
      <c r="E57" s="390"/>
      <c r="F57" s="389"/>
      <c r="G57" s="496"/>
      <c r="H57" s="414"/>
      <c r="I57" s="338"/>
      <c r="J57" s="338"/>
      <c r="K57" s="338"/>
      <c r="L57" s="338"/>
      <c r="M57" s="284"/>
      <c r="N57" s="284"/>
      <c r="O57" s="284"/>
      <c r="P57" s="284"/>
      <c r="Q57" s="284"/>
      <c r="S57" s="284"/>
      <c r="T57" s="284"/>
      <c r="U57" s="284"/>
      <c r="V57" s="284"/>
      <c r="W57" s="284"/>
      <c r="X57" s="284"/>
      <c r="Y57" s="284"/>
      <c r="Z57" s="284"/>
      <c r="AA57" s="284"/>
      <c r="AB57" s="284"/>
      <c r="AC57" s="284"/>
      <c r="AD57" s="284"/>
      <c r="AE57" s="284"/>
      <c r="AF57" s="284"/>
    </row>
    <row r="58" spans="3:32" ht="15" customHeight="1" x14ac:dyDescent="0.25">
      <c r="C58" s="389"/>
      <c r="D58" s="390"/>
      <c r="E58" s="390"/>
      <c r="F58" s="389"/>
      <c r="G58" s="496"/>
      <c r="H58" s="414"/>
      <c r="I58" s="338"/>
      <c r="J58" s="338"/>
      <c r="K58" s="338"/>
      <c r="L58" s="338"/>
      <c r="M58" s="284"/>
      <c r="N58" s="284"/>
      <c r="O58" s="284"/>
      <c r="P58" s="284"/>
      <c r="Q58" s="284"/>
      <c r="R58" s="284"/>
      <c r="S58" s="284"/>
      <c r="T58" s="284"/>
      <c r="U58" s="284"/>
      <c r="V58" s="284"/>
      <c r="W58" s="284"/>
      <c r="X58" s="284"/>
      <c r="Y58" s="284"/>
      <c r="Z58" s="284"/>
      <c r="AA58" s="284"/>
      <c r="AB58" s="284"/>
      <c r="AC58" s="284"/>
      <c r="AD58" s="284"/>
      <c r="AE58" s="284"/>
      <c r="AF58" s="284"/>
    </row>
    <row r="59" spans="3:32" ht="16.5" customHeight="1" x14ac:dyDescent="0.25">
      <c r="C59" s="389"/>
      <c r="D59" s="390"/>
      <c r="E59" s="390"/>
      <c r="F59" s="389"/>
      <c r="G59" s="496"/>
      <c r="H59" s="414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8"/>
      <c r="Y59" s="338"/>
      <c r="Z59" s="338"/>
      <c r="AA59" s="338"/>
      <c r="AB59" s="338"/>
      <c r="AC59" s="338"/>
      <c r="AD59" s="338"/>
      <c r="AE59" s="338"/>
      <c r="AF59" s="338"/>
    </row>
    <row r="60" spans="3:32" ht="16.5" customHeight="1" x14ac:dyDescent="0.2">
      <c r="C60" s="391"/>
      <c r="D60" s="392"/>
      <c r="E60" s="392"/>
      <c r="F60" s="391"/>
      <c r="G60" s="392"/>
      <c r="H60" s="415"/>
      <c r="I60" s="338"/>
      <c r="J60" s="338"/>
      <c r="K60" s="338"/>
      <c r="L60" s="338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96"/>
      <c r="AA60" s="396"/>
      <c r="AB60" s="396"/>
      <c r="AC60" s="396"/>
      <c r="AD60" s="396"/>
      <c r="AE60" s="396"/>
      <c r="AF60" s="396"/>
    </row>
    <row r="61" spans="3:32" ht="15.6" thickBot="1" x14ac:dyDescent="0.25">
      <c r="C61" s="384" t="s">
        <v>219</v>
      </c>
      <c r="D61" s="385"/>
      <c r="E61" s="385"/>
      <c r="F61" s="384" t="s">
        <v>53</v>
      </c>
      <c r="G61" s="385"/>
      <c r="H61" s="416"/>
      <c r="P61" s="143"/>
      <c r="Q61" s="143"/>
      <c r="U61" s="143"/>
      <c r="V61" s="143"/>
      <c r="Z61" s="143"/>
      <c r="AA61" s="143"/>
      <c r="AE61" s="143"/>
      <c r="AF61" s="143"/>
    </row>
    <row r="66" spans="4:32" ht="15.45" hidden="1" customHeight="1" x14ac:dyDescent="0.2">
      <c r="D66" s="285"/>
      <c r="E66" s="212" t="s">
        <v>54</v>
      </c>
      <c r="F66" s="286"/>
      <c r="G66" s="286"/>
      <c r="H66" s="286" t="s">
        <v>55</v>
      </c>
      <c r="I66" s="286"/>
      <c r="J66" s="286"/>
      <c r="K66" s="286"/>
      <c r="L66" s="287"/>
      <c r="M66" s="285" t="s">
        <v>56</v>
      </c>
      <c r="N66" s="286"/>
      <c r="O66" s="286"/>
      <c r="P66" s="286"/>
      <c r="Q66" s="287"/>
      <c r="R66" s="285" t="s">
        <v>56</v>
      </c>
      <c r="S66" s="286"/>
      <c r="T66" s="286"/>
      <c r="U66" s="286"/>
      <c r="V66" s="287"/>
      <c r="W66" s="285" t="s">
        <v>56</v>
      </c>
      <c r="X66" s="286"/>
      <c r="Y66" s="286"/>
      <c r="Z66" s="286"/>
      <c r="AA66" s="287"/>
      <c r="AB66" s="285" t="s">
        <v>56</v>
      </c>
      <c r="AC66" s="286"/>
      <c r="AD66" s="286"/>
      <c r="AE66" s="286"/>
      <c r="AF66" s="287"/>
    </row>
    <row r="67" spans="4:32" ht="15.45" hidden="1" customHeight="1" x14ac:dyDescent="0.2">
      <c r="D67" s="285"/>
      <c r="E67" s="212" t="s">
        <v>57</v>
      </c>
      <c r="F67" s="286"/>
      <c r="G67" s="286"/>
      <c r="H67" s="286" t="s">
        <v>58</v>
      </c>
      <c r="I67" s="286"/>
      <c r="J67" s="286"/>
      <c r="K67" s="286"/>
      <c r="L67" s="287"/>
      <c r="M67" s="285" t="s">
        <v>59</v>
      </c>
      <c r="N67" s="286"/>
      <c r="O67" s="286"/>
      <c r="P67" s="286"/>
      <c r="Q67" s="287"/>
      <c r="R67" s="285" t="s">
        <v>59</v>
      </c>
      <c r="S67" s="286"/>
      <c r="T67" s="286"/>
      <c r="U67" s="286"/>
      <c r="V67" s="287"/>
      <c r="W67" s="285" t="s">
        <v>59</v>
      </c>
      <c r="X67" s="286"/>
      <c r="Y67" s="286"/>
      <c r="Z67" s="286"/>
      <c r="AA67" s="287"/>
      <c r="AB67" s="285" t="s">
        <v>59</v>
      </c>
      <c r="AC67" s="286"/>
      <c r="AD67" s="286"/>
      <c r="AE67" s="286"/>
      <c r="AF67" s="287"/>
    </row>
    <row r="68" spans="4:32" ht="15.45" hidden="1" customHeight="1" x14ac:dyDescent="0.2">
      <c r="D68" s="285"/>
      <c r="E68" s="212" t="s">
        <v>60</v>
      </c>
      <c r="F68" s="286"/>
      <c r="G68" s="286"/>
      <c r="H68" s="286" t="s">
        <v>61</v>
      </c>
      <c r="I68" s="286"/>
      <c r="J68" s="286"/>
      <c r="K68" s="286"/>
      <c r="L68" s="287"/>
      <c r="M68" s="285" t="s">
        <v>62</v>
      </c>
      <c r="N68" s="286"/>
      <c r="O68" s="286"/>
      <c r="P68" s="286"/>
      <c r="Q68" s="287"/>
      <c r="R68" s="285" t="s">
        <v>62</v>
      </c>
      <c r="S68" s="286"/>
      <c r="T68" s="286"/>
      <c r="U68" s="286"/>
      <c r="V68" s="287"/>
      <c r="W68" s="285" t="s">
        <v>62</v>
      </c>
      <c r="X68" s="286"/>
      <c r="Y68" s="286"/>
      <c r="Z68" s="286"/>
      <c r="AA68" s="287"/>
      <c r="AB68" s="285" t="s">
        <v>62</v>
      </c>
      <c r="AC68" s="286"/>
      <c r="AD68" s="286"/>
      <c r="AE68" s="286"/>
      <c r="AF68" s="287"/>
    </row>
    <row r="69" spans="4:32" ht="31.05" hidden="1" customHeight="1" x14ac:dyDescent="0.2">
      <c r="D69" s="285"/>
      <c r="E69" s="212"/>
      <c r="F69" s="286"/>
      <c r="G69" s="286"/>
      <c r="H69" s="286"/>
      <c r="I69" s="286"/>
      <c r="J69" s="286"/>
      <c r="K69" s="286"/>
      <c r="L69" s="287"/>
      <c r="M69" s="285" t="s">
        <v>63</v>
      </c>
      <c r="N69" s="286"/>
      <c r="O69" s="286"/>
      <c r="P69" s="286"/>
      <c r="Q69" s="287"/>
      <c r="R69" s="285" t="s">
        <v>63</v>
      </c>
      <c r="S69" s="286"/>
      <c r="T69" s="286"/>
      <c r="U69" s="286"/>
      <c r="V69" s="287"/>
      <c r="W69" s="285" t="s">
        <v>63</v>
      </c>
      <c r="X69" s="286"/>
      <c r="Y69" s="286"/>
      <c r="Z69" s="286"/>
      <c r="AA69" s="287"/>
      <c r="AB69" s="285" t="s">
        <v>63</v>
      </c>
      <c r="AC69" s="286"/>
      <c r="AD69" s="286"/>
      <c r="AE69" s="286"/>
      <c r="AF69" s="287"/>
    </row>
    <row r="70" spans="4:32" ht="15.45" hidden="1" customHeight="1" x14ac:dyDescent="0.2">
      <c r="D70" s="285"/>
      <c r="E70" s="212" t="s">
        <v>64</v>
      </c>
      <c r="F70" s="286"/>
      <c r="G70" s="286"/>
      <c r="H70" s="286" t="s">
        <v>58</v>
      </c>
      <c r="I70" s="286"/>
      <c r="J70" s="286"/>
      <c r="K70" s="286"/>
      <c r="L70" s="287"/>
      <c r="M70" s="285" t="s">
        <v>65</v>
      </c>
      <c r="N70" s="286"/>
      <c r="O70" s="286"/>
      <c r="P70" s="286"/>
      <c r="Q70" s="287"/>
      <c r="R70" s="285" t="s">
        <v>65</v>
      </c>
      <c r="S70" s="286"/>
      <c r="T70" s="286"/>
      <c r="U70" s="286"/>
      <c r="V70" s="287"/>
      <c r="W70" s="285" t="s">
        <v>65</v>
      </c>
      <c r="X70" s="286"/>
      <c r="Y70" s="286"/>
      <c r="Z70" s="286"/>
      <c r="AA70" s="287"/>
      <c r="AB70" s="285" t="s">
        <v>65</v>
      </c>
      <c r="AC70" s="286"/>
      <c r="AD70" s="286"/>
      <c r="AE70" s="286"/>
      <c r="AF70" s="287"/>
    </row>
    <row r="71" spans="4:32" ht="15.45" hidden="1" customHeight="1" x14ac:dyDescent="0.2">
      <c r="D71" s="285"/>
      <c r="E71" s="212" t="s">
        <v>66</v>
      </c>
      <c r="F71" s="286"/>
      <c r="G71" s="286"/>
      <c r="H71" s="286" t="s">
        <v>67</v>
      </c>
      <c r="I71" s="286"/>
      <c r="J71" s="286"/>
      <c r="K71" s="286"/>
      <c r="L71" s="287"/>
      <c r="M71" s="285" t="s">
        <v>65</v>
      </c>
      <c r="N71" s="286"/>
      <c r="O71" s="286"/>
      <c r="P71" s="286"/>
      <c r="Q71" s="287"/>
      <c r="R71" s="285" t="s">
        <v>65</v>
      </c>
      <c r="S71" s="286"/>
      <c r="T71" s="286"/>
      <c r="U71" s="286"/>
      <c r="V71" s="287"/>
      <c r="W71" s="285" t="s">
        <v>65</v>
      </c>
      <c r="X71" s="286"/>
      <c r="Y71" s="286"/>
      <c r="Z71" s="286"/>
      <c r="AA71" s="287"/>
      <c r="AB71" s="285" t="s">
        <v>65</v>
      </c>
      <c r="AC71" s="286"/>
      <c r="AD71" s="286"/>
      <c r="AE71" s="286"/>
      <c r="AF71" s="287"/>
    </row>
    <row r="72" spans="4:32" ht="15.45" hidden="1" customHeight="1" x14ac:dyDescent="0.2">
      <c r="D72" s="285"/>
      <c r="E72" s="212" t="s">
        <v>68</v>
      </c>
      <c r="F72" s="286"/>
      <c r="G72" s="286"/>
      <c r="H72" s="288" t="s">
        <v>69</v>
      </c>
      <c r="I72" s="286"/>
      <c r="J72" s="286"/>
      <c r="K72" s="286"/>
      <c r="L72" s="287"/>
      <c r="M72" s="289">
        <v>0</v>
      </c>
      <c r="N72" s="286"/>
      <c r="O72" s="286"/>
      <c r="P72" s="286"/>
      <c r="Q72" s="287"/>
      <c r="R72" s="289">
        <v>0</v>
      </c>
      <c r="S72" s="286"/>
      <c r="T72" s="286"/>
      <c r="U72" s="286"/>
      <c r="V72" s="287"/>
      <c r="W72" s="289">
        <v>0</v>
      </c>
      <c r="X72" s="286"/>
      <c r="Y72" s="286"/>
      <c r="Z72" s="286"/>
      <c r="AA72" s="287"/>
      <c r="AB72" s="289">
        <v>0</v>
      </c>
      <c r="AC72" s="286"/>
      <c r="AD72" s="286"/>
      <c r="AE72" s="286"/>
      <c r="AF72" s="287"/>
    </row>
    <row r="73" spans="4:32" ht="15.45" hidden="1" customHeight="1" x14ac:dyDescent="0.2">
      <c r="D73" s="285"/>
      <c r="E73" s="212" t="s">
        <v>70</v>
      </c>
      <c r="F73" s="286"/>
      <c r="G73" s="286"/>
      <c r="H73" s="286" t="s">
        <v>71</v>
      </c>
      <c r="I73" s="286"/>
      <c r="J73" s="286"/>
      <c r="K73" s="286"/>
      <c r="L73" s="287"/>
      <c r="M73" s="285" t="s">
        <v>72</v>
      </c>
      <c r="N73" s="286"/>
      <c r="O73" s="286"/>
      <c r="P73" s="286"/>
      <c r="Q73" s="287"/>
      <c r="R73" s="285" t="s">
        <v>72</v>
      </c>
      <c r="S73" s="286"/>
      <c r="T73" s="286"/>
      <c r="U73" s="286"/>
      <c r="V73" s="287"/>
      <c r="W73" s="285" t="s">
        <v>72</v>
      </c>
      <c r="X73" s="286"/>
      <c r="Y73" s="286"/>
      <c r="Z73" s="286"/>
      <c r="AA73" s="287"/>
      <c r="AB73" s="285" t="s">
        <v>72</v>
      </c>
      <c r="AC73" s="286"/>
      <c r="AD73" s="286"/>
      <c r="AE73" s="286"/>
      <c r="AF73" s="287"/>
    </row>
    <row r="74" spans="4:32" ht="15.45" hidden="1" customHeight="1" x14ac:dyDescent="0.2">
      <c r="D74" s="285"/>
      <c r="E74" s="212" t="s">
        <v>73</v>
      </c>
      <c r="F74" s="286"/>
      <c r="G74" s="212"/>
      <c r="H74" s="286" t="s">
        <v>74</v>
      </c>
      <c r="I74" s="286"/>
      <c r="J74" s="286"/>
      <c r="K74" s="286"/>
      <c r="L74" s="287"/>
      <c r="M74" s="285" t="s">
        <v>75</v>
      </c>
      <c r="N74" s="286"/>
      <c r="O74" s="286"/>
      <c r="P74" s="286"/>
      <c r="Q74" s="287"/>
      <c r="R74" s="285" t="s">
        <v>75</v>
      </c>
      <c r="S74" s="286"/>
      <c r="T74" s="286"/>
      <c r="U74" s="286"/>
      <c r="V74" s="287"/>
      <c r="W74" s="285" t="s">
        <v>75</v>
      </c>
      <c r="X74" s="286"/>
      <c r="Y74" s="286"/>
      <c r="Z74" s="286"/>
      <c r="AA74" s="287"/>
      <c r="AB74" s="285" t="s">
        <v>75</v>
      </c>
      <c r="AC74" s="286"/>
      <c r="AD74" s="286"/>
      <c r="AE74" s="286"/>
      <c r="AF74" s="287"/>
    </row>
    <row r="75" spans="4:32" ht="15.45" hidden="1" customHeight="1" x14ac:dyDescent="0.2">
      <c r="D75" s="285"/>
      <c r="E75" s="212" t="s">
        <v>76</v>
      </c>
      <c r="F75" s="286"/>
      <c r="G75" s="286"/>
      <c r="H75" s="286" t="s">
        <v>77</v>
      </c>
      <c r="I75" s="286"/>
      <c r="J75" s="286"/>
      <c r="K75" s="286"/>
      <c r="L75" s="287"/>
      <c r="M75" s="285" t="s">
        <v>78</v>
      </c>
      <c r="N75" s="286"/>
      <c r="O75" s="286"/>
      <c r="P75" s="286"/>
      <c r="Q75" s="287"/>
      <c r="R75" s="285" t="s">
        <v>78</v>
      </c>
      <c r="S75" s="286"/>
      <c r="T75" s="286"/>
      <c r="U75" s="286"/>
      <c r="V75" s="287"/>
      <c r="W75" s="285" t="s">
        <v>78</v>
      </c>
      <c r="X75" s="286"/>
      <c r="Y75" s="286"/>
      <c r="Z75" s="286"/>
      <c r="AA75" s="287"/>
      <c r="AB75" s="285" t="s">
        <v>78</v>
      </c>
      <c r="AC75" s="286"/>
      <c r="AD75" s="286"/>
      <c r="AE75" s="286"/>
      <c r="AF75" s="287"/>
    </row>
    <row r="76" spans="4:32" ht="15.45" hidden="1" customHeight="1" x14ac:dyDescent="0.2">
      <c r="D76" s="285"/>
      <c r="E76" s="212" t="s">
        <v>79</v>
      </c>
      <c r="F76" s="286"/>
      <c r="G76" s="286"/>
      <c r="H76" s="286" t="s">
        <v>77</v>
      </c>
      <c r="I76" s="286"/>
      <c r="J76" s="286"/>
      <c r="K76" s="286"/>
      <c r="L76" s="287"/>
      <c r="M76" s="285"/>
      <c r="N76" s="286"/>
      <c r="O76" s="286"/>
      <c r="P76" s="286"/>
      <c r="Q76" s="287"/>
      <c r="R76" s="285"/>
      <c r="S76" s="286"/>
      <c r="T76" s="286"/>
      <c r="U76" s="286"/>
      <c r="V76" s="287"/>
      <c r="W76" s="285"/>
      <c r="X76" s="286"/>
      <c r="Y76" s="286"/>
      <c r="Z76" s="286"/>
      <c r="AA76" s="287"/>
      <c r="AB76" s="285"/>
      <c r="AC76" s="286"/>
      <c r="AD76" s="286"/>
      <c r="AE76" s="286"/>
      <c r="AF76" s="287"/>
    </row>
    <row r="77" spans="4:32" ht="15.45" hidden="1" customHeight="1" x14ac:dyDescent="0.2">
      <c r="D77" s="285"/>
      <c r="E77" s="212" t="s">
        <v>80</v>
      </c>
      <c r="F77" s="286"/>
      <c r="G77" s="286"/>
      <c r="H77" s="286" t="s">
        <v>77</v>
      </c>
      <c r="I77" s="286"/>
      <c r="J77" s="286"/>
      <c r="K77" s="286"/>
      <c r="L77" s="287"/>
      <c r="M77" s="285"/>
      <c r="N77" s="286"/>
      <c r="O77" s="286"/>
      <c r="P77" s="286"/>
      <c r="Q77" s="287"/>
      <c r="R77" s="285"/>
      <c r="S77" s="286"/>
      <c r="T77" s="286"/>
      <c r="U77" s="286"/>
      <c r="V77" s="287"/>
      <c r="W77" s="285"/>
      <c r="X77" s="286"/>
      <c r="Y77" s="286"/>
      <c r="Z77" s="286"/>
      <c r="AA77" s="287"/>
      <c r="AB77" s="285"/>
      <c r="AC77" s="286"/>
      <c r="AD77" s="286"/>
      <c r="AE77" s="286"/>
      <c r="AF77" s="287"/>
    </row>
    <row r="78" spans="4:32" ht="15.45" hidden="1" customHeight="1" x14ac:dyDescent="0.2">
      <c r="D78" s="285"/>
      <c r="E78" s="286" t="s">
        <v>81</v>
      </c>
      <c r="F78" s="286"/>
      <c r="G78" s="286"/>
      <c r="H78" s="286" t="s">
        <v>77</v>
      </c>
      <c r="I78" s="286"/>
      <c r="J78" s="286"/>
      <c r="K78" s="286"/>
      <c r="L78" s="287"/>
      <c r="M78" s="285"/>
      <c r="N78" s="286"/>
      <c r="O78" s="286"/>
      <c r="P78" s="286"/>
      <c r="Q78" s="287"/>
      <c r="R78" s="285"/>
      <c r="S78" s="286"/>
      <c r="T78" s="286"/>
      <c r="U78" s="286"/>
      <c r="V78" s="287"/>
      <c r="W78" s="285"/>
      <c r="X78" s="286"/>
      <c r="Y78" s="286"/>
      <c r="Z78" s="286"/>
      <c r="AA78" s="287"/>
      <c r="AB78" s="285"/>
      <c r="AC78" s="286"/>
      <c r="AD78" s="286"/>
      <c r="AE78" s="286"/>
      <c r="AF78" s="287"/>
    </row>
    <row r="79" spans="4:32" ht="15.45" hidden="1" customHeight="1" x14ac:dyDescent="0.2"/>
    <row r="80" spans="4:32" ht="15.45" hidden="1" customHeight="1" x14ac:dyDescent="0.2">
      <c r="N80" s="141" t="s">
        <v>82</v>
      </c>
      <c r="Q80" s="290">
        <f>Q35</f>
        <v>0</v>
      </c>
      <c r="S80" s="141" t="s">
        <v>82</v>
      </c>
      <c r="V80" s="290">
        <f>V35</f>
        <v>13089120</v>
      </c>
      <c r="X80" s="141" t="s">
        <v>82</v>
      </c>
      <c r="AA80" s="290">
        <f>AA35</f>
        <v>49648080</v>
      </c>
      <c r="AC80" s="141" t="s">
        <v>82</v>
      </c>
      <c r="AF80" s="290">
        <f>AF35</f>
        <v>1220000</v>
      </c>
    </row>
    <row r="81" spans="14:32" ht="15.45" hidden="1" customHeight="1" x14ac:dyDescent="0.2">
      <c r="Q81" s="290"/>
      <c r="V81" s="290"/>
      <c r="AA81" s="290"/>
      <c r="AF81" s="290"/>
    </row>
    <row r="82" spans="14:32" ht="15.45" hidden="1" customHeight="1" x14ac:dyDescent="0.2">
      <c r="N82" s="141" t="s">
        <v>83</v>
      </c>
      <c r="Q82" s="290">
        <f>12000*14500</f>
        <v>174000000</v>
      </c>
      <c r="S82" s="141" t="s">
        <v>83</v>
      </c>
      <c r="V82" s="290">
        <f>12000*14500</f>
        <v>174000000</v>
      </c>
      <c r="X82" s="141" t="s">
        <v>83</v>
      </c>
      <c r="AA82" s="290">
        <f>12000*14500</f>
        <v>174000000</v>
      </c>
      <c r="AC82" s="141" t="s">
        <v>83</v>
      </c>
      <c r="AF82" s="290">
        <f>12000*14500</f>
        <v>174000000</v>
      </c>
    </row>
    <row r="83" spans="14:32" ht="15.45" hidden="1" customHeight="1" x14ac:dyDescent="0.2">
      <c r="N83" s="141" t="s">
        <v>84</v>
      </c>
      <c r="Q83" s="290">
        <f>SUM(Q80:Q82)*0.0025</f>
        <v>435000</v>
      </c>
      <c r="S83" s="141" t="s">
        <v>84</v>
      </c>
      <c r="V83" s="290">
        <f>SUM(V80:V82)*0.0025</f>
        <v>467722.8</v>
      </c>
      <c r="X83" s="141" t="s">
        <v>84</v>
      </c>
      <c r="AA83" s="290">
        <f>SUM(AA80:AA82)*0.0025</f>
        <v>559120.19999999995</v>
      </c>
      <c r="AC83" s="141" t="s">
        <v>84</v>
      </c>
      <c r="AF83" s="290">
        <f>SUM(AF80:AF82)*0.0025</f>
        <v>438050</v>
      </c>
    </row>
    <row r="84" spans="14:32" ht="15.45" hidden="1" customHeight="1" x14ac:dyDescent="0.2">
      <c r="N84" s="141" t="s">
        <v>85</v>
      </c>
      <c r="Q84" s="290">
        <f>SUM(Q80:Q83)</f>
        <v>174435000</v>
      </c>
      <c r="S84" s="141" t="s">
        <v>85</v>
      </c>
      <c r="V84" s="290">
        <f>SUM(V80:V83)</f>
        <v>187556842.80000001</v>
      </c>
      <c r="X84" s="141" t="s">
        <v>85</v>
      </c>
      <c r="AA84" s="290">
        <f>SUM(AA80:AA83)</f>
        <v>224207200.19999999</v>
      </c>
      <c r="AC84" s="141" t="s">
        <v>85</v>
      </c>
      <c r="AF84" s="290">
        <f>SUM(AF80:AF83)</f>
        <v>175658050</v>
      </c>
    </row>
    <row r="85" spans="14:32" ht="15.45" hidden="1" customHeight="1" x14ac:dyDescent="0.2">
      <c r="N85" s="141" t="s">
        <v>86</v>
      </c>
      <c r="Q85" s="290">
        <f>Q84*0.05</f>
        <v>8721750</v>
      </c>
      <c r="S85" s="141" t="s">
        <v>86</v>
      </c>
      <c r="V85" s="290">
        <f>V84*0.05</f>
        <v>9377842.1400000006</v>
      </c>
      <c r="X85" s="141" t="s">
        <v>86</v>
      </c>
      <c r="AA85" s="290">
        <f>AA84*0.05</f>
        <v>11210360.01</v>
      </c>
      <c r="AC85" s="141" t="s">
        <v>86</v>
      </c>
      <c r="AF85" s="290">
        <f>AF84*0.05</f>
        <v>8782902.5</v>
      </c>
    </row>
    <row r="86" spans="14:32" ht="15.45" hidden="1" customHeight="1" x14ac:dyDescent="0.2">
      <c r="N86" s="141" t="s">
        <v>87</v>
      </c>
      <c r="Q86" s="290">
        <f>Q84*0.025</f>
        <v>4360875</v>
      </c>
      <c r="S86" s="141" t="s">
        <v>87</v>
      </c>
      <c r="V86" s="290">
        <f>V84*0.025</f>
        <v>4688921.07</v>
      </c>
      <c r="X86" s="141" t="s">
        <v>87</v>
      </c>
      <c r="AA86" s="290">
        <f>AA84*0.025</f>
        <v>5605180.0049999999</v>
      </c>
      <c r="AC86" s="141" t="s">
        <v>87</v>
      </c>
      <c r="AF86" s="290">
        <f>AF84*0.025</f>
        <v>4391451.25</v>
      </c>
    </row>
    <row r="87" spans="14:32" ht="15.45" hidden="1" customHeight="1" x14ac:dyDescent="0.2">
      <c r="Q87" s="290"/>
      <c r="V87" s="290"/>
      <c r="AA87" s="290"/>
      <c r="AF87" s="290"/>
    </row>
    <row r="88" spans="14:32" ht="15.45" hidden="1" customHeight="1" x14ac:dyDescent="0.2">
      <c r="N88" s="141" t="s">
        <v>88</v>
      </c>
      <c r="Q88" s="290">
        <f>SUM(Q84:Q87)</f>
        <v>187517625</v>
      </c>
      <c r="S88" s="141" t="s">
        <v>88</v>
      </c>
      <c r="V88" s="290">
        <f>SUM(V84:V87)</f>
        <v>201623606.00999999</v>
      </c>
      <c r="X88" s="141" t="s">
        <v>88</v>
      </c>
      <c r="AA88" s="290">
        <f>SUM(AA84:AA87)</f>
        <v>241022740.21499997</v>
      </c>
      <c r="AC88" s="141" t="s">
        <v>88</v>
      </c>
      <c r="AF88" s="290">
        <f>SUM(AF84:AF87)</f>
        <v>188832403.75</v>
      </c>
    </row>
    <row r="89" spans="14:32" ht="15.45" hidden="1" customHeight="1" x14ac:dyDescent="0.2">
      <c r="Q89" s="290"/>
      <c r="V89" s="290"/>
      <c r="AA89" s="290"/>
      <c r="AF89" s="290"/>
    </row>
    <row r="90" spans="14:32" ht="15.45" hidden="1" customHeight="1" x14ac:dyDescent="0.2">
      <c r="Q90" s="290"/>
      <c r="V90" s="290"/>
      <c r="AA90" s="290"/>
      <c r="AF90" s="290"/>
    </row>
    <row r="91" spans="14:32" ht="15.45" hidden="1" customHeight="1" x14ac:dyDescent="0.2"/>
  </sheetData>
  <mergeCells count="116">
    <mergeCell ref="AB7:AF7"/>
    <mergeCell ref="AB8:AF8"/>
    <mergeCell ref="AB9:AF9"/>
    <mergeCell ref="AB10:AF10"/>
    <mergeCell ref="AB11:AF11"/>
    <mergeCell ref="AB60:AF60"/>
    <mergeCell ref="F56:H60"/>
    <mergeCell ref="F61:H61"/>
    <mergeCell ref="AB30:AF30"/>
    <mergeCell ref="AB31:AF31"/>
    <mergeCell ref="AB40:AC40"/>
    <mergeCell ref="AB41:AC41"/>
    <mergeCell ref="M41:N41"/>
    <mergeCell ref="R60:V60"/>
    <mergeCell ref="F55:H55"/>
    <mergeCell ref="F40:G40"/>
    <mergeCell ref="F41:G41"/>
    <mergeCell ref="H40:I40"/>
    <mergeCell ref="H41:I41"/>
    <mergeCell ref="H39:L39"/>
    <mergeCell ref="AB39:AF39"/>
    <mergeCell ref="AB59:AF59"/>
    <mergeCell ref="W60:AA60"/>
    <mergeCell ref="H36:L36"/>
    <mergeCell ref="I56:L60"/>
    <mergeCell ref="M59:Q59"/>
    <mergeCell ref="M60:Q60"/>
    <mergeCell ref="I55:L55"/>
    <mergeCell ref="M40:N40"/>
    <mergeCell ref="M29:Q29"/>
    <mergeCell ref="AB12:AF12"/>
    <mergeCell ref="AB13:AF13"/>
    <mergeCell ref="AB27:AF27"/>
    <mergeCell ref="AB28:AF28"/>
    <mergeCell ref="AB29:AF29"/>
    <mergeCell ref="M31:Q31"/>
    <mergeCell ref="H31:L31"/>
    <mergeCell ref="H30:L30"/>
    <mergeCell ref="R29:V29"/>
    <mergeCell ref="R59:V59"/>
    <mergeCell ref="R39:V39"/>
    <mergeCell ref="R30:V30"/>
    <mergeCell ref="R31:V31"/>
    <mergeCell ref="R40:S40"/>
    <mergeCell ref="R41:S41"/>
    <mergeCell ref="W29:AA29"/>
    <mergeCell ref="W30:AA30"/>
    <mergeCell ref="W31:AA31"/>
    <mergeCell ref="C32:G32"/>
    <mergeCell ref="C34:G34"/>
    <mergeCell ref="C35:G35"/>
    <mergeCell ref="C61:E61"/>
    <mergeCell ref="C38:E38"/>
    <mergeCell ref="C40:E40"/>
    <mergeCell ref="C56:E60"/>
    <mergeCell ref="C55:E55"/>
    <mergeCell ref="F38:G38"/>
    <mergeCell ref="F39:G39"/>
    <mergeCell ref="C33:G33"/>
    <mergeCell ref="M30:Q30"/>
    <mergeCell ref="H29:L29"/>
    <mergeCell ref="M27:Q27"/>
    <mergeCell ref="C30:G30"/>
    <mergeCell ref="F8:G8"/>
    <mergeCell ref="H8:L8"/>
    <mergeCell ref="H12:L12"/>
    <mergeCell ref="M12:Q12"/>
    <mergeCell ref="F11:G11"/>
    <mergeCell ref="H11:L11"/>
    <mergeCell ref="M11:Q11"/>
    <mergeCell ref="H13:L13"/>
    <mergeCell ref="F12:G12"/>
    <mergeCell ref="C28:G28"/>
    <mergeCell ref="H28:L28"/>
    <mergeCell ref="M28:Q28"/>
    <mergeCell ref="D14:E14"/>
    <mergeCell ref="C27:G27"/>
    <mergeCell ref="H27:L27"/>
    <mergeCell ref="C3:E3"/>
    <mergeCell ref="F7:G7"/>
    <mergeCell ref="H7:L7"/>
    <mergeCell ref="M7:Q7"/>
    <mergeCell ref="F10:G10"/>
    <mergeCell ref="H10:L10"/>
    <mergeCell ref="M10:Q10"/>
    <mergeCell ref="A1:Q1"/>
    <mergeCell ref="C5:F5"/>
    <mergeCell ref="F9:G9"/>
    <mergeCell ref="H9:L9"/>
    <mergeCell ref="M9:Q9"/>
    <mergeCell ref="M8:Q8"/>
    <mergeCell ref="C12:E12"/>
    <mergeCell ref="M13:Q13"/>
    <mergeCell ref="F13:G13"/>
    <mergeCell ref="W39:AA39"/>
    <mergeCell ref="W40:X40"/>
    <mergeCell ref="W41:X41"/>
    <mergeCell ref="W59:AA59"/>
    <mergeCell ref="R7:V7"/>
    <mergeCell ref="W7:AA7"/>
    <mergeCell ref="W8:AA8"/>
    <mergeCell ref="W9:AA9"/>
    <mergeCell ref="W10:AA10"/>
    <mergeCell ref="W11:AA11"/>
    <mergeCell ref="W12:AA12"/>
    <mergeCell ref="W13:AA13"/>
    <mergeCell ref="W27:AA27"/>
    <mergeCell ref="W28:AA28"/>
    <mergeCell ref="R9:V9"/>
    <mergeCell ref="R10:V10"/>
    <mergeCell ref="R11:V11"/>
    <mergeCell ref="R12:V12"/>
    <mergeCell ref="R8:V8"/>
    <mergeCell ref="R13:V13"/>
    <mergeCell ref="R27:V27"/>
    <mergeCell ref="R28:V28"/>
  </mergeCells>
  <printOptions horizontalCentered="1"/>
  <pageMargins left="0" right="0" top="0.55118110236220474" bottom="0" header="7.874015748031496E-2" footer="0.27559055118110237"/>
  <pageSetup paperSize="8" scale="47" fitToHeight="0" orientation="landscape" r:id="rId1"/>
  <headerFooter scaleWithDoc="0" alignWithMargins="0">
    <oddFooter>&amp;R&amp;"-,Regular"&amp;8&amp;YF-PRC-008- 0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C2:AK82"/>
  <sheetViews>
    <sheetView showGridLines="0" topLeftCell="C1" zoomScale="80" zoomScaleNormal="80" zoomScaleSheetLayoutView="70" workbookViewId="0">
      <pane xSplit="5" ySplit="6" topLeftCell="H16" activePane="bottomRight" state="frozen"/>
      <selection pane="topRight" activeCell="H1" sqref="H1"/>
      <selection pane="bottomLeft" activeCell="C7" sqref="C7"/>
      <selection pane="bottomRight" activeCell="H14" sqref="H14:H23"/>
    </sheetView>
  </sheetViews>
  <sheetFormatPr defaultColWidth="8.796875" defaultRowHeight="15.6" x14ac:dyDescent="0.2"/>
  <cols>
    <col min="1" max="1" width="2.69921875" style="6" customWidth="1"/>
    <col min="2" max="2" width="5.796875" style="6" customWidth="1"/>
    <col min="3" max="3" width="4.3984375" style="6" customWidth="1"/>
    <col min="4" max="4" width="11.3984375" style="6" customWidth="1"/>
    <col min="5" max="5" width="27.19921875" style="6" customWidth="1"/>
    <col min="6" max="6" width="17.19921875" style="6" customWidth="1"/>
    <col min="7" max="7" width="9.296875" style="6" customWidth="1"/>
    <col min="8" max="9" width="20.3984375" style="6" customWidth="1"/>
    <col min="10" max="10" width="15.796875" style="6" customWidth="1"/>
    <col min="11" max="12" width="4.796875" style="6" hidden="1" customWidth="1"/>
    <col min="13" max="13" width="17.19921875" style="6" customWidth="1"/>
    <col min="14" max="14" width="18.19921875" style="6" customWidth="1"/>
    <col min="15" max="15" width="15.796875" style="6" customWidth="1"/>
    <col min="16" max="17" width="4.796875" style="6" hidden="1" customWidth="1"/>
    <col min="18" max="18" width="17.19921875" style="6" customWidth="1"/>
    <col min="19" max="19" width="19.19921875" style="6" customWidth="1"/>
    <col min="20" max="20" width="15.796875" style="6" customWidth="1"/>
    <col min="21" max="22" width="4.796875" style="6" hidden="1" customWidth="1"/>
    <col min="23" max="23" width="17.19921875" style="6" customWidth="1"/>
    <col min="24" max="24" width="18.19921875" style="6" customWidth="1"/>
    <col min="25" max="25" width="15.796875" style="6" customWidth="1"/>
    <col min="26" max="27" width="4.796875" style="6" hidden="1" customWidth="1"/>
    <col min="28" max="28" width="17.19921875" style="6" customWidth="1"/>
    <col min="29" max="29" width="19.796875" style="6" customWidth="1"/>
    <col min="30" max="30" width="15.796875" style="6" customWidth="1"/>
    <col min="31" max="32" width="4.796875" style="6" hidden="1" customWidth="1"/>
    <col min="33" max="33" width="17.19921875" style="6" customWidth="1"/>
    <col min="34" max="34" width="19.796875" style="6" customWidth="1"/>
    <col min="35" max="36" width="8.796875" style="6"/>
    <col min="37" max="37" width="17.69921875" style="6" bestFit="1" customWidth="1"/>
    <col min="38" max="16384" width="8.796875" style="6"/>
  </cols>
  <sheetData>
    <row r="2" spans="3:34" s="1" customFormat="1" ht="15" customHeight="1" x14ac:dyDescent="0.2">
      <c r="C2" s="33"/>
      <c r="D2"/>
      <c r="E2"/>
      <c r="F2"/>
      <c r="G2" s="34" t="s">
        <v>0</v>
      </c>
      <c r="H2" s="40" t="s">
        <v>89</v>
      </c>
      <c r="I2" s="41"/>
      <c r="K2" s="39"/>
      <c r="L2" s="39"/>
      <c r="M2" s="39"/>
      <c r="N2" s="39"/>
      <c r="P2" s="39"/>
      <c r="Q2" s="39"/>
      <c r="R2" s="39"/>
      <c r="S2" s="39"/>
      <c r="U2" s="39"/>
      <c r="V2" s="39"/>
      <c r="W2" s="39"/>
      <c r="X2" s="39"/>
      <c r="Z2" s="39"/>
      <c r="AA2" s="39"/>
      <c r="AB2" s="39"/>
      <c r="AC2" s="39"/>
      <c r="AE2" s="39"/>
      <c r="AF2" s="39"/>
      <c r="AG2" s="39"/>
      <c r="AH2" s="39"/>
    </row>
    <row r="3" spans="3:34" s="1" customFormat="1" ht="15" customHeight="1" x14ac:dyDescent="0.2">
      <c r="C3"/>
      <c r="D3"/>
      <c r="E3"/>
      <c r="F3"/>
      <c r="G3" s="34"/>
      <c r="H3"/>
      <c r="K3"/>
      <c r="L3"/>
      <c r="P3"/>
      <c r="Q3"/>
      <c r="U3"/>
      <c r="V3"/>
      <c r="Z3"/>
      <c r="AA3"/>
      <c r="AE3"/>
      <c r="AF3"/>
    </row>
    <row r="4" spans="3:34" s="1" customFormat="1" ht="15" customHeight="1" x14ac:dyDescent="0.2">
      <c r="C4" s="132" t="s">
        <v>90</v>
      </c>
      <c r="D4" s="37"/>
      <c r="E4" s="37"/>
      <c r="F4" s="37"/>
      <c r="G4" s="34" t="s">
        <v>2</v>
      </c>
      <c r="H4" s="40" t="s">
        <v>91</v>
      </c>
      <c r="I4" s="41"/>
      <c r="K4" s="39"/>
      <c r="L4" s="39"/>
      <c r="M4" s="39"/>
      <c r="N4" s="39"/>
      <c r="P4" s="39"/>
      <c r="Q4" s="39"/>
      <c r="R4" s="39"/>
      <c r="S4" s="39"/>
      <c r="U4" s="39"/>
      <c r="V4" s="39"/>
      <c r="W4" s="39"/>
      <c r="X4" s="39"/>
      <c r="Z4" s="39"/>
      <c r="AA4" s="39"/>
      <c r="AB4" s="39"/>
      <c r="AC4" s="39"/>
      <c r="AE4" s="39"/>
      <c r="AF4" s="39"/>
      <c r="AG4" s="39"/>
      <c r="AH4" s="39"/>
    </row>
    <row r="5" spans="3:34" s="1" customFormat="1" ht="15" customHeight="1" thickBot="1" x14ac:dyDescent="0.25">
      <c r="C5" s="38"/>
      <c r="D5" s="38"/>
      <c r="E5" s="38"/>
      <c r="F5" s="38"/>
      <c r="G5" s="38"/>
      <c r="H5" s="34"/>
      <c r="I5" s="35"/>
      <c r="K5" s="34"/>
      <c r="L5" s="34"/>
      <c r="P5" s="34"/>
      <c r="Q5" s="34"/>
      <c r="U5" s="34"/>
      <c r="V5" s="34"/>
      <c r="Z5" s="34"/>
      <c r="AA5" s="34"/>
      <c r="AE5" s="34"/>
      <c r="AF5" s="34"/>
    </row>
    <row r="6" spans="3:34" s="1" customFormat="1" ht="34.950000000000003" customHeight="1" x14ac:dyDescent="0.2">
      <c r="C6" s="36"/>
      <c r="D6" s="111" t="s">
        <v>92</v>
      </c>
      <c r="E6" s="16"/>
      <c r="F6" s="432" t="s">
        <v>93</v>
      </c>
      <c r="G6" s="433"/>
      <c r="H6" s="423" t="s">
        <v>94</v>
      </c>
      <c r="I6" s="425"/>
      <c r="J6" s="423" t="s">
        <v>95</v>
      </c>
      <c r="K6" s="424"/>
      <c r="L6" s="424"/>
      <c r="M6" s="424"/>
      <c r="N6" s="425"/>
      <c r="O6" s="427" t="s">
        <v>96</v>
      </c>
      <c r="P6" s="428"/>
      <c r="Q6" s="428"/>
      <c r="R6" s="428"/>
      <c r="S6" s="429"/>
      <c r="T6" s="423" t="s">
        <v>97</v>
      </c>
      <c r="U6" s="424"/>
      <c r="V6" s="424"/>
      <c r="W6" s="424"/>
      <c r="X6" s="425"/>
      <c r="Y6" s="427" t="s">
        <v>98</v>
      </c>
      <c r="Z6" s="428"/>
      <c r="AA6" s="428"/>
      <c r="AB6" s="428"/>
      <c r="AC6" s="429"/>
      <c r="AD6" s="423" t="s">
        <v>99</v>
      </c>
      <c r="AE6" s="424"/>
      <c r="AF6" s="424"/>
      <c r="AG6" s="424"/>
      <c r="AH6" s="425"/>
    </row>
    <row r="7" spans="3:34" s="1" customFormat="1" ht="19.95" customHeight="1" x14ac:dyDescent="0.3">
      <c r="C7" s="9"/>
      <c r="D7" s="71" t="s">
        <v>100</v>
      </c>
      <c r="E7" s="7"/>
      <c r="F7" s="430" t="s">
        <v>101</v>
      </c>
      <c r="G7" s="431"/>
      <c r="H7" s="426" t="s">
        <v>102</v>
      </c>
      <c r="I7" s="344"/>
      <c r="J7" s="426" t="s">
        <v>103</v>
      </c>
      <c r="K7" s="343"/>
      <c r="L7" s="343"/>
      <c r="M7" s="343"/>
      <c r="N7" s="344"/>
      <c r="O7" s="426" t="s">
        <v>104</v>
      </c>
      <c r="P7" s="343"/>
      <c r="Q7" s="343"/>
      <c r="R7" s="343"/>
      <c r="S7" s="344"/>
      <c r="T7" s="426" t="s">
        <v>105</v>
      </c>
      <c r="U7" s="343"/>
      <c r="V7" s="343"/>
      <c r="W7" s="343"/>
      <c r="X7" s="344"/>
      <c r="Y7" s="426" t="s">
        <v>106</v>
      </c>
      <c r="Z7" s="343"/>
      <c r="AA7" s="343"/>
      <c r="AB7" s="343"/>
      <c r="AC7" s="344"/>
      <c r="AD7" s="426" t="s">
        <v>107</v>
      </c>
      <c r="AE7" s="343"/>
      <c r="AF7" s="343"/>
      <c r="AG7" s="343"/>
      <c r="AH7" s="344"/>
    </row>
    <row r="8" spans="3:34" s="1" customFormat="1" ht="19.95" customHeight="1" x14ac:dyDescent="0.2">
      <c r="C8" s="5"/>
      <c r="D8" s="6"/>
      <c r="E8" s="15"/>
      <c r="F8" s="430" t="s">
        <v>6</v>
      </c>
      <c r="G8" s="431"/>
      <c r="H8" s="420">
        <v>43536</v>
      </c>
      <c r="I8" s="422"/>
      <c r="J8" s="420">
        <v>43507</v>
      </c>
      <c r="K8" s="421"/>
      <c r="L8" s="421"/>
      <c r="M8" s="421"/>
      <c r="N8" s="422"/>
      <c r="O8" s="420">
        <v>43452</v>
      </c>
      <c r="P8" s="421"/>
      <c r="Q8" s="421"/>
      <c r="R8" s="421"/>
      <c r="S8" s="422"/>
      <c r="T8" s="420">
        <v>43496</v>
      </c>
      <c r="U8" s="421"/>
      <c r="V8" s="421"/>
      <c r="W8" s="421"/>
      <c r="X8" s="422"/>
      <c r="Y8" s="420">
        <v>43497</v>
      </c>
      <c r="Z8" s="421"/>
      <c r="AA8" s="421"/>
      <c r="AB8" s="421"/>
      <c r="AC8" s="422"/>
      <c r="AD8" s="420">
        <v>43474</v>
      </c>
      <c r="AE8" s="421"/>
      <c r="AF8" s="421"/>
      <c r="AG8" s="421"/>
      <c r="AH8" s="422"/>
    </row>
    <row r="9" spans="3:34" s="1" customFormat="1" ht="19.95" customHeight="1" x14ac:dyDescent="0.2">
      <c r="C9" s="3" t="s">
        <v>7</v>
      </c>
      <c r="D9" s="4"/>
      <c r="E9" s="8"/>
      <c r="F9" s="430" t="s">
        <v>8</v>
      </c>
      <c r="G9" s="431"/>
      <c r="H9" s="426" t="s">
        <v>108</v>
      </c>
      <c r="I9" s="344"/>
      <c r="J9" s="426" t="s">
        <v>109</v>
      </c>
      <c r="K9" s="343"/>
      <c r="L9" s="343"/>
      <c r="M9" s="343"/>
      <c r="N9" s="344"/>
      <c r="O9" s="434">
        <v>43496</v>
      </c>
      <c r="P9" s="343"/>
      <c r="Q9" s="343"/>
      <c r="R9" s="343"/>
      <c r="S9" s="344"/>
      <c r="T9" s="426" t="s">
        <v>108</v>
      </c>
      <c r="U9" s="343"/>
      <c r="V9" s="343"/>
      <c r="W9" s="343"/>
      <c r="X9" s="344"/>
      <c r="Y9" s="434">
        <v>43524</v>
      </c>
      <c r="Z9" s="343"/>
      <c r="AA9" s="343"/>
      <c r="AB9" s="343"/>
      <c r="AC9" s="344"/>
      <c r="AD9" s="434" t="s">
        <v>109</v>
      </c>
      <c r="AE9" s="343"/>
      <c r="AF9" s="343"/>
      <c r="AG9" s="343"/>
      <c r="AH9" s="344"/>
    </row>
    <row r="10" spans="3:34" s="1" customFormat="1" ht="19.95" customHeight="1" x14ac:dyDescent="0.2">
      <c r="C10" s="9"/>
      <c r="D10" s="2"/>
      <c r="E10" s="10"/>
      <c r="F10" s="430" t="s">
        <v>110</v>
      </c>
      <c r="G10" s="431"/>
      <c r="H10" s="426" t="s">
        <v>10</v>
      </c>
      <c r="I10" s="344"/>
      <c r="J10" s="426" t="s">
        <v>10</v>
      </c>
      <c r="K10" s="343"/>
      <c r="L10" s="343"/>
      <c r="M10" s="343"/>
      <c r="N10" s="344"/>
      <c r="O10" s="426" t="s">
        <v>10</v>
      </c>
      <c r="P10" s="343"/>
      <c r="Q10" s="343"/>
      <c r="R10" s="343"/>
      <c r="S10" s="344"/>
      <c r="T10" s="426" t="s">
        <v>10</v>
      </c>
      <c r="U10" s="343"/>
      <c r="V10" s="343"/>
      <c r="W10" s="343"/>
      <c r="X10" s="344"/>
      <c r="Y10" s="426" t="s">
        <v>111</v>
      </c>
      <c r="Z10" s="343"/>
      <c r="AA10" s="343"/>
      <c r="AB10" s="343"/>
      <c r="AC10" s="344"/>
      <c r="AD10" s="426" t="s">
        <v>10</v>
      </c>
      <c r="AE10" s="343"/>
      <c r="AF10" s="343"/>
      <c r="AG10" s="343"/>
      <c r="AH10" s="344"/>
    </row>
    <row r="11" spans="3:34" s="1" customFormat="1" ht="19.95" customHeight="1" x14ac:dyDescent="0.2">
      <c r="C11" s="5"/>
      <c r="D11" s="2" t="s">
        <v>112</v>
      </c>
      <c r="E11" s="7"/>
      <c r="F11" s="430" t="s">
        <v>11</v>
      </c>
      <c r="G11" s="431"/>
      <c r="H11" s="426" t="s">
        <v>113</v>
      </c>
      <c r="I11" s="344"/>
      <c r="J11" s="426" t="s">
        <v>114</v>
      </c>
      <c r="K11" s="343"/>
      <c r="L11" s="343"/>
      <c r="M11" s="343"/>
      <c r="N11" s="344"/>
      <c r="O11" s="426" t="s">
        <v>115</v>
      </c>
      <c r="P11" s="343"/>
      <c r="Q11" s="343"/>
      <c r="R11" s="343"/>
      <c r="S11" s="344"/>
      <c r="T11" s="426" t="s">
        <v>116</v>
      </c>
      <c r="U11" s="343"/>
      <c r="V11" s="343"/>
      <c r="W11" s="343"/>
      <c r="X11" s="344"/>
      <c r="Y11" s="426" t="s">
        <v>117</v>
      </c>
      <c r="Z11" s="343"/>
      <c r="AA11" s="343"/>
      <c r="AB11" s="343"/>
      <c r="AC11" s="344"/>
      <c r="AD11" s="426" t="s">
        <v>118</v>
      </c>
      <c r="AE11" s="343"/>
      <c r="AF11" s="343"/>
      <c r="AG11" s="343"/>
      <c r="AH11" s="344"/>
    </row>
    <row r="12" spans="3:34" s="1" customFormat="1" ht="19.95" customHeight="1" thickBot="1" x14ac:dyDescent="0.25">
      <c r="C12" s="5"/>
      <c r="D12" s="6"/>
      <c r="E12" s="7"/>
      <c r="F12" s="441" t="s">
        <v>13</v>
      </c>
      <c r="G12" s="442"/>
      <c r="H12" s="472" t="s">
        <v>45</v>
      </c>
      <c r="I12" s="473"/>
      <c r="J12" s="426" t="s">
        <v>45</v>
      </c>
      <c r="K12" s="343"/>
      <c r="L12" s="343"/>
      <c r="M12" s="343"/>
      <c r="N12" s="344"/>
      <c r="O12" s="426" t="s">
        <v>45</v>
      </c>
      <c r="P12" s="343"/>
      <c r="Q12" s="343"/>
      <c r="R12" s="343"/>
      <c r="S12" s="344"/>
      <c r="T12" s="426" t="s">
        <v>45</v>
      </c>
      <c r="U12" s="343"/>
      <c r="V12" s="343"/>
      <c r="W12" s="343"/>
      <c r="X12" s="344"/>
      <c r="Y12" s="426" t="s">
        <v>45</v>
      </c>
      <c r="Z12" s="343"/>
      <c r="AA12" s="343"/>
      <c r="AB12" s="343"/>
      <c r="AC12" s="344"/>
      <c r="AD12" s="426" t="s">
        <v>45</v>
      </c>
      <c r="AE12" s="343"/>
      <c r="AF12" s="343"/>
      <c r="AG12" s="343"/>
      <c r="AH12" s="344"/>
    </row>
    <row r="13" spans="3:34" s="14" customFormat="1" ht="39.75" customHeight="1" thickBot="1" x14ac:dyDescent="0.25">
      <c r="C13" s="21" t="s">
        <v>14</v>
      </c>
      <c r="D13" s="451" t="s">
        <v>15</v>
      </c>
      <c r="E13" s="452"/>
      <c r="F13" s="22" t="s">
        <v>16</v>
      </c>
      <c r="G13" s="135" t="s">
        <v>17</v>
      </c>
      <c r="H13" s="83" t="s">
        <v>119</v>
      </c>
      <c r="I13" s="27" t="s">
        <v>120</v>
      </c>
      <c r="J13" s="26" t="s">
        <v>121</v>
      </c>
      <c r="K13" s="22" t="s">
        <v>16</v>
      </c>
      <c r="L13" s="22" t="s">
        <v>17</v>
      </c>
      <c r="M13" s="24" t="s">
        <v>119</v>
      </c>
      <c r="N13" s="27" t="s">
        <v>120</v>
      </c>
      <c r="O13" s="26" t="s">
        <v>121</v>
      </c>
      <c r="P13" s="22" t="s">
        <v>16</v>
      </c>
      <c r="Q13" s="22" t="s">
        <v>17</v>
      </c>
      <c r="R13" s="24" t="s">
        <v>119</v>
      </c>
      <c r="S13" s="27" t="s">
        <v>120</v>
      </c>
      <c r="T13" s="26" t="s">
        <v>121</v>
      </c>
      <c r="U13" s="22" t="s">
        <v>16</v>
      </c>
      <c r="V13" s="22" t="s">
        <v>17</v>
      </c>
      <c r="W13" s="24" t="s">
        <v>119</v>
      </c>
      <c r="X13" s="27" t="s">
        <v>120</v>
      </c>
      <c r="Y13" s="26" t="s">
        <v>121</v>
      </c>
      <c r="Z13" s="22" t="s">
        <v>16</v>
      </c>
      <c r="AA13" s="22" t="s">
        <v>17</v>
      </c>
      <c r="AB13" s="23" t="s">
        <v>122</v>
      </c>
      <c r="AC13" s="25" t="s">
        <v>123</v>
      </c>
      <c r="AD13" s="26" t="s">
        <v>121</v>
      </c>
      <c r="AE13" s="22" t="s">
        <v>16</v>
      </c>
      <c r="AF13" s="22" t="s">
        <v>17</v>
      </c>
      <c r="AG13" s="24" t="s">
        <v>119</v>
      </c>
      <c r="AH13" s="27" t="s">
        <v>120</v>
      </c>
    </row>
    <row r="14" spans="3:34" s="18" customFormat="1" ht="25.5" customHeight="1" x14ac:dyDescent="0.2">
      <c r="C14" s="114">
        <v>1</v>
      </c>
      <c r="D14" s="115" t="s">
        <v>124</v>
      </c>
      <c r="E14" s="115" t="s">
        <v>125</v>
      </c>
      <c r="F14" s="116">
        <v>2</v>
      </c>
      <c r="G14" s="116" t="s">
        <v>21</v>
      </c>
      <c r="H14" s="117">
        <v>1536888125</v>
      </c>
      <c r="I14" s="117">
        <f t="shared" ref="I14:I22" si="0">F14*H14</f>
        <v>3073776250</v>
      </c>
      <c r="J14" s="118" t="s">
        <v>126</v>
      </c>
      <c r="K14" s="116">
        <v>2</v>
      </c>
      <c r="L14" s="116" t="s">
        <v>21</v>
      </c>
      <c r="M14" s="82" t="e">
        <f>#REF!</f>
        <v>#REF!</v>
      </c>
      <c r="N14" s="82" t="e">
        <f>K14*M14</f>
        <v>#REF!</v>
      </c>
      <c r="O14" s="118" t="s">
        <v>126</v>
      </c>
      <c r="P14" s="116">
        <v>2</v>
      </c>
      <c r="Q14" s="116" t="s">
        <v>21</v>
      </c>
      <c r="R14" s="82" t="e">
        <f>#REF!</f>
        <v>#REF!</v>
      </c>
      <c r="S14" s="82" t="e">
        <f>P14*R14</f>
        <v>#REF!</v>
      </c>
      <c r="T14" s="118" t="s">
        <v>126</v>
      </c>
      <c r="U14" s="116">
        <v>2</v>
      </c>
      <c r="V14" s="116" t="s">
        <v>21</v>
      </c>
      <c r="W14" s="82" t="e">
        <f>#REF!</f>
        <v>#REF!</v>
      </c>
      <c r="X14" s="82" t="e">
        <f>U14*W14</f>
        <v>#REF!</v>
      </c>
      <c r="Y14" s="118" t="s">
        <v>126</v>
      </c>
      <c r="Z14" s="116">
        <v>2</v>
      </c>
      <c r="AA14" s="116" t="s">
        <v>21</v>
      </c>
      <c r="AB14" s="82" t="e">
        <f>#REF!</f>
        <v>#REF!</v>
      </c>
      <c r="AC14" s="82" t="e">
        <f>Z14*AB14</f>
        <v>#REF!</v>
      </c>
      <c r="AD14" s="118" t="s">
        <v>126</v>
      </c>
      <c r="AE14" s="116">
        <v>2</v>
      </c>
      <c r="AF14" s="116" t="s">
        <v>21</v>
      </c>
      <c r="AG14" s="82" t="e">
        <f>#REF!</f>
        <v>#REF!</v>
      </c>
      <c r="AH14" s="119" t="e">
        <f>AE14*AG14</f>
        <v>#REF!</v>
      </c>
    </row>
    <row r="15" spans="3:34" s="18" customFormat="1" ht="25.5" customHeight="1" x14ac:dyDescent="0.2">
      <c r="C15" s="120">
        <v>2</v>
      </c>
      <c r="D15" s="121" t="s">
        <v>127</v>
      </c>
      <c r="E15" s="121" t="s">
        <v>128</v>
      </c>
      <c r="F15" s="122">
        <v>2</v>
      </c>
      <c r="G15" s="122" t="s">
        <v>21</v>
      </c>
      <c r="H15" s="123">
        <v>940858100</v>
      </c>
      <c r="I15" s="123">
        <f t="shared" si="0"/>
        <v>1881716200</v>
      </c>
      <c r="J15" s="20" t="s">
        <v>126</v>
      </c>
      <c r="K15" s="122">
        <v>2</v>
      </c>
      <c r="L15" s="122" t="s">
        <v>21</v>
      </c>
      <c r="M15" s="112" t="e">
        <f>#REF!</f>
        <v>#REF!</v>
      </c>
      <c r="N15" s="112" t="e">
        <f t="shared" ref="N15:N22" si="1">K15*M15</f>
        <v>#REF!</v>
      </c>
      <c r="O15" s="20" t="s">
        <v>126</v>
      </c>
      <c r="P15" s="122">
        <v>2</v>
      </c>
      <c r="Q15" s="122" t="s">
        <v>21</v>
      </c>
      <c r="R15" s="112" t="e">
        <f>#REF!</f>
        <v>#REF!</v>
      </c>
      <c r="S15" s="112" t="e">
        <f t="shared" ref="S15:S20" si="2">P15*R15</f>
        <v>#REF!</v>
      </c>
      <c r="T15" s="20" t="s">
        <v>126</v>
      </c>
      <c r="U15" s="122">
        <v>2</v>
      </c>
      <c r="V15" s="122" t="s">
        <v>21</v>
      </c>
      <c r="W15" s="112" t="e">
        <f>#REF!</f>
        <v>#REF!</v>
      </c>
      <c r="X15" s="112" t="e">
        <f t="shared" ref="X15:X20" si="3">U15*W15</f>
        <v>#REF!</v>
      </c>
      <c r="Y15" s="20" t="s">
        <v>126</v>
      </c>
      <c r="Z15" s="122">
        <v>2</v>
      </c>
      <c r="AA15" s="122" t="s">
        <v>21</v>
      </c>
      <c r="AB15" s="112" t="e">
        <f>#REF!</f>
        <v>#REF!</v>
      </c>
      <c r="AC15" s="112" t="e">
        <f t="shared" ref="AC15:AC20" si="4">Z15*AB15</f>
        <v>#REF!</v>
      </c>
      <c r="AD15" s="20" t="s">
        <v>126</v>
      </c>
      <c r="AE15" s="122">
        <v>2</v>
      </c>
      <c r="AF15" s="122" t="s">
        <v>21</v>
      </c>
      <c r="AG15" s="112" t="e">
        <f>#REF!</f>
        <v>#REF!</v>
      </c>
      <c r="AH15" s="28" t="e">
        <f t="shared" ref="AH15:AH22" si="5">AE15*AG15</f>
        <v>#REF!</v>
      </c>
    </row>
    <row r="16" spans="3:34" s="18" customFormat="1" ht="25.5" customHeight="1" x14ac:dyDescent="0.2">
      <c r="C16" s="120">
        <v>3</v>
      </c>
      <c r="D16" s="121" t="s">
        <v>129</v>
      </c>
      <c r="E16" s="121" t="s">
        <v>130</v>
      </c>
      <c r="F16" s="122">
        <v>2</v>
      </c>
      <c r="G16" s="122" t="s">
        <v>21</v>
      </c>
      <c r="H16" s="123">
        <v>849869320</v>
      </c>
      <c r="I16" s="123">
        <f t="shared" si="0"/>
        <v>1699738640</v>
      </c>
      <c r="J16" s="20" t="s">
        <v>126</v>
      </c>
      <c r="K16" s="122">
        <v>2</v>
      </c>
      <c r="L16" s="122" t="s">
        <v>21</v>
      </c>
      <c r="M16" s="112" t="e">
        <f>#REF!</f>
        <v>#REF!</v>
      </c>
      <c r="N16" s="112" t="e">
        <f t="shared" si="1"/>
        <v>#REF!</v>
      </c>
      <c r="O16" s="20" t="s">
        <v>126</v>
      </c>
      <c r="P16" s="122">
        <v>2</v>
      </c>
      <c r="Q16" s="122" t="s">
        <v>21</v>
      </c>
      <c r="R16" s="112" t="e">
        <f>#REF!</f>
        <v>#REF!</v>
      </c>
      <c r="S16" s="112" t="e">
        <f t="shared" si="2"/>
        <v>#REF!</v>
      </c>
      <c r="T16" s="20" t="s">
        <v>126</v>
      </c>
      <c r="U16" s="122">
        <v>2</v>
      </c>
      <c r="V16" s="122" t="s">
        <v>21</v>
      </c>
      <c r="W16" s="112" t="e">
        <f>#REF!</f>
        <v>#REF!</v>
      </c>
      <c r="X16" s="112" t="e">
        <f t="shared" si="3"/>
        <v>#REF!</v>
      </c>
      <c r="Y16" s="20" t="s">
        <v>126</v>
      </c>
      <c r="Z16" s="122">
        <v>2</v>
      </c>
      <c r="AA16" s="122" t="s">
        <v>21</v>
      </c>
      <c r="AB16" s="112" t="e">
        <f>#REF!</f>
        <v>#REF!</v>
      </c>
      <c r="AC16" s="112" t="e">
        <f t="shared" si="4"/>
        <v>#REF!</v>
      </c>
      <c r="AD16" s="20" t="s">
        <v>126</v>
      </c>
      <c r="AE16" s="122">
        <v>2</v>
      </c>
      <c r="AF16" s="122" t="s">
        <v>21</v>
      </c>
      <c r="AG16" s="112" t="e">
        <f>#REF!</f>
        <v>#REF!</v>
      </c>
      <c r="AH16" s="28" t="e">
        <f t="shared" si="5"/>
        <v>#REF!</v>
      </c>
    </row>
    <row r="17" spans="3:37" s="18" customFormat="1" ht="25.5" customHeight="1" x14ac:dyDescent="0.2">
      <c r="C17" s="120">
        <v>4</v>
      </c>
      <c r="D17" s="121" t="s">
        <v>131</v>
      </c>
      <c r="E17" s="121" t="s">
        <v>125</v>
      </c>
      <c r="F17" s="122">
        <v>2</v>
      </c>
      <c r="G17" s="122" t="s">
        <v>21</v>
      </c>
      <c r="H17" s="123">
        <v>1462621000</v>
      </c>
      <c r="I17" s="123">
        <f t="shared" si="0"/>
        <v>2925242000</v>
      </c>
      <c r="J17" s="20" t="s">
        <v>126</v>
      </c>
      <c r="K17" s="122">
        <v>2</v>
      </c>
      <c r="L17" s="122" t="s">
        <v>21</v>
      </c>
      <c r="M17" s="112" t="e">
        <f>#REF!</f>
        <v>#REF!</v>
      </c>
      <c r="N17" s="112" t="e">
        <f t="shared" si="1"/>
        <v>#REF!</v>
      </c>
      <c r="O17" s="20" t="s">
        <v>126</v>
      </c>
      <c r="P17" s="122">
        <v>2</v>
      </c>
      <c r="Q17" s="122" t="s">
        <v>21</v>
      </c>
      <c r="R17" s="112" t="e">
        <f>#REF!</f>
        <v>#REF!</v>
      </c>
      <c r="S17" s="112" t="e">
        <f t="shared" si="2"/>
        <v>#REF!</v>
      </c>
      <c r="T17" s="20" t="s">
        <v>126</v>
      </c>
      <c r="U17" s="122">
        <v>2</v>
      </c>
      <c r="V17" s="122" t="s">
        <v>21</v>
      </c>
      <c r="W17" s="112" t="e">
        <f>#REF!</f>
        <v>#REF!</v>
      </c>
      <c r="X17" s="112" t="e">
        <f t="shared" si="3"/>
        <v>#REF!</v>
      </c>
      <c r="Y17" s="20" t="s">
        <v>126</v>
      </c>
      <c r="Z17" s="122">
        <v>2</v>
      </c>
      <c r="AA17" s="122" t="s">
        <v>21</v>
      </c>
      <c r="AB17" s="112" t="e">
        <f>#REF!</f>
        <v>#REF!</v>
      </c>
      <c r="AC17" s="112" t="e">
        <f t="shared" si="4"/>
        <v>#REF!</v>
      </c>
      <c r="AD17" s="20" t="s">
        <v>126</v>
      </c>
      <c r="AE17" s="122">
        <v>2</v>
      </c>
      <c r="AF17" s="122" t="s">
        <v>21</v>
      </c>
      <c r="AG17" s="112" t="e">
        <f>#REF!</f>
        <v>#REF!</v>
      </c>
      <c r="AH17" s="28" t="e">
        <f t="shared" si="5"/>
        <v>#REF!</v>
      </c>
    </row>
    <row r="18" spans="3:37" s="18" customFormat="1" ht="25.5" customHeight="1" x14ac:dyDescent="0.2">
      <c r="C18" s="120">
        <v>5</v>
      </c>
      <c r="D18" s="121" t="s">
        <v>132</v>
      </c>
      <c r="E18" s="121" t="s">
        <v>125</v>
      </c>
      <c r="F18" s="122">
        <v>2</v>
      </c>
      <c r="G18" s="122" t="s">
        <v>21</v>
      </c>
      <c r="H18" s="123">
        <v>1022259270</v>
      </c>
      <c r="I18" s="123">
        <f t="shared" si="0"/>
        <v>2044518540</v>
      </c>
      <c r="J18" s="20" t="s">
        <v>126</v>
      </c>
      <c r="K18" s="122">
        <v>2</v>
      </c>
      <c r="L18" s="122" t="s">
        <v>21</v>
      </c>
      <c r="M18" s="112" t="e">
        <f>#REF!</f>
        <v>#REF!</v>
      </c>
      <c r="N18" s="112" t="e">
        <f t="shared" si="1"/>
        <v>#REF!</v>
      </c>
      <c r="O18" s="20" t="s">
        <v>126</v>
      </c>
      <c r="P18" s="122">
        <v>2</v>
      </c>
      <c r="Q18" s="122" t="s">
        <v>21</v>
      </c>
      <c r="R18" s="112" t="e">
        <f>#REF!</f>
        <v>#REF!</v>
      </c>
      <c r="S18" s="112" t="e">
        <f t="shared" si="2"/>
        <v>#REF!</v>
      </c>
      <c r="T18" s="20" t="s">
        <v>126</v>
      </c>
      <c r="U18" s="122">
        <v>2</v>
      </c>
      <c r="V18" s="122" t="s">
        <v>21</v>
      </c>
      <c r="W18" s="112" t="e">
        <f>#REF!</f>
        <v>#REF!</v>
      </c>
      <c r="X18" s="112" t="e">
        <f t="shared" si="3"/>
        <v>#REF!</v>
      </c>
      <c r="Y18" s="20" t="s">
        <v>126</v>
      </c>
      <c r="Z18" s="122">
        <v>2</v>
      </c>
      <c r="AA18" s="122" t="s">
        <v>21</v>
      </c>
      <c r="AB18" s="112" t="e">
        <f>#REF!</f>
        <v>#REF!</v>
      </c>
      <c r="AC18" s="112" t="e">
        <f t="shared" si="4"/>
        <v>#REF!</v>
      </c>
      <c r="AD18" s="20" t="s">
        <v>126</v>
      </c>
      <c r="AE18" s="122">
        <v>2</v>
      </c>
      <c r="AF18" s="122" t="s">
        <v>21</v>
      </c>
      <c r="AG18" s="112" t="e">
        <f>#REF!</f>
        <v>#REF!</v>
      </c>
      <c r="AH18" s="28" t="e">
        <f t="shared" si="5"/>
        <v>#REF!</v>
      </c>
    </row>
    <row r="19" spans="3:37" s="18" customFormat="1" ht="25.5" customHeight="1" x14ac:dyDescent="0.2">
      <c r="C19" s="120">
        <v>6</v>
      </c>
      <c r="D19" s="121" t="s">
        <v>133</v>
      </c>
      <c r="E19" s="121" t="s">
        <v>128</v>
      </c>
      <c r="F19" s="122">
        <v>2</v>
      </c>
      <c r="G19" s="122" t="s">
        <v>21</v>
      </c>
      <c r="H19" s="123">
        <v>940858100</v>
      </c>
      <c r="I19" s="123">
        <f t="shared" si="0"/>
        <v>1881716200</v>
      </c>
      <c r="J19" s="20" t="s">
        <v>126</v>
      </c>
      <c r="K19" s="122">
        <v>2</v>
      </c>
      <c r="L19" s="122" t="s">
        <v>21</v>
      </c>
      <c r="M19" s="112" t="e">
        <f>#REF!</f>
        <v>#REF!</v>
      </c>
      <c r="N19" s="112" t="e">
        <f t="shared" si="1"/>
        <v>#REF!</v>
      </c>
      <c r="O19" s="20" t="s">
        <v>126</v>
      </c>
      <c r="P19" s="122">
        <v>2</v>
      </c>
      <c r="Q19" s="122" t="s">
        <v>21</v>
      </c>
      <c r="R19" s="112" t="e">
        <f>#REF!</f>
        <v>#REF!</v>
      </c>
      <c r="S19" s="112" t="e">
        <f t="shared" si="2"/>
        <v>#REF!</v>
      </c>
      <c r="T19" s="20" t="s">
        <v>126</v>
      </c>
      <c r="U19" s="122">
        <v>2</v>
      </c>
      <c r="V19" s="122" t="s">
        <v>21</v>
      </c>
      <c r="W19" s="112" t="e">
        <f>#REF!</f>
        <v>#REF!</v>
      </c>
      <c r="X19" s="112" t="e">
        <f t="shared" si="3"/>
        <v>#REF!</v>
      </c>
      <c r="Y19" s="20" t="s">
        <v>126</v>
      </c>
      <c r="Z19" s="122">
        <v>2</v>
      </c>
      <c r="AA19" s="122" t="s">
        <v>21</v>
      </c>
      <c r="AB19" s="112" t="e">
        <f>#REF!</f>
        <v>#REF!</v>
      </c>
      <c r="AC19" s="112" t="e">
        <f t="shared" si="4"/>
        <v>#REF!</v>
      </c>
      <c r="AD19" s="20" t="s">
        <v>126</v>
      </c>
      <c r="AE19" s="122">
        <v>2</v>
      </c>
      <c r="AF19" s="122" t="s">
        <v>21</v>
      </c>
      <c r="AG19" s="112" t="e">
        <f>#REF!</f>
        <v>#REF!</v>
      </c>
      <c r="AH19" s="28" t="e">
        <f t="shared" si="5"/>
        <v>#REF!</v>
      </c>
    </row>
    <row r="20" spans="3:37" s="18" customFormat="1" ht="25.5" customHeight="1" x14ac:dyDescent="0.2">
      <c r="C20" s="120">
        <v>7</v>
      </c>
      <c r="D20" s="121" t="s">
        <v>134</v>
      </c>
      <c r="E20" s="121" t="s">
        <v>130</v>
      </c>
      <c r="F20" s="122">
        <v>2</v>
      </c>
      <c r="G20" s="122" t="s">
        <v>21</v>
      </c>
      <c r="H20" s="123">
        <v>959971390</v>
      </c>
      <c r="I20" s="123">
        <f t="shared" si="0"/>
        <v>1919942780</v>
      </c>
      <c r="J20" s="20" t="s">
        <v>126</v>
      </c>
      <c r="K20" s="122">
        <v>2</v>
      </c>
      <c r="L20" s="122" t="s">
        <v>21</v>
      </c>
      <c r="M20" s="112" t="e">
        <f>#REF!</f>
        <v>#REF!</v>
      </c>
      <c r="N20" s="112" t="e">
        <f t="shared" si="1"/>
        <v>#REF!</v>
      </c>
      <c r="O20" s="20" t="s">
        <v>126</v>
      </c>
      <c r="P20" s="122">
        <v>2</v>
      </c>
      <c r="Q20" s="122" t="s">
        <v>21</v>
      </c>
      <c r="R20" s="112" t="e">
        <f>#REF!</f>
        <v>#REF!</v>
      </c>
      <c r="S20" s="112" t="e">
        <f t="shared" si="2"/>
        <v>#REF!</v>
      </c>
      <c r="T20" s="20" t="s">
        <v>126</v>
      </c>
      <c r="U20" s="122">
        <v>2</v>
      </c>
      <c r="V20" s="122" t="s">
        <v>21</v>
      </c>
      <c r="W20" s="112" t="e">
        <f>#REF!</f>
        <v>#REF!</v>
      </c>
      <c r="X20" s="112" t="e">
        <f t="shared" si="3"/>
        <v>#REF!</v>
      </c>
      <c r="Y20" s="20" t="s">
        <v>126</v>
      </c>
      <c r="Z20" s="122">
        <v>2</v>
      </c>
      <c r="AA20" s="122" t="s">
        <v>21</v>
      </c>
      <c r="AB20" s="112" t="e">
        <f>#REF!</f>
        <v>#REF!</v>
      </c>
      <c r="AC20" s="112" t="e">
        <f t="shared" si="4"/>
        <v>#REF!</v>
      </c>
      <c r="AD20" s="20" t="s">
        <v>126</v>
      </c>
      <c r="AE20" s="122">
        <v>2</v>
      </c>
      <c r="AF20" s="122" t="s">
        <v>21</v>
      </c>
      <c r="AG20" s="112" t="e">
        <f>#REF!</f>
        <v>#REF!</v>
      </c>
      <c r="AH20" s="28" t="e">
        <f>AE20*AG20</f>
        <v>#REF!</v>
      </c>
    </row>
    <row r="21" spans="3:37" s="18" customFormat="1" ht="25.5" customHeight="1" x14ac:dyDescent="0.2">
      <c r="C21" s="70">
        <v>8</v>
      </c>
      <c r="D21" s="124" t="s">
        <v>135</v>
      </c>
      <c r="E21" s="19"/>
      <c r="F21" s="19">
        <v>1</v>
      </c>
      <c r="G21" s="19" t="s">
        <v>136</v>
      </c>
      <c r="H21" s="123" t="e">
        <f>#REF!</f>
        <v>#REF!</v>
      </c>
      <c r="I21" s="112" t="s">
        <v>137</v>
      </c>
      <c r="J21" s="20"/>
      <c r="K21" s="19">
        <v>1</v>
      </c>
      <c r="L21" s="19" t="s">
        <v>136</v>
      </c>
      <c r="M21" s="112" t="e">
        <f>#REF!</f>
        <v>#REF!</v>
      </c>
      <c r="N21" s="112" t="s">
        <v>137</v>
      </c>
      <c r="O21" s="20"/>
      <c r="P21" s="19">
        <v>1</v>
      </c>
      <c r="Q21" s="19" t="s">
        <v>136</v>
      </c>
      <c r="R21" s="112" t="e">
        <f>#REF!</f>
        <v>#REF!</v>
      </c>
      <c r="S21" s="113">
        <f>28324000+16380000+12968000+19794000+18428000+16380000+16380000</f>
        <v>128654000</v>
      </c>
      <c r="T21" s="20"/>
      <c r="U21" s="19">
        <v>1</v>
      </c>
      <c r="V21" s="19" t="s">
        <v>136</v>
      </c>
      <c r="W21" s="112" t="e">
        <f>#REF!</f>
        <v>#REF!</v>
      </c>
      <c r="X21" s="112" t="s">
        <v>137</v>
      </c>
      <c r="Y21" s="20"/>
      <c r="Z21" s="19">
        <v>1</v>
      </c>
      <c r="AA21" s="19" t="s">
        <v>136</v>
      </c>
      <c r="AB21" s="112" t="e">
        <f>#REF!</f>
        <v>#REF!</v>
      </c>
      <c r="AC21" s="112" t="s">
        <v>137</v>
      </c>
      <c r="AD21" s="20"/>
      <c r="AE21" s="19">
        <v>1</v>
      </c>
      <c r="AF21" s="19" t="s">
        <v>136</v>
      </c>
      <c r="AG21" s="112" t="e">
        <f>#REF!</f>
        <v>#REF!</v>
      </c>
      <c r="AH21" s="28" t="s">
        <v>137</v>
      </c>
    </row>
    <row r="22" spans="3:37" s="18" customFormat="1" ht="25.5" customHeight="1" x14ac:dyDescent="0.2">
      <c r="C22" s="70">
        <v>9</v>
      </c>
      <c r="D22" s="124" t="s">
        <v>138</v>
      </c>
      <c r="E22" s="19"/>
      <c r="F22" s="19">
        <v>1</v>
      </c>
      <c r="G22" s="19" t="s">
        <v>136</v>
      </c>
      <c r="H22" s="123" t="e">
        <f>#REF!</f>
        <v>#REF!</v>
      </c>
      <c r="I22" s="123" t="e">
        <f t="shared" si="0"/>
        <v>#REF!</v>
      </c>
      <c r="J22" s="20"/>
      <c r="K22" s="19">
        <v>1</v>
      </c>
      <c r="L22" s="19" t="s">
        <v>136</v>
      </c>
      <c r="M22" s="112">
        <v>175000000</v>
      </c>
      <c r="N22" s="112">
        <f t="shared" si="1"/>
        <v>175000000</v>
      </c>
      <c r="O22" s="20"/>
      <c r="P22" s="19">
        <v>1</v>
      </c>
      <c r="Q22" s="19" t="s">
        <v>136</v>
      </c>
      <c r="R22" s="112" t="e">
        <f>#REF!</f>
        <v>#REF!</v>
      </c>
      <c r="S22" s="112" t="s">
        <v>137</v>
      </c>
      <c r="T22" s="20"/>
      <c r="U22" s="19">
        <v>1</v>
      </c>
      <c r="V22" s="19" t="s">
        <v>136</v>
      </c>
      <c r="W22" s="112" t="e">
        <f>#REF!</f>
        <v>#REF!</v>
      </c>
      <c r="X22" s="112" t="s">
        <v>137</v>
      </c>
      <c r="Y22" s="20"/>
      <c r="Z22" s="19">
        <v>1</v>
      </c>
      <c r="AA22" s="19" t="s">
        <v>136</v>
      </c>
      <c r="AB22" s="112" t="e">
        <f>#REF!</f>
        <v>#REF!</v>
      </c>
      <c r="AC22" s="112" t="s">
        <v>137</v>
      </c>
      <c r="AD22" s="20"/>
      <c r="AE22" s="19">
        <v>1</v>
      </c>
      <c r="AF22" s="19" t="s">
        <v>136</v>
      </c>
      <c r="AG22" s="112" t="e">
        <f>#REF!</f>
        <v>#REF!</v>
      </c>
      <c r="AH22" s="28" t="e">
        <f t="shared" si="5"/>
        <v>#REF!</v>
      </c>
    </row>
    <row r="23" spans="3:37" s="18" customFormat="1" ht="25.5" customHeight="1" x14ac:dyDescent="0.2">
      <c r="C23" s="70">
        <v>10</v>
      </c>
      <c r="D23" s="124" t="s">
        <v>139</v>
      </c>
      <c r="E23" s="19"/>
      <c r="F23" s="19">
        <v>1</v>
      </c>
      <c r="G23" s="19" t="s">
        <v>136</v>
      </c>
      <c r="H23" s="123">
        <v>150000000</v>
      </c>
      <c r="I23" s="112" t="s">
        <v>140</v>
      </c>
      <c r="J23" s="20"/>
      <c r="K23" s="19">
        <v>1</v>
      </c>
      <c r="L23" s="19" t="s">
        <v>136</v>
      </c>
      <c r="M23" s="112" t="e">
        <f>#REF!</f>
        <v>#REF!</v>
      </c>
      <c r="N23" s="112" t="s">
        <v>140</v>
      </c>
      <c r="O23" s="20"/>
      <c r="P23" s="19">
        <v>1</v>
      </c>
      <c r="Q23" s="19" t="s">
        <v>136</v>
      </c>
      <c r="R23" s="112" t="e">
        <f>#REF!</f>
        <v>#REF!</v>
      </c>
      <c r="S23" s="112" t="s">
        <v>140</v>
      </c>
      <c r="T23" s="20"/>
      <c r="U23" s="19">
        <v>1</v>
      </c>
      <c r="V23" s="19" t="s">
        <v>136</v>
      </c>
      <c r="W23" s="112" t="e">
        <f>#REF!</f>
        <v>#REF!</v>
      </c>
      <c r="X23" s="112" t="s">
        <v>140</v>
      </c>
      <c r="Y23" s="20"/>
      <c r="Z23" s="19">
        <v>1</v>
      </c>
      <c r="AA23" s="19" t="s">
        <v>136</v>
      </c>
      <c r="AB23" s="112" t="e">
        <f>#REF!</f>
        <v>#REF!</v>
      </c>
      <c r="AC23" s="112" t="s">
        <v>141</v>
      </c>
      <c r="AD23" s="20"/>
      <c r="AE23" s="19">
        <v>1</v>
      </c>
      <c r="AF23" s="19" t="s">
        <v>136</v>
      </c>
      <c r="AG23" s="112" t="e">
        <f>#REF!</f>
        <v>#REF!</v>
      </c>
      <c r="AH23" s="28" t="s">
        <v>140</v>
      </c>
    </row>
    <row r="24" spans="3:37" ht="19.95" customHeight="1" thickBot="1" x14ac:dyDescent="0.25">
      <c r="C24" s="55"/>
      <c r="D24" s="125"/>
      <c r="E24" s="125"/>
      <c r="F24" s="56"/>
      <c r="G24" s="56"/>
      <c r="H24" s="126"/>
      <c r="I24" s="126"/>
      <c r="J24" s="125"/>
      <c r="K24" s="56"/>
      <c r="L24" s="56"/>
      <c r="M24" s="57"/>
      <c r="N24" s="57"/>
      <c r="O24" s="125"/>
      <c r="P24" s="56"/>
      <c r="Q24" s="56"/>
      <c r="R24" s="57"/>
      <c r="S24" s="57"/>
      <c r="T24" s="125"/>
      <c r="U24" s="56"/>
      <c r="V24" s="56"/>
      <c r="W24" s="57"/>
      <c r="X24" s="57"/>
      <c r="Y24" s="125"/>
      <c r="Z24" s="56"/>
      <c r="AA24" s="56"/>
      <c r="AB24" s="57"/>
      <c r="AC24" s="57"/>
      <c r="AD24" s="125"/>
      <c r="AE24" s="56"/>
      <c r="AF24" s="56"/>
      <c r="AG24" s="57"/>
      <c r="AH24" s="127"/>
    </row>
    <row r="25" spans="3:37" ht="53.55" customHeight="1" x14ac:dyDescent="0.2">
      <c r="C25" s="453" t="s">
        <v>22</v>
      </c>
      <c r="D25" s="454"/>
      <c r="E25" s="454"/>
      <c r="F25" s="454"/>
      <c r="G25" s="454"/>
      <c r="H25" s="438" t="s">
        <v>23</v>
      </c>
      <c r="I25" s="440"/>
      <c r="J25" s="438" t="s">
        <v>142</v>
      </c>
      <c r="K25" s="439"/>
      <c r="L25" s="439"/>
      <c r="M25" s="439"/>
      <c r="N25" s="440"/>
      <c r="O25" s="435" t="s">
        <v>24</v>
      </c>
      <c r="P25" s="436"/>
      <c r="Q25" s="436"/>
      <c r="R25" s="436"/>
      <c r="S25" s="437"/>
      <c r="T25" s="435" t="s">
        <v>143</v>
      </c>
      <c r="U25" s="436"/>
      <c r="V25" s="436"/>
      <c r="W25" s="436"/>
      <c r="X25" s="437"/>
      <c r="Y25" s="438" t="s">
        <v>144</v>
      </c>
      <c r="Z25" s="439"/>
      <c r="AA25" s="439"/>
      <c r="AB25" s="439"/>
      <c r="AC25" s="440"/>
      <c r="AD25" s="435" t="s">
        <v>145</v>
      </c>
      <c r="AE25" s="436"/>
      <c r="AF25" s="436"/>
      <c r="AG25" s="436"/>
      <c r="AH25" s="437"/>
    </row>
    <row r="26" spans="3:37" ht="19.95" customHeight="1" x14ac:dyDescent="0.2">
      <c r="C26" s="443" t="s">
        <v>25</v>
      </c>
      <c r="D26" s="444"/>
      <c r="E26" s="444"/>
      <c r="F26" s="444"/>
      <c r="G26" s="444"/>
      <c r="H26" s="445" t="s">
        <v>26</v>
      </c>
      <c r="I26" s="446"/>
      <c r="J26" s="445" t="s">
        <v>146</v>
      </c>
      <c r="K26" s="447"/>
      <c r="L26" s="447"/>
      <c r="M26" s="447"/>
      <c r="N26" s="446"/>
      <c r="O26" s="445" t="s">
        <v>27</v>
      </c>
      <c r="P26" s="447"/>
      <c r="Q26" s="447"/>
      <c r="R26" s="447"/>
      <c r="S26" s="446"/>
      <c r="T26" s="445" t="s">
        <v>147</v>
      </c>
      <c r="U26" s="447"/>
      <c r="V26" s="447"/>
      <c r="W26" s="447"/>
      <c r="X26" s="446"/>
      <c r="Y26" s="445" t="s">
        <v>148</v>
      </c>
      <c r="Z26" s="447"/>
      <c r="AA26" s="447"/>
      <c r="AB26" s="447"/>
      <c r="AC26" s="446"/>
      <c r="AD26" s="448" t="s">
        <v>149</v>
      </c>
      <c r="AE26" s="449"/>
      <c r="AF26" s="449"/>
      <c r="AG26" s="449"/>
      <c r="AH26" s="450"/>
    </row>
    <row r="27" spans="3:37" ht="19.95" customHeight="1" x14ac:dyDescent="0.2">
      <c r="C27" s="133"/>
      <c r="D27" s="134"/>
      <c r="E27" s="134"/>
      <c r="F27" s="134"/>
      <c r="G27" s="134" t="s">
        <v>28</v>
      </c>
      <c r="H27" s="445" t="s">
        <v>150</v>
      </c>
      <c r="I27" s="446"/>
      <c r="J27" s="445" t="s">
        <v>151</v>
      </c>
      <c r="K27" s="447"/>
      <c r="L27" s="447"/>
      <c r="M27" s="447"/>
      <c r="N27" s="446"/>
      <c r="O27" s="445" t="s">
        <v>30</v>
      </c>
      <c r="P27" s="447"/>
      <c r="Q27" s="447"/>
      <c r="R27" s="447"/>
      <c r="S27" s="446"/>
      <c r="T27" s="445" t="s">
        <v>152</v>
      </c>
      <c r="U27" s="447"/>
      <c r="V27" s="447"/>
      <c r="W27" s="447"/>
      <c r="X27" s="446"/>
      <c r="Y27" s="445" t="s">
        <v>153</v>
      </c>
      <c r="Z27" s="447"/>
      <c r="AA27" s="447"/>
      <c r="AB27" s="447"/>
      <c r="AC27" s="446"/>
      <c r="AD27" s="445" t="s">
        <v>154</v>
      </c>
      <c r="AE27" s="447"/>
      <c r="AF27" s="447"/>
      <c r="AG27" s="447"/>
      <c r="AH27" s="446"/>
    </row>
    <row r="28" spans="3:37" ht="19.95" customHeight="1" x14ac:dyDescent="0.2">
      <c r="C28" s="443" t="s">
        <v>31</v>
      </c>
      <c r="D28" s="444"/>
      <c r="E28" s="444"/>
      <c r="F28" s="444"/>
      <c r="G28" s="444"/>
      <c r="H28" s="445"/>
      <c r="I28" s="446"/>
      <c r="J28" s="455"/>
      <c r="K28" s="456"/>
      <c r="L28" s="456"/>
      <c r="M28" s="456"/>
      <c r="N28" s="457"/>
      <c r="O28" s="455"/>
      <c r="P28" s="456"/>
      <c r="Q28" s="456"/>
      <c r="R28" s="456"/>
      <c r="S28" s="457"/>
      <c r="T28" s="455"/>
      <c r="U28" s="456"/>
      <c r="V28" s="456"/>
      <c r="W28" s="456"/>
      <c r="X28" s="457"/>
      <c r="Y28" s="455"/>
      <c r="Z28" s="456"/>
      <c r="AA28" s="456"/>
      <c r="AB28" s="456"/>
      <c r="AC28" s="457"/>
      <c r="AD28" s="455"/>
      <c r="AE28" s="456"/>
      <c r="AF28" s="456"/>
      <c r="AG28" s="456"/>
      <c r="AH28" s="457"/>
    </row>
    <row r="29" spans="3:37" ht="19.95" customHeight="1" thickBot="1" x14ac:dyDescent="0.25">
      <c r="C29" s="30"/>
      <c r="D29" s="31"/>
      <c r="E29" s="31"/>
      <c r="F29" s="31"/>
      <c r="G29" s="31"/>
      <c r="H29" s="464"/>
      <c r="I29" s="465"/>
      <c r="J29" s="493"/>
      <c r="K29" s="494"/>
      <c r="L29" s="494"/>
      <c r="M29" s="494"/>
      <c r="N29" s="495"/>
      <c r="O29" s="493"/>
      <c r="P29" s="494"/>
      <c r="Q29" s="494"/>
      <c r="R29" s="494"/>
      <c r="S29" s="495"/>
      <c r="T29" s="493"/>
      <c r="U29" s="494"/>
      <c r="V29" s="494"/>
      <c r="W29" s="494"/>
      <c r="X29" s="495"/>
      <c r="Y29" s="493"/>
      <c r="Z29" s="494"/>
      <c r="AA29" s="494"/>
      <c r="AB29" s="494"/>
      <c r="AC29" s="495"/>
      <c r="AD29" s="493"/>
      <c r="AE29" s="494"/>
      <c r="AF29" s="494"/>
      <c r="AG29" s="494"/>
      <c r="AH29" s="495"/>
    </row>
    <row r="30" spans="3:37" s="18" customFormat="1" ht="19.95" customHeight="1" x14ac:dyDescent="0.2">
      <c r="C30" s="458" t="s">
        <v>32</v>
      </c>
      <c r="D30" s="459"/>
      <c r="E30" s="459"/>
      <c r="F30" s="459"/>
      <c r="G30" s="459"/>
      <c r="H30" s="58"/>
      <c r="I30" s="72" t="e">
        <f>SUM(I14:I24)</f>
        <v>#REF!</v>
      </c>
      <c r="J30" s="74"/>
      <c r="K30" s="75"/>
      <c r="L30" s="75"/>
      <c r="M30" s="75"/>
      <c r="N30" s="72" t="e">
        <f>SUM(N14:N24)</f>
        <v>#REF!</v>
      </c>
      <c r="O30" s="74"/>
      <c r="P30" s="75"/>
      <c r="Q30" s="75"/>
      <c r="R30" s="75"/>
      <c r="S30" s="72" t="e">
        <f>SUM(S14:S24)</f>
        <v>#REF!</v>
      </c>
      <c r="T30" s="74"/>
      <c r="U30" s="75"/>
      <c r="V30" s="75"/>
      <c r="W30" s="75"/>
      <c r="X30" s="72" t="e">
        <f>SUM(X14:X24)</f>
        <v>#REF!</v>
      </c>
      <c r="Y30" s="74"/>
      <c r="Z30" s="75"/>
      <c r="AA30" s="75"/>
      <c r="AB30" s="75"/>
      <c r="AC30" s="72" t="e">
        <f>SUM(AC14:AC24)</f>
        <v>#REF!</v>
      </c>
      <c r="AD30" s="74"/>
      <c r="AE30" s="75"/>
      <c r="AF30" s="75"/>
      <c r="AG30" s="75"/>
      <c r="AH30" s="72" t="e">
        <f>SUM(AH14:AH24)</f>
        <v>#REF!</v>
      </c>
      <c r="AK30" s="64">
        <v>11656207080</v>
      </c>
    </row>
    <row r="31" spans="3:37" s="18" customFormat="1" ht="19.95" customHeight="1" x14ac:dyDescent="0.2">
      <c r="C31" s="460" t="s">
        <v>33</v>
      </c>
      <c r="D31" s="461"/>
      <c r="E31" s="461"/>
      <c r="F31" s="461"/>
      <c r="G31" s="461"/>
      <c r="H31" s="59"/>
      <c r="I31" s="78" t="e">
        <f>I30*0.1</f>
        <v>#REF!</v>
      </c>
      <c r="J31" s="79"/>
      <c r="K31" s="80"/>
      <c r="L31" s="80"/>
      <c r="M31" s="80"/>
      <c r="N31" s="78" t="e">
        <f>N30*0.1</f>
        <v>#REF!</v>
      </c>
      <c r="O31" s="79"/>
      <c r="P31" s="80"/>
      <c r="Q31" s="80"/>
      <c r="R31" s="80"/>
      <c r="S31" s="78" t="e">
        <f>S30*0.1*0</f>
        <v>#REF!</v>
      </c>
      <c r="T31" s="79"/>
      <c r="U31" s="80"/>
      <c r="V31" s="80"/>
      <c r="W31" s="80"/>
      <c r="X31" s="78" t="e">
        <f>X30*0.1</f>
        <v>#REF!</v>
      </c>
      <c r="Y31" s="79"/>
      <c r="Z31" s="80"/>
      <c r="AA31" s="80"/>
      <c r="AB31" s="80"/>
      <c r="AC31" s="78" t="e">
        <f>AC30*0.1*0</f>
        <v>#REF!</v>
      </c>
      <c r="AD31" s="79"/>
      <c r="AE31" s="80"/>
      <c r="AF31" s="80"/>
      <c r="AG31" s="80"/>
      <c r="AH31" s="78" t="e">
        <f>AH30*0.1</f>
        <v>#REF!</v>
      </c>
    </row>
    <row r="32" spans="3:37" s="18" customFormat="1" ht="19.95" customHeight="1" x14ac:dyDescent="0.2">
      <c r="C32" s="460" t="s">
        <v>34</v>
      </c>
      <c r="D32" s="461"/>
      <c r="E32" s="461"/>
      <c r="F32" s="461"/>
      <c r="G32" s="461"/>
      <c r="H32" s="32"/>
      <c r="I32" s="81"/>
      <c r="J32" s="79"/>
      <c r="K32" s="80"/>
      <c r="L32" s="80"/>
      <c r="M32" s="80"/>
      <c r="N32" s="81"/>
      <c r="O32" s="79"/>
      <c r="P32" s="80"/>
      <c r="Q32" s="80"/>
      <c r="R32" s="80"/>
      <c r="S32" s="81"/>
      <c r="T32" s="79"/>
      <c r="U32" s="80"/>
      <c r="V32" s="80"/>
      <c r="W32" s="80"/>
      <c r="X32" s="81"/>
      <c r="Y32" s="79"/>
      <c r="Z32" s="80"/>
      <c r="AA32" s="80"/>
      <c r="AB32" s="80"/>
      <c r="AC32" s="81"/>
      <c r="AD32" s="79"/>
      <c r="AE32" s="80"/>
      <c r="AF32" s="80"/>
      <c r="AG32" s="80"/>
      <c r="AH32" s="81"/>
    </row>
    <row r="33" spans="3:36" s="14" customFormat="1" ht="19.95" customHeight="1" x14ac:dyDescent="0.2">
      <c r="C33" s="462" t="s">
        <v>35</v>
      </c>
      <c r="D33" s="463"/>
      <c r="E33" s="463"/>
      <c r="F33" s="463"/>
      <c r="G33" s="463"/>
      <c r="H33" s="60"/>
      <c r="I33" s="73" t="e">
        <f>SUM(I30:I32)</f>
        <v>#REF!</v>
      </c>
      <c r="J33" s="76"/>
      <c r="K33" s="77"/>
      <c r="L33" s="77"/>
      <c r="M33" s="77"/>
      <c r="N33" s="73" t="e">
        <f>SUM(N30:N32)</f>
        <v>#REF!</v>
      </c>
      <c r="O33" s="76"/>
      <c r="P33" s="77"/>
      <c r="Q33" s="77"/>
      <c r="R33" s="77"/>
      <c r="S33" s="73" t="e">
        <f>SUM(S30:S32)</f>
        <v>#REF!</v>
      </c>
      <c r="T33" s="76"/>
      <c r="U33" s="77"/>
      <c r="V33" s="77"/>
      <c r="W33" s="77"/>
      <c r="X33" s="73" t="e">
        <f>SUM(X30:X32)</f>
        <v>#REF!</v>
      </c>
      <c r="Y33" s="76"/>
      <c r="Z33" s="77"/>
      <c r="AA33" s="77"/>
      <c r="AB33" s="77"/>
      <c r="AC33" s="73" t="e">
        <f>SUM(AC30:AC32)</f>
        <v>#REF!</v>
      </c>
      <c r="AD33" s="76"/>
      <c r="AE33" s="77"/>
      <c r="AF33" s="77"/>
      <c r="AG33" s="77"/>
      <c r="AH33" s="73" t="e">
        <f>SUM(AH30:AH32)</f>
        <v>#REF!</v>
      </c>
    </row>
    <row r="34" spans="3:36" s="2" customFormat="1" ht="19.95" customHeight="1" thickBot="1" x14ac:dyDescent="0.25">
      <c r="C34" s="137"/>
      <c r="D34" s="138"/>
      <c r="E34" s="138"/>
      <c r="F34" s="138"/>
      <c r="G34" s="138"/>
      <c r="H34" s="472"/>
      <c r="I34" s="473"/>
      <c r="J34" s="61"/>
      <c r="K34" s="62"/>
      <c r="L34" s="62"/>
      <c r="M34" s="62"/>
      <c r="N34" s="63"/>
      <c r="O34" s="61"/>
      <c r="P34" s="62"/>
      <c r="Q34" s="62"/>
      <c r="R34" s="62"/>
      <c r="S34" s="63"/>
      <c r="T34" s="61"/>
      <c r="U34" s="62"/>
      <c r="V34" s="62"/>
      <c r="W34" s="62"/>
      <c r="X34" s="63"/>
      <c r="Y34" s="61"/>
      <c r="Z34" s="62"/>
      <c r="AA34" s="62"/>
      <c r="AB34" s="62"/>
      <c r="AC34" s="63"/>
      <c r="AD34" s="61"/>
      <c r="AE34" s="62"/>
      <c r="AF34" s="62"/>
      <c r="AG34" s="62"/>
      <c r="AH34" s="63"/>
    </row>
    <row r="35" spans="3:36" ht="19.95" customHeight="1" x14ac:dyDescent="0.2">
      <c r="C35" s="43" t="s">
        <v>46</v>
      </c>
      <c r="D35" s="29"/>
      <c r="E35" s="29"/>
      <c r="F35" s="44"/>
      <c r="G35" s="44"/>
      <c r="H35" s="84"/>
      <c r="I35" s="87"/>
      <c r="J35" s="44"/>
      <c r="K35" s="44"/>
      <c r="L35" s="44"/>
      <c r="M35" s="44"/>
      <c r="N35" s="128" t="s">
        <v>155</v>
      </c>
      <c r="O35" s="84"/>
      <c r="P35" s="44"/>
      <c r="Q35" s="44"/>
      <c r="R35" s="44"/>
      <c r="S35" s="87" t="s">
        <v>156</v>
      </c>
      <c r="T35" s="44"/>
      <c r="U35" s="44"/>
      <c r="V35" s="44"/>
      <c r="W35" s="44"/>
      <c r="X35" s="44"/>
      <c r="Y35" s="84"/>
      <c r="Z35" s="44"/>
      <c r="AA35" s="44"/>
      <c r="AB35" s="44"/>
      <c r="AC35" s="45"/>
      <c r="AD35" s="44"/>
      <c r="AE35" s="44"/>
      <c r="AF35" s="44"/>
      <c r="AG35" s="44"/>
      <c r="AH35" s="45"/>
    </row>
    <row r="36" spans="3:36" ht="19.95" customHeight="1" x14ac:dyDescent="0.2">
      <c r="C36" s="46"/>
      <c r="D36" s="1"/>
      <c r="E36" s="1"/>
      <c r="H36" s="5"/>
      <c r="I36" s="91"/>
      <c r="N36" s="129" t="s">
        <v>157</v>
      </c>
      <c r="O36" s="5"/>
      <c r="S36" s="91" t="s">
        <v>158</v>
      </c>
      <c r="Y36" s="5"/>
      <c r="AC36" s="47"/>
      <c r="AH36" s="47"/>
    </row>
    <row r="37" spans="3:36" ht="19.95" customHeight="1" x14ac:dyDescent="0.2">
      <c r="C37" s="46"/>
      <c r="D37" s="1"/>
      <c r="E37" s="1"/>
      <c r="H37" s="5"/>
      <c r="I37" s="47"/>
      <c r="O37" s="5"/>
      <c r="S37" s="47"/>
      <c r="Y37" s="5"/>
      <c r="AC37" s="47"/>
      <c r="AH37" s="47"/>
    </row>
    <row r="38" spans="3:36" ht="19.95" customHeight="1" x14ac:dyDescent="0.2">
      <c r="C38" s="46"/>
      <c r="D38" s="1"/>
      <c r="E38" s="1"/>
      <c r="H38" s="5"/>
      <c r="I38" s="47"/>
      <c r="O38" s="5"/>
      <c r="S38" s="47"/>
      <c r="Y38" s="5"/>
      <c r="AC38" s="47"/>
      <c r="AH38" s="47"/>
    </row>
    <row r="39" spans="3:36" ht="4.5" customHeight="1" x14ac:dyDescent="0.2">
      <c r="C39" s="5"/>
      <c r="F39" s="11"/>
      <c r="G39" s="11"/>
      <c r="H39" s="85"/>
      <c r="I39" s="17"/>
      <c r="J39" s="11"/>
      <c r="K39" s="11"/>
      <c r="L39" s="11"/>
      <c r="M39" s="11"/>
      <c r="N39" s="11"/>
      <c r="O39" s="85"/>
      <c r="P39" s="11"/>
      <c r="Q39" s="11"/>
      <c r="R39" s="11"/>
      <c r="S39" s="17"/>
      <c r="T39" s="11"/>
      <c r="U39" s="11"/>
      <c r="V39" s="11"/>
      <c r="W39" s="11"/>
      <c r="X39" s="11"/>
      <c r="Y39" s="85"/>
      <c r="Z39" s="11"/>
      <c r="AA39" s="11"/>
      <c r="AB39" s="11"/>
      <c r="AC39" s="17"/>
      <c r="AD39" s="11"/>
      <c r="AE39" s="11"/>
      <c r="AF39" s="11"/>
      <c r="AG39" s="11"/>
      <c r="AH39" s="17"/>
    </row>
    <row r="40" spans="3:36" ht="19.95" customHeight="1" thickBot="1" x14ac:dyDescent="0.25">
      <c r="C40" s="48"/>
      <c r="D40" s="49"/>
      <c r="E40" s="49"/>
      <c r="F40" s="50"/>
      <c r="G40" s="50"/>
      <c r="H40" s="86"/>
      <c r="I40" s="51"/>
      <c r="J40" s="50"/>
      <c r="K40" s="50"/>
      <c r="L40" s="50"/>
      <c r="M40" s="50"/>
      <c r="N40" s="50"/>
      <c r="O40" s="86"/>
      <c r="P40" s="50"/>
      <c r="Q40" s="50"/>
      <c r="R40" s="50"/>
      <c r="S40" s="51"/>
      <c r="T40" s="50"/>
      <c r="U40" s="50"/>
      <c r="V40" s="50"/>
      <c r="W40" s="50"/>
      <c r="X40" s="50"/>
      <c r="Y40" s="86"/>
      <c r="Z40" s="50"/>
      <c r="AA40" s="50"/>
      <c r="AB40" s="50"/>
      <c r="AC40" s="51"/>
      <c r="AD40" s="50"/>
      <c r="AE40" s="50"/>
      <c r="AF40" s="50"/>
      <c r="AG40" s="50"/>
      <c r="AH40" s="51"/>
    </row>
    <row r="41" spans="3:36" ht="42.75" customHeight="1" thickBot="1" x14ac:dyDescent="0.25">
      <c r="C41" s="53" t="s">
        <v>47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4"/>
    </row>
    <row r="42" spans="3:36" s="2" customFormat="1" ht="19.95" customHeight="1" thickBot="1" x14ac:dyDescent="0.25">
      <c r="C42" s="53" t="s">
        <v>48</v>
      </c>
      <c r="D42" s="52"/>
      <c r="E42" s="52"/>
      <c r="F42" s="52"/>
      <c r="G42" s="52"/>
      <c r="H42" s="53" t="s">
        <v>49</v>
      </c>
      <c r="I42" s="52"/>
      <c r="J42" s="52"/>
      <c r="K42" s="52"/>
      <c r="L42" s="52"/>
      <c r="M42" s="54"/>
      <c r="N42" s="53" t="s">
        <v>159</v>
      </c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4"/>
    </row>
    <row r="43" spans="3:36" ht="19.95" customHeight="1" x14ac:dyDescent="0.2">
      <c r="C43" s="36"/>
      <c r="D43" s="88"/>
      <c r="E43" s="88"/>
      <c r="F43" s="88"/>
      <c r="G43" s="88"/>
      <c r="H43" s="92"/>
      <c r="I43" s="93"/>
      <c r="J43" s="93"/>
      <c r="K43" s="93"/>
      <c r="L43" s="93"/>
      <c r="M43" s="94"/>
      <c r="N43" s="95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7"/>
    </row>
    <row r="44" spans="3:36" ht="21.75" customHeight="1" x14ac:dyDescent="0.2">
      <c r="C44" s="9"/>
      <c r="D44" s="2"/>
      <c r="E44" s="2"/>
      <c r="F44" s="2"/>
      <c r="G44" s="2"/>
      <c r="H44" s="98"/>
      <c r="I44" s="99"/>
      <c r="J44" s="99"/>
      <c r="K44" s="99"/>
      <c r="L44" s="99"/>
      <c r="M44" s="100"/>
      <c r="N44" s="101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3"/>
    </row>
    <row r="45" spans="3:36" ht="19.95" customHeight="1" thickBot="1" x14ac:dyDescent="0.25">
      <c r="C45" s="89"/>
      <c r="D45" s="90"/>
      <c r="E45" s="90"/>
      <c r="F45" s="90"/>
      <c r="G45" s="90"/>
      <c r="H45" s="104"/>
      <c r="I45" s="105"/>
      <c r="J45" s="105"/>
      <c r="K45" s="105"/>
      <c r="L45" s="105"/>
      <c r="M45" s="106"/>
      <c r="N45" s="107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9"/>
    </row>
    <row r="46" spans="3:36" ht="16.5" customHeight="1" thickBot="1" x14ac:dyDescent="0.25">
      <c r="C46" s="136"/>
      <c r="D46" s="12"/>
      <c r="E46" s="12"/>
      <c r="F46" s="12"/>
      <c r="G46" s="12"/>
      <c r="H46" s="12"/>
      <c r="I46" s="12"/>
      <c r="K46" s="12"/>
      <c r="L46" s="12"/>
      <c r="P46" s="12"/>
      <c r="Q46" s="12"/>
      <c r="U46" s="12"/>
      <c r="V46" s="12"/>
      <c r="Z46" s="12"/>
      <c r="AA46" s="12"/>
      <c r="AE46" s="12"/>
      <c r="AF46" s="12"/>
    </row>
    <row r="47" spans="3:36" ht="16.5" customHeight="1" thickBot="1" x14ac:dyDescent="0.25">
      <c r="C47" s="474" t="s">
        <v>51</v>
      </c>
      <c r="D47" s="475"/>
      <c r="E47" s="476"/>
      <c r="F47" s="477" t="s">
        <v>52</v>
      </c>
      <c r="G47" s="478"/>
      <c r="H47" s="479"/>
      <c r="I47" s="479"/>
    </row>
    <row r="48" spans="3:36" ht="16.5" customHeight="1" x14ac:dyDescent="0.3">
      <c r="C48" s="480" t="s">
        <v>160</v>
      </c>
      <c r="D48" s="481"/>
      <c r="E48" s="482"/>
      <c r="F48" s="486" t="s">
        <v>161</v>
      </c>
      <c r="G48" s="487"/>
      <c r="H48" s="481"/>
      <c r="I48" s="481"/>
      <c r="J48" s="481"/>
      <c r="K48" s="481"/>
      <c r="L48" s="481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3:36" x14ac:dyDescent="0.3">
      <c r="C49" s="480"/>
      <c r="D49" s="481"/>
      <c r="E49" s="482"/>
      <c r="F49" s="488"/>
      <c r="G49" s="489"/>
      <c r="H49" s="481"/>
      <c r="I49" s="481"/>
      <c r="J49" s="481"/>
      <c r="K49" s="481"/>
      <c r="L49" s="481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3:36" x14ac:dyDescent="0.3">
      <c r="C50" s="480"/>
      <c r="D50" s="481"/>
      <c r="E50" s="482"/>
      <c r="F50" s="488"/>
      <c r="G50" s="489"/>
      <c r="H50" s="481"/>
      <c r="I50" s="481"/>
      <c r="J50" s="481"/>
      <c r="K50" s="481"/>
      <c r="L50" s="481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3:36" ht="16.5" customHeight="1" x14ac:dyDescent="0.3">
      <c r="C51" s="480"/>
      <c r="D51" s="481"/>
      <c r="E51" s="482"/>
      <c r="F51" s="488"/>
      <c r="G51" s="489"/>
      <c r="H51" s="481"/>
      <c r="I51" s="481"/>
      <c r="J51" s="481"/>
      <c r="K51" s="481"/>
      <c r="L51" s="481"/>
      <c r="M51" s="481"/>
      <c r="N51" s="481"/>
      <c r="O51" s="481"/>
      <c r="P51" s="481"/>
      <c r="Q51" s="481"/>
      <c r="R51" s="481"/>
      <c r="S51" s="481"/>
      <c r="T51" s="481"/>
      <c r="U51" s="481"/>
      <c r="V51" s="481"/>
      <c r="W51" s="481"/>
      <c r="X51" s="481"/>
      <c r="Y51" s="481"/>
      <c r="Z51" s="481"/>
      <c r="AA51" s="481"/>
      <c r="AB51" s="481"/>
      <c r="AC51" s="481"/>
      <c r="AD51" s="130"/>
      <c r="AE51" s="130"/>
      <c r="AF51" s="130"/>
      <c r="AG51" s="130"/>
      <c r="AH51" s="130"/>
      <c r="AJ51" s="130"/>
    </row>
    <row r="52" spans="3:36" ht="16.5" customHeight="1" x14ac:dyDescent="0.2">
      <c r="C52" s="483"/>
      <c r="D52" s="484"/>
      <c r="E52" s="485"/>
      <c r="F52" s="490"/>
      <c r="G52" s="491"/>
      <c r="H52" s="481"/>
      <c r="I52" s="481"/>
      <c r="J52" s="481"/>
      <c r="K52" s="481"/>
      <c r="L52" s="481"/>
      <c r="M52" s="492"/>
      <c r="N52" s="492"/>
      <c r="O52" s="492"/>
      <c r="P52" s="492"/>
      <c r="Q52" s="492"/>
      <c r="R52" s="492"/>
      <c r="S52" s="492"/>
      <c r="T52" s="492"/>
      <c r="U52" s="492"/>
      <c r="V52" s="492"/>
      <c r="W52" s="492"/>
      <c r="X52" s="492"/>
      <c r="Y52" s="492"/>
      <c r="Z52" s="492"/>
      <c r="AA52" s="492"/>
      <c r="AB52" s="492"/>
      <c r="AC52" s="492"/>
      <c r="AD52" s="131"/>
      <c r="AE52" s="131"/>
      <c r="AF52" s="131"/>
      <c r="AG52" s="131"/>
      <c r="AH52" s="131"/>
      <c r="AJ52" s="131"/>
    </row>
    <row r="53" spans="3:36" ht="16.2" thickBot="1" x14ac:dyDescent="0.25">
      <c r="C53" s="466" t="s">
        <v>53</v>
      </c>
      <c r="D53" s="467"/>
      <c r="E53" s="468"/>
      <c r="F53" s="110" t="s">
        <v>53</v>
      </c>
      <c r="G53" s="42"/>
      <c r="M53" s="1"/>
      <c r="N53" s="1"/>
      <c r="R53" s="1"/>
      <c r="S53" s="1"/>
      <c r="W53" s="1"/>
      <c r="X53" s="1"/>
      <c r="AB53" s="1"/>
      <c r="AC53" s="1"/>
      <c r="AG53" s="1"/>
      <c r="AH53" s="1"/>
    </row>
    <row r="58" spans="3:36" x14ac:dyDescent="0.2">
      <c r="D58" s="67"/>
      <c r="E58" s="134" t="s">
        <v>54</v>
      </c>
      <c r="F58" s="65"/>
      <c r="G58" s="65"/>
      <c r="H58" s="65"/>
      <c r="I58" s="66"/>
      <c r="J58" s="65" t="s">
        <v>162</v>
      </c>
      <c r="K58" s="65"/>
      <c r="L58" s="65"/>
      <c r="M58" s="65"/>
      <c r="N58" s="65"/>
      <c r="O58" s="67" t="s">
        <v>56</v>
      </c>
      <c r="P58" s="65"/>
      <c r="Q58" s="65"/>
      <c r="R58" s="65"/>
      <c r="S58" s="66"/>
      <c r="T58" s="65" t="s">
        <v>163</v>
      </c>
      <c r="U58" s="65"/>
      <c r="V58" s="65"/>
      <c r="W58" s="65"/>
      <c r="X58" s="65"/>
      <c r="Y58" s="67"/>
      <c r="Z58" s="65"/>
      <c r="AA58" s="65"/>
      <c r="AB58" s="65"/>
      <c r="AC58" s="66"/>
      <c r="AD58" s="67"/>
      <c r="AE58" s="65"/>
      <c r="AF58" s="65"/>
      <c r="AG58" s="65"/>
      <c r="AH58" s="66"/>
    </row>
    <row r="59" spans="3:36" x14ac:dyDescent="0.2">
      <c r="D59" s="67"/>
      <c r="E59" s="134" t="s">
        <v>57</v>
      </c>
      <c r="F59" s="65"/>
      <c r="G59" s="65"/>
      <c r="H59" s="65"/>
      <c r="I59" s="66"/>
      <c r="J59" s="65" t="s">
        <v>59</v>
      </c>
      <c r="K59" s="65"/>
      <c r="L59" s="65"/>
      <c r="M59" s="65"/>
      <c r="N59" s="65"/>
      <c r="O59" s="67" t="s">
        <v>59</v>
      </c>
      <c r="P59" s="65"/>
      <c r="Q59" s="65"/>
      <c r="R59" s="65"/>
      <c r="S59" s="66"/>
      <c r="T59" s="65" t="s">
        <v>59</v>
      </c>
      <c r="U59" s="65"/>
      <c r="V59" s="65"/>
      <c r="W59" s="65"/>
      <c r="X59" s="65"/>
      <c r="Y59" s="65" t="s">
        <v>137</v>
      </c>
      <c r="Z59" s="65"/>
      <c r="AA59" s="65"/>
      <c r="AB59" s="65"/>
      <c r="AC59" s="66"/>
      <c r="AD59" s="65" t="s">
        <v>137</v>
      </c>
      <c r="AE59" s="65"/>
      <c r="AF59" s="65"/>
      <c r="AG59" s="65"/>
      <c r="AH59" s="66"/>
    </row>
    <row r="60" spans="3:36" x14ac:dyDescent="0.2">
      <c r="D60" s="67"/>
      <c r="E60" s="134" t="s">
        <v>60</v>
      </c>
      <c r="F60" s="65"/>
      <c r="G60" s="65"/>
      <c r="H60" s="65"/>
      <c r="I60" s="66"/>
      <c r="J60" s="65" t="s">
        <v>164</v>
      </c>
      <c r="K60" s="65"/>
      <c r="L60" s="65"/>
      <c r="M60" s="65"/>
      <c r="N60" s="65"/>
      <c r="O60" s="67" t="s">
        <v>62</v>
      </c>
      <c r="P60" s="65"/>
      <c r="Q60" s="65"/>
      <c r="R60" s="65"/>
      <c r="S60" s="66"/>
      <c r="T60" s="65" t="s">
        <v>165</v>
      </c>
      <c r="U60" s="65"/>
      <c r="V60" s="65"/>
      <c r="W60" s="65"/>
      <c r="X60" s="65"/>
      <c r="Y60" s="67" t="s">
        <v>166</v>
      </c>
      <c r="Z60" s="65"/>
      <c r="AA60" s="65"/>
      <c r="AB60" s="65"/>
      <c r="AC60" s="66"/>
      <c r="AD60" s="67"/>
      <c r="AE60" s="65"/>
      <c r="AF60" s="65"/>
      <c r="AG60" s="65"/>
      <c r="AH60" s="66"/>
    </row>
    <row r="61" spans="3:36" ht="31.05" customHeight="1" x14ac:dyDescent="0.2">
      <c r="D61" s="67"/>
      <c r="E61" s="134"/>
      <c r="F61" s="65"/>
      <c r="G61" s="65"/>
      <c r="H61" s="65"/>
      <c r="I61" s="66"/>
      <c r="J61" s="65"/>
      <c r="K61" s="65"/>
      <c r="L61" s="65"/>
      <c r="M61" s="65"/>
      <c r="N61" s="65"/>
      <c r="O61" s="67" t="s">
        <v>63</v>
      </c>
      <c r="P61" s="65"/>
      <c r="Q61" s="65"/>
      <c r="R61" s="65"/>
      <c r="S61" s="66"/>
      <c r="T61" s="65"/>
      <c r="U61" s="65"/>
      <c r="V61" s="65"/>
      <c r="W61" s="65"/>
      <c r="X61" s="65"/>
      <c r="Y61" s="469" t="s">
        <v>167</v>
      </c>
      <c r="Z61" s="470"/>
      <c r="AA61" s="470"/>
      <c r="AB61" s="470"/>
      <c r="AC61" s="471"/>
      <c r="AD61" s="469"/>
      <c r="AE61" s="470"/>
      <c r="AF61" s="470"/>
      <c r="AG61" s="470"/>
      <c r="AH61" s="471"/>
    </row>
    <row r="62" spans="3:36" x14ac:dyDescent="0.2">
      <c r="D62" s="67"/>
      <c r="E62" s="134" t="s">
        <v>64</v>
      </c>
      <c r="F62" s="65"/>
      <c r="G62" s="65"/>
      <c r="H62" s="65"/>
      <c r="I62" s="66"/>
      <c r="J62" s="65" t="s">
        <v>137</v>
      </c>
      <c r="K62" s="65"/>
      <c r="L62" s="65"/>
      <c r="M62" s="65"/>
      <c r="N62" s="65"/>
      <c r="O62" s="67" t="s">
        <v>65</v>
      </c>
      <c r="P62" s="65"/>
      <c r="Q62" s="65"/>
      <c r="R62" s="65"/>
      <c r="S62" s="66"/>
      <c r="T62" s="65"/>
      <c r="U62" s="65"/>
      <c r="V62" s="65"/>
      <c r="W62" s="65"/>
      <c r="X62" s="65"/>
      <c r="Y62" s="67"/>
      <c r="Z62" s="65"/>
      <c r="AA62" s="65"/>
      <c r="AB62" s="65"/>
      <c r="AC62" s="66"/>
      <c r="AD62" s="67"/>
      <c r="AE62" s="65"/>
      <c r="AF62" s="65"/>
      <c r="AG62" s="65"/>
      <c r="AH62" s="66"/>
    </row>
    <row r="63" spans="3:36" x14ac:dyDescent="0.2">
      <c r="D63" s="67"/>
      <c r="E63" s="134" t="s">
        <v>66</v>
      </c>
      <c r="F63" s="65"/>
      <c r="G63" s="65"/>
      <c r="H63" s="65"/>
      <c r="I63" s="66"/>
      <c r="J63" s="65" t="s">
        <v>67</v>
      </c>
      <c r="K63" s="65"/>
      <c r="L63" s="65"/>
      <c r="M63" s="65"/>
      <c r="N63" s="65"/>
      <c r="O63" s="67" t="s">
        <v>65</v>
      </c>
      <c r="P63" s="65"/>
      <c r="Q63" s="65"/>
      <c r="R63" s="65"/>
      <c r="S63" s="66"/>
      <c r="T63" s="65"/>
      <c r="U63" s="65"/>
      <c r="V63" s="65"/>
      <c r="W63" s="65"/>
      <c r="X63" s="65"/>
      <c r="Y63" s="67"/>
      <c r="Z63" s="65"/>
      <c r="AA63" s="65"/>
      <c r="AB63" s="65"/>
      <c r="AC63" s="66"/>
      <c r="AD63" s="67"/>
      <c r="AE63" s="65"/>
      <c r="AF63" s="65"/>
      <c r="AG63" s="65"/>
      <c r="AH63" s="66"/>
    </row>
    <row r="64" spans="3:36" x14ac:dyDescent="0.2">
      <c r="D64" s="67"/>
      <c r="E64" s="134" t="s">
        <v>68</v>
      </c>
      <c r="F64" s="65"/>
      <c r="G64" s="65"/>
      <c r="H64" s="65"/>
      <c r="I64" s="66"/>
      <c r="J64" s="65"/>
      <c r="K64" s="65"/>
      <c r="L64" s="65"/>
      <c r="M64" s="65"/>
      <c r="N64" s="65"/>
      <c r="O64" s="68">
        <v>0</v>
      </c>
      <c r="P64" s="65"/>
      <c r="Q64" s="65"/>
      <c r="R64" s="65"/>
      <c r="S64" s="66"/>
      <c r="T64" s="65"/>
      <c r="U64" s="65"/>
      <c r="V64" s="65"/>
      <c r="W64" s="65"/>
      <c r="X64" s="65"/>
      <c r="Y64" s="68">
        <v>0</v>
      </c>
      <c r="Z64" s="65"/>
      <c r="AA64" s="65"/>
      <c r="AB64" s="65"/>
      <c r="AC64" s="66"/>
      <c r="AD64" s="68"/>
      <c r="AE64" s="65"/>
      <c r="AF64" s="65"/>
      <c r="AG64" s="65"/>
      <c r="AH64" s="66"/>
    </row>
    <row r="65" spans="4:34" x14ac:dyDescent="0.2">
      <c r="D65" s="67"/>
      <c r="E65" s="134" t="s">
        <v>70</v>
      </c>
      <c r="F65" s="65"/>
      <c r="G65" s="65"/>
      <c r="H65" s="65"/>
      <c r="I65" s="66"/>
      <c r="J65" s="65"/>
      <c r="K65" s="65"/>
      <c r="L65" s="65"/>
      <c r="M65" s="65"/>
      <c r="N65" s="65"/>
      <c r="O65" s="67" t="s">
        <v>72</v>
      </c>
      <c r="P65" s="65"/>
      <c r="Q65" s="65"/>
      <c r="R65" s="65"/>
      <c r="S65" s="66"/>
      <c r="T65" s="67" t="s">
        <v>168</v>
      </c>
      <c r="U65" s="65"/>
      <c r="V65" s="65"/>
      <c r="W65" s="65"/>
      <c r="X65" s="65"/>
      <c r="Y65" s="67" t="s">
        <v>168</v>
      </c>
      <c r="Z65" s="65"/>
      <c r="AA65" s="65"/>
      <c r="AB65" s="65"/>
      <c r="AC65" s="66"/>
      <c r="AD65" s="67"/>
      <c r="AE65" s="65"/>
      <c r="AF65" s="65"/>
      <c r="AG65" s="65"/>
      <c r="AH65" s="66"/>
    </row>
    <row r="66" spans="4:34" x14ac:dyDescent="0.2">
      <c r="D66" s="67"/>
      <c r="E66" s="134" t="s">
        <v>73</v>
      </c>
      <c r="F66" s="65"/>
      <c r="G66" s="134"/>
      <c r="H66" s="65"/>
      <c r="I66" s="66"/>
      <c r="J66" s="65" t="s">
        <v>75</v>
      </c>
      <c r="K66" s="65"/>
      <c r="L66" s="65"/>
      <c r="M66" s="65"/>
      <c r="N66" s="65"/>
      <c r="O66" s="67" t="s">
        <v>75</v>
      </c>
      <c r="P66" s="65"/>
      <c r="Q66" s="65"/>
      <c r="R66" s="65"/>
      <c r="S66" s="66"/>
      <c r="T66" s="67" t="s">
        <v>75</v>
      </c>
      <c r="U66" s="65"/>
      <c r="V66" s="65"/>
      <c r="W66" s="65"/>
      <c r="X66" s="65"/>
      <c r="Y66" s="67" t="s">
        <v>75</v>
      </c>
      <c r="Z66" s="65"/>
      <c r="AA66" s="65"/>
      <c r="AB66" s="65"/>
      <c r="AC66" s="66"/>
      <c r="AD66" s="67"/>
      <c r="AE66" s="65"/>
      <c r="AF66" s="65"/>
      <c r="AG66" s="65"/>
      <c r="AH66" s="66"/>
    </row>
    <row r="67" spans="4:34" x14ac:dyDescent="0.2">
      <c r="D67" s="67"/>
      <c r="E67" s="134" t="s">
        <v>76</v>
      </c>
      <c r="F67" s="65"/>
      <c r="G67" s="65"/>
      <c r="H67" s="65"/>
      <c r="I67" s="66"/>
      <c r="J67" s="65" t="s">
        <v>169</v>
      </c>
      <c r="K67" s="65"/>
      <c r="L67" s="65"/>
      <c r="M67" s="65"/>
      <c r="N67" s="65"/>
      <c r="O67" s="67" t="s">
        <v>78</v>
      </c>
      <c r="P67" s="65"/>
      <c r="Q67" s="65"/>
      <c r="R67" s="65"/>
      <c r="S67" s="66"/>
      <c r="T67" s="65" t="s">
        <v>170</v>
      </c>
      <c r="U67" s="65"/>
      <c r="V67" s="65"/>
      <c r="W67" s="65"/>
      <c r="X67" s="65"/>
      <c r="Y67" s="67" t="s">
        <v>169</v>
      </c>
      <c r="Z67" s="65"/>
      <c r="AA67" s="65"/>
      <c r="AB67" s="65"/>
      <c r="AC67" s="66"/>
      <c r="AD67" s="67"/>
      <c r="AE67" s="65"/>
      <c r="AF67" s="65"/>
      <c r="AG67" s="65"/>
      <c r="AH67" s="66"/>
    </row>
    <row r="68" spans="4:34" x14ac:dyDescent="0.2">
      <c r="D68" s="67"/>
      <c r="E68" s="134" t="s">
        <v>79</v>
      </c>
      <c r="F68" s="65"/>
      <c r="G68" s="65"/>
      <c r="H68" s="65"/>
      <c r="I68" s="66"/>
      <c r="J68" s="65"/>
      <c r="K68" s="65"/>
      <c r="L68" s="65"/>
      <c r="M68" s="65"/>
      <c r="N68" s="65"/>
      <c r="O68" s="67"/>
      <c r="P68" s="65"/>
      <c r="Q68" s="65"/>
      <c r="R68" s="65"/>
      <c r="S68" s="66"/>
      <c r="T68" s="65"/>
      <c r="U68" s="65"/>
      <c r="V68" s="65"/>
      <c r="W68" s="65"/>
      <c r="X68" s="65"/>
      <c r="Y68" s="67" t="s">
        <v>171</v>
      </c>
      <c r="Z68" s="65"/>
      <c r="AA68" s="65"/>
      <c r="AB68" s="65"/>
      <c r="AC68" s="66"/>
      <c r="AD68" s="67"/>
      <c r="AE68" s="65"/>
      <c r="AF68" s="65"/>
      <c r="AG68" s="65"/>
      <c r="AH68" s="66"/>
    </row>
    <row r="69" spans="4:34" x14ac:dyDescent="0.2">
      <c r="D69" s="67"/>
      <c r="E69" s="134" t="s">
        <v>80</v>
      </c>
      <c r="F69" s="65"/>
      <c r="G69" s="65"/>
      <c r="H69" s="65"/>
      <c r="I69" s="66"/>
      <c r="J69" s="65"/>
      <c r="K69" s="65"/>
      <c r="L69" s="65"/>
      <c r="M69" s="65"/>
      <c r="N69" s="65"/>
      <c r="O69" s="67"/>
      <c r="P69" s="65"/>
      <c r="Q69" s="65"/>
      <c r="R69" s="65"/>
      <c r="S69" s="66"/>
      <c r="T69" s="65"/>
      <c r="U69" s="65"/>
      <c r="V69" s="65"/>
      <c r="W69" s="65"/>
      <c r="X69" s="65"/>
      <c r="Y69" s="67"/>
      <c r="Z69" s="65"/>
      <c r="AA69" s="65"/>
      <c r="AB69" s="65"/>
      <c r="AC69" s="66"/>
      <c r="AD69" s="67"/>
      <c r="AE69" s="65"/>
      <c r="AF69" s="65"/>
      <c r="AG69" s="65"/>
      <c r="AH69" s="66"/>
    </row>
    <row r="70" spans="4:34" x14ac:dyDescent="0.2">
      <c r="D70" s="67"/>
      <c r="E70" s="65" t="s">
        <v>81</v>
      </c>
      <c r="F70" s="65"/>
      <c r="G70" s="65"/>
      <c r="H70" s="65"/>
      <c r="I70" s="66"/>
      <c r="J70" s="65"/>
      <c r="K70" s="65"/>
      <c r="L70" s="65"/>
      <c r="M70" s="65"/>
      <c r="N70" s="65"/>
      <c r="O70" s="67"/>
      <c r="P70" s="65"/>
      <c r="Q70" s="65"/>
      <c r="R70" s="65"/>
      <c r="S70" s="66"/>
      <c r="T70" s="65"/>
      <c r="U70" s="65"/>
      <c r="V70" s="65"/>
      <c r="W70" s="65"/>
      <c r="X70" s="65"/>
      <c r="Y70" s="67"/>
      <c r="Z70" s="65"/>
      <c r="AA70" s="65"/>
      <c r="AB70" s="65"/>
      <c r="AC70" s="66"/>
      <c r="AD70" s="67"/>
      <c r="AE70" s="65"/>
      <c r="AF70" s="65"/>
      <c r="AG70" s="65"/>
      <c r="AH70" s="66"/>
    </row>
    <row r="72" spans="4:34" x14ac:dyDescent="0.2">
      <c r="P72" s="6" t="s">
        <v>82</v>
      </c>
      <c r="S72" s="69" t="e">
        <f>S33</f>
        <v>#REF!</v>
      </c>
      <c r="AA72" s="6" t="s">
        <v>82</v>
      </c>
      <c r="AC72" s="69" t="e">
        <f>AC33*130</f>
        <v>#REF!</v>
      </c>
      <c r="AF72" s="6" t="s">
        <v>82</v>
      </c>
      <c r="AH72" s="69" t="e">
        <f>AH33*130</f>
        <v>#REF!</v>
      </c>
    </row>
    <row r="73" spans="4:34" x14ac:dyDescent="0.2">
      <c r="S73" s="69"/>
      <c r="AC73" s="69"/>
      <c r="AH73" s="69"/>
    </row>
    <row r="74" spans="4:34" x14ac:dyDescent="0.2">
      <c r="P74" s="6" t="s">
        <v>83</v>
      </c>
      <c r="S74" s="69">
        <f>12000*14500</f>
        <v>174000000</v>
      </c>
      <c r="AA74" s="6" t="s">
        <v>83</v>
      </c>
      <c r="AC74" s="69">
        <f>12000*14500</f>
        <v>174000000</v>
      </c>
      <c r="AF74" s="6" t="s">
        <v>83</v>
      </c>
      <c r="AH74" s="69">
        <f>12000*14500</f>
        <v>174000000</v>
      </c>
    </row>
    <row r="75" spans="4:34" x14ac:dyDescent="0.2">
      <c r="P75" s="6" t="s">
        <v>84</v>
      </c>
      <c r="S75" s="69" t="e">
        <f>SUM(S72:S74)*0.0025</f>
        <v>#REF!</v>
      </c>
      <c r="AA75" s="6" t="s">
        <v>84</v>
      </c>
      <c r="AC75" s="69" t="e">
        <f>SUM(AC72:AC74)*0.0025</f>
        <v>#REF!</v>
      </c>
      <c r="AF75" s="6" t="s">
        <v>84</v>
      </c>
      <c r="AH75" s="69" t="e">
        <f>SUM(AH72:AH74)*0.0025</f>
        <v>#REF!</v>
      </c>
    </row>
    <row r="76" spans="4:34" x14ac:dyDescent="0.2">
      <c r="P76" s="6" t="s">
        <v>85</v>
      </c>
      <c r="S76" s="69" t="e">
        <f>SUM(S72:S75)</f>
        <v>#REF!</v>
      </c>
      <c r="AA76" s="6" t="s">
        <v>85</v>
      </c>
      <c r="AC76" s="69" t="e">
        <f>SUM(AC72:AC75)</f>
        <v>#REF!</v>
      </c>
      <c r="AF76" s="6" t="s">
        <v>85</v>
      </c>
      <c r="AH76" s="69" t="e">
        <f>SUM(AH72:AH75)</f>
        <v>#REF!</v>
      </c>
    </row>
    <row r="77" spans="4:34" x14ac:dyDescent="0.2">
      <c r="P77" s="6" t="s">
        <v>86</v>
      </c>
      <c r="S77" s="69" t="e">
        <f>S76*0.05</f>
        <v>#REF!</v>
      </c>
      <c r="AA77" s="6" t="s">
        <v>86</v>
      </c>
      <c r="AC77" s="69" t="e">
        <f>AC76*0.05</f>
        <v>#REF!</v>
      </c>
      <c r="AF77" s="6" t="s">
        <v>86</v>
      </c>
      <c r="AH77" s="69" t="e">
        <f>AH76*0.05</f>
        <v>#REF!</v>
      </c>
    </row>
    <row r="78" spans="4:34" x14ac:dyDescent="0.2">
      <c r="P78" s="6" t="s">
        <v>87</v>
      </c>
      <c r="S78" s="69" t="e">
        <f>S76*0.025</f>
        <v>#REF!</v>
      </c>
      <c r="AA78" s="6" t="s">
        <v>87</v>
      </c>
      <c r="AC78" s="69" t="e">
        <f>AC76*0.025</f>
        <v>#REF!</v>
      </c>
      <c r="AF78" s="6" t="s">
        <v>87</v>
      </c>
      <c r="AH78" s="69" t="e">
        <f>AH76*0.025</f>
        <v>#REF!</v>
      </c>
    </row>
    <row r="79" spans="4:34" x14ac:dyDescent="0.2">
      <c r="S79" s="69"/>
      <c r="AC79" s="69"/>
      <c r="AH79" s="69"/>
    </row>
    <row r="80" spans="4:34" x14ac:dyDescent="0.2">
      <c r="P80" s="6" t="s">
        <v>88</v>
      </c>
      <c r="S80" s="69" t="e">
        <f>SUM(S76:S79)</f>
        <v>#REF!</v>
      </c>
      <c r="AA80" s="6" t="s">
        <v>88</v>
      </c>
      <c r="AC80" s="69" t="e">
        <f>SUM(AC76:AC79)</f>
        <v>#REF!</v>
      </c>
      <c r="AF80" s="6" t="s">
        <v>88</v>
      </c>
      <c r="AH80" s="69" t="e">
        <f>SUM(AH76:AH79)</f>
        <v>#REF!</v>
      </c>
    </row>
    <row r="81" spans="19:19" x14ac:dyDescent="0.2">
      <c r="S81" s="69"/>
    </row>
    <row r="82" spans="19:19" x14ac:dyDescent="0.2">
      <c r="S82" s="69"/>
    </row>
  </sheetData>
  <mergeCells count="100">
    <mergeCell ref="AD61:AH61"/>
    <mergeCell ref="H6:I6"/>
    <mergeCell ref="H7:I7"/>
    <mergeCell ref="H8:I8"/>
    <mergeCell ref="H9:I9"/>
    <mergeCell ref="H10:I10"/>
    <mergeCell ref="H11:I11"/>
    <mergeCell ref="H12:I12"/>
    <mergeCell ref="J48:L52"/>
    <mergeCell ref="M51:AC51"/>
    <mergeCell ref="M52:AC52"/>
    <mergeCell ref="AD29:AH29"/>
    <mergeCell ref="J29:N29"/>
    <mergeCell ref="O29:S29"/>
    <mergeCell ref="T29:X29"/>
    <mergeCell ref="Y29:AC29"/>
    <mergeCell ref="C53:E53"/>
    <mergeCell ref="Y61:AC61"/>
    <mergeCell ref="H34:I34"/>
    <mergeCell ref="C47:E47"/>
    <mergeCell ref="F47:G47"/>
    <mergeCell ref="H47:I47"/>
    <mergeCell ref="C48:E52"/>
    <mergeCell ref="F48:G52"/>
    <mergeCell ref="H48:I52"/>
    <mergeCell ref="C30:G30"/>
    <mergeCell ref="C31:G31"/>
    <mergeCell ref="C32:G32"/>
    <mergeCell ref="C33:G33"/>
    <mergeCell ref="H29:I29"/>
    <mergeCell ref="AD27:AH27"/>
    <mergeCell ref="C28:G28"/>
    <mergeCell ref="H28:I28"/>
    <mergeCell ref="J28:N28"/>
    <mergeCell ref="O28:S28"/>
    <mergeCell ref="T28:X28"/>
    <mergeCell ref="Y28:AC28"/>
    <mergeCell ref="AD28:AH28"/>
    <mergeCell ref="H27:I27"/>
    <mergeCell ref="J27:N27"/>
    <mergeCell ref="O27:S27"/>
    <mergeCell ref="T27:X27"/>
    <mergeCell ref="Y27:AC27"/>
    <mergeCell ref="T25:X25"/>
    <mergeCell ref="Y25:AC25"/>
    <mergeCell ref="AD25:AH25"/>
    <mergeCell ref="F12:G12"/>
    <mergeCell ref="C26:G26"/>
    <mergeCell ref="H26:I26"/>
    <mergeCell ref="J26:N26"/>
    <mergeCell ref="O26:S26"/>
    <mergeCell ref="T26:X26"/>
    <mergeCell ref="Y26:AC26"/>
    <mergeCell ref="AD26:AH26"/>
    <mergeCell ref="D13:E13"/>
    <mergeCell ref="C25:G25"/>
    <mergeCell ref="H25:I25"/>
    <mergeCell ref="J25:N25"/>
    <mergeCell ref="O25:S25"/>
    <mergeCell ref="J12:N12"/>
    <mergeCell ref="O12:S12"/>
    <mergeCell ref="T12:X12"/>
    <mergeCell ref="Y12:AC12"/>
    <mergeCell ref="AD10:AH10"/>
    <mergeCell ref="J11:N11"/>
    <mergeCell ref="O11:S11"/>
    <mergeCell ref="T11:X11"/>
    <mergeCell ref="Y11:AC11"/>
    <mergeCell ref="AD12:AH12"/>
    <mergeCell ref="AD11:AH11"/>
    <mergeCell ref="F10:G10"/>
    <mergeCell ref="J10:N10"/>
    <mergeCell ref="O10:S10"/>
    <mergeCell ref="T10:X10"/>
    <mergeCell ref="Y10:AC10"/>
    <mergeCell ref="F11:G11"/>
    <mergeCell ref="F6:G6"/>
    <mergeCell ref="J6:N6"/>
    <mergeCell ref="O6:S6"/>
    <mergeCell ref="AD8:AH8"/>
    <mergeCell ref="F9:G9"/>
    <mergeCell ref="J9:N9"/>
    <mergeCell ref="O9:S9"/>
    <mergeCell ref="T9:X9"/>
    <mergeCell ref="Y9:AC9"/>
    <mergeCell ref="AD9:AH9"/>
    <mergeCell ref="F8:G8"/>
    <mergeCell ref="J8:N8"/>
    <mergeCell ref="O8:S8"/>
    <mergeCell ref="F7:G7"/>
    <mergeCell ref="J7:N7"/>
    <mergeCell ref="T8:X8"/>
    <mergeCell ref="Y8:AC8"/>
    <mergeCell ref="AD6:AH6"/>
    <mergeCell ref="AD7:AH7"/>
    <mergeCell ref="O7:S7"/>
    <mergeCell ref="T7:X7"/>
    <mergeCell ref="Y7:AC7"/>
    <mergeCell ref="T6:X6"/>
    <mergeCell ref="Y6:AC6"/>
  </mergeCells>
  <printOptions horizontalCentered="1"/>
  <pageMargins left="0" right="0" top="0.75" bottom="0" header="0.27559055118110198" footer="0.27559055118110198"/>
  <pageSetup paperSize="8" scale="70" orientation="landscape" horizontalDpi="300" verticalDpi="300" r:id="rId1"/>
  <headerFooter scaleWithDoc="0" alignWithMargins="0">
    <oddFooter>&amp;R&amp;"-,Regular"&amp;8&amp;YF-PRC-008- 0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CBE R0</vt:lpstr>
      <vt:lpstr>Print</vt:lpstr>
      <vt:lpstr>'CBE R0'!Print_Area</vt:lpstr>
      <vt:lpstr>Print!Print_Area</vt:lpstr>
      <vt:lpstr>'CBE R0'!Print_Titles</vt:lpstr>
      <vt:lpstr>Print!Print_Titles</vt:lpstr>
    </vt:vector>
  </TitlesOfParts>
  <Manager/>
  <Company>Hyundai Heavy Industries Co.,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y.c.kim</dc:creator>
  <cp:keywords/>
  <dc:description/>
  <cp:lastModifiedBy>Hafizd Muhammad</cp:lastModifiedBy>
  <cp:revision/>
  <cp:lastPrinted>2022-11-17T08:51:29Z</cp:lastPrinted>
  <dcterms:created xsi:type="dcterms:W3CDTF">2004-11-22T17:07:20Z</dcterms:created>
  <dcterms:modified xsi:type="dcterms:W3CDTF">2022-11-18T10:26:26Z</dcterms:modified>
  <cp:category/>
  <cp:contentStatus/>
</cp:coreProperties>
</file>