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it\Documents\File Rapid Infrastruktur\ERP\"/>
    </mc:Choice>
  </mc:AlternateContent>
  <xr:revisionPtr revIDLastSave="0" documentId="13_ncr:1_{119D970C-882C-40AD-B716-79738172F834}" xr6:coauthVersionLast="47" xr6:coauthVersionMax="47" xr10:uidLastSave="{00000000-0000-0000-0000-000000000000}"/>
  <bookViews>
    <workbookView xWindow="-108" yWindow="-108" windowWidth="23256" windowHeight="12456" xr2:uid="{E1E9D01F-625B-44C8-9EBC-D92A2FC2002A}"/>
  </bookViews>
  <sheets>
    <sheet name="TBE" sheetId="2" r:id="rId1"/>
    <sheet name="CB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5" i="1" l="1"/>
  <c r="AA63" i="1"/>
  <c r="Z62" i="1"/>
  <c r="Z61" i="1"/>
  <c r="Y61" i="1"/>
  <c r="AA60" i="1"/>
  <c r="AA43" i="1"/>
  <c r="AA36" i="1"/>
  <c r="AA37" i="1"/>
  <c r="AA38" i="1"/>
  <c r="AA39" i="1"/>
  <c r="AA35" i="1"/>
  <c r="AA41" i="1" s="1"/>
  <c r="AA34" i="1"/>
  <c r="AA33" i="1"/>
  <c r="Z31" i="1"/>
  <c r="T22" i="1"/>
  <c r="U41" i="1"/>
  <c r="T30" i="1"/>
  <c r="T61" i="1" s="1"/>
  <c r="T25" i="1"/>
  <c r="T26" i="1" s="1"/>
  <c r="T19" i="1"/>
  <c r="T20" i="1"/>
  <c r="T21" i="1"/>
  <c r="N56" i="1"/>
  <c r="N55" i="1"/>
  <c r="O54" i="1"/>
  <c r="N49" i="1"/>
  <c r="N48" i="1"/>
  <c r="N47" i="1"/>
  <c r="N46" i="1"/>
  <c r="N45" i="1"/>
  <c r="O41" i="1"/>
  <c r="N22" i="1"/>
  <c r="N20" i="1"/>
  <c r="N19" i="1"/>
  <c r="H60" i="1"/>
  <c r="I41" i="1"/>
  <c r="G24" i="1"/>
  <c r="H23" i="1"/>
  <c r="H22" i="1"/>
  <c r="H21" i="1"/>
  <c r="H20" i="1"/>
  <c r="H19" i="1"/>
  <c r="T27" i="1" l="1"/>
  <c r="T31" i="1" s="1"/>
  <c r="U62" i="1" s="1"/>
  <c r="T65" i="1" s="1"/>
  <c r="N53" i="1"/>
  <c r="H24" i="1"/>
  <c r="H28" i="1" s="1"/>
  <c r="H31" i="1" s="1"/>
  <c r="H61" i="1" s="1"/>
  <c r="O62" i="1"/>
  <c r="N60" i="1"/>
  <c r="N31" i="1"/>
  <c r="I42" i="1"/>
  <c r="I43" i="1" s="1"/>
  <c r="I62" i="1" s="1"/>
  <c r="N61" i="1" l="1"/>
  <c r="O63" i="1" s="1"/>
  <c r="E65" i="1"/>
  <c r="O64" i="1" l="1"/>
  <c r="O65" i="1" s="1"/>
</calcChain>
</file>

<file path=xl/sharedStrings.xml><?xml version="1.0" encoding="utf-8"?>
<sst xmlns="http://schemas.openxmlformats.org/spreadsheetml/2006/main" count="715" uniqueCount="619">
  <si>
    <t>PURCHASED REQUISITION :</t>
  </si>
  <si>
    <t>Vendor</t>
  </si>
  <si>
    <t>Quote Reff No.</t>
  </si>
  <si>
    <t>DESCRIPTION</t>
  </si>
  <si>
    <t>DESCRIPTION :</t>
  </si>
  <si>
    <t>Currency</t>
  </si>
  <si>
    <t>120 Days</t>
  </si>
  <si>
    <t>IDR</t>
  </si>
  <si>
    <t>Logo</t>
  </si>
  <si>
    <t>QTY</t>
  </si>
  <si>
    <t>NO</t>
  </si>
  <si>
    <t>Cloud Type</t>
  </si>
  <si>
    <t>SPECIFICATION</t>
  </si>
  <si>
    <t>UNIT</t>
  </si>
  <si>
    <t>SAP Business One</t>
  </si>
  <si>
    <t>on Cloud(SAAS)</t>
  </si>
  <si>
    <t>Oracle Netsuite</t>
  </si>
  <si>
    <t>IDR &amp; USD</t>
  </si>
  <si>
    <t>SAP S4/HANA</t>
  </si>
  <si>
    <t>ERP Name</t>
  </si>
  <si>
    <t>PT. WAHANA CIPTASINATRIA (WCS)</t>
  </si>
  <si>
    <t>PT. THEMIS BIZPRO INTEGRASI</t>
  </si>
  <si>
    <t>Dynamics 365 Finance &amp; 
Operation</t>
  </si>
  <si>
    <t>UNIT PRICE
(Annually)</t>
  </si>
  <si>
    <t>SUB TOTAL
(Annually)</t>
  </si>
  <si>
    <t>on Cloud (SaaS)</t>
  </si>
  <si>
    <t>Dynamics 365 Supply Chain Management</t>
  </si>
  <si>
    <t>User</t>
  </si>
  <si>
    <t>Dynamics 365 Finance Attach to Qualifiying
Dynamics 365 Base Offer</t>
  </si>
  <si>
    <t>MODULE</t>
  </si>
  <si>
    <t>ONE TIME 
PRICE</t>
  </si>
  <si>
    <t>Visual Studio Profesional Subcription</t>
  </si>
  <si>
    <t>App</t>
  </si>
  <si>
    <t>Add On oneHCM</t>
  </si>
  <si>
    <t>Add On Indonesian Tax</t>
  </si>
  <si>
    <t>IMPLEMENTATION</t>
  </si>
  <si>
    <t>Implementation Services 
for Upgrade to Dynamics</t>
  </si>
  <si>
    <t>Dynamics 365 Finance &amp; Operation</t>
  </si>
  <si>
    <t>General Ledger, Account reveivables, Account Payables, Fixed Asset, Budget, Cash &amp; Bank, Management Reporter</t>
  </si>
  <si>
    <t>Procurement &amp; Sourcing, Sales management, 
Inventory management, Product information
management, Quality management</t>
  </si>
  <si>
    <t>Project Management</t>
  </si>
  <si>
    <t>Project, Work breakdown structure, Cost breakdown
structure</t>
  </si>
  <si>
    <t>Add on Indonesian Tax</t>
  </si>
  <si>
    <t>Integration On oneHCM</t>
  </si>
  <si>
    <t>Total Dynamics 365 Finance &amp; Operation License</t>
  </si>
  <si>
    <t>Discount</t>
  </si>
  <si>
    <t>Total Dynamics 365 Finance &amp; Operation License After Discount</t>
  </si>
  <si>
    <t>Service
Package</t>
  </si>
  <si>
    <t>Total Implentation</t>
  </si>
  <si>
    <t>Total Implementation After Discount</t>
  </si>
  <si>
    <t>CLOUD SERVER</t>
  </si>
  <si>
    <t>MAINTENANCE</t>
  </si>
  <si>
    <t>Unlimited consultation for general How-to and operational 
questions via Phone, Calls, and Emails</t>
  </si>
  <si>
    <r>
      <t xml:space="preserve">Annual Maintenance Support (1 year period) WCS Annual 
maintenance support  for 1 </t>
    </r>
    <r>
      <rPr>
        <b/>
        <i/>
        <sz val="11"/>
        <color theme="1"/>
        <rFont val="Arial"/>
        <family val="2"/>
      </rPr>
      <t>year</t>
    </r>
    <r>
      <rPr>
        <b/>
        <sz val="11"/>
        <color theme="1"/>
        <rFont val="Arial"/>
        <family val="2"/>
      </rPr>
      <t>, consist of :</t>
    </r>
  </si>
  <si>
    <t>The duration of the support period is 1 year (365 calendar days)</t>
  </si>
  <si>
    <t>25 Mandays or equal to 200 Manhour for onsite support based on 
request, and can be converted for change request, and remote accsess (troubleshooting and bug fixing) request. Minimum Mandays consumption perincident is 1/4 mandays (2 manhours)</t>
  </si>
  <si>
    <t>Support/ticketing platform is using Microsoft  Azure DevOps (ADO) 
for costumers to raised incidents/issue</t>
  </si>
  <si>
    <t>Total Price Maintenance</t>
  </si>
  <si>
    <t>Investment Subcription</t>
  </si>
  <si>
    <t>Investment One Time</t>
  </si>
  <si>
    <t>Year</t>
  </si>
  <si>
    <t>COMMERCIAL BID EVALUATION</t>
  </si>
  <si>
    <t>ERP BUSINESS ONE SAP</t>
  </si>
  <si>
    <t>SAP B1 PROFESIONAL USER</t>
  </si>
  <si>
    <t xml:space="preserve">SAP B1 LIMITED USER </t>
  </si>
  <si>
    <t>DATABASE SAP B1</t>
  </si>
  <si>
    <t>MICROSOFT SQL SERVER CAL</t>
  </si>
  <si>
    <r>
      <rPr>
        <b/>
        <sz val="11"/>
        <color theme="1"/>
        <rFont val="Arial"/>
        <family val="2"/>
      </rPr>
      <t xml:space="preserve">MODUL SAP B1 : 
</t>
    </r>
    <r>
      <rPr>
        <sz val="11"/>
        <color theme="1"/>
        <rFont val="Arial"/>
        <family val="2"/>
      </rPr>
      <t xml:space="preserve">
</t>
    </r>
    <r>
      <rPr>
        <i/>
        <sz val="11"/>
        <color theme="1"/>
        <rFont val="Arial"/>
        <family val="2"/>
      </rPr>
      <t>FINANCE
BANKING
INVENTORY
PRODUCTION
PURCHASING
SALES</t>
    </r>
  </si>
  <si>
    <t>Total Busines One SAP License</t>
  </si>
  <si>
    <t>IMPLEMENTATION B1 SAP</t>
  </si>
  <si>
    <t>SAP B1 Implementation Standard</t>
  </si>
  <si>
    <t>Integration with Primavera</t>
  </si>
  <si>
    <t>Month</t>
  </si>
  <si>
    <t>Total Implementation</t>
  </si>
  <si>
    <t>CLOUD SERVER FOR SAP B1 (IaaS)</t>
  </si>
  <si>
    <t>8 core, 16GB RAM, 250 GB SSD</t>
  </si>
  <si>
    <t>8 core, 16GB RAM, 100 GB SSD</t>
  </si>
  <si>
    <t>IP Public</t>
  </si>
  <si>
    <t>Backup as a service (BaaS) 350GB</t>
  </si>
  <si>
    <t>Cloud Cyber Protect 2 VM</t>
  </si>
  <si>
    <t>VM</t>
  </si>
  <si>
    <t>IP</t>
  </si>
  <si>
    <t>Package</t>
  </si>
  <si>
    <t>Total Cloud Server Annually</t>
  </si>
  <si>
    <t>on Cloud(IaaS)</t>
  </si>
  <si>
    <t>Initial Fee</t>
  </si>
  <si>
    <t>Win Server STD 2019 License</t>
  </si>
  <si>
    <t>Lot</t>
  </si>
  <si>
    <t>Total Cloud Server (One Time)</t>
  </si>
  <si>
    <t>Microsoft SQL Server CAL 1st Year Maintenance</t>
  </si>
  <si>
    <t>Total Maintenance Server SAP B1</t>
  </si>
  <si>
    <t>Total Investmen Dynamics 365 (First Year)</t>
  </si>
  <si>
    <t>SAP Business One Maintenance</t>
  </si>
  <si>
    <t>PPN</t>
  </si>
  <si>
    <t>PT. OPTIMA DATA</t>
  </si>
  <si>
    <t>TBI/SAP/IMP/2022/61</t>
  </si>
  <si>
    <t>06-10/WCS/365/AMS/2022</t>
  </si>
  <si>
    <t>Man Days</t>
  </si>
  <si>
    <t>NO PACKAGE 
(SaaS) CLOUD SERVICES</t>
  </si>
  <si>
    <t xml:space="preserve">PROJECT </t>
  </si>
  <si>
    <t>Total Investmen SAP Business One First Year</t>
  </si>
  <si>
    <t>Total Investmen SAP Business One First Year (With TAX)</t>
  </si>
  <si>
    <t>17 % Payment in Year 2 (license SAP B1)</t>
  </si>
  <si>
    <t xml:space="preserve">HOSTED APLICATION ORACLE NETSUITE </t>
  </si>
  <si>
    <t>NETSUITE GENERAL USER</t>
  </si>
  <si>
    <t>Kurs USD</t>
  </si>
  <si>
    <t>NETSUITE LCS COMPANY PASS</t>
  </si>
  <si>
    <t>NETSUITE FINANCIAL MANGEMENT MARKET
CLOUD SERVICES</t>
  </si>
  <si>
    <t>NETSUITE FINANCIAL MID MARKET CLOUD
SERVICES</t>
  </si>
  <si>
    <t>NETSUITE SANDBOX ENVIRONMENT</t>
  </si>
  <si>
    <t>PREMIUM SUPPORT</t>
  </si>
  <si>
    <t>Total Oracle Netsuite First Year Annually</t>
  </si>
  <si>
    <t>NETSUITE HCM CORE (100 to 500 Emplyees)</t>
  </si>
  <si>
    <t>NETSUITE HCM PAYROLL - IDN LOCALIZE
(100 to 500 Employees)</t>
  </si>
  <si>
    <t>Total module HCM &amp; Finance Operation
(first year)</t>
  </si>
  <si>
    <t>IMPLEMENTATION ORACLE NETSUITE</t>
  </si>
  <si>
    <t>Total HCM Module</t>
  </si>
  <si>
    <t>ORACLE NETSUITE ERP &amp; HCM MODULE 
+ 1 MONTH HYPERCARE SUPPORT</t>
  </si>
  <si>
    <t>CLOUD SERVER PACKAGE
INCLUDE MODULE</t>
  </si>
  <si>
    <t>MAINTENANCE INCLUDE MODULE PACKAGE</t>
  </si>
  <si>
    <t>0304/APPS/X/2022</t>
  </si>
  <si>
    <t>Implementasi ERP Microsoft Dynamics 365</t>
  </si>
  <si>
    <t>Implentasi ERP SAP Business One</t>
  </si>
  <si>
    <t>Include Integrasi Primavera at SAP Business One</t>
  </si>
  <si>
    <t>Implementasi ERP Oracle NetSuite</t>
  </si>
  <si>
    <t>ELECTIC CONSULTING</t>
  </si>
  <si>
    <t>CP/10/24020/2022</t>
  </si>
  <si>
    <t>on Cloud (IaaS, SaaS, PaaS)</t>
  </si>
  <si>
    <t>LICENSE MODULE SAP HANA</t>
  </si>
  <si>
    <t>RISE WITH SAP S4/HANA PUBLIC CLOUD
(min. subcription is 3 years)</t>
  </si>
  <si>
    <t>SAP SUCCES FACTORS EMPLOYEE CENTRAL</t>
  </si>
  <si>
    <t>FUE</t>
  </si>
  <si>
    <t>Bonus</t>
  </si>
  <si>
    <t>Total Module License SAP HANA</t>
  </si>
  <si>
    <t>IMPLEMENTATION SAP HANA</t>
  </si>
  <si>
    <t>PROJECT MANAGER</t>
  </si>
  <si>
    <t>Mandays</t>
  </si>
  <si>
    <t>FINALCIAL ACCOUNTING</t>
  </si>
  <si>
    <t>PROCURE TO PAY</t>
  </si>
  <si>
    <t>ORDER TO CASH</t>
  </si>
  <si>
    <t>ENTERPRISE PORTFOLIO AND PROJECT MANAGEMENT</t>
  </si>
  <si>
    <t>HUMAN CAPITAL MANAGEMENT</t>
  </si>
  <si>
    <t>TECHNICAL TEAM</t>
  </si>
  <si>
    <t>Total Implementation SAP HANA</t>
  </si>
  <si>
    <t>Total Implementation SAP HANA (after discount)</t>
  </si>
  <si>
    <t>QUALITY ASSURANCE (OPTIONAL)</t>
  </si>
  <si>
    <t>TEST MANAGEMENT AND EXECUTION FOR SAP HANA 
CLOUD</t>
  </si>
  <si>
    <t>FUNCTIONAL DESIGN REVIEW</t>
  </si>
  <si>
    <t>TECHNICAL DESIGN REVIEW OF INTEGRATIONS AND 
EXTENSIBILITY</t>
  </si>
  <si>
    <t>TOTAL</t>
  </si>
  <si>
    <t>License Module Subcription (min subcription 3 years)</t>
  </si>
  <si>
    <t>Investment Subcribtion</t>
  </si>
  <si>
    <t>Total Investment 1 Year SAP S4/HANA</t>
  </si>
  <si>
    <t>Implementasi ERP SAP S4/HANA</t>
  </si>
  <si>
    <t>Pembayaran terdapat 2 mata uang (USD &amp; IDR).
Module HC di implementasi oleh PT. Optima Data.</t>
  </si>
  <si>
    <t>FUE(Full Usage Equivalent).
Minimal Subcription Module SAP S4/HANA is 3 Years</t>
  </si>
  <si>
    <t>Total Investment Oracle NetSuite First Year</t>
  </si>
  <si>
    <t>TECHNICAL BID EVALUATION</t>
  </si>
  <si>
    <t>No</t>
  </si>
  <si>
    <t>LOGO</t>
  </si>
  <si>
    <t>DETAIL DESCRIPTION</t>
  </si>
  <si>
    <t>Microsoft Dynamics 365 Finance &amp; Support</t>
  </si>
  <si>
    <t>PT. WAHANA CIPTASINATRIA</t>
  </si>
  <si>
    <t>General Ledger</t>
  </si>
  <si>
    <t>Account Receivables</t>
  </si>
  <si>
    <t>Account Payables</t>
  </si>
  <si>
    <t>Fixed Asset</t>
  </si>
  <si>
    <t>Procurement &amp; Sourcing</t>
  </si>
  <si>
    <t>Inventory Management</t>
  </si>
  <si>
    <t>Quality Management</t>
  </si>
  <si>
    <t xml:space="preserve"> CLOUD SERVER</t>
  </si>
  <si>
    <t>ANNUAL MAINTENANCE SUPPORT (1 YEAR PERIOD)</t>
  </si>
  <si>
    <t>WCS ANNUAL MAINTENANCE SUPPORT FOR 1 YEAR, CONSIST OF :</t>
  </si>
  <si>
    <t>a.) Unlimited consultation for general How-to and operational questions via Phone, Calls, and Emails</t>
  </si>
  <si>
    <t>b.) 25 Mandays or equal to 200 Manhour for onsite support based on request, and can be converted for change request, and remote access (troubleshooting and bug fixing) request. Minimum mandays consumption per incident is 1/4 mandays
(2 manhour).</t>
  </si>
  <si>
    <t>c.) The duration of the support period is 1 year (365 calendar).</t>
  </si>
  <si>
    <t>d.) Support/ticketing platform is using Microsoft azure Dev Ops
for Customers to raised incident/issue</t>
  </si>
  <si>
    <t>MAINTENANCE SUPPORT</t>
  </si>
  <si>
    <t>SaaS Cloud Package</t>
  </si>
  <si>
    <t>MANAGEMENT &amp; ADMINISTRATION</t>
  </si>
  <si>
    <t>User Administration</t>
  </si>
  <si>
    <t>Authorization</t>
  </si>
  <si>
    <t>Multiple Currencies</t>
  </si>
  <si>
    <t>Exchange Rates</t>
  </si>
  <si>
    <t>Multiple Posting Periods</t>
  </si>
  <si>
    <t>Multi Branch</t>
  </si>
  <si>
    <t>Data Import</t>
  </si>
  <si>
    <t>Opening Balances</t>
  </si>
  <si>
    <t>Approval Process</t>
  </si>
  <si>
    <t>Calendar</t>
  </si>
  <si>
    <t>Microsoft Office Integration</t>
  </si>
  <si>
    <t>Mobile Interaction</t>
  </si>
  <si>
    <t>Recurring Transaction</t>
  </si>
  <si>
    <t>Dropship</t>
  </si>
  <si>
    <t>GDPR</t>
  </si>
  <si>
    <t>ACCOUNTING &amp; FINANCIALS</t>
  </si>
  <si>
    <t>Chart Of Account</t>
  </si>
  <si>
    <t>Journal Entries</t>
  </si>
  <si>
    <t>Posting Templates</t>
  </si>
  <si>
    <t>Recurring Posting</t>
  </si>
  <si>
    <t>Financial Report</t>
  </si>
  <si>
    <t>Budgets Management</t>
  </si>
  <si>
    <t>Cost Accounting</t>
  </si>
  <si>
    <t>Incoming Payments</t>
  </si>
  <si>
    <t>Payment Run</t>
  </si>
  <si>
    <t>Bank Statement Procesing</t>
  </si>
  <si>
    <t>Checks &amp; Credit Card</t>
  </si>
  <si>
    <t>Deferred Payments</t>
  </si>
  <si>
    <t>Account Reconsiliation</t>
  </si>
  <si>
    <t>DATEV/ELSTER (DE)</t>
  </si>
  <si>
    <t>SEPA</t>
  </si>
  <si>
    <t>PURCHASING &amp; OPERATION</t>
  </si>
  <si>
    <t>Purchase Request</t>
  </si>
  <si>
    <t>Purchase Quotation</t>
  </si>
  <si>
    <t>We-Enalble RFQ</t>
  </si>
  <si>
    <t>Purchase Orders</t>
  </si>
  <si>
    <t>Good Receipt PO</t>
  </si>
  <si>
    <t>Good Return</t>
  </si>
  <si>
    <t>A/P Invoice</t>
  </si>
  <si>
    <t>A/P Reserve Invoice</t>
  </si>
  <si>
    <t>Down-Payment Request</t>
  </si>
  <si>
    <t>Cancel Marketing Documents</t>
  </si>
  <si>
    <t xml:space="preserve">A/P Credit memo </t>
  </si>
  <si>
    <t>Landed Costs</t>
  </si>
  <si>
    <t>Intrastat</t>
  </si>
  <si>
    <t>PEPPOL</t>
  </si>
  <si>
    <t>SALES &amp; SERVICE</t>
  </si>
  <si>
    <t>Oppurtunity and pipeline Mgmt</t>
  </si>
  <si>
    <t>CRM</t>
  </si>
  <si>
    <t>Campaig Management</t>
  </si>
  <si>
    <t>Blanket Agreement</t>
  </si>
  <si>
    <t>Quotation</t>
  </si>
  <si>
    <t>Sales Order</t>
  </si>
  <si>
    <t>Deliveries &amp; Returns</t>
  </si>
  <si>
    <t>Invoices</t>
  </si>
  <si>
    <t>Dunning &amp; Costumer Management</t>
  </si>
  <si>
    <t>Gross Profit Calculation</t>
  </si>
  <si>
    <t>Service Management</t>
  </si>
  <si>
    <t>Service Planning</t>
  </si>
  <si>
    <t>Costumer Interactions Tracking</t>
  </si>
  <si>
    <t>Equipment Card Handling</t>
  </si>
  <si>
    <t>Service Dashboard</t>
  </si>
  <si>
    <t>Service Contract</t>
  </si>
  <si>
    <t>Human Resources Integration</t>
  </si>
  <si>
    <t>Knowladge Database</t>
  </si>
  <si>
    <t>Service Calendar</t>
  </si>
  <si>
    <t>INVENTORY</t>
  </si>
  <si>
    <t>Item Management</t>
  </si>
  <si>
    <t>Item List</t>
  </si>
  <si>
    <t>Price List</t>
  </si>
  <si>
    <t>Goods Receipt</t>
  </si>
  <si>
    <t>Good Issues</t>
  </si>
  <si>
    <t>Inventory Transaction</t>
  </si>
  <si>
    <t>Transfers</t>
  </si>
  <si>
    <t>Serial Number Management</t>
  </si>
  <si>
    <t>Batch Number Management</t>
  </si>
  <si>
    <t>Pricelist &amp; Multiple Currencies</t>
  </si>
  <si>
    <t>Special Prices</t>
  </si>
  <si>
    <t>Period &amp; Volume Discounts</t>
  </si>
  <si>
    <t>Pick &amp; Pack</t>
  </si>
  <si>
    <t>Recurring Transactions</t>
  </si>
  <si>
    <t>Inventory Tracking</t>
  </si>
  <si>
    <t>Bin Locating</t>
  </si>
  <si>
    <t>Multiples Measurements</t>
  </si>
  <si>
    <t>Inventory Counting</t>
  </si>
  <si>
    <t>PROJECT &amp; RESOURCES MANAGEMENT</t>
  </si>
  <si>
    <t>Project Stages</t>
  </si>
  <si>
    <t>Stage Dependencies</t>
  </si>
  <si>
    <t>Sub-Project Handling</t>
  </si>
  <si>
    <t>Project Time Reporting</t>
  </si>
  <si>
    <t>Internal Project Handling</t>
  </si>
  <si>
    <t>Employee Master Data</t>
  </si>
  <si>
    <t>TimeSheet Entries</t>
  </si>
  <si>
    <t>Resources MasterData</t>
  </si>
  <si>
    <t>Resources Capacity</t>
  </si>
  <si>
    <t>Gantt Capacity Viewing</t>
  </si>
  <si>
    <t>INTEGRATION WITH PRIMAVERA</t>
  </si>
  <si>
    <t>FINANCE</t>
  </si>
  <si>
    <t>CORPORATE FINANCE</t>
  </si>
  <si>
    <t>OPERATIONAL FINANCE</t>
  </si>
  <si>
    <t>Financial Reporting</t>
  </si>
  <si>
    <t>Configurable Tax &amp; Regulatory Reporting</t>
  </si>
  <si>
    <t>Regularoty Discovery &amp; Alerting Service</t>
  </si>
  <si>
    <t>Regulatory Compliance</t>
  </si>
  <si>
    <t>Consolidation</t>
  </si>
  <si>
    <t>Budgeting &amp; Forcast</t>
  </si>
  <si>
    <t>Cash &amp; Bank management</t>
  </si>
  <si>
    <t>Revenue Recognition</t>
  </si>
  <si>
    <t>Credit &amp; Collections</t>
  </si>
  <si>
    <t>Project Accounting</t>
  </si>
  <si>
    <t>Time &amp; Expanse Management</t>
  </si>
  <si>
    <t>Configurable E-Invoicing &amp; Payments</t>
  </si>
  <si>
    <t>Public Sector Commercial</t>
  </si>
  <si>
    <t>SUPPLY CHAIN MANAGEMENT</t>
  </si>
  <si>
    <t>Product Information Management</t>
  </si>
  <si>
    <t>Transportation Management</t>
  </si>
  <si>
    <t>Sales Order Management</t>
  </si>
  <si>
    <t>BOM Management</t>
  </si>
  <si>
    <t>Product Configuration</t>
  </si>
  <si>
    <t>Demand Forcasting</t>
  </si>
  <si>
    <t>Trade Promotion Management</t>
  </si>
  <si>
    <t>Route management</t>
  </si>
  <si>
    <t>IoT Intelligence</t>
  </si>
  <si>
    <t>Catalog Management</t>
  </si>
  <si>
    <t>Master planning</t>
  </si>
  <si>
    <t>Lean Process &amp; Manufacturing</t>
  </si>
  <si>
    <t>Production Reporting</t>
  </si>
  <si>
    <t>Planning Optimization</t>
  </si>
  <si>
    <t>Vendor Collaboration</t>
  </si>
  <si>
    <t>Shop Floor Management</t>
  </si>
  <si>
    <t>Warehouse Management</t>
  </si>
  <si>
    <t>Capabillity &amp; Resource Schedulling</t>
  </si>
  <si>
    <t>Supplier Relationship Management</t>
  </si>
  <si>
    <t>Product Control</t>
  </si>
  <si>
    <t>Asset Management</t>
  </si>
  <si>
    <t>Mobile Warehouse</t>
  </si>
  <si>
    <t>Kanban Management</t>
  </si>
  <si>
    <t>Inbound Consigment</t>
  </si>
  <si>
    <t>Time &amp; Attendance</t>
  </si>
  <si>
    <t>Multi Company</t>
  </si>
  <si>
    <t>Job &amp; Position Profiles</t>
  </si>
  <si>
    <t>Organization Hierarcies</t>
  </si>
  <si>
    <t>Financial Dimensions/Segments</t>
  </si>
  <si>
    <t>Worker personal Info</t>
  </si>
  <si>
    <t>Worker Organization Assigments</t>
  </si>
  <si>
    <t>Worker Actions</t>
  </si>
  <si>
    <t>Workflow Approval</t>
  </si>
  <si>
    <t>Calendar, shedules, and Attendance</t>
  </si>
  <si>
    <t>Overtime Request &amp; Calculations</t>
  </si>
  <si>
    <t>Time Off &amp; Leave Administration</t>
  </si>
  <si>
    <t>TimeSheet</t>
  </si>
  <si>
    <t>TIME &amp; ATTENDANCE</t>
  </si>
  <si>
    <t>WORKFORCE MANAGEMENT</t>
  </si>
  <si>
    <t>PAYROLL ADMINISTRATIONS</t>
  </si>
  <si>
    <t>Unlimited Components</t>
  </si>
  <si>
    <t>Polices and formulas</t>
  </si>
  <si>
    <t>Multi company payroll calculation</t>
  </si>
  <si>
    <t>Tax, Bank Transfer, and Paylips</t>
  </si>
  <si>
    <t>EMPLOYEE SELF SERVICE</t>
  </si>
  <si>
    <t>On-hand worker Data</t>
  </si>
  <si>
    <t>Mobile Attendance and geoTagging</t>
  </si>
  <si>
    <t>Mobile leave request, Time Off, and Approval</t>
  </si>
  <si>
    <t>ePaylips</t>
  </si>
  <si>
    <t>8 Core, 16 GB RAM, 250 GB SSD</t>
  </si>
  <si>
    <t>8 Core, 16 GB RAM, 100 GB SSD</t>
  </si>
  <si>
    <t>Backup as a Service (BaaS) 350 GB</t>
  </si>
  <si>
    <t xml:space="preserve">Win Server STD 2019 </t>
  </si>
  <si>
    <t>MINTENANCE INCLUDE LICENSE MODULE</t>
  </si>
  <si>
    <t>ORACLE NETSUITE</t>
  </si>
  <si>
    <t>PT. OPTIMA DATA INTERNASIONAL</t>
  </si>
  <si>
    <t>GENERAL FEATURES</t>
  </si>
  <si>
    <t>Ability for the users to create ad-hoc reports</t>
  </si>
  <si>
    <t>Realtime transactional business analytic reports (BI)</t>
  </si>
  <si>
    <t>Role based dashboard</t>
  </si>
  <si>
    <t>Mobile approvals</t>
  </si>
  <si>
    <t>Embedded analitycs</t>
  </si>
  <si>
    <t>Ability for user to create their own watchlist or alerts</t>
  </si>
  <si>
    <t>Integreted social communications and collaborations</t>
  </si>
  <si>
    <t>NETSUITE FEATURE ERP</t>
  </si>
  <si>
    <t>inquiry and add-hoc reporting in spreadsheet</t>
  </si>
  <si>
    <t>Multidimensional reporting</t>
  </si>
  <si>
    <t>Application security and role based access</t>
  </si>
  <si>
    <t>Configurable approval workflow</t>
  </si>
  <si>
    <t>Costumization framework</t>
  </si>
  <si>
    <t>Closing status monitoring</t>
  </si>
  <si>
    <t>Document/file attachment</t>
  </si>
  <si>
    <t>GENERAL LEDGER</t>
  </si>
  <si>
    <t>Create and review accounting entries</t>
  </si>
  <si>
    <t>Create subledger journal adjustments</t>
  </si>
  <si>
    <t>Create and post standart journal</t>
  </si>
  <si>
    <t>Manual and automatic journal reversal</t>
  </si>
  <si>
    <t>Generate automatic posting</t>
  </si>
  <si>
    <t>Manage intercompany transaction</t>
  </si>
  <si>
    <t>Manage daily rates and upload via spreadsheet</t>
  </si>
  <si>
    <t>Create and post multi currency journals</t>
  </si>
  <si>
    <t>Foreign currency revaluation</t>
  </si>
  <si>
    <t>Manage account group and hierarchy</t>
  </si>
  <si>
    <t>Account balance inquiring and analysis</t>
  </si>
  <si>
    <t>Drill down to subledger transactions</t>
  </si>
  <si>
    <t>Viewing a financial report in HTML, PDF, &amp; Excell Format</t>
  </si>
  <si>
    <t>Support Indonesian Tax Localizations</t>
  </si>
  <si>
    <t>Budgeting</t>
  </si>
  <si>
    <t>ACCOUNT RECEIVABLES</t>
  </si>
  <si>
    <t>Create and manage customer information 
(include dashboard)</t>
  </si>
  <si>
    <t>Create and process customer invoice</t>
  </si>
  <si>
    <t>Receivable write-Off</t>
  </si>
  <si>
    <t>Processing billing adjustments</t>
  </si>
  <si>
    <t>Scheduling revenue (Advance &amp; Arrear)</t>
  </si>
  <si>
    <t>Create revenue adjustment</t>
  </si>
  <si>
    <t>Create manual and automatic receipt</t>
  </si>
  <si>
    <t>Apply/unApply receipt to invoice</t>
  </si>
  <si>
    <t>Reserse a receipt</t>
  </si>
  <si>
    <t>Create a refund</t>
  </si>
  <si>
    <t>Processing Adjusment</t>
  </si>
  <si>
    <t>Collection dashboard</t>
  </si>
  <si>
    <t>Support e-SPT integration</t>
  </si>
  <si>
    <t>Support e-Faktur</t>
  </si>
  <si>
    <t>VAT configuration</t>
  </si>
  <si>
    <t>Withholding tax configuration</t>
  </si>
  <si>
    <t>ACCOUNT PAYABLES</t>
  </si>
  <si>
    <t>Create and manage supplier information (include dashboard)</t>
  </si>
  <si>
    <t>Create and process venor invoice</t>
  </si>
  <si>
    <t>createing invoicing from spredsheet</t>
  </si>
  <si>
    <t>Creating an invoice from purchase order or receipt</t>
  </si>
  <si>
    <t>Create invoice without PO</t>
  </si>
  <si>
    <t>Apply prepayment</t>
  </si>
  <si>
    <t>Manage invoice tax detail</t>
  </si>
  <si>
    <t>Create single and batch payment</t>
  </si>
  <si>
    <t>Reviewing and accounting for a payment</t>
  </si>
  <si>
    <t>Transmit payment files electronically</t>
  </si>
  <si>
    <t>invoices validation and automatic hold</t>
  </si>
  <si>
    <t>Placing a manual hold on an invoice</t>
  </si>
  <si>
    <t>Releasing a hold on an invoice</t>
  </si>
  <si>
    <t>Support 2, 3, 4 way invoice matching</t>
  </si>
  <si>
    <t>Expense sumition and settlement in mobile</t>
  </si>
  <si>
    <t>BANK</t>
  </si>
  <si>
    <t>PROCUREMENT</t>
  </si>
  <si>
    <t>Self service purchase request</t>
  </si>
  <si>
    <t>System generated purchase request based on min-max or safety stok planning</t>
  </si>
  <si>
    <t>Create and manage purchase order</t>
  </si>
  <si>
    <t>Multiple site receiving</t>
  </si>
  <si>
    <t>Scheduled receiving</t>
  </si>
  <si>
    <t>Full and partial good receipts</t>
  </si>
  <si>
    <t>Define purchasing approval workflow</t>
  </si>
  <si>
    <t>Automatically calculate estimated landed cost using  predefined template</t>
  </si>
  <si>
    <t>Banking integration</t>
  </si>
  <si>
    <t>Automated reconciliation</t>
  </si>
  <si>
    <t>Auto-Post Journal Entries</t>
  </si>
  <si>
    <t>Electronic Bank Payments</t>
  </si>
  <si>
    <t>ORDER MANAGEMENT</t>
  </si>
  <si>
    <t>Multi location inventory</t>
  </si>
  <si>
    <t>Track inventory by bin location</t>
  </si>
  <si>
    <t>Transfer Orders with incoterms</t>
  </si>
  <si>
    <t>Group average in transit accounting</t>
  </si>
  <si>
    <t>Stock ledger report</t>
  </si>
  <si>
    <t>Support average, standard, LIFO, and FIFO
costing method</t>
  </si>
  <si>
    <t>Group average costing</t>
  </si>
  <si>
    <t>Record landed costs as part of inventory value</t>
  </si>
  <si>
    <t>Receive returns into stack or written off</t>
  </si>
  <si>
    <t>Price levels per item</t>
  </si>
  <si>
    <t>Multiple Units of measure</t>
  </si>
  <si>
    <t xml:space="preserve">Warrantly tracking and claims processing </t>
  </si>
  <si>
    <t>Replenish inventory with transfer orders</t>
  </si>
  <si>
    <t>Manage On hand and availibility woth location option</t>
  </si>
  <si>
    <t>Material overhead absorption for standard a costed items</t>
  </si>
  <si>
    <t>View items qty on hand, qty availabe, quantoty on order
or stock levels in grid format</t>
  </si>
  <si>
    <t>Create and manage sales order</t>
  </si>
  <si>
    <t>Book inventory quantity from sales order</t>
  </si>
  <si>
    <t>Support partial shipment and backorders</t>
  </si>
  <si>
    <t>Automatic &amp; manual PO for drop  shipments</t>
  </si>
  <si>
    <t>Filter fullfillment based on inventory levels</t>
  </si>
  <si>
    <t>Customizable fullfillment queues for order processing</t>
  </si>
  <si>
    <t>Return request and sales return</t>
  </si>
  <si>
    <t>Multiple shipping addresses and methods for sales orders</t>
  </si>
  <si>
    <t>Default shipping method management per line item</t>
  </si>
  <si>
    <t>Automatic customer invoice creation</t>
  </si>
  <si>
    <t>Support consignment sales order</t>
  </si>
  <si>
    <t>ADVANCE FINANCIAL</t>
  </si>
  <si>
    <t>Supports management of multipe budgets</t>
  </si>
  <si>
    <t>Enable monitoring of budget versus actual in real-time</t>
  </si>
  <si>
    <t>Allocate expense by GL account, class, department &amp; location</t>
  </si>
  <si>
    <t>Link Amortization schedule to bills, bill credits, jobs &amp; more</t>
  </si>
  <si>
    <t>Set up flexible billing schedules</t>
  </si>
  <si>
    <t>Allows assignment of billing schedules based on sales order 
line items</t>
  </si>
  <si>
    <t>Integrates billing with sales commisions and sales forecast</t>
  </si>
  <si>
    <t>Statistical account to store nonmonetary values</t>
  </si>
  <si>
    <t>NETSUITE LOCALIZE FEATURE HCM</t>
  </si>
  <si>
    <t>CORE HR FEATURES</t>
  </si>
  <si>
    <t>Position Management</t>
  </si>
  <si>
    <t>Job management</t>
  </si>
  <si>
    <t>Organization structure</t>
  </si>
  <si>
    <t>Employee salary grade</t>
  </si>
  <si>
    <t>Employee profile (personal and Job related)</t>
  </si>
  <si>
    <t>Personal action and approval</t>
  </si>
  <si>
    <t>Contract administration</t>
  </si>
  <si>
    <t>Generate letter</t>
  </si>
  <si>
    <t>TIME ATTENDACE &amp; ABSENCE MANAGEMENT</t>
  </si>
  <si>
    <t>Leave types configuration</t>
  </si>
  <si>
    <t>Leave request and approval</t>
  </si>
  <si>
    <t>Mass leave</t>
  </si>
  <si>
    <t>Unpaid leave</t>
  </si>
  <si>
    <t>Compensatory leave</t>
  </si>
  <si>
    <t>Leave balance adjustment</t>
  </si>
  <si>
    <t>Employee self service</t>
  </si>
  <si>
    <t>Manager self service</t>
  </si>
  <si>
    <t>Employee timesheet</t>
  </si>
  <si>
    <t>Employee benefit calculations</t>
  </si>
  <si>
    <t>Employee overtime calculations</t>
  </si>
  <si>
    <t>Payable time approval</t>
  </si>
  <si>
    <t>PAYROLL FEATURES</t>
  </si>
  <si>
    <t>Salary component configurations</t>
  </si>
  <si>
    <t>PPH 21 caculations reporting
(Permanent employee, contract, &amp; Expertise)</t>
  </si>
  <si>
    <t>PPH 21 calculation reporting
(Expatriate that stay in Indonesian below 183 day, 
Tax recalculation when tax treatment change to PPh21)</t>
  </si>
  <si>
    <t>Tax cases 
- Inter company employee mutation
- inter tax area employee mutation
- Join in the middle of year-tax period
- Terminate in the middle of year-tax period</t>
  </si>
  <si>
    <t>Jamsostek calculation and reporting</t>
  </si>
  <si>
    <t>Bank payment</t>
  </si>
  <si>
    <t>Payroll reporting</t>
  </si>
  <si>
    <t>SAP BUSINESS ONE FEATURE ERP</t>
  </si>
  <si>
    <t>DYNAMICS 365 FEATURE ERP</t>
  </si>
  <si>
    <t>ONE HCM FEATURE</t>
  </si>
  <si>
    <t>ESS/MSS - MOBILE APPS</t>
  </si>
  <si>
    <t>Mobile applicaion</t>
  </si>
  <si>
    <t>Mobile attendance with geolocation</t>
  </si>
  <si>
    <t>Qr Code Attendance</t>
  </si>
  <si>
    <t>Leave request</t>
  </si>
  <si>
    <t>Time sheet</t>
  </si>
  <si>
    <t>Overtime and permit</t>
  </si>
  <si>
    <t>Claim expense</t>
  </si>
  <si>
    <t>Travel management</t>
  </si>
  <si>
    <t>Workflow approval</t>
  </si>
  <si>
    <t>IMPLEMENTATION SCOPE OF WORK ERP ORACLE NETSUITE</t>
  </si>
  <si>
    <t>Implementation is for 1 company PT. RAPID INFRASTRUKTUR INDONESIA (RII)</t>
  </si>
  <si>
    <t>implementation activities will be conducted through online (remote) and onsite when necessary</t>
  </si>
  <si>
    <t>Onsite location will be at PT. RAPID INFRASTRUKTUR INDONESIA (RII) office</t>
  </si>
  <si>
    <r>
      <t xml:space="preserve">NetSuite to be implemented are :
</t>
    </r>
    <r>
      <rPr>
        <sz val="11"/>
        <color theme="4" tint="-0.249977111117893"/>
        <rFont val="Calibri"/>
        <family val="2"/>
        <scheme val="minor"/>
      </rPr>
      <t>Netsuite Core ERP (Financials, Purchasing, Inventory, Order Management)
NetSuite Advanced Financial</t>
    </r>
  </si>
  <si>
    <t>Customization :
Up to 15 Custom Object (Report, Enhancement, Form, Saved Searched, Workflow), Including reminder to remind
ODI will enable key users to make their own report and workflow customization</t>
  </si>
  <si>
    <t>Integration:
No integrations with other system</t>
  </si>
  <si>
    <t>IMPLEMENTATION SCOPE OF WORK HCM</t>
  </si>
  <si>
    <r>
      <rPr>
        <b/>
        <sz val="11"/>
        <color theme="1"/>
        <rFont val="Calibri"/>
        <family val="2"/>
        <scheme val="minor"/>
      </rPr>
      <t>Master Data Conversion:</t>
    </r>
    <r>
      <rPr>
        <sz val="11"/>
        <color theme="1"/>
        <rFont val="Calibri"/>
        <family val="2"/>
        <scheme val="minor"/>
      </rPr>
      <t xml:space="preserve">
Employee master data
Organization structure, job and position</t>
    </r>
  </si>
  <si>
    <r>
      <rPr>
        <b/>
        <sz val="11"/>
        <color theme="1"/>
        <rFont val="Calibri"/>
        <family val="2"/>
        <scheme val="minor"/>
      </rPr>
      <t>Modules to be implement</t>
    </r>
    <r>
      <rPr>
        <sz val="11"/>
        <color theme="1"/>
        <rFont val="Calibri"/>
        <family val="2"/>
        <scheme val="minor"/>
      </rPr>
      <t xml:space="preserve">
Core based human resources (including contract)
Workforce administration
ESS and MSS
Time attendance and absence management
Travel management
Payroll with localization tax
Standard and localization reports</t>
    </r>
  </si>
  <si>
    <r>
      <rPr>
        <b/>
        <sz val="11"/>
        <color theme="1"/>
        <rFont val="Calibri"/>
        <family val="2"/>
        <scheme val="minor"/>
      </rPr>
      <t>Organization :</t>
    </r>
    <r>
      <rPr>
        <sz val="11"/>
        <color theme="1"/>
        <rFont val="Calibri"/>
        <family val="2"/>
        <scheme val="minor"/>
      </rPr>
      <t xml:space="preserve">
Implementation is for </t>
    </r>
    <r>
      <rPr>
        <b/>
        <sz val="11"/>
        <color theme="1"/>
        <rFont val="Calibri"/>
        <family val="2"/>
        <scheme val="minor"/>
      </rPr>
      <t xml:space="preserve">PT RAPID INFRASTRUKTUR INDONESIA (RII)
</t>
    </r>
    <r>
      <rPr>
        <sz val="11"/>
        <color theme="1"/>
        <rFont val="Calibri"/>
        <family val="2"/>
        <scheme val="minor"/>
      </rPr>
      <t>Number of Employee : HO (20 employee) , Site (+/- 100 employee)</t>
    </r>
  </si>
  <si>
    <r>
      <t xml:space="preserve">Opening Balance Data Convertion
</t>
    </r>
    <r>
      <rPr>
        <sz val="11"/>
        <color theme="1"/>
        <rFont val="Calibri"/>
        <family val="2"/>
        <scheme val="minor"/>
      </rPr>
      <t>Leave balance, payroll data form january (if go live in the middle of year)</t>
    </r>
  </si>
  <si>
    <r>
      <rPr>
        <b/>
        <sz val="11"/>
        <color theme="1"/>
        <rFont val="Calibri"/>
        <family val="2"/>
        <scheme val="minor"/>
      </rPr>
      <t xml:space="preserve">Training </t>
    </r>
    <r>
      <rPr>
        <sz val="11"/>
        <color theme="1"/>
        <rFont val="Calibri"/>
        <family val="2"/>
        <scheme val="minor"/>
      </rPr>
      <t xml:space="preserve">
ODI will conduct Train-The-Trainer method. Key users will receiver training from ODI consultans. End users will be trained by key users.
Training will be instructor-lead classroom type training. Training coverage will be NetSuite modules implemented as stated in this proposal.</t>
    </r>
  </si>
  <si>
    <r>
      <rPr>
        <b/>
        <sz val="11"/>
        <color theme="1"/>
        <rFont val="Calibri"/>
        <family val="2"/>
        <scheme val="minor"/>
      </rPr>
      <t>Customization Limitation</t>
    </r>
    <r>
      <rPr>
        <sz val="11"/>
        <color theme="1"/>
        <rFont val="Calibri"/>
        <family val="2"/>
        <scheme val="minor"/>
      </rPr>
      <t xml:space="preserve">
Up to 10 custom reports beside standard and localization report</t>
    </r>
  </si>
  <si>
    <r>
      <rPr>
        <b/>
        <sz val="11"/>
        <color theme="1"/>
        <rFont val="Calibri"/>
        <family val="2"/>
        <scheme val="minor"/>
      </rPr>
      <t>Integration</t>
    </r>
    <r>
      <rPr>
        <sz val="11"/>
        <color theme="1"/>
        <rFont val="Calibri"/>
        <family val="2"/>
        <scheme val="minor"/>
      </rPr>
      <t xml:space="preserve">
Integration with 1 absence machine (if any)</t>
    </r>
  </si>
  <si>
    <t>IMPLEMENTATION SCOPE OF WORK FINANCE &amp; ACCOUNTING</t>
  </si>
  <si>
    <t>General Ledger
Account Receivables
Account Payables
Fixed Asset
Cash &amp; Bank
Add On Indonesian Tax</t>
  </si>
  <si>
    <t>IMPLEMENTATION SCOPE OF WORK SUPPLY CHAIN MANAGEMENT</t>
  </si>
  <si>
    <t>Procurement &amp; Sourcing
Sales Management
Inventory Management
Product Information Management</t>
  </si>
  <si>
    <t>IMPLEMENTATION PRODUCT MANAGEMENT</t>
  </si>
  <si>
    <t xml:space="preserve">Basic Resources
Job Management
Job Budget
Job Progres and Performance
Invoice Jobs
</t>
  </si>
  <si>
    <t>IMPLEMENTATION ONE HCM</t>
  </si>
  <si>
    <t>Organization Management
Workforce Management
Time &amp; attendance
Payroll Administration
Employee Self Service</t>
  </si>
  <si>
    <t xml:space="preserve"> </t>
  </si>
  <si>
    <t>IMPLEMENTATION SCOPE</t>
  </si>
  <si>
    <t>SAP B1 IMPLEMENTATION (STANDARD)</t>
  </si>
  <si>
    <t>INTEGRATON WITH PRIMAVERA</t>
  </si>
  <si>
    <t>SAP S/4 HANA</t>
  </si>
  <si>
    <t xml:space="preserve">                  Z</t>
  </si>
  <si>
    <t>Project control &amp; product development</t>
  </si>
  <si>
    <t>Product engineering</t>
  </si>
  <si>
    <t>production planning</t>
  </si>
  <si>
    <t>Quality management</t>
  </si>
  <si>
    <t>Inventory &amp; Basic warehouse management</t>
  </si>
  <si>
    <t>Maintenance management</t>
  </si>
  <si>
    <t>SAP S/4 HANA FEATURE ERP CORE FINANCE</t>
  </si>
  <si>
    <t>ACCELERATE PLAN TO PRODUCT</t>
  </si>
  <si>
    <t>OPTIMIZED ORDER TO CASH</t>
  </si>
  <si>
    <t>Customer information &amp; Masterdata</t>
  </si>
  <si>
    <t>Sales contract management</t>
  </si>
  <si>
    <t>Reveivables processing</t>
  </si>
  <si>
    <t>ENHANCED REQUEST TO SERVICE</t>
  </si>
  <si>
    <t>Service Masterdata management</t>
  </si>
  <si>
    <t>Service management</t>
  </si>
  <si>
    <t>Service parts management</t>
  </si>
  <si>
    <t>Service agreement management</t>
  </si>
  <si>
    <t>STREAMLINED PROCURE TO PAY</t>
  </si>
  <si>
    <t>Supplier information &amp; Masterdata</t>
  </si>
  <si>
    <t>Sourcing &amp; Contract management</t>
  </si>
  <si>
    <t>Operational procurement</t>
  </si>
  <si>
    <t>Invoice &amp; Payables management</t>
  </si>
  <si>
    <t>HR CONNECTIVITY</t>
  </si>
  <si>
    <t>HUMAN EXPERIENCE MANAGEMENT SUITE</t>
  </si>
  <si>
    <t>PEOPLE AND TRANSACTIONS</t>
  </si>
  <si>
    <t>ORGANIZATIONAL MANAGEMENT</t>
  </si>
  <si>
    <r>
      <rPr>
        <b/>
        <sz val="11"/>
        <color theme="1"/>
        <rFont val="Calibri"/>
        <family val="2"/>
        <scheme val="minor"/>
      </rPr>
      <t>Provide a single source of truth for HR Data</t>
    </r>
    <r>
      <rPr>
        <sz val="11"/>
        <color theme="1"/>
        <rFont val="Calibri"/>
        <family val="2"/>
        <scheme val="minor"/>
      </rPr>
      <t xml:space="preserve">
1. Single repository for employee and contingent labor and maintain all relevant HR
data
2. Best practice process supporting all relevant work event 
3. embedded localization to drive global compliance</t>
    </r>
  </si>
  <si>
    <t>POSITION MANAGEMENT</t>
  </si>
  <si>
    <t>TOTAL WORKFORCE MANAGEMENT</t>
  </si>
  <si>
    <r>
      <rPr>
        <b/>
        <sz val="11"/>
        <color theme="1"/>
        <rFont val="Calibri"/>
        <family val="2"/>
        <scheme val="minor"/>
      </rPr>
      <t>Structure your business account</t>
    </r>
    <r>
      <rPr>
        <sz val="11"/>
        <color theme="1"/>
        <rFont val="Calibri"/>
        <family val="2"/>
        <scheme val="minor"/>
      </rPr>
      <t xml:space="preserve">
1. Provides an interactive org chart that reflects your business 
2. Allows you visualize other types of hierarchies
3. Provides full information at one glance
4. Generate recruiting requisition directly from the org chart</t>
    </r>
  </si>
  <si>
    <r>
      <rPr>
        <b/>
        <sz val="11"/>
        <color theme="1"/>
        <rFont val="Calibri"/>
        <family val="2"/>
        <scheme val="minor"/>
      </rPr>
      <t>Maintain consistency throughout the organization</t>
    </r>
    <r>
      <rPr>
        <sz val="11"/>
        <color theme="1"/>
        <rFont val="Calibri"/>
        <family val="2"/>
        <scheme val="minor"/>
      </rPr>
      <t xml:space="preserve">
1. Maintain a desired organizational structure
2. Identify critical positional for you organization and assess development
needs for employee
3. End-to-end support for concurrent employee and global assignment</t>
    </r>
  </si>
  <si>
    <r>
      <rPr>
        <b/>
        <sz val="11"/>
        <color theme="1"/>
        <rFont val="Calibri"/>
        <family val="2"/>
        <scheme val="minor"/>
      </rPr>
      <t xml:space="preserve">Support for a holic people strategy
</t>
    </r>
    <r>
      <rPr>
        <sz val="11"/>
        <color theme="1"/>
        <rFont val="Calibri"/>
        <family val="2"/>
        <scheme val="minor"/>
      </rPr>
      <t>1. Provides visibility to allow business to plan, manage and optimize their total workforce
2. Support for all worker types
3. Apprentice management allows for quick access to individual plans for work and study
4. Support for concurrent employee and global assignment</t>
    </r>
  </si>
  <si>
    <t>ABSENCE MANAGEMENT</t>
  </si>
  <si>
    <t>Intuitive and mobile friendly
1. One application to record all types of absence
2. Team absence calendar to understand your teams full capacity
3. Automated calculating employee time  and pay</t>
  </si>
  <si>
    <t>BENEFITS ADMINISTRATION</t>
  </si>
  <si>
    <t>Flexible, power ful, and scalable global benefits framework
1. Enable employees to enroll in a variety of local country benefits types
2. Pre-delivered global benefits patterns that  can be configured to meet your country-specific benefit requirements
3. Centralized reporting based on your global benefits footprint</t>
  </si>
  <si>
    <t>MEANINGFUL EXPERIENCE TO ENGAGE YOUR PEOPLE</t>
  </si>
  <si>
    <r>
      <rPr>
        <b/>
        <sz val="11"/>
        <color theme="1"/>
        <rFont val="Calibri"/>
        <family val="2"/>
        <scheme val="minor"/>
      </rPr>
      <t>Provide a consummer - grade experience for all users on all device</t>
    </r>
    <r>
      <rPr>
        <sz val="11"/>
        <color theme="1"/>
        <rFont val="Calibri"/>
        <family val="2"/>
        <scheme val="minor"/>
      </rPr>
      <t xml:space="preserve">
1. Provide employees with personalized access  to their data, business process, and HR service
2. Provide managers with easy access to all ther to-do's, detailed team information, and insights to improve decision making 
3. Organizational chart includes ability to immediately reach out to people</t>
    </r>
  </si>
  <si>
    <t>EMBADDED INSIGHTS AND DASHBOARDS</t>
  </si>
  <si>
    <r>
      <rPr>
        <b/>
        <sz val="11"/>
        <color theme="1"/>
        <rFont val="Calibri"/>
        <family val="2"/>
        <scheme val="minor"/>
      </rPr>
      <t>Keep your finger on the pulse of the organization</t>
    </r>
    <r>
      <rPr>
        <sz val="11"/>
        <color theme="1"/>
        <rFont val="Calibri"/>
        <family val="2"/>
        <scheme val="minor"/>
      </rPr>
      <t xml:space="preserve">
1. One click access to content-sensitive (in-line) insights based on the activity you're working on
2. Graphical dashboards provide a birds-eye view to quickly assess if there is a problem
3. Embedded role-based permissions</t>
    </r>
  </si>
  <si>
    <t>IMPLEMENTATION SCOPE OF WORK ERP SAP S/4HANA</t>
  </si>
  <si>
    <t>Procurement of direct materials &amp; services</t>
  </si>
  <si>
    <t>Supplier management</t>
  </si>
  <si>
    <t>Central procurement</t>
  </si>
  <si>
    <t>SALES</t>
  </si>
  <si>
    <t>Sell from stock</t>
  </si>
  <si>
    <t>Sell services</t>
  </si>
  <si>
    <t>Rebates &amp; Commisions</t>
  </si>
  <si>
    <t>Convergent &amp; Externall billing</t>
  </si>
  <si>
    <t>SUPPLY CHAIN</t>
  </si>
  <si>
    <t>Warehouse outbound &amp; inbound processing</t>
  </si>
  <si>
    <t>Core inventory management</t>
  </si>
  <si>
    <t>(advanced) ATP Processing</t>
  </si>
  <si>
    <t>MANUFACTURING</t>
  </si>
  <si>
    <t>R&amp;D</t>
  </si>
  <si>
    <t>Material requirements planning with deman driven and/or predictive MRP</t>
  </si>
  <si>
    <t>Make to stock &amp; make to order</t>
  </si>
  <si>
    <t>Product complience</t>
  </si>
  <si>
    <t>Enterprise portfolio &amp; project management</t>
  </si>
  <si>
    <t>Variant configuration</t>
  </si>
  <si>
    <t>Accounting &amp; financial close</t>
  </si>
  <si>
    <t>Financial operations</t>
  </si>
  <si>
    <t>Cost management</t>
  </si>
  <si>
    <t>Treasury</t>
  </si>
  <si>
    <t>Enterprise risk &amp; complience</t>
  </si>
  <si>
    <t>SERVICE</t>
  </si>
  <si>
    <t>ASSET MANAGEMENT</t>
  </si>
  <si>
    <t>CROSS FUNCTIONS</t>
  </si>
  <si>
    <t xml:space="preserve">Sell, deliver, bill, and monitor a combination of phycical
goods and services as one solution offering </t>
  </si>
  <si>
    <t>Resource schedulling for maintenance planner</t>
  </si>
  <si>
    <t>Enhanced collaboration and review</t>
  </si>
  <si>
    <t>Master data, data migration , data protection, &amp; privacy, information lifecyle management</t>
  </si>
  <si>
    <t>Integration capabilities</t>
  </si>
  <si>
    <t>Legal content management</t>
  </si>
  <si>
    <t>INDUSTRY CAPABILITIES</t>
  </si>
  <si>
    <t>Professional services</t>
  </si>
  <si>
    <t>Manufacturing</t>
  </si>
  <si>
    <t>Mining services</t>
  </si>
  <si>
    <t>Public sector</t>
  </si>
  <si>
    <t>Higher 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</si>
</sst>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_([$IDR]\ * #,##0.00_);_([$IDR]\ * \(#,##0.00\);_([$IDR]\ * &quot;-&quot;??_);_(@_)"/>
    <numFmt numFmtId="165" formatCode="_([$IDR]\ * #,##0_);_([$IDR]\ * \(#,##0\);_([$IDR]\ * &quot;-&quot;_);_(@_)"/>
  </numFmts>
  <fonts count="26" x14ac:knownFonts="1">
    <font>
      <sz val="11"/>
      <color theme="1"/>
      <name val="Calibri"/>
      <family val="2"/>
      <scheme val="minor"/>
    </font>
    <font>
      <sz val="11"/>
      <color rgb="FFFF0000"/>
      <name val="Calibri"/>
      <family val="2"/>
      <scheme val="minor"/>
    </font>
    <font>
      <b/>
      <sz val="11"/>
      <color theme="1"/>
      <name val="Calibri"/>
      <family val="2"/>
      <scheme val="minor"/>
    </font>
    <font>
      <b/>
      <sz val="10"/>
      <color theme="1"/>
      <name val="Calibri"/>
      <family val="2"/>
      <scheme val="minor"/>
    </font>
    <font>
      <sz val="11"/>
      <color theme="1"/>
      <name val="Arial"/>
      <family val="2"/>
    </font>
    <font>
      <b/>
      <sz val="11"/>
      <color theme="1"/>
      <name val="Arial"/>
      <family val="2"/>
    </font>
    <font>
      <b/>
      <u/>
      <sz val="11"/>
      <color theme="1"/>
      <name val="Arial"/>
      <family val="2"/>
    </font>
    <font>
      <b/>
      <sz val="12"/>
      <color theme="1"/>
      <name val="Arial"/>
      <family val="2"/>
    </font>
    <font>
      <b/>
      <sz val="11"/>
      <color rgb="FFFF0000"/>
      <name val="Arial"/>
      <family val="2"/>
    </font>
    <font>
      <sz val="11"/>
      <color rgb="FFFF0000"/>
      <name val="Arial"/>
      <family val="2"/>
    </font>
    <font>
      <b/>
      <i/>
      <sz val="11"/>
      <color theme="1"/>
      <name val="Arial"/>
      <family val="2"/>
    </font>
    <font>
      <b/>
      <sz val="11"/>
      <color rgb="FF00B050"/>
      <name val="Arial"/>
      <family val="2"/>
    </font>
    <font>
      <b/>
      <sz val="11"/>
      <color theme="8" tint="-0.499984740745262"/>
      <name val="Arial"/>
      <family val="2"/>
    </font>
    <font>
      <b/>
      <sz val="16"/>
      <color theme="1"/>
      <name val="Calibri"/>
      <family val="2"/>
      <scheme val="minor"/>
    </font>
    <font>
      <i/>
      <sz val="11"/>
      <color theme="1"/>
      <name val="Arial"/>
      <family val="2"/>
    </font>
    <font>
      <sz val="8"/>
      <name val="Calibri"/>
      <family val="2"/>
      <scheme val="minor"/>
    </font>
    <font>
      <b/>
      <sz val="11"/>
      <name val="Arial"/>
      <family val="2"/>
    </font>
    <font>
      <b/>
      <sz val="11"/>
      <color rgb="FFFF0000"/>
      <name val="Calibri"/>
      <family val="2"/>
      <scheme val="minor"/>
    </font>
    <font>
      <b/>
      <sz val="14"/>
      <color theme="1"/>
      <name val="Arial"/>
      <family val="2"/>
    </font>
    <font>
      <b/>
      <sz val="28"/>
      <color theme="1"/>
      <name val="Calibri"/>
      <family val="2"/>
      <scheme val="minor"/>
    </font>
    <font>
      <b/>
      <i/>
      <sz val="11"/>
      <color rgb="FF00B050"/>
      <name val="Arial"/>
      <family val="2"/>
    </font>
    <font>
      <sz val="11"/>
      <name val="Arial"/>
      <family val="2"/>
    </font>
    <font>
      <b/>
      <sz val="20"/>
      <color theme="1"/>
      <name val="Arial"/>
      <family val="2"/>
    </font>
    <font>
      <b/>
      <sz val="11"/>
      <color rgb="FF002060"/>
      <name val="Arial"/>
      <family val="2"/>
    </font>
    <font>
      <b/>
      <sz val="20"/>
      <color theme="1"/>
      <name val="Calibri"/>
      <family val="2"/>
      <scheme val="minor"/>
    </font>
    <font>
      <sz val="11"/>
      <color theme="4" tint="-0.249977111117893"/>
      <name val="Calibri"/>
      <family val="2"/>
      <scheme val="minor"/>
    </font>
  </fonts>
  <fills count="7">
    <fill>
      <patternFill patternType="none"/>
    </fill>
    <fill>
      <patternFill patternType="gray125"/>
    </fill>
    <fill>
      <patternFill patternType="solid">
        <fgColor theme="8" tint="-0.249977111117893"/>
        <bgColor indexed="64"/>
      </patternFill>
    </fill>
    <fill>
      <patternFill patternType="solid">
        <fgColor theme="4"/>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bottom style="dotted">
        <color indexed="64"/>
      </bottom>
      <diagonal/>
    </border>
    <border>
      <left style="medium">
        <color indexed="64"/>
      </left>
      <right style="thin">
        <color indexed="64"/>
      </right>
      <top style="dotted">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dotted">
        <color indexed="64"/>
      </top>
      <bottom style="thin">
        <color indexed="64"/>
      </bottom>
      <diagonal/>
    </border>
    <border>
      <left style="medium">
        <color indexed="64"/>
      </left>
      <right style="thin">
        <color indexed="64"/>
      </right>
      <top style="dashed">
        <color indexed="64"/>
      </top>
      <bottom style="dashed">
        <color indexed="64"/>
      </bottom>
      <diagonal/>
    </border>
    <border>
      <left style="medium">
        <color indexed="64"/>
      </left>
      <right style="thin">
        <color indexed="64"/>
      </right>
      <top style="dashed">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dashed">
        <color indexed="64"/>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diagonal/>
    </border>
    <border>
      <left style="thin">
        <color indexed="64"/>
      </left>
      <right style="medium">
        <color indexed="64"/>
      </right>
      <top style="dashed">
        <color indexed="64"/>
      </top>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medium">
        <color indexed="64"/>
      </right>
      <top style="dashed">
        <color indexed="64"/>
      </top>
      <bottom style="thin">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dashed">
        <color indexed="64"/>
      </right>
      <top style="dashed">
        <color indexed="64"/>
      </top>
      <bottom/>
      <diagonal/>
    </border>
    <border>
      <left style="dashed">
        <color indexed="64"/>
      </left>
      <right/>
      <top style="dashed">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dashed">
        <color indexed="64"/>
      </top>
      <bottom/>
      <diagonal/>
    </border>
    <border>
      <left/>
      <right style="medium">
        <color indexed="64"/>
      </right>
      <top style="dashed">
        <color indexed="64"/>
      </top>
      <bottom/>
      <diagonal/>
    </border>
    <border>
      <left/>
      <right style="medium">
        <color indexed="64"/>
      </right>
      <top style="thin">
        <color indexed="64"/>
      </top>
      <bottom style="dashed">
        <color indexed="64"/>
      </bottom>
      <diagonal/>
    </border>
    <border>
      <left style="thin">
        <color indexed="64"/>
      </left>
      <right style="medium">
        <color indexed="64"/>
      </right>
      <top style="thin">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top style="thin">
        <color indexed="64"/>
      </top>
      <bottom style="dashed">
        <color indexed="64"/>
      </bottom>
      <diagonal/>
    </border>
    <border>
      <left/>
      <right style="thin">
        <color indexed="64"/>
      </right>
      <top style="thin">
        <color indexed="64"/>
      </top>
      <bottom style="dashed">
        <color indexed="64"/>
      </bottom>
      <diagonal/>
    </border>
    <border>
      <left style="medium">
        <color indexed="64"/>
      </left>
      <right/>
      <top/>
      <bottom style="dashed">
        <color indexed="64"/>
      </bottom>
      <diagonal/>
    </border>
    <border>
      <left style="medium">
        <color indexed="64"/>
      </left>
      <right/>
      <top style="thin">
        <color indexed="64"/>
      </top>
      <bottom style="medium">
        <color indexed="64"/>
      </bottom>
      <diagonal/>
    </border>
    <border>
      <left style="thin">
        <color indexed="64"/>
      </left>
      <right style="medium">
        <color indexed="64"/>
      </right>
      <top style="dashed">
        <color indexed="64"/>
      </top>
      <bottom style="dashed">
        <color indexed="64"/>
      </bottom>
      <diagonal/>
    </border>
    <border>
      <left style="medium">
        <color indexed="64"/>
      </left>
      <right/>
      <top style="medium">
        <color indexed="64"/>
      </top>
      <bottom style="dashed">
        <color indexed="64"/>
      </bottom>
      <diagonal/>
    </border>
    <border>
      <left/>
      <right style="medium">
        <color indexed="64"/>
      </right>
      <top style="medium">
        <color indexed="64"/>
      </top>
      <bottom style="dashed">
        <color indexed="64"/>
      </bottom>
      <diagonal/>
    </border>
    <border>
      <left style="thin">
        <color indexed="64"/>
      </left>
      <right style="thin">
        <color indexed="64"/>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top style="medium">
        <color indexed="64"/>
      </top>
      <bottom style="dashed">
        <color indexed="64"/>
      </bottom>
      <diagonal/>
    </border>
    <border>
      <left/>
      <right/>
      <top style="thin">
        <color indexed="64"/>
      </top>
      <bottom style="dashed">
        <color indexed="64"/>
      </bottom>
      <diagonal/>
    </border>
    <border>
      <left style="medium">
        <color indexed="64"/>
      </left>
      <right/>
      <top style="dashed">
        <color indexed="64"/>
      </top>
      <bottom style="thin">
        <color indexed="64"/>
      </bottom>
      <diagonal/>
    </border>
    <border>
      <left/>
      <right style="medium">
        <color indexed="64"/>
      </right>
      <top style="dashed">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04">
    <xf numFmtId="0" fontId="0" fillId="0" borderId="0" xfId="0"/>
    <xf numFmtId="0" fontId="4" fillId="0" borderId="0" xfId="0" applyFont="1"/>
    <xf numFmtId="0" fontId="0" fillId="0" borderId="0" xfId="0" applyBorder="1"/>
    <xf numFmtId="0" fontId="5" fillId="0" borderId="8" xfId="0" applyFont="1" applyBorder="1" applyAlignment="1">
      <alignment horizontal="right"/>
    </xf>
    <xf numFmtId="0" fontId="7" fillId="0" borderId="1" xfId="0" applyFont="1" applyBorder="1" applyAlignment="1">
      <alignment horizontal="center" vertical="center"/>
    </xf>
    <xf numFmtId="0" fontId="4" fillId="0" borderId="1" xfId="0" applyFont="1" applyBorder="1"/>
    <xf numFmtId="0" fontId="7" fillId="0" borderId="8" xfId="0" applyFont="1" applyBorder="1" applyAlignment="1">
      <alignment horizontal="center" vertical="center"/>
    </xf>
    <xf numFmtId="0" fontId="7" fillId="0" borderId="1" xfId="0" applyFont="1" applyFill="1" applyBorder="1" applyAlignment="1">
      <alignment horizontal="center" vertical="center"/>
    </xf>
    <xf numFmtId="0" fontId="7" fillId="0" borderId="18" xfId="0" applyFont="1" applyBorder="1" applyAlignment="1">
      <alignment horizontal="center" vertical="center"/>
    </xf>
    <xf numFmtId="0" fontId="0" fillId="0" borderId="14" xfId="0" applyBorder="1"/>
    <xf numFmtId="0" fontId="0" fillId="0" borderId="19" xfId="0" applyBorder="1"/>
    <xf numFmtId="0" fontId="4" fillId="0" borderId="8" xfId="0" applyFont="1" applyBorder="1"/>
    <xf numFmtId="0" fontId="4" fillId="0" borderId="0" xfId="0" applyFont="1" applyBorder="1"/>
    <xf numFmtId="0" fontId="4" fillId="0" borderId="14" xfId="0" applyFont="1" applyBorder="1"/>
    <xf numFmtId="0" fontId="7" fillId="0" borderId="18" xfId="0" applyFont="1" applyFill="1" applyBorder="1" applyAlignment="1">
      <alignment horizontal="center" vertical="center"/>
    </xf>
    <xf numFmtId="0" fontId="4" fillId="0" borderId="33" xfId="0" applyFont="1" applyBorder="1"/>
    <xf numFmtId="0" fontId="4" fillId="0" borderId="36" xfId="0" applyFont="1" applyBorder="1"/>
    <xf numFmtId="0" fontId="4" fillId="0" borderId="10" xfId="0" applyFont="1" applyBorder="1"/>
    <xf numFmtId="0" fontId="0" fillId="0" borderId="10" xfId="0" applyBorder="1"/>
    <xf numFmtId="0" fontId="0" fillId="0" borderId="11" xfId="0" applyBorder="1"/>
    <xf numFmtId="0" fontId="0" fillId="0" borderId="29" xfId="0" applyBorder="1"/>
    <xf numFmtId="0" fontId="0" fillId="0" borderId="30" xfId="0" applyBorder="1"/>
    <xf numFmtId="0" fontId="0" fillId="0" borderId="19" xfId="0" applyBorder="1" applyAlignment="1"/>
    <xf numFmtId="0" fontId="2" fillId="2" borderId="20" xfId="0" applyFont="1" applyFill="1" applyBorder="1" applyAlignment="1"/>
    <xf numFmtId="0" fontId="2" fillId="2" borderId="21" xfId="0" applyFont="1" applyFill="1" applyBorder="1" applyAlignment="1"/>
    <xf numFmtId="0" fontId="0" fillId="2" borderId="22" xfId="0" applyFill="1" applyBorder="1"/>
    <xf numFmtId="0" fontId="0" fillId="2" borderId="21" xfId="0" applyFill="1" applyBorder="1"/>
    <xf numFmtId="0" fontId="5" fillId="0" borderId="33" xfId="0" applyFont="1" applyBorder="1" applyAlignment="1">
      <alignment wrapText="1"/>
    </xf>
    <xf numFmtId="0" fontId="7" fillId="0" borderId="1" xfId="0" applyFont="1" applyBorder="1" applyAlignment="1">
      <alignment horizontal="center" vertical="center" wrapText="1"/>
    </xf>
    <xf numFmtId="0" fontId="7" fillId="0" borderId="15" xfId="0" applyFont="1" applyBorder="1" applyAlignment="1">
      <alignment horizontal="center" vertical="center" wrapText="1"/>
    </xf>
    <xf numFmtId="0" fontId="4" fillId="0" borderId="10" xfId="0" applyFont="1" applyBorder="1" applyAlignment="1">
      <alignment horizontal="center"/>
    </xf>
    <xf numFmtId="0" fontId="5" fillId="0" borderId="23" xfId="0" applyFont="1" applyBorder="1" applyAlignment="1">
      <alignment horizontal="right" vertical="center"/>
    </xf>
    <xf numFmtId="0" fontId="5" fillId="0" borderId="5" xfId="0" applyFont="1" applyBorder="1" applyAlignment="1">
      <alignment horizontal="right" vertical="center"/>
    </xf>
    <xf numFmtId="164" fontId="0" fillId="0" borderId="10" xfId="0" applyNumberFormat="1" applyBorder="1"/>
    <xf numFmtId="164" fontId="0" fillId="0" borderId="19" xfId="0" applyNumberFormat="1" applyBorder="1"/>
    <xf numFmtId="164" fontId="0" fillId="0" borderId="3" xfId="0" applyNumberFormat="1" applyBorder="1"/>
    <xf numFmtId="164" fontId="0" fillId="0" borderId="26" xfId="0" applyNumberFormat="1" applyBorder="1"/>
    <xf numFmtId="0" fontId="5" fillId="0" borderId="32" xfId="0" applyFont="1" applyBorder="1"/>
    <xf numFmtId="0" fontId="4" fillId="0" borderId="41" xfId="0" applyFont="1" applyBorder="1" applyAlignment="1">
      <alignment vertical="center" wrapText="1"/>
    </xf>
    <xf numFmtId="0" fontId="5" fillId="0" borderId="33" xfId="0" applyFont="1" applyBorder="1"/>
    <xf numFmtId="0" fontId="5" fillId="0" borderId="42" xfId="0" applyFont="1" applyBorder="1"/>
    <xf numFmtId="0" fontId="4" fillId="0" borderId="33" xfId="0" applyFont="1" applyBorder="1" applyAlignment="1">
      <alignment vertical="center" wrapText="1"/>
    </xf>
    <xf numFmtId="0" fontId="5" fillId="0" borderId="41" xfId="0" applyFont="1" applyBorder="1"/>
    <xf numFmtId="0" fontId="4" fillId="0" borderId="33" xfId="0" applyFont="1" applyBorder="1" applyAlignment="1">
      <alignment vertical="center"/>
    </xf>
    <xf numFmtId="0" fontId="4" fillId="0" borderId="10" xfId="0" applyFont="1" applyBorder="1" applyAlignment="1">
      <alignment horizontal="center" vertical="center"/>
    </xf>
    <xf numFmtId="164" fontId="4" fillId="0" borderId="10" xfId="0" applyNumberFormat="1" applyFont="1" applyBorder="1"/>
    <xf numFmtId="0" fontId="4" fillId="0" borderId="39" xfId="0" applyFont="1" applyBorder="1" applyAlignment="1">
      <alignment horizontal="center" vertical="center"/>
    </xf>
    <xf numFmtId="0" fontId="5" fillId="0" borderId="31" xfId="0" applyFont="1" applyBorder="1" applyAlignment="1">
      <alignment wrapText="1"/>
    </xf>
    <xf numFmtId="0" fontId="4" fillId="0" borderId="35" xfId="0" applyFont="1" applyBorder="1"/>
    <xf numFmtId="164" fontId="4" fillId="0" borderId="51" xfId="0" applyNumberFormat="1" applyFont="1" applyBorder="1"/>
    <xf numFmtId="164" fontId="4" fillId="0" borderId="35" xfId="0" applyNumberFormat="1" applyFont="1" applyBorder="1"/>
    <xf numFmtId="164" fontId="4" fillId="0" borderId="1" xfId="0" applyNumberFormat="1" applyFont="1" applyBorder="1"/>
    <xf numFmtId="164" fontId="4" fillId="0" borderId="10" xfId="0" applyNumberFormat="1" applyFont="1" applyBorder="1" applyAlignment="1">
      <alignment vertical="center"/>
    </xf>
    <xf numFmtId="164" fontId="4" fillId="0" borderId="8" xfId="0" applyNumberFormat="1" applyFont="1" applyBorder="1" applyAlignment="1">
      <alignment vertical="center"/>
    </xf>
    <xf numFmtId="0" fontId="5" fillId="0" borderId="52" xfId="0" applyFont="1" applyBorder="1"/>
    <xf numFmtId="0" fontId="5" fillId="0" borderId="33" xfId="0" applyFont="1" applyBorder="1" applyAlignment="1">
      <alignment horizontal="center" vertical="center"/>
    </xf>
    <xf numFmtId="0" fontId="5" fillId="0" borderId="10" xfId="0" applyFont="1" applyBorder="1" applyAlignment="1">
      <alignment horizontal="center" vertical="center"/>
    </xf>
    <xf numFmtId="0" fontId="5" fillId="0" borderId="43" xfId="0" applyFont="1" applyBorder="1" applyAlignment="1">
      <alignment horizontal="center" vertical="center"/>
    </xf>
    <xf numFmtId="0" fontId="5" fillId="0" borderId="44" xfId="0" applyFont="1" applyBorder="1" applyAlignment="1">
      <alignment horizontal="center" vertical="center"/>
    </xf>
    <xf numFmtId="0" fontId="4" fillId="0" borderId="34" xfId="0" applyFont="1" applyBorder="1"/>
    <xf numFmtId="0" fontId="4" fillId="0" borderId="37" xfId="0" applyFont="1" applyBorder="1"/>
    <xf numFmtId="0" fontId="4" fillId="0" borderId="20" xfId="0" applyFont="1" applyBorder="1"/>
    <xf numFmtId="0" fontId="5" fillId="0" borderId="11" xfId="0" applyFont="1" applyBorder="1" applyAlignment="1">
      <alignment horizontal="center" vertical="center"/>
    </xf>
    <xf numFmtId="0" fontId="4" fillId="0" borderId="29" xfId="0" applyFont="1" applyBorder="1"/>
    <xf numFmtId="0" fontId="4" fillId="0" borderId="32" xfId="0" applyFont="1" applyBorder="1" applyAlignment="1">
      <alignment vertical="center" wrapText="1"/>
    </xf>
    <xf numFmtId="0" fontId="4" fillId="0" borderId="53" xfId="0" applyFont="1" applyBorder="1" applyAlignment="1">
      <alignment vertical="center" wrapText="1"/>
    </xf>
    <xf numFmtId="0" fontId="4" fillId="0" borderId="53" xfId="0" applyFont="1" applyBorder="1" applyAlignment="1">
      <alignment vertical="center"/>
    </xf>
    <xf numFmtId="0" fontId="4" fillId="0" borderId="54" xfId="0" applyFont="1" applyBorder="1" applyAlignment="1">
      <alignment wrapText="1"/>
    </xf>
    <xf numFmtId="164" fontId="4" fillId="0" borderId="49" xfId="0" applyNumberFormat="1" applyFont="1" applyBorder="1"/>
    <xf numFmtId="164" fontId="4" fillId="0" borderId="0" xfId="0" applyNumberFormat="1" applyFont="1"/>
    <xf numFmtId="164" fontId="4" fillId="0" borderId="55" xfId="0" applyNumberFormat="1" applyFont="1" applyBorder="1"/>
    <xf numFmtId="0" fontId="11" fillId="0" borderId="33" xfId="0" applyFont="1" applyBorder="1" applyAlignment="1">
      <alignment horizontal="right" wrapText="1"/>
    </xf>
    <xf numFmtId="0" fontId="5" fillId="0" borderId="31" xfId="0" applyFont="1" applyBorder="1" applyAlignment="1">
      <alignment vertical="center"/>
    </xf>
    <xf numFmtId="0" fontId="12" fillId="0" borderId="18" xfId="0" applyFont="1" applyBorder="1" applyAlignment="1">
      <alignment horizontal="right" wrapText="1"/>
    </xf>
    <xf numFmtId="164" fontId="4" fillId="0" borderId="10" xfId="0" applyNumberFormat="1" applyFont="1" applyBorder="1" applyAlignment="1">
      <alignment horizontal="center" vertical="center"/>
    </xf>
    <xf numFmtId="0" fontId="4" fillId="0" borderId="49" xfId="0" applyFont="1" applyBorder="1" applyAlignment="1">
      <alignment horizontal="center" vertical="center"/>
    </xf>
    <xf numFmtId="0" fontId="4" fillId="0" borderId="45" xfId="0" applyFont="1" applyBorder="1" applyAlignment="1">
      <alignment horizontal="center" vertical="center"/>
    </xf>
    <xf numFmtId="0" fontId="4" fillId="0" borderId="10" xfId="0" applyFont="1" applyBorder="1" applyAlignment="1">
      <alignment horizontal="center"/>
    </xf>
    <xf numFmtId="0" fontId="4" fillId="0" borderId="39" xfId="0" applyFont="1" applyBorder="1" applyAlignment="1">
      <alignment horizontal="center"/>
    </xf>
    <xf numFmtId="0" fontId="4" fillId="0" borderId="10" xfId="0" applyFont="1" applyBorder="1" applyAlignment="1">
      <alignment horizontal="center" vertical="center"/>
    </xf>
    <xf numFmtId="0" fontId="5" fillId="0" borderId="14" xfId="0" applyFont="1" applyBorder="1" applyAlignment="1">
      <alignment vertical="top"/>
    </xf>
    <xf numFmtId="0" fontId="5" fillId="0" borderId="4" xfId="0" applyFont="1" applyBorder="1" applyAlignment="1">
      <alignment vertical="top"/>
    </xf>
    <xf numFmtId="0" fontId="5" fillId="0" borderId="16" xfId="0" applyFont="1" applyBorder="1" applyAlignment="1">
      <alignment vertical="top"/>
    </xf>
    <xf numFmtId="0" fontId="5" fillId="0" borderId="6" xfId="0" applyFont="1" applyBorder="1" applyAlignment="1">
      <alignment vertical="top"/>
    </xf>
    <xf numFmtId="0" fontId="4" fillId="0" borderId="49" xfId="0" applyFont="1" applyBorder="1" applyAlignment="1"/>
    <xf numFmtId="0" fontId="4" fillId="0" borderId="11" xfId="0" applyFont="1" applyBorder="1"/>
    <xf numFmtId="0" fontId="3" fillId="0" borderId="14" xfId="0" applyFont="1" applyBorder="1" applyAlignment="1">
      <alignment wrapText="1"/>
    </xf>
    <xf numFmtId="0" fontId="3" fillId="0" borderId="0" xfId="0" applyFont="1" applyBorder="1" applyAlignment="1">
      <alignment wrapText="1"/>
    </xf>
    <xf numFmtId="0" fontId="4" fillId="0" borderId="30" xfId="0" applyFont="1" applyBorder="1" applyAlignment="1"/>
    <xf numFmtId="0" fontId="4" fillId="0" borderId="19" xfId="0" applyFont="1" applyBorder="1" applyAlignment="1"/>
    <xf numFmtId="0" fontId="4" fillId="0" borderId="22" xfId="0" applyFont="1" applyBorder="1" applyAlignment="1"/>
    <xf numFmtId="0" fontId="4" fillId="0" borderId="21" xfId="0" applyFont="1" applyBorder="1"/>
    <xf numFmtId="0" fontId="5" fillId="0" borderId="31" xfId="0" applyFont="1" applyBorder="1" applyAlignment="1">
      <alignment vertical="center" wrapText="1"/>
    </xf>
    <xf numFmtId="0" fontId="4" fillId="0" borderId="42" xfId="0" applyFont="1" applyBorder="1" applyAlignment="1">
      <alignment vertical="center"/>
    </xf>
    <xf numFmtId="164" fontId="4" fillId="0" borderId="19" xfId="0" applyNumberFormat="1" applyFont="1" applyBorder="1"/>
    <xf numFmtId="164" fontId="4" fillId="0" borderId="0" xfId="0" applyNumberFormat="1" applyFont="1" applyBorder="1"/>
    <xf numFmtId="164" fontId="4" fillId="0" borderId="3" xfId="0" applyNumberFormat="1" applyFont="1" applyBorder="1"/>
    <xf numFmtId="164" fontId="4" fillId="0" borderId="36" xfId="0" applyNumberFormat="1" applyFont="1" applyBorder="1"/>
    <xf numFmtId="164" fontId="4" fillId="0" borderId="50" xfId="0" applyNumberFormat="1" applyFont="1" applyBorder="1"/>
    <xf numFmtId="0" fontId="4" fillId="0" borderId="3" xfId="0" applyFont="1" applyBorder="1" applyAlignment="1">
      <alignment horizontal="center"/>
    </xf>
    <xf numFmtId="0" fontId="4" fillId="0" borderId="51" xfId="0" applyFont="1" applyBorder="1" applyAlignment="1"/>
    <xf numFmtId="0" fontId="4" fillId="0" borderId="56" xfId="0" applyFont="1" applyBorder="1" applyAlignment="1"/>
    <xf numFmtId="0" fontId="4" fillId="0" borderId="57" xfId="0" applyFont="1" applyBorder="1" applyAlignment="1"/>
    <xf numFmtId="0" fontId="5" fillId="0" borderId="33" xfId="0" applyFont="1" applyBorder="1" applyAlignment="1">
      <alignment vertical="center"/>
    </xf>
    <xf numFmtId="0" fontId="4" fillId="0" borderId="17" xfId="0" applyFont="1" applyBorder="1"/>
    <xf numFmtId="0" fontId="4" fillId="0" borderId="36" xfId="0" applyFont="1" applyBorder="1" applyAlignment="1">
      <alignment horizontal="center" vertical="center"/>
    </xf>
    <xf numFmtId="0" fontId="4" fillId="0" borderId="59" xfId="0" applyFont="1" applyFill="1" applyBorder="1"/>
    <xf numFmtId="164" fontId="4" fillId="0" borderId="39" xfId="0" applyNumberFormat="1" applyFont="1" applyBorder="1"/>
    <xf numFmtId="0" fontId="5" fillId="0" borderId="34" xfId="0" applyFont="1" applyBorder="1"/>
    <xf numFmtId="0" fontId="12" fillId="0" borderId="32" xfId="0" applyFont="1" applyBorder="1" applyAlignment="1">
      <alignment horizontal="right" wrapText="1"/>
    </xf>
    <xf numFmtId="0" fontId="16" fillId="0" borderId="18" xfId="0" applyFont="1" applyBorder="1" applyAlignment="1">
      <alignment horizontal="left" wrapText="1"/>
    </xf>
    <xf numFmtId="0" fontId="8" fillId="0" borderId="18" xfId="0" applyFont="1" applyBorder="1" applyAlignment="1">
      <alignment horizontal="right" vertical="center"/>
    </xf>
    <xf numFmtId="9" fontId="9" fillId="0" borderId="1" xfId="0" applyNumberFormat="1" applyFont="1" applyBorder="1" applyAlignment="1">
      <alignment horizontal="center" vertical="center"/>
    </xf>
    <xf numFmtId="0" fontId="4" fillId="0" borderId="49" xfId="0" applyFont="1" applyBorder="1" applyAlignment="1">
      <alignment vertical="center"/>
    </xf>
    <xf numFmtId="0" fontId="4" fillId="0" borderId="48" xfId="0" applyFont="1" applyBorder="1" applyAlignment="1">
      <alignment vertical="center"/>
    </xf>
    <xf numFmtId="0" fontId="4" fillId="0" borderId="61" xfId="0" applyFont="1" applyBorder="1" applyAlignment="1">
      <alignment vertical="center"/>
    </xf>
    <xf numFmtId="0" fontId="4" fillId="0" borderId="62" xfId="0" applyFont="1" applyBorder="1" applyAlignment="1">
      <alignment horizontal="center" vertical="center"/>
    </xf>
    <xf numFmtId="0" fontId="4" fillId="0" borderId="62" xfId="0" applyFont="1" applyBorder="1" applyAlignment="1">
      <alignment horizontal="center"/>
    </xf>
    <xf numFmtId="164" fontId="4" fillId="0" borderId="63" xfId="0" applyNumberFormat="1" applyFont="1" applyBorder="1" applyAlignment="1">
      <alignment vertical="center"/>
    </xf>
    <xf numFmtId="164" fontId="4" fillId="0" borderId="62" xfId="0" applyNumberFormat="1" applyFont="1" applyBorder="1" applyAlignment="1">
      <alignment vertical="center"/>
    </xf>
    <xf numFmtId="0" fontId="5" fillId="0" borderId="18" xfId="0" applyFont="1" applyFill="1" applyBorder="1"/>
    <xf numFmtId="0" fontId="2" fillId="0" borderId="1" xfId="0" applyFont="1" applyBorder="1" applyAlignment="1">
      <alignment horizontal="center" vertical="center"/>
    </xf>
    <xf numFmtId="164" fontId="0" fillId="0" borderId="1" xfId="0" applyNumberFormat="1" applyBorder="1" applyAlignment="1">
      <alignment horizontal="center"/>
    </xf>
    <xf numFmtId="0" fontId="8" fillId="0" borderId="18" xfId="0" applyFont="1" applyFill="1" applyBorder="1" applyAlignment="1">
      <alignment horizontal="right"/>
    </xf>
    <xf numFmtId="9" fontId="1" fillId="0" borderId="1" xfId="0" applyNumberFormat="1" applyFont="1" applyBorder="1" applyAlignment="1">
      <alignment horizontal="center"/>
    </xf>
    <xf numFmtId="0" fontId="0" fillId="0" borderId="1" xfId="0" applyBorder="1"/>
    <xf numFmtId="164" fontId="0" fillId="0" borderId="1" xfId="0" applyNumberFormat="1" applyBorder="1"/>
    <xf numFmtId="0" fontId="0" fillId="3" borderId="32" xfId="0" applyFill="1" applyBorder="1"/>
    <xf numFmtId="0" fontId="0" fillId="3" borderId="36" xfId="0" applyFill="1" applyBorder="1"/>
    <xf numFmtId="0" fontId="4" fillId="3" borderId="50" xfId="0" applyFont="1" applyFill="1" applyBorder="1" applyAlignment="1">
      <alignment vertical="center"/>
    </xf>
    <xf numFmtId="0" fontId="4" fillId="3" borderId="32" xfId="0" applyFont="1" applyFill="1" applyBorder="1"/>
    <xf numFmtId="0" fontId="4" fillId="3" borderId="36" xfId="0" applyFont="1" applyFill="1" applyBorder="1"/>
    <xf numFmtId="0" fontId="4" fillId="3" borderId="0" xfId="0" applyFont="1" applyFill="1" applyBorder="1"/>
    <xf numFmtId="0" fontId="4" fillId="3" borderId="19" xfId="0" applyFont="1" applyFill="1" applyBorder="1"/>
    <xf numFmtId="0" fontId="0" fillId="3" borderId="0" xfId="0" applyFill="1" applyBorder="1"/>
    <xf numFmtId="0" fontId="0" fillId="3" borderId="19" xfId="0" applyFill="1" applyBorder="1"/>
    <xf numFmtId="0" fontId="0" fillId="3" borderId="33" xfId="0" applyFill="1" applyBorder="1"/>
    <xf numFmtId="0" fontId="0" fillId="3" borderId="10" xfId="0" applyFill="1" applyBorder="1"/>
    <xf numFmtId="0" fontId="4" fillId="3" borderId="49" xfId="0" applyFont="1" applyFill="1" applyBorder="1" applyAlignment="1">
      <alignment vertical="center"/>
    </xf>
    <xf numFmtId="0" fontId="4" fillId="3" borderId="33" xfId="0" applyFont="1" applyFill="1" applyBorder="1"/>
    <xf numFmtId="0" fontId="4" fillId="3" borderId="10" xfId="0" applyFont="1" applyFill="1" applyBorder="1"/>
    <xf numFmtId="0" fontId="4" fillId="0" borderId="45" xfId="0" applyFont="1" applyBorder="1" applyAlignment="1">
      <alignment horizontal="center" vertical="center"/>
    </xf>
    <xf numFmtId="0" fontId="4" fillId="0" borderId="45" xfId="0" applyFont="1" applyBorder="1" applyAlignment="1">
      <alignment horizontal="center"/>
    </xf>
    <xf numFmtId="0" fontId="16" fillId="0" borderId="34" xfId="0" applyFont="1" applyBorder="1" applyAlignment="1">
      <alignment horizontal="left" vertical="center"/>
    </xf>
    <xf numFmtId="0" fontId="8" fillId="0" borderId="18" xfId="0" applyFont="1" applyBorder="1" applyAlignment="1">
      <alignment horizontal="right" wrapText="1"/>
    </xf>
    <xf numFmtId="0" fontId="4" fillId="0" borderId="58" xfId="0" applyFont="1" applyBorder="1"/>
    <xf numFmtId="164" fontId="4" fillId="0" borderId="7" xfId="0" applyNumberFormat="1" applyFont="1" applyBorder="1"/>
    <xf numFmtId="164" fontId="4" fillId="0" borderId="26" xfId="0" applyNumberFormat="1" applyFont="1" applyBorder="1"/>
    <xf numFmtId="9" fontId="5" fillId="0" borderId="1" xfId="0" applyNumberFormat="1" applyFont="1" applyBorder="1" applyAlignment="1">
      <alignment horizontal="center"/>
    </xf>
    <xf numFmtId="165" fontId="5" fillId="0" borderId="9" xfId="0" applyNumberFormat="1" applyFont="1" applyBorder="1" applyAlignment="1">
      <alignment horizontal="center"/>
    </xf>
    <xf numFmtId="9" fontId="8" fillId="0" borderId="8" xfId="0" applyNumberFormat="1" applyFont="1" applyBorder="1" applyAlignment="1">
      <alignment horizontal="center"/>
    </xf>
    <xf numFmtId="0" fontId="4" fillId="0" borderId="10" xfId="0" applyFont="1" applyBorder="1" applyAlignment="1">
      <alignment horizontal="center" vertical="center"/>
    </xf>
    <xf numFmtId="0" fontId="4" fillId="0" borderId="33" xfId="0" applyFont="1" applyBorder="1" applyAlignment="1">
      <alignment horizontal="left" vertical="center" wrapText="1"/>
    </xf>
    <xf numFmtId="165" fontId="4" fillId="0" borderId="10" xfId="0" applyNumberFormat="1" applyFont="1" applyBorder="1"/>
    <xf numFmtId="165" fontId="4" fillId="0" borderId="10" xfId="0" applyNumberFormat="1" applyFont="1" applyBorder="1" applyAlignment="1">
      <alignment vertical="center"/>
    </xf>
    <xf numFmtId="165" fontId="4" fillId="0" borderId="10" xfId="0" applyNumberFormat="1" applyFont="1" applyBorder="1" applyAlignment="1">
      <alignment horizontal="center" vertical="center"/>
    </xf>
    <xf numFmtId="0" fontId="4" fillId="0" borderId="33" xfId="0" applyFont="1" applyBorder="1" applyAlignment="1">
      <alignment horizontal="left" vertical="center"/>
    </xf>
    <xf numFmtId="0" fontId="4" fillId="0" borderId="69" xfId="0" applyFont="1" applyBorder="1" applyAlignment="1">
      <alignment vertical="center"/>
    </xf>
    <xf numFmtId="0" fontId="4" fillId="0" borderId="63" xfId="0" applyFont="1" applyBorder="1" applyAlignment="1">
      <alignment horizontal="center" vertical="center"/>
    </xf>
    <xf numFmtId="0" fontId="4" fillId="0" borderId="70" xfId="0" applyFont="1" applyBorder="1" applyAlignment="1">
      <alignment horizontal="center" vertical="center"/>
    </xf>
    <xf numFmtId="165" fontId="4" fillId="0" borderId="35" xfId="0" applyNumberFormat="1" applyFont="1" applyBorder="1"/>
    <xf numFmtId="165" fontId="4" fillId="0" borderId="39" xfId="0" applyNumberFormat="1" applyFont="1" applyBorder="1"/>
    <xf numFmtId="165" fontId="5" fillId="0" borderId="35" xfId="0" applyNumberFormat="1" applyFont="1" applyBorder="1" applyAlignment="1">
      <alignment vertical="center"/>
    </xf>
    <xf numFmtId="0" fontId="8" fillId="0" borderId="32" xfId="0" applyFont="1" applyBorder="1" applyAlignment="1">
      <alignment horizontal="right" vertical="center"/>
    </xf>
    <xf numFmtId="9" fontId="9" fillId="0" borderId="36" xfId="0" applyNumberFormat="1" applyFont="1" applyBorder="1" applyAlignment="1">
      <alignment horizontal="center" vertical="center"/>
    </xf>
    <xf numFmtId="164" fontId="4" fillId="0" borderId="58" xfId="0" applyNumberFormat="1" applyFont="1" applyBorder="1" applyAlignment="1">
      <alignment vertical="center"/>
    </xf>
    <xf numFmtId="164" fontId="4" fillId="0" borderId="4" xfId="0" applyNumberFormat="1" applyFont="1" applyBorder="1"/>
    <xf numFmtId="165" fontId="4" fillId="0" borderId="36" xfId="0" applyNumberFormat="1" applyFont="1" applyBorder="1"/>
    <xf numFmtId="0" fontId="4" fillId="0" borderId="18" xfId="0" applyFont="1" applyBorder="1"/>
    <xf numFmtId="165" fontId="4" fillId="0" borderId="1" xfId="0" applyNumberFormat="1" applyFont="1" applyBorder="1"/>
    <xf numFmtId="164" fontId="0" fillId="0" borderId="49" xfId="0" applyNumberFormat="1" applyBorder="1"/>
    <xf numFmtId="0" fontId="4" fillId="0" borderId="39" xfId="0" applyFont="1" applyBorder="1"/>
    <xf numFmtId="165" fontId="4" fillId="0" borderId="0" xfId="0" applyNumberFormat="1" applyFont="1" applyBorder="1"/>
    <xf numFmtId="165" fontId="4" fillId="0" borderId="3" xfId="0" applyNumberFormat="1" applyFont="1" applyBorder="1"/>
    <xf numFmtId="0" fontId="5" fillId="0" borderId="18" xfId="0" applyFont="1" applyBorder="1" applyAlignment="1">
      <alignment vertical="center"/>
    </xf>
    <xf numFmtId="0" fontId="4" fillId="0" borderId="54" xfId="0" applyFont="1" applyBorder="1" applyAlignment="1">
      <alignment vertical="center"/>
    </xf>
    <xf numFmtId="9" fontId="9" fillId="0" borderId="1" xfId="0" applyNumberFormat="1" applyFont="1" applyBorder="1"/>
    <xf numFmtId="165" fontId="4" fillId="0" borderId="2" xfId="0" applyNumberFormat="1" applyFont="1" applyBorder="1"/>
    <xf numFmtId="0" fontId="0" fillId="0" borderId="8" xfId="0" applyBorder="1"/>
    <xf numFmtId="42" fontId="4" fillId="0" borderId="62" xfId="0" applyNumberFormat="1" applyFont="1" applyBorder="1" applyAlignment="1">
      <alignment vertical="center"/>
    </xf>
    <xf numFmtId="42" fontId="4" fillId="0" borderId="50" xfId="0" applyNumberFormat="1" applyFont="1" applyBorder="1" applyAlignment="1"/>
    <xf numFmtId="42" fontId="4" fillId="0" borderId="10" xfId="0" applyNumberFormat="1" applyFont="1" applyBorder="1" applyAlignment="1">
      <alignment vertical="center"/>
    </xf>
    <xf numFmtId="42" fontId="4" fillId="0" borderId="70" xfId="0" applyNumberFormat="1" applyFont="1" applyBorder="1" applyAlignment="1">
      <alignment vertical="center"/>
    </xf>
    <xf numFmtId="42" fontId="4" fillId="0" borderId="49" xfId="0" applyNumberFormat="1" applyFont="1" applyBorder="1" applyAlignment="1"/>
    <xf numFmtId="165" fontId="4" fillId="0" borderId="39" xfId="0" applyNumberFormat="1" applyFont="1" applyBorder="1" applyAlignment="1">
      <alignment vertical="center"/>
    </xf>
    <xf numFmtId="42" fontId="4" fillId="0" borderId="63" xfId="0" applyNumberFormat="1" applyFont="1" applyBorder="1" applyAlignment="1">
      <alignment vertical="center"/>
    </xf>
    <xf numFmtId="42" fontId="4" fillId="0" borderId="71" xfId="0" applyNumberFormat="1" applyFont="1" applyBorder="1" applyAlignment="1"/>
    <xf numFmtId="42" fontId="4" fillId="0" borderId="62" xfId="0" applyNumberFormat="1" applyFont="1" applyBorder="1" applyAlignment="1">
      <alignment horizontal="center" vertical="center"/>
    </xf>
    <xf numFmtId="42" fontId="4" fillId="0" borderId="70" xfId="0" applyNumberFormat="1" applyFont="1" applyBorder="1" applyAlignment="1">
      <alignment horizontal="center" vertical="center"/>
    </xf>
    <xf numFmtId="42" fontId="4" fillId="0" borderId="10" xfId="0" applyNumberFormat="1" applyFont="1" applyBorder="1" applyAlignment="1">
      <alignment horizontal="center" vertical="center"/>
    </xf>
    <xf numFmtId="0" fontId="5" fillId="0" borderId="32" xfId="0" applyFont="1" applyBorder="1" applyAlignment="1">
      <alignment vertical="center"/>
    </xf>
    <xf numFmtId="0" fontId="5" fillId="0" borderId="0" xfId="0" applyFont="1" applyBorder="1" applyAlignment="1">
      <alignment vertical="center"/>
    </xf>
    <xf numFmtId="0" fontId="4" fillId="0" borderId="3" xfId="0" applyFont="1" applyBorder="1" applyAlignment="1">
      <alignment vertical="center"/>
    </xf>
    <xf numFmtId="42" fontId="4" fillId="0" borderId="4" xfId="0" applyNumberFormat="1" applyFont="1" applyBorder="1" applyAlignment="1"/>
    <xf numFmtId="0" fontId="4" fillId="0" borderId="0" xfId="0" applyFont="1" applyBorder="1" applyAlignment="1">
      <alignment vertical="center"/>
    </xf>
    <xf numFmtId="42" fontId="4" fillId="0" borderId="9" xfId="0" applyNumberFormat="1" applyFont="1" applyBorder="1" applyAlignment="1"/>
    <xf numFmtId="0" fontId="4" fillId="0" borderId="8" xfId="0" applyFont="1" applyBorder="1" applyAlignment="1">
      <alignment vertical="center"/>
    </xf>
    <xf numFmtId="0" fontId="17" fillId="0" borderId="32" xfId="0" applyFont="1" applyBorder="1" applyAlignment="1">
      <alignment horizontal="right" vertical="center" wrapText="1"/>
    </xf>
    <xf numFmtId="9" fontId="8" fillId="0" borderId="58" xfId="0" applyNumberFormat="1" applyFont="1" applyBorder="1" applyAlignment="1">
      <alignment horizontal="center" vertical="center"/>
    </xf>
    <xf numFmtId="0" fontId="5" fillId="0" borderId="14" xfId="0" applyFont="1" applyBorder="1" applyAlignment="1">
      <alignment vertical="center"/>
    </xf>
    <xf numFmtId="0" fontId="5" fillId="0" borderId="0" xfId="0" applyFont="1" applyAlignment="1">
      <alignment vertical="center"/>
    </xf>
    <xf numFmtId="0" fontId="4" fillId="0" borderId="61" xfId="0" applyFont="1" applyBorder="1" applyAlignment="1">
      <alignment vertical="center" wrapText="1"/>
    </xf>
    <xf numFmtId="0" fontId="4" fillId="0" borderId="58" xfId="0" applyFont="1" applyBorder="1" applyAlignment="1">
      <alignment horizontal="center" vertical="center"/>
    </xf>
    <xf numFmtId="0" fontId="21" fillId="0" borderId="74" xfId="0" applyNumberFormat="1" applyFont="1" applyBorder="1" applyAlignment="1">
      <alignment horizontal="center" vertical="center"/>
    </xf>
    <xf numFmtId="9" fontId="21" fillId="0" borderId="76" xfId="0" applyNumberFormat="1" applyFont="1" applyBorder="1" applyAlignment="1"/>
    <xf numFmtId="165" fontId="0" fillId="0" borderId="0" xfId="0" applyNumberFormat="1"/>
    <xf numFmtId="0" fontId="4" fillId="0" borderId="62" xfId="0" applyFont="1" applyBorder="1" applyAlignment="1"/>
    <xf numFmtId="0" fontId="16" fillId="0" borderId="18" xfId="0" applyFont="1" applyBorder="1" applyAlignment="1">
      <alignment horizontal="left"/>
    </xf>
    <xf numFmtId="165" fontId="4" fillId="0" borderId="0" xfId="0" applyNumberFormat="1" applyFont="1"/>
    <xf numFmtId="9" fontId="21" fillId="0" borderId="72" xfId="0" applyNumberFormat="1" applyFont="1" applyBorder="1" applyAlignment="1">
      <alignment horizontal="center" vertical="center"/>
    </xf>
    <xf numFmtId="165" fontId="4" fillId="0" borderId="8" xfId="0" applyNumberFormat="1" applyFont="1" applyBorder="1" applyAlignment="1">
      <alignment vertical="center"/>
    </xf>
    <xf numFmtId="165" fontId="4" fillId="0" borderId="2" xfId="0" applyNumberFormat="1" applyFont="1" applyBorder="1" applyAlignment="1">
      <alignment vertical="center"/>
    </xf>
    <xf numFmtId="165" fontId="4" fillId="0" borderId="19" xfId="0" applyNumberFormat="1" applyFont="1" applyBorder="1"/>
    <xf numFmtId="165" fontId="4" fillId="0" borderId="45" xfId="0" applyNumberFormat="1" applyFont="1" applyBorder="1"/>
    <xf numFmtId="165" fontId="4" fillId="0" borderId="49" xfId="0" applyNumberFormat="1" applyFont="1" applyBorder="1"/>
    <xf numFmtId="165" fontId="4" fillId="0" borderId="37" xfId="0" applyNumberFormat="1" applyFont="1" applyBorder="1"/>
    <xf numFmtId="165" fontId="4" fillId="0" borderId="22" xfId="0" applyNumberFormat="1" applyFont="1" applyBorder="1"/>
    <xf numFmtId="165" fontId="5" fillId="0" borderId="26" xfId="0" applyNumberFormat="1" applyFont="1" applyBorder="1"/>
    <xf numFmtId="165" fontId="4" fillId="0" borderId="26" xfId="0" applyNumberFormat="1" applyFont="1" applyBorder="1" applyAlignment="1">
      <alignment vertical="center"/>
    </xf>
    <xf numFmtId="0" fontId="11" fillId="0" borderId="32" xfId="0" applyFont="1" applyBorder="1" applyAlignment="1">
      <alignment horizontal="right" wrapText="1"/>
    </xf>
    <xf numFmtId="165" fontId="4" fillId="0" borderId="50" xfId="0" applyNumberFormat="1" applyFont="1" applyBorder="1"/>
    <xf numFmtId="165" fontId="5" fillId="0" borderId="1" xfId="0" applyNumberFormat="1" applyFont="1" applyBorder="1"/>
    <xf numFmtId="44" fontId="4" fillId="0" borderId="33" xfId="0" applyNumberFormat="1" applyFont="1" applyBorder="1"/>
    <xf numFmtId="165" fontId="23" fillId="0" borderId="50" xfId="0" applyNumberFormat="1" applyFont="1" applyBorder="1"/>
    <xf numFmtId="0" fontId="11" fillId="0" borderId="24" xfId="0" applyFont="1" applyBorder="1" applyAlignment="1">
      <alignment horizontal="right" wrapText="1"/>
    </xf>
    <xf numFmtId="164" fontId="4" fillId="0" borderId="13" xfId="0" applyNumberFormat="1" applyFont="1" applyBorder="1"/>
    <xf numFmtId="165" fontId="11" fillId="0" borderId="10" xfId="0" applyNumberFormat="1" applyFont="1" applyBorder="1"/>
    <xf numFmtId="165" fontId="4" fillId="0" borderId="3" xfId="0" applyNumberFormat="1" applyFont="1" applyBorder="1" applyAlignment="1">
      <alignment horizontal="center" vertical="center"/>
    </xf>
    <xf numFmtId="165" fontId="4" fillId="0" borderId="3" xfId="0" applyNumberFormat="1" applyFont="1" applyBorder="1" applyAlignment="1">
      <alignment vertical="center"/>
    </xf>
    <xf numFmtId="165" fontId="5" fillId="0" borderId="58" xfId="0" applyNumberFormat="1" applyFont="1" applyBorder="1"/>
    <xf numFmtId="165" fontId="11" fillId="0" borderId="25" xfId="0" applyNumberFormat="1" applyFont="1" applyBorder="1"/>
    <xf numFmtId="165" fontId="4" fillId="0" borderId="58" xfId="0" applyNumberFormat="1" applyFont="1" applyBorder="1"/>
    <xf numFmtId="165" fontId="5" fillId="0" borderId="10" xfId="0" applyNumberFormat="1" applyFont="1" applyBorder="1"/>
    <xf numFmtId="165" fontId="5" fillId="0" borderId="8" xfId="0" applyNumberFormat="1" applyFont="1" applyBorder="1"/>
    <xf numFmtId="165" fontId="4" fillId="0" borderId="38" xfId="0" applyNumberFormat="1" applyFont="1" applyBorder="1"/>
    <xf numFmtId="165" fontId="4" fillId="0" borderId="15" xfId="0" applyNumberFormat="1" applyFont="1" applyBorder="1"/>
    <xf numFmtId="165" fontId="5" fillId="0" borderId="48" xfId="0" applyNumberFormat="1" applyFont="1" applyBorder="1"/>
    <xf numFmtId="165" fontId="4" fillId="0" borderId="64" xfId="0" applyNumberFormat="1" applyFont="1" applyBorder="1"/>
    <xf numFmtId="165" fontId="12" fillId="0" borderId="49" xfId="0" applyNumberFormat="1" applyFont="1" applyBorder="1"/>
    <xf numFmtId="165" fontId="5" fillId="0" borderId="28" xfId="0" applyNumberFormat="1" applyFont="1" applyBorder="1" applyAlignment="1"/>
    <xf numFmtId="165" fontId="8" fillId="0" borderId="28" xfId="0" applyNumberFormat="1" applyFont="1" applyBorder="1" applyAlignment="1">
      <alignment horizontal="center"/>
    </xf>
    <xf numFmtId="165" fontId="5" fillId="0" borderId="22" xfId="0" applyNumberFormat="1" applyFont="1" applyBorder="1" applyAlignment="1">
      <alignment horizontal="right" vertical="center"/>
    </xf>
    <xf numFmtId="165" fontId="12" fillId="0" borderId="15" xfId="0" applyNumberFormat="1" applyFont="1" applyBorder="1"/>
    <xf numFmtId="165" fontId="2" fillId="0" borderId="15" xfId="0" applyNumberFormat="1" applyFont="1" applyBorder="1" applyAlignment="1">
      <alignment horizontal="center" vertical="center"/>
    </xf>
    <xf numFmtId="165" fontId="17" fillId="0" borderId="15" xfId="0" applyNumberFormat="1" applyFont="1" applyBorder="1"/>
    <xf numFmtId="165" fontId="2" fillId="0" borderId="19" xfId="0" applyNumberFormat="1" applyFont="1" applyBorder="1"/>
    <xf numFmtId="165" fontId="4" fillId="0" borderId="36" xfId="0" applyNumberFormat="1" applyFont="1" applyBorder="1" applyAlignment="1">
      <alignment vertical="center"/>
    </xf>
    <xf numFmtId="165" fontId="5" fillId="0" borderId="10" xfId="0" applyNumberFormat="1" applyFont="1" applyBorder="1" applyAlignment="1">
      <alignment vertical="center"/>
    </xf>
    <xf numFmtId="165" fontId="8" fillId="0" borderId="1" xfId="0" applyNumberFormat="1" applyFont="1" applyBorder="1" applyAlignment="1">
      <alignment vertical="center"/>
    </xf>
    <xf numFmtId="165" fontId="8" fillId="0" borderId="36" xfId="0" applyNumberFormat="1" applyFont="1" applyBorder="1" applyAlignment="1">
      <alignment vertical="center"/>
    </xf>
    <xf numFmtId="165" fontId="5" fillId="0" borderId="1" xfId="0" applyNumberFormat="1" applyFont="1" applyBorder="1" applyAlignment="1">
      <alignment vertical="center"/>
    </xf>
    <xf numFmtId="0" fontId="18" fillId="0" borderId="14" xfId="0" applyFont="1" applyBorder="1" applyAlignment="1"/>
    <xf numFmtId="0" fontId="18" fillId="0" borderId="0" xfId="0" applyFont="1" applyBorder="1" applyAlignment="1"/>
    <xf numFmtId="0" fontId="18" fillId="0" borderId="19" xfId="0" applyFont="1" applyBorder="1" applyAlignment="1"/>
    <xf numFmtId="0" fontId="18" fillId="0" borderId="19" xfId="0" applyFont="1" applyBorder="1" applyAlignment="1">
      <alignment horizontal="right" vertical="center"/>
    </xf>
    <xf numFmtId="0" fontId="2" fillId="0" borderId="0" xfId="0" applyFont="1" applyBorder="1" applyAlignment="1">
      <alignment vertical="center" wrapText="1"/>
    </xf>
    <xf numFmtId="0" fontId="4" fillId="0" borderId="69" xfId="0" applyFont="1" applyBorder="1" applyAlignment="1">
      <alignment vertical="center" wrapText="1"/>
    </xf>
    <xf numFmtId="0" fontId="4" fillId="0" borderId="79" xfId="0" applyFont="1" applyBorder="1" applyAlignment="1">
      <alignment vertical="center"/>
    </xf>
    <xf numFmtId="42" fontId="4" fillId="0" borderId="32" xfId="0" applyNumberFormat="1" applyFont="1" applyBorder="1"/>
    <xf numFmtId="165" fontId="4" fillId="0" borderId="60" xfId="0" applyNumberFormat="1" applyFont="1" applyBorder="1"/>
    <xf numFmtId="0" fontId="5" fillId="0" borderId="74" xfId="0" applyFont="1" applyBorder="1" applyAlignment="1">
      <alignment vertical="center"/>
    </xf>
    <xf numFmtId="0" fontId="5" fillId="0" borderId="73" xfId="0" applyFont="1" applyBorder="1" applyAlignment="1">
      <alignment vertical="center"/>
    </xf>
    <xf numFmtId="165" fontId="4" fillId="0" borderId="19" xfId="0" applyNumberFormat="1" applyFont="1" applyBorder="1" applyAlignment="1">
      <alignment vertical="center"/>
    </xf>
    <xf numFmtId="165" fontId="8" fillId="0" borderId="19" xfId="0" applyNumberFormat="1" applyFont="1" applyBorder="1" applyAlignment="1">
      <alignment vertical="center"/>
    </xf>
    <xf numFmtId="165" fontId="5" fillId="0" borderId="55" xfId="0" applyNumberFormat="1" applyFont="1" applyBorder="1"/>
    <xf numFmtId="165" fontId="5" fillId="0" borderId="15" xfId="0" applyNumberFormat="1" applyFont="1" applyBorder="1" applyAlignment="1">
      <alignment vertical="center"/>
    </xf>
    <xf numFmtId="165" fontId="5" fillId="0" borderId="60" xfId="0" applyNumberFormat="1" applyFont="1" applyBorder="1" applyAlignment="1">
      <alignment vertical="center"/>
    </xf>
    <xf numFmtId="0" fontId="16" fillId="0" borderId="33" xfId="0" applyFont="1" applyBorder="1" applyAlignment="1">
      <alignment horizontal="left" vertical="center" wrapText="1"/>
    </xf>
    <xf numFmtId="165" fontId="5" fillId="0" borderId="44" xfId="0" applyNumberFormat="1" applyFont="1" applyBorder="1" applyAlignment="1">
      <alignment vertical="center"/>
    </xf>
    <xf numFmtId="165" fontId="23" fillId="0" borderId="19" xfId="0" applyNumberFormat="1" applyFont="1" applyBorder="1"/>
    <xf numFmtId="0" fontId="23" fillId="0" borderId="18" xfId="0" applyFont="1" applyBorder="1" applyAlignment="1">
      <alignment horizontal="right"/>
    </xf>
    <xf numFmtId="0" fontId="2" fillId="0" borderId="0" xfId="0" applyFont="1" applyBorder="1" applyAlignment="1">
      <alignment horizontal="center"/>
    </xf>
    <xf numFmtId="165" fontId="2" fillId="0" borderId="0" xfId="0" applyNumberFormat="1" applyFont="1" applyBorder="1" applyAlignment="1">
      <alignment horizontal="center"/>
    </xf>
    <xf numFmtId="0" fontId="0" fillId="2" borderId="20" xfId="0" applyFill="1" applyBorder="1"/>
    <xf numFmtId="0" fontId="2" fillId="0" borderId="10" xfId="0" applyFont="1" applyBorder="1" applyAlignment="1">
      <alignment horizontal="center" vertical="center"/>
    </xf>
    <xf numFmtId="0" fontId="0" fillId="0" borderId="20" xfId="0" applyBorder="1"/>
    <xf numFmtId="0" fontId="0" fillId="0" borderId="21" xfId="0" applyBorder="1"/>
    <xf numFmtId="0" fontId="0" fillId="0" borderId="22" xfId="0" applyBorder="1"/>
    <xf numFmtId="0" fontId="2" fillId="0" borderId="14" xfId="0" applyFont="1" applyBorder="1" applyAlignment="1">
      <alignment horizontal="center" vertical="center"/>
    </xf>
    <xf numFmtId="0" fontId="2" fillId="0" borderId="19" xfId="0" applyFont="1" applyBorder="1" applyAlignment="1">
      <alignment horizontal="center" vertical="center"/>
    </xf>
    <xf numFmtId="0" fontId="2" fillId="0" borderId="83" xfId="0" applyFont="1" applyBorder="1" applyAlignment="1">
      <alignment horizontal="center" vertical="center"/>
    </xf>
    <xf numFmtId="0" fontId="0" fillId="0" borderId="33" xfId="0" applyBorder="1"/>
    <xf numFmtId="0" fontId="0" fillId="0" borderId="34" xfId="0" applyBorder="1"/>
    <xf numFmtId="0" fontId="2" fillId="0" borderId="84" xfId="0" applyFont="1" applyBorder="1" applyAlignment="1">
      <alignment horizontal="center" vertical="center"/>
    </xf>
    <xf numFmtId="0" fontId="2" fillId="0" borderId="85" xfId="0" applyFont="1" applyBorder="1" applyAlignment="1">
      <alignment horizontal="center" vertical="center"/>
    </xf>
    <xf numFmtId="0" fontId="0" fillId="0" borderId="37" xfId="0" applyBorder="1"/>
    <xf numFmtId="0" fontId="4" fillId="0" borderId="10" xfId="0" applyFont="1" applyBorder="1" applyAlignment="1">
      <alignment horizontal="center" vertical="center"/>
    </xf>
    <xf numFmtId="0" fontId="2" fillId="0" borderId="14" xfId="0" applyFont="1" applyBorder="1"/>
    <xf numFmtId="0" fontId="0" fillId="0" borderId="33" xfId="0" applyBorder="1" applyAlignment="1">
      <alignment vertical="center"/>
    </xf>
    <xf numFmtId="0" fontId="0" fillId="0" borderId="10" xfId="0" applyBorder="1" applyAlignment="1">
      <alignment vertical="center"/>
    </xf>
    <xf numFmtId="0" fontId="2" fillId="0" borderId="43" xfId="0" applyFont="1"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34" xfId="0" applyBorder="1" applyAlignment="1">
      <alignment horizontal="center" vertical="center"/>
    </xf>
    <xf numFmtId="0" fontId="0" fillId="0" borderId="37" xfId="0" applyBorder="1" applyAlignment="1">
      <alignment horizontal="center" vertical="center"/>
    </xf>
    <xf numFmtId="0" fontId="2" fillId="0" borderId="44" xfId="0" applyFont="1" applyBorder="1" applyAlignment="1">
      <alignment horizontal="center" vertical="center"/>
    </xf>
    <xf numFmtId="0" fontId="2" fillId="0" borderId="33" xfId="0" applyFont="1" applyBorder="1" applyAlignment="1">
      <alignment horizontal="center" vertical="center"/>
    </xf>
    <xf numFmtId="0" fontId="0" fillId="0" borderId="14" xfId="0" applyBorder="1" applyAlignment="1">
      <alignment wrapText="1"/>
    </xf>
    <xf numFmtId="0" fontId="0" fillId="0" borderId="14" xfId="0" applyBorder="1" applyAlignment="1">
      <alignment vertical="center" wrapText="1"/>
    </xf>
    <xf numFmtId="0" fontId="2" fillId="0" borderId="14" xfId="0" applyFont="1" applyBorder="1" applyAlignment="1">
      <alignment horizontal="left"/>
    </xf>
    <xf numFmtId="0" fontId="2" fillId="0" borderId="0" xfId="0" applyFont="1" applyBorder="1" applyAlignment="1">
      <alignment horizontal="left"/>
    </xf>
    <xf numFmtId="0" fontId="2" fillId="0" borderId="19" xfId="0" applyFont="1" applyBorder="1" applyAlignment="1">
      <alignment horizontal="left"/>
    </xf>
    <xf numFmtId="0" fontId="0" fillId="0" borderId="61" xfId="0" applyBorder="1"/>
    <xf numFmtId="0" fontId="0" fillId="0" borderId="49" xfId="0" applyBorder="1"/>
    <xf numFmtId="0" fontId="0" fillId="0" borderId="10" xfId="0" applyFill="1" applyBorder="1"/>
    <xf numFmtId="0" fontId="0" fillId="0" borderId="64" xfId="0" applyBorder="1"/>
    <xf numFmtId="0" fontId="0" fillId="0" borderId="63" xfId="0" applyBorder="1"/>
    <xf numFmtId="0" fontId="2" fillId="0" borderId="4" xfId="0" applyFont="1" applyBorder="1" applyAlignment="1">
      <alignment horizontal="left"/>
    </xf>
    <xf numFmtId="0" fontId="2" fillId="0" borderId="3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49" xfId="0" applyFont="1" applyBorder="1" applyAlignment="1">
      <alignment horizontal="left"/>
    </xf>
    <xf numFmtId="0" fontId="2" fillId="0" borderId="0" xfId="0" applyFont="1" applyFill="1" applyBorder="1" applyAlignment="1">
      <alignment horizontal="center" vertical="center"/>
    </xf>
    <xf numFmtId="0" fontId="0" fillId="0" borderId="19" xfId="0" applyBorder="1" applyAlignment="1">
      <alignment vertical="center"/>
    </xf>
    <xf numFmtId="0" fontId="0" fillId="0" borderId="61" xfId="0" applyBorder="1" applyAlignment="1">
      <alignment vertical="center"/>
    </xf>
    <xf numFmtId="0" fontId="0" fillId="0" borderId="64" xfId="0" applyBorder="1" applyAlignment="1">
      <alignment vertical="center"/>
    </xf>
    <xf numFmtId="0" fontId="0" fillId="0" borderId="86" xfId="0" applyBorder="1" applyAlignment="1">
      <alignment vertical="center"/>
    </xf>
    <xf numFmtId="0" fontId="0" fillId="0" borderId="63" xfId="0" applyBorder="1" applyAlignment="1">
      <alignment vertical="center"/>
    </xf>
    <xf numFmtId="0" fontId="0" fillId="0" borderId="49" xfId="0" applyBorder="1" applyAlignment="1">
      <alignment vertical="center"/>
    </xf>
    <xf numFmtId="0" fontId="0" fillId="0" borderId="14" xfId="0" applyBorder="1" applyAlignment="1">
      <alignment vertical="center"/>
    </xf>
    <xf numFmtId="0" fontId="0" fillId="0" borderId="0" xfId="0" applyBorder="1" applyAlignment="1">
      <alignment vertical="center"/>
    </xf>
    <xf numFmtId="0" fontId="0" fillId="0" borderId="4" xfId="0" applyBorder="1" applyAlignment="1">
      <alignment vertical="center"/>
    </xf>
    <xf numFmtId="0" fontId="0" fillId="0" borderId="10" xfId="0" applyFill="1" applyBorder="1" applyAlignment="1">
      <alignment vertical="center"/>
    </xf>
    <xf numFmtId="0" fontId="0" fillId="0" borderId="4" xfId="0" applyFont="1" applyFill="1" applyBorder="1" applyAlignment="1">
      <alignment vertical="center"/>
    </xf>
    <xf numFmtId="0" fontId="0" fillId="0" borderId="33" xfId="0" applyFont="1" applyBorder="1" applyAlignment="1">
      <alignment vertical="center"/>
    </xf>
    <xf numFmtId="0" fontId="0" fillId="0" borderId="4" xfId="0" applyFont="1" applyBorder="1" applyAlignment="1">
      <alignment vertical="center"/>
    </xf>
    <xf numFmtId="0" fontId="0" fillId="0" borderId="4" xfId="0" applyFill="1" applyBorder="1" applyAlignment="1">
      <alignment vertical="center"/>
    </xf>
    <xf numFmtId="0" fontId="0" fillId="0" borderId="19" xfId="0" applyFont="1" applyBorder="1" applyAlignment="1">
      <alignment vertical="center"/>
    </xf>
    <xf numFmtId="0" fontId="0" fillId="0" borderId="71" xfId="0" applyBorder="1" applyAlignment="1">
      <alignment vertical="center"/>
    </xf>
    <xf numFmtId="0" fontId="2" fillId="0" borderId="19" xfId="0" applyFont="1" applyBorder="1" applyAlignment="1">
      <alignment vertical="center"/>
    </xf>
    <xf numFmtId="0" fontId="2" fillId="5" borderId="69" xfId="0" applyFont="1" applyFill="1" applyBorder="1" applyAlignment="1">
      <alignment vertical="center"/>
    </xf>
    <xf numFmtId="0" fontId="2" fillId="5" borderId="62" xfId="0" applyFont="1" applyFill="1" applyBorder="1" applyAlignment="1">
      <alignment vertical="center"/>
    </xf>
    <xf numFmtId="0" fontId="0" fillId="0" borderId="38" xfId="0" applyBorder="1" applyAlignment="1">
      <alignment vertical="center"/>
    </xf>
    <xf numFmtId="0" fontId="2" fillId="5" borderId="71" xfId="0" applyFont="1" applyFill="1" applyBorder="1" applyAlignment="1">
      <alignment vertical="center"/>
    </xf>
    <xf numFmtId="0" fontId="0" fillId="0" borderId="33" xfId="0" applyFont="1" applyBorder="1" applyAlignment="1">
      <alignment horizontal="left" vertical="center"/>
    </xf>
    <xf numFmtId="0" fontId="0" fillId="0" borderId="4" xfId="0" applyFont="1" applyBorder="1" applyAlignment="1">
      <alignment horizontal="left" vertical="center"/>
    </xf>
    <xf numFmtId="0" fontId="2" fillId="0" borderId="19" xfId="0" applyFont="1" applyBorder="1" applyAlignment="1">
      <alignment horizontal="left" vertical="center"/>
    </xf>
    <xf numFmtId="0" fontId="0" fillId="0" borderId="91" xfId="0" applyFont="1" applyBorder="1" applyAlignment="1">
      <alignment horizontal="left" vertical="center"/>
    </xf>
    <xf numFmtId="0" fontId="2" fillId="0" borderId="4" xfId="0" applyFont="1" applyBorder="1" applyAlignment="1">
      <alignment horizontal="left" vertical="center"/>
    </xf>
    <xf numFmtId="0" fontId="0" fillId="0" borderId="87" xfId="0" applyBorder="1" applyAlignment="1">
      <alignment vertical="center" wrapText="1"/>
    </xf>
    <xf numFmtId="0" fontId="0" fillId="0" borderId="19" xfId="0" applyBorder="1" applyAlignment="1">
      <alignment vertical="center" wrapText="1"/>
    </xf>
    <xf numFmtId="0" fontId="0" fillId="0" borderId="63" xfId="0" applyFill="1" applyBorder="1" applyAlignment="1">
      <alignment vertical="center" wrapText="1"/>
    </xf>
    <xf numFmtId="0" fontId="0" fillId="0" borderId="0" xfId="0" applyBorder="1" applyAlignment="1">
      <alignment vertical="center" wrapText="1"/>
    </xf>
    <xf numFmtId="0" fontId="0" fillId="0" borderId="59" xfId="0" applyBorder="1" applyAlignment="1">
      <alignment vertical="center"/>
    </xf>
    <xf numFmtId="0" fontId="2" fillId="5" borderId="14"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3" xfId="0" applyFont="1" applyFill="1" applyBorder="1" applyAlignment="1">
      <alignment vertical="center"/>
    </xf>
    <xf numFmtId="0" fontId="2" fillId="5" borderId="99" xfId="0" applyFont="1" applyFill="1" applyBorder="1" applyAlignment="1">
      <alignment vertical="center"/>
    </xf>
    <xf numFmtId="0" fontId="2" fillId="5" borderId="68" xfId="0" applyFont="1" applyFill="1" applyBorder="1" applyAlignment="1">
      <alignment horizontal="center" vertical="center"/>
    </xf>
    <xf numFmtId="0" fontId="2" fillId="0" borderId="15" xfId="0" applyFont="1" applyFill="1" applyBorder="1" applyAlignment="1">
      <alignment vertical="center"/>
    </xf>
    <xf numFmtId="0" fontId="2" fillId="5" borderId="94" xfId="0" applyFont="1" applyFill="1" applyBorder="1" applyAlignment="1">
      <alignment horizontal="center" vertical="center"/>
    </xf>
    <xf numFmtId="0" fontId="2" fillId="5" borderId="99" xfId="0" applyFont="1" applyFill="1" applyBorder="1" applyAlignment="1">
      <alignment horizontal="center" vertical="center"/>
    </xf>
    <xf numFmtId="0" fontId="0" fillId="0" borderId="39" xfId="0" applyBorder="1" applyAlignment="1">
      <alignment vertical="center"/>
    </xf>
    <xf numFmtId="0" fontId="2" fillId="5" borderId="89" xfId="0" applyFont="1" applyFill="1" applyBorder="1" applyAlignment="1">
      <alignment horizontal="center" vertical="center"/>
    </xf>
    <xf numFmtId="0" fontId="2" fillId="0" borderId="49" xfId="0" applyFont="1" applyBorder="1" applyAlignment="1">
      <alignment vertical="center"/>
    </xf>
    <xf numFmtId="0" fontId="0" fillId="0" borderId="39" xfId="0" applyBorder="1" applyAlignment="1">
      <alignment vertical="center" wrapText="1"/>
    </xf>
    <xf numFmtId="0" fontId="0" fillId="0" borderId="19" xfId="0" applyFont="1" applyFill="1" applyBorder="1" applyAlignment="1">
      <alignment vertical="center" wrapText="1"/>
    </xf>
    <xf numFmtId="0" fontId="0" fillId="0" borderId="19" xfId="0" applyBorder="1" applyAlignment="1">
      <alignment wrapText="1"/>
    </xf>
    <xf numFmtId="0" fontId="0" fillId="0" borderId="10" xfId="0" applyFont="1" applyFill="1" applyBorder="1" applyAlignment="1">
      <alignment vertical="center"/>
    </xf>
    <xf numFmtId="0" fontId="0" fillId="0" borderId="39" xfId="0" applyBorder="1"/>
    <xf numFmtId="0" fontId="0" fillId="0" borderId="68" xfId="0" applyBorder="1" applyAlignment="1">
      <alignment wrapText="1"/>
    </xf>
    <xf numFmtId="0" fontId="2" fillId="5" borderId="36" xfId="0" applyFont="1" applyFill="1" applyBorder="1" applyAlignment="1">
      <alignment horizontal="center" vertical="center"/>
    </xf>
    <xf numFmtId="0" fontId="0" fillId="0" borderId="14" xfId="0" applyFill="1" applyBorder="1" applyAlignment="1">
      <alignment vertical="center"/>
    </xf>
    <xf numFmtId="0" fontId="0" fillId="0" borderId="16" xfId="0" applyBorder="1" applyAlignment="1">
      <alignment vertical="center"/>
    </xf>
    <xf numFmtId="0" fontId="0" fillId="0" borderId="33" xfId="0" applyBorder="1" applyAlignment="1">
      <alignment horizontal="left" vertical="center"/>
    </xf>
    <xf numFmtId="0" fontId="0" fillId="0" borderId="10" xfId="0" applyFill="1" applyBorder="1" applyAlignment="1">
      <alignment horizontal="left" vertical="center"/>
    </xf>
    <xf numFmtId="0" fontId="2" fillId="5" borderId="32" xfId="0" applyFont="1" applyFill="1" applyBorder="1" applyAlignment="1">
      <alignment horizontal="center"/>
    </xf>
    <xf numFmtId="0" fontId="2" fillId="0" borderId="50" xfId="0" applyFont="1" applyBorder="1" applyAlignment="1">
      <alignment horizontal="center" vertical="center"/>
    </xf>
    <xf numFmtId="0" fontId="0" fillId="0" borderId="63" xfId="0" applyFill="1" applyBorder="1"/>
    <xf numFmtId="0" fontId="0" fillId="0" borderId="61" xfId="0" applyFont="1" applyBorder="1" applyAlignment="1">
      <alignment horizontal="left" vertical="center"/>
    </xf>
    <xf numFmtId="0" fontId="2" fillId="0" borderId="33" xfId="0" applyFont="1" applyBorder="1" applyAlignment="1">
      <alignment horizontal="left" vertical="center"/>
    </xf>
    <xf numFmtId="0" fontId="2" fillId="0" borderId="33" xfId="0" applyFont="1" applyBorder="1" applyAlignment="1">
      <alignment horizontal="left"/>
    </xf>
    <xf numFmtId="0" fontId="2" fillId="5" borderId="96" xfId="0" applyFont="1" applyFill="1" applyBorder="1" applyAlignment="1">
      <alignment vertical="center"/>
    </xf>
    <xf numFmtId="0" fontId="2" fillId="5" borderId="19" xfId="0" applyFont="1" applyFill="1" applyBorder="1" applyAlignment="1">
      <alignment vertical="center"/>
    </xf>
    <xf numFmtId="0" fontId="2" fillId="5" borderId="93" xfId="0" applyFont="1" applyFill="1" applyBorder="1" applyAlignment="1">
      <alignment horizontal="center" vertical="center"/>
    </xf>
    <xf numFmtId="0" fontId="2" fillId="5" borderId="69" xfId="0" applyFont="1" applyFill="1" applyBorder="1" applyAlignment="1">
      <alignment horizontal="center" vertical="center"/>
    </xf>
    <xf numFmtId="0" fontId="2" fillId="5" borderId="4" xfId="0" applyFont="1" applyFill="1" applyBorder="1" applyAlignment="1">
      <alignment horizontal="center" vertical="center"/>
    </xf>
    <xf numFmtId="0" fontId="4" fillId="0" borderId="41" xfId="0" applyFont="1" applyBorder="1" applyAlignment="1">
      <alignment vertical="center"/>
    </xf>
    <xf numFmtId="164" fontId="4" fillId="0" borderId="19" xfId="0" applyNumberFormat="1" applyFont="1" applyBorder="1" applyAlignment="1">
      <alignment vertical="center"/>
    </xf>
    <xf numFmtId="0" fontId="2" fillId="3" borderId="14"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0" fillId="3" borderId="20"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0" fillId="3" borderId="81" xfId="0" applyFill="1" applyBorder="1"/>
    <xf numFmtId="0" fontId="0" fillId="3" borderId="82" xfId="0" applyFill="1" applyBorder="1"/>
    <xf numFmtId="0" fontId="0" fillId="3" borderId="83" xfId="0" applyFill="1" applyBorder="1"/>
    <xf numFmtId="0" fontId="0" fillId="3" borderId="14" xfId="0" applyFill="1" applyBorder="1"/>
    <xf numFmtId="0" fontId="0" fillId="3" borderId="0" xfId="0" applyFill="1"/>
    <xf numFmtId="0" fontId="0" fillId="0" borderId="106" xfId="0" applyBorder="1"/>
    <xf numFmtId="0" fontId="0" fillId="0" borderId="4" xfId="0" applyBorder="1"/>
    <xf numFmtId="0" fontId="2" fillId="5" borderId="69" xfId="0" applyFont="1" applyFill="1" applyBorder="1" applyAlignment="1">
      <alignment horizontal="center"/>
    </xf>
    <xf numFmtId="0" fontId="0" fillId="0" borderId="19" xfId="0" applyBorder="1" applyAlignment="1">
      <alignment horizontal="left" vertical="center"/>
    </xf>
    <xf numFmtId="0" fontId="2" fillId="5" borderId="89" xfId="0" applyFont="1" applyFill="1" applyBorder="1" applyAlignment="1">
      <alignment horizontal="center"/>
    </xf>
    <xf numFmtId="0" fontId="2" fillId="5" borderId="62" xfId="0" applyFont="1" applyFill="1" applyBorder="1" applyAlignment="1">
      <alignment horizontal="center"/>
    </xf>
    <xf numFmtId="0" fontId="2" fillId="5" borderId="33" xfId="0" applyFont="1" applyFill="1" applyBorder="1" applyAlignment="1">
      <alignment horizontal="center" vertical="center"/>
    </xf>
    <xf numFmtId="0" fontId="2" fillId="5" borderId="69" xfId="0" applyFont="1" applyFill="1" applyBorder="1"/>
    <xf numFmtId="0" fontId="0" fillId="0" borderId="61"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63" xfId="0" applyBorder="1" applyAlignment="1">
      <alignment horizontal="left" vertical="top" wrapText="1"/>
    </xf>
    <xf numFmtId="0" fontId="0" fillId="0" borderId="10" xfId="0" applyBorder="1" applyAlignment="1">
      <alignment horizontal="left" vertical="top"/>
    </xf>
    <xf numFmtId="0" fontId="0" fillId="0" borderId="37" xfId="0" applyBorder="1" applyAlignment="1">
      <alignment horizontal="left" vertical="top"/>
    </xf>
    <xf numFmtId="0" fontId="24" fillId="4" borderId="11" xfId="0" applyFont="1" applyFill="1" applyBorder="1" applyAlignment="1">
      <alignment horizontal="center" vertical="center"/>
    </xf>
    <xf numFmtId="0" fontId="24" fillId="4" borderId="29" xfId="0" applyFont="1" applyFill="1" applyBorder="1" applyAlignment="1">
      <alignment horizontal="center" vertical="center"/>
    </xf>
    <xf numFmtId="0" fontId="24" fillId="4" borderId="30" xfId="0" applyFont="1" applyFill="1" applyBorder="1" applyAlignment="1">
      <alignment horizontal="center" vertical="center"/>
    </xf>
    <xf numFmtId="0" fontId="24" fillId="4" borderId="14" xfId="0" applyFont="1" applyFill="1" applyBorder="1" applyAlignment="1">
      <alignment horizontal="center" vertical="center"/>
    </xf>
    <xf numFmtId="0" fontId="24" fillId="4" borderId="0" xfId="0" applyFont="1" applyFill="1" applyBorder="1" applyAlignment="1">
      <alignment horizontal="center" vertical="center"/>
    </xf>
    <xf numFmtId="0" fontId="24" fillId="4" borderId="19" xfId="0" applyFont="1" applyFill="1" applyBorder="1" applyAlignment="1">
      <alignment horizontal="center" vertical="center"/>
    </xf>
    <xf numFmtId="0" fontId="24" fillId="4" borderId="20" xfId="0" applyFont="1" applyFill="1" applyBorder="1" applyAlignment="1">
      <alignment horizontal="center" vertical="center"/>
    </xf>
    <xf numFmtId="0" fontId="24" fillId="4" borderId="21" xfId="0" applyFont="1" applyFill="1" applyBorder="1" applyAlignment="1">
      <alignment horizontal="center" vertical="center"/>
    </xf>
    <xf numFmtId="0" fontId="24" fillId="4" borderId="22" xfId="0" applyFont="1" applyFill="1" applyBorder="1" applyAlignment="1">
      <alignment horizontal="center" vertical="center"/>
    </xf>
    <xf numFmtId="0" fontId="0" fillId="0" borderId="39" xfId="0" applyBorder="1" applyAlignment="1">
      <alignment horizontal="left" vertical="top"/>
    </xf>
    <xf numFmtId="0" fontId="0" fillId="0" borderId="64" xfId="0" applyBorder="1" applyAlignment="1">
      <alignment horizontal="left" vertical="top" wrapText="1"/>
    </xf>
    <xf numFmtId="0" fontId="0" fillId="0" borderId="49" xfId="0" applyBorder="1" applyAlignment="1">
      <alignment horizontal="left" vertical="top"/>
    </xf>
    <xf numFmtId="0" fontId="0" fillId="0" borderId="38" xfId="0" applyBorder="1" applyAlignment="1">
      <alignment horizontal="left" vertical="top"/>
    </xf>
    <xf numFmtId="0" fontId="0" fillId="0" borderId="59" xfId="0" applyBorder="1" applyAlignment="1">
      <alignment horizontal="left" vertical="top"/>
    </xf>
    <xf numFmtId="0" fontId="0" fillId="0" borderId="10" xfId="0" applyBorder="1" applyAlignment="1">
      <alignment horizontal="left" vertical="top" wrapText="1"/>
    </xf>
    <xf numFmtId="0" fontId="2" fillId="0" borderId="81" xfId="0" applyFont="1" applyBorder="1" applyAlignment="1">
      <alignment horizontal="center" vertical="center"/>
    </xf>
    <xf numFmtId="0" fontId="2" fillId="0" borderId="82" xfId="0" applyFont="1" applyBorder="1" applyAlignment="1">
      <alignment horizontal="center" vertical="center"/>
    </xf>
    <xf numFmtId="0" fontId="2" fillId="0" borderId="83" xfId="0" applyFont="1" applyBorder="1" applyAlignment="1">
      <alignment horizontal="center" vertical="center"/>
    </xf>
    <xf numFmtId="0" fontId="5" fillId="0" borderId="81" xfId="0" applyFont="1" applyBorder="1" applyAlignment="1">
      <alignment horizontal="center"/>
    </xf>
    <xf numFmtId="0" fontId="5" fillId="0" borderId="82" xfId="0" applyFont="1" applyBorder="1" applyAlignment="1">
      <alignment horizontal="center"/>
    </xf>
    <xf numFmtId="0" fontId="5" fillId="0" borderId="83" xfId="0" applyFont="1" applyBorder="1" applyAlignment="1">
      <alignment horizontal="center"/>
    </xf>
    <xf numFmtId="0" fontId="2" fillId="6" borderId="27" xfId="0" applyFont="1" applyFill="1" applyBorder="1" applyAlignment="1">
      <alignment horizontal="center"/>
    </xf>
    <xf numFmtId="0" fontId="2" fillId="6" borderId="9" xfId="0" applyFont="1" applyFill="1" applyBorder="1" applyAlignment="1">
      <alignment horizontal="center"/>
    </xf>
    <xf numFmtId="0" fontId="2" fillId="6" borderId="65" xfId="0" applyFont="1" applyFill="1" applyBorder="1" applyAlignment="1">
      <alignment horizontal="center"/>
    </xf>
    <xf numFmtId="0" fontId="2" fillId="0" borderId="86" xfId="0" applyFont="1" applyBorder="1" applyAlignment="1">
      <alignment horizontal="center" vertical="center" wrapText="1"/>
    </xf>
    <xf numFmtId="0" fontId="2" fillId="0" borderId="90" xfId="0" applyFont="1" applyBorder="1" applyAlignment="1">
      <alignment horizontal="center" vertical="center" wrapText="1"/>
    </xf>
    <xf numFmtId="0" fontId="2" fillId="0" borderId="87"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9" xfId="0" applyFont="1" applyBorder="1" applyAlignment="1">
      <alignment horizontal="center" vertical="center" wrapText="1"/>
    </xf>
    <xf numFmtId="0" fontId="0" fillId="0" borderId="86" xfId="0" applyFont="1" applyBorder="1" applyAlignment="1">
      <alignment horizontal="center" vertical="top" wrapText="1"/>
    </xf>
    <xf numFmtId="0" fontId="0" fillId="0" borderId="90" xfId="0" applyFont="1" applyBorder="1" applyAlignment="1">
      <alignment horizontal="center" vertical="top"/>
    </xf>
    <xf numFmtId="0" fontId="0" fillId="0" borderId="87" xfId="0" applyFont="1" applyBorder="1" applyAlignment="1">
      <alignment horizontal="center" vertical="top"/>
    </xf>
    <xf numFmtId="0" fontId="0" fillId="0" borderId="14" xfId="0" applyFont="1" applyBorder="1" applyAlignment="1">
      <alignment horizontal="center" vertical="top"/>
    </xf>
    <xf numFmtId="0" fontId="0" fillId="0" borderId="0" xfId="0" applyFont="1" applyBorder="1" applyAlignment="1">
      <alignment horizontal="center" vertical="top"/>
    </xf>
    <xf numFmtId="0" fontId="0" fillId="0" borderId="19" xfId="0" applyFont="1" applyBorder="1" applyAlignment="1">
      <alignment horizontal="center" vertical="top"/>
    </xf>
    <xf numFmtId="0" fontId="0" fillId="0" borderId="16" xfId="0" applyFont="1" applyBorder="1" applyAlignment="1">
      <alignment horizontal="center" vertical="top"/>
    </xf>
    <xf numFmtId="0" fontId="0" fillId="0" borderId="67" xfId="0" applyFont="1" applyBorder="1" applyAlignment="1">
      <alignment horizontal="center" vertical="top"/>
    </xf>
    <xf numFmtId="0" fontId="0" fillId="0" borderId="68" xfId="0" applyFont="1" applyBorder="1" applyAlignment="1">
      <alignment horizontal="center" vertical="top"/>
    </xf>
    <xf numFmtId="0" fontId="2" fillId="6" borderId="17" xfId="0" applyFont="1" applyFill="1" applyBorder="1" applyAlignment="1">
      <alignment horizontal="center"/>
    </xf>
    <xf numFmtId="0" fontId="2" fillId="6" borderId="7" xfId="0" applyFont="1" applyFill="1" applyBorder="1" applyAlignment="1">
      <alignment horizontal="center"/>
    </xf>
    <xf numFmtId="0" fontId="2" fillId="6" borderId="26" xfId="0" applyFont="1" applyFill="1" applyBorder="1" applyAlignment="1">
      <alignment horizontal="center"/>
    </xf>
    <xf numFmtId="0" fontId="2" fillId="6" borderId="92" xfId="0" applyFont="1" applyFill="1" applyBorder="1" applyAlignment="1">
      <alignment horizontal="center"/>
    </xf>
    <xf numFmtId="0" fontId="2" fillId="6" borderId="103" xfId="0" applyFont="1" applyFill="1" applyBorder="1" applyAlignment="1">
      <alignment horizontal="center"/>
    </xf>
    <xf numFmtId="0" fontId="2" fillId="6" borderId="88" xfId="0" applyFont="1" applyFill="1" applyBorder="1" applyAlignment="1">
      <alignment horizontal="center"/>
    </xf>
    <xf numFmtId="0" fontId="0" fillId="0" borderId="86" xfId="0" applyBorder="1" applyAlignment="1">
      <alignment horizontal="center" vertical="center" wrapText="1"/>
    </xf>
    <xf numFmtId="0" fontId="0" fillId="0" borderId="90" xfId="0" applyBorder="1" applyAlignment="1">
      <alignment horizontal="center" vertical="center" wrapText="1"/>
    </xf>
    <xf numFmtId="0" fontId="0" fillId="0" borderId="87" xfId="0" applyBorder="1" applyAlignment="1">
      <alignment horizontal="center" vertical="center" wrapText="1"/>
    </xf>
    <xf numFmtId="0" fontId="0" fillId="0" borderId="94" xfId="0" applyBorder="1" applyAlignment="1">
      <alignment horizontal="center" vertical="center" wrapText="1"/>
    </xf>
    <xf numFmtId="0" fontId="0" fillId="0" borderId="100" xfId="0" applyBorder="1" applyAlignment="1">
      <alignment horizontal="center" vertical="center" wrapText="1"/>
    </xf>
    <xf numFmtId="0" fontId="0" fillId="0" borderId="101" xfId="0" applyBorder="1" applyAlignment="1">
      <alignment horizontal="center" vertical="center" wrapText="1"/>
    </xf>
    <xf numFmtId="0" fontId="0" fillId="0" borderId="14" xfId="0" applyBorder="1" applyAlignment="1">
      <alignment horizontal="center" vertical="top" wrapText="1"/>
    </xf>
    <xf numFmtId="0" fontId="0" fillId="0" borderId="0" xfId="0" applyBorder="1" applyAlignment="1">
      <alignment horizontal="center" vertical="top" wrapText="1"/>
    </xf>
    <xf numFmtId="0" fontId="0" fillId="0" borderId="19" xfId="0" applyBorder="1" applyAlignment="1">
      <alignment horizontal="center" vertical="top" wrapText="1"/>
    </xf>
    <xf numFmtId="0" fontId="0" fillId="0" borderId="86" xfId="0" applyBorder="1" applyAlignment="1">
      <alignment horizontal="center" vertical="top" wrapText="1"/>
    </xf>
    <xf numFmtId="0" fontId="0" fillId="0" borderId="90" xfId="0" applyBorder="1" applyAlignment="1">
      <alignment horizontal="center" vertical="top" wrapText="1"/>
    </xf>
    <xf numFmtId="0" fontId="0" fillId="0" borderId="87" xfId="0" applyBorder="1" applyAlignment="1">
      <alignment horizontal="center" vertical="top" wrapText="1"/>
    </xf>
    <xf numFmtId="0" fontId="5" fillId="0" borderId="11"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0" fillId="0" borderId="11"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2" fillId="6" borderId="46" xfId="0" applyFont="1" applyFill="1" applyBorder="1" applyAlignment="1">
      <alignment horizontal="center" vertical="center"/>
    </xf>
    <xf numFmtId="0" fontId="2" fillId="6" borderId="40" xfId="0" applyFont="1" applyFill="1" applyBorder="1" applyAlignment="1">
      <alignment horizontal="center" vertical="center"/>
    </xf>
    <xf numFmtId="0" fontId="2" fillId="6" borderId="47"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9"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6" borderId="11" xfId="0" applyFont="1" applyFill="1" applyBorder="1" applyAlignment="1">
      <alignment horizontal="center"/>
    </xf>
    <xf numFmtId="0" fontId="2" fillId="6" borderId="29" xfId="0" applyFont="1" applyFill="1" applyBorder="1" applyAlignment="1">
      <alignment horizontal="center"/>
    </xf>
    <xf numFmtId="0" fontId="2" fillId="6" borderId="30" xfId="0" applyFont="1" applyFill="1" applyBorder="1" applyAlignment="1">
      <alignment horizontal="center"/>
    </xf>
    <xf numFmtId="0" fontId="0" fillId="0" borderId="86" xfId="0" applyBorder="1" applyAlignment="1">
      <alignment horizontal="center"/>
    </xf>
    <xf numFmtId="0" fontId="0" fillId="0" borderId="90" xfId="0" applyBorder="1" applyAlignment="1">
      <alignment horizontal="center"/>
    </xf>
    <xf numFmtId="0" fontId="0" fillId="0" borderId="87" xfId="0" applyBorder="1" applyAlignment="1">
      <alignment horizontal="center"/>
    </xf>
    <xf numFmtId="0" fontId="0" fillId="0" borderId="0" xfId="0" applyBorder="1" applyAlignment="1">
      <alignment horizontal="center" vertical="top"/>
    </xf>
    <xf numFmtId="0" fontId="0" fillId="0" borderId="19" xfId="0" applyBorder="1" applyAlignment="1">
      <alignment horizontal="center" vertical="top"/>
    </xf>
    <xf numFmtId="0" fontId="0" fillId="0" borderId="14" xfId="0" applyBorder="1" applyAlignment="1">
      <alignment horizontal="center" vertical="top"/>
    </xf>
    <xf numFmtId="0" fontId="0" fillId="0" borderId="14" xfId="0" applyBorder="1" applyAlignment="1">
      <alignment horizontal="center" wrapText="1"/>
    </xf>
    <xf numFmtId="0" fontId="0" fillId="0" borderId="86" xfId="0" applyBorder="1" applyAlignment="1">
      <alignment horizontal="center" wrapText="1"/>
    </xf>
    <xf numFmtId="0" fontId="0" fillId="0" borderId="94" xfId="0" applyBorder="1" applyAlignment="1">
      <alignment horizontal="center"/>
    </xf>
    <xf numFmtId="0" fontId="0" fillId="0" borderId="100" xfId="0" applyBorder="1" applyAlignment="1">
      <alignment horizontal="center"/>
    </xf>
    <xf numFmtId="0" fontId="0" fillId="0" borderId="101" xfId="0" applyBorder="1" applyAlignment="1">
      <alignment horizontal="center"/>
    </xf>
    <xf numFmtId="0" fontId="7" fillId="0" borderId="81" xfId="0" applyFont="1" applyBorder="1" applyAlignment="1">
      <alignment horizontal="center"/>
    </xf>
    <xf numFmtId="0" fontId="7" fillId="0" borderId="82" xfId="0" applyFont="1" applyBorder="1" applyAlignment="1">
      <alignment horizontal="center"/>
    </xf>
    <xf numFmtId="0" fontId="7" fillId="0" borderId="83" xfId="0" applyFont="1" applyBorder="1" applyAlignment="1">
      <alignment horizontal="center"/>
    </xf>
    <xf numFmtId="0" fontId="2" fillId="5" borderId="14"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6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97" xfId="0" applyFont="1" applyFill="1" applyBorder="1" applyAlignment="1">
      <alignment horizontal="center"/>
    </xf>
    <xf numFmtId="0" fontId="2" fillId="6" borderId="102" xfId="0" applyFont="1" applyFill="1" applyBorder="1" applyAlignment="1">
      <alignment horizontal="center"/>
    </xf>
    <xf numFmtId="0" fontId="2" fillId="6" borderId="98" xfId="0" applyFont="1" applyFill="1" applyBorder="1" applyAlignment="1">
      <alignment horizontal="center"/>
    </xf>
    <xf numFmtId="0" fontId="0" fillId="0" borderId="14" xfId="0" applyFont="1" applyBorder="1" applyAlignment="1">
      <alignment horizontal="center" vertical="top" wrapText="1"/>
    </xf>
    <xf numFmtId="0" fontId="0" fillId="0" borderId="0" xfId="0" applyFont="1" applyBorder="1" applyAlignment="1">
      <alignment horizontal="center" vertical="top" wrapText="1"/>
    </xf>
    <xf numFmtId="0" fontId="0" fillId="0" borderId="19" xfId="0" applyFont="1" applyBorder="1" applyAlignment="1">
      <alignment horizontal="center" vertical="top" wrapText="1"/>
    </xf>
    <xf numFmtId="0" fontId="2" fillId="0" borderId="95" xfId="0" applyFont="1" applyBorder="1" applyAlignment="1">
      <alignment horizontal="left"/>
    </xf>
    <xf numFmtId="0" fontId="2" fillId="0" borderId="56" xfId="0" applyFont="1" applyBorder="1" applyAlignment="1">
      <alignment horizontal="left"/>
    </xf>
    <xf numFmtId="0" fontId="2" fillId="0" borderId="60" xfId="0" applyFont="1" applyBorder="1" applyAlignment="1">
      <alignment horizontal="left"/>
    </xf>
    <xf numFmtId="0" fontId="2" fillId="6" borderId="97" xfId="0" applyFont="1" applyFill="1" applyBorder="1" applyAlignment="1">
      <alignment horizontal="center" vertical="center"/>
    </xf>
    <xf numFmtId="0" fontId="2" fillId="6" borderId="102" xfId="0" applyFont="1" applyFill="1" applyBorder="1" applyAlignment="1">
      <alignment horizontal="center" vertical="center"/>
    </xf>
    <xf numFmtId="0" fontId="2" fillId="6" borderId="98" xfId="0" applyFont="1" applyFill="1" applyBorder="1" applyAlignment="1">
      <alignment horizontal="center" vertical="center"/>
    </xf>
    <xf numFmtId="0" fontId="0" fillId="0" borderId="104" xfId="0" applyBorder="1" applyAlignment="1">
      <alignment horizontal="center"/>
    </xf>
    <xf numFmtId="0" fontId="0" fillId="0" borderId="75" xfId="0" applyBorder="1" applyAlignment="1">
      <alignment horizontal="center"/>
    </xf>
    <xf numFmtId="0" fontId="0" fillId="0" borderId="105" xfId="0" applyBorder="1" applyAlignment="1">
      <alignment horizontal="center"/>
    </xf>
    <xf numFmtId="0" fontId="0" fillId="0" borderId="27" xfId="0" applyBorder="1" applyAlignment="1">
      <alignment horizontal="center"/>
    </xf>
    <xf numFmtId="0" fontId="0" fillId="0" borderId="9" xfId="0" applyBorder="1" applyAlignment="1">
      <alignment horizontal="center"/>
    </xf>
    <xf numFmtId="0" fontId="0" fillId="0" borderId="28" xfId="0" applyBorder="1" applyAlignment="1">
      <alignment horizontal="center"/>
    </xf>
    <xf numFmtId="0" fontId="5" fillId="0" borderId="0" xfId="0" applyFont="1" applyBorder="1" applyAlignment="1">
      <alignment horizontal="right" vertical="center"/>
    </xf>
    <xf numFmtId="0" fontId="5" fillId="0" borderId="19" xfId="0" applyFont="1" applyBorder="1" applyAlignment="1">
      <alignment horizontal="right" vertical="center"/>
    </xf>
    <xf numFmtId="0" fontId="13" fillId="0" borderId="20" xfId="0" applyFont="1" applyBorder="1" applyAlignment="1">
      <alignment horizontal="left" vertical="center"/>
    </xf>
    <xf numFmtId="0" fontId="13" fillId="0" borderId="21" xfId="0" applyFont="1" applyBorder="1" applyAlignment="1">
      <alignment horizontal="left" vertical="center"/>
    </xf>
    <xf numFmtId="0" fontId="13" fillId="0" borderId="22" xfId="0" applyFont="1" applyBorder="1" applyAlignment="1">
      <alignment horizontal="left" vertical="center"/>
    </xf>
    <xf numFmtId="0" fontId="2" fillId="0" borderId="11"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165" fontId="4" fillId="0" borderId="50" xfId="0" applyNumberFormat="1" applyFont="1" applyBorder="1" applyAlignment="1">
      <alignment horizontal="center" vertical="center"/>
    </xf>
    <xf numFmtId="165" fontId="4" fillId="0" borderId="49" xfId="0" applyNumberFormat="1" applyFont="1" applyBorder="1" applyAlignment="1">
      <alignment horizontal="center" vertical="center"/>
    </xf>
    <xf numFmtId="165" fontId="5" fillId="0" borderId="51" xfId="0" applyNumberFormat="1" applyFont="1" applyBorder="1" applyAlignment="1">
      <alignment horizontal="center" vertical="center"/>
    </xf>
    <xf numFmtId="165" fontId="5" fillId="0" borderId="60" xfId="0" applyNumberFormat="1" applyFont="1" applyBorder="1" applyAlignment="1">
      <alignment horizontal="center" vertical="center"/>
    </xf>
    <xf numFmtId="0" fontId="4" fillId="0" borderId="51" xfId="0" applyFont="1" applyBorder="1" applyAlignment="1">
      <alignment horizontal="center"/>
    </xf>
    <xf numFmtId="0" fontId="4" fillId="0" borderId="56" xfId="0" applyFont="1" applyBorder="1" applyAlignment="1">
      <alignment horizontal="center"/>
    </xf>
    <xf numFmtId="0" fontId="4" fillId="0" borderId="57" xfId="0" applyFont="1" applyBorder="1" applyAlignment="1">
      <alignment horizontal="center"/>
    </xf>
    <xf numFmtId="0" fontId="5" fillId="0" borderId="46" xfId="0" applyFont="1" applyBorder="1" applyAlignment="1">
      <alignment horizontal="left" vertical="center"/>
    </xf>
    <xf numFmtId="0" fontId="5" fillId="0" borderId="40" xfId="0" applyFont="1" applyBorder="1" applyAlignment="1">
      <alignment horizontal="left" vertical="center"/>
    </xf>
    <xf numFmtId="0" fontId="5" fillId="0" borderId="47" xfId="0" applyFont="1" applyBorder="1" applyAlignment="1">
      <alignment horizontal="left" vertical="center"/>
    </xf>
    <xf numFmtId="0" fontId="19" fillId="4" borderId="11" xfId="0" applyFont="1" applyFill="1" applyBorder="1" applyAlignment="1">
      <alignment horizontal="center" vertical="center" wrapText="1"/>
    </xf>
    <xf numFmtId="0" fontId="19" fillId="4" borderId="29" xfId="0" applyFont="1" applyFill="1" applyBorder="1" applyAlignment="1">
      <alignment horizontal="center" vertical="center"/>
    </xf>
    <xf numFmtId="0" fontId="19" fillId="4" borderId="30" xfId="0" applyFont="1" applyFill="1" applyBorder="1" applyAlignment="1">
      <alignment horizontal="center" vertical="center"/>
    </xf>
    <xf numFmtId="0" fontId="19" fillId="4" borderId="14" xfId="0" applyFont="1" applyFill="1" applyBorder="1" applyAlignment="1">
      <alignment horizontal="center" vertical="center"/>
    </xf>
    <xf numFmtId="0" fontId="19" fillId="4" borderId="0" xfId="0" applyFont="1" applyFill="1" applyBorder="1" applyAlignment="1">
      <alignment horizontal="center" vertical="center"/>
    </xf>
    <xf numFmtId="0" fontId="19" fillId="4" borderId="19" xfId="0" applyFont="1" applyFill="1" applyBorder="1" applyAlignment="1">
      <alignment horizontal="center" vertical="center"/>
    </xf>
    <xf numFmtId="0" fontId="19" fillId="4" borderId="20" xfId="0" applyFont="1" applyFill="1" applyBorder="1" applyAlignment="1">
      <alignment horizontal="center" vertical="center"/>
    </xf>
    <xf numFmtId="0" fontId="19" fillId="4" borderId="21" xfId="0" applyFont="1" applyFill="1" applyBorder="1" applyAlignment="1">
      <alignment horizontal="center" vertical="center"/>
    </xf>
    <xf numFmtId="0" fontId="19" fillId="4" borderId="22" xfId="0" applyFont="1" applyFill="1" applyBorder="1" applyAlignment="1">
      <alignment horizontal="center" vertical="center"/>
    </xf>
    <xf numFmtId="0" fontId="4" fillId="0" borderId="58" xfId="0" applyFont="1" applyBorder="1" applyAlignment="1">
      <alignment horizontal="center"/>
    </xf>
    <xf numFmtId="0" fontId="4" fillId="0" borderId="7" xfId="0" applyFont="1" applyBorder="1" applyAlignment="1">
      <alignment horizontal="center"/>
    </xf>
    <xf numFmtId="0" fontId="4" fillId="0" borderId="2" xfId="0" applyFont="1" applyBorder="1" applyAlignment="1">
      <alignment horizontal="center"/>
    </xf>
    <xf numFmtId="0" fontId="5" fillId="0" borderId="51" xfId="0" applyFont="1" applyBorder="1" applyAlignment="1">
      <alignment horizontal="center" vertical="center"/>
    </xf>
    <xf numFmtId="0" fontId="5" fillId="0" borderId="56" xfId="0" applyFont="1" applyBorder="1" applyAlignment="1">
      <alignment horizontal="center" vertical="center"/>
    </xf>
    <xf numFmtId="0" fontId="5" fillId="0" borderId="57" xfId="0" applyFont="1" applyBorder="1" applyAlignment="1">
      <alignment horizontal="center" vertical="center"/>
    </xf>
    <xf numFmtId="0" fontId="5" fillId="0" borderId="80" xfId="0" applyFont="1" applyBorder="1" applyAlignment="1">
      <alignment horizontal="center" vertical="center"/>
    </xf>
    <xf numFmtId="0" fontId="5" fillId="0" borderId="75" xfId="0" applyFont="1" applyBorder="1" applyAlignment="1">
      <alignment horizontal="center" vertical="center"/>
    </xf>
    <xf numFmtId="0" fontId="22" fillId="4" borderId="11" xfId="0" applyFont="1" applyFill="1" applyBorder="1" applyAlignment="1">
      <alignment horizontal="center" vertical="center" wrapText="1"/>
    </xf>
    <xf numFmtId="0" fontId="22" fillId="4" borderId="29" xfId="0" applyFont="1" applyFill="1" applyBorder="1" applyAlignment="1">
      <alignment horizontal="center" vertical="center"/>
    </xf>
    <xf numFmtId="0" fontId="22" fillId="4" borderId="30" xfId="0" applyFont="1" applyFill="1" applyBorder="1" applyAlignment="1">
      <alignment horizontal="center" vertical="center"/>
    </xf>
    <xf numFmtId="0" fontId="22" fillId="4" borderId="14" xfId="0" applyFont="1" applyFill="1" applyBorder="1" applyAlignment="1">
      <alignment horizontal="center" vertical="center"/>
    </xf>
    <xf numFmtId="0" fontId="22" fillId="4" borderId="0" xfId="0" applyFont="1" applyFill="1" applyBorder="1" applyAlignment="1">
      <alignment horizontal="center" vertical="center"/>
    </xf>
    <xf numFmtId="0" fontId="22" fillId="4" borderId="19" xfId="0" applyFont="1" applyFill="1" applyBorder="1" applyAlignment="1">
      <alignment horizontal="center" vertical="center"/>
    </xf>
    <xf numFmtId="0" fontId="22" fillId="4" borderId="20" xfId="0" applyFont="1" applyFill="1" applyBorder="1" applyAlignment="1">
      <alignment horizontal="center" vertical="center"/>
    </xf>
    <xf numFmtId="0" fontId="22" fillId="4" borderId="21" xfId="0" applyFont="1" applyFill="1" applyBorder="1" applyAlignment="1">
      <alignment horizontal="center" vertical="center"/>
    </xf>
    <xf numFmtId="0" fontId="22" fillId="4" borderId="22" xfId="0" applyFont="1" applyFill="1" applyBorder="1" applyAlignment="1">
      <alignment horizontal="center" vertical="center"/>
    </xf>
    <xf numFmtId="0" fontId="4" fillId="0" borderId="66" xfId="0" applyFont="1" applyBorder="1" applyAlignment="1">
      <alignment horizontal="center"/>
    </xf>
    <xf numFmtId="0" fontId="4" fillId="0" borderId="21" xfId="0" applyFont="1" applyBorder="1" applyAlignment="1">
      <alignment horizontal="center"/>
    </xf>
    <xf numFmtId="0" fontId="4" fillId="0" borderId="77" xfId="0" applyFont="1" applyBorder="1" applyAlignment="1">
      <alignment horizontal="center"/>
    </xf>
    <xf numFmtId="0" fontId="4" fillId="0" borderId="23" xfId="0" applyFont="1" applyBorder="1" applyAlignment="1">
      <alignment horizontal="center"/>
    </xf>
    <xf numFmtId="0" fontId="4" fillId="0" borderId="40" xfId="0" applyFont="1" applyBorder="1" applyAlignment="1">
      <alignment horizontal="center"/>
    </xf>
    <xf numFmtId="0" fontId="4" fillId="0" borderId="78" xfId="0" applyFont="1" applyBorder="1" applyAlignment="1">
      <alignment horizontal="center"/>
    </xf>
    <xf numFmtId="0" fontId="4" fillId="0" borderId="17" xfId="0" applyFont="1" applyBorder="1" applyAlignment="1">
      <alignment horizontal="center"/>
    </xf>
    <xf numFmtId="0" fontId="4" fillId="0" borderId="16" xfId="0" applyFont="1" applyBorder="1" applyAlignment="1">
      <alignment horizontal="center"/>
    </xf>
    <xf numFmtId="0" fontId="4" fillId="0" borderId="67" xfId="0" applyFont="1" applyBorder="1" applyAlignment="1">
      <alignment horizontal="center"/>
    </xf>
    <xf numFmtId="0" fontId="4" fillId="0" borderId="6" xfId="0" applyFont="1" applyBorder="1" applyAlignment="1">
      <alignment horizontal="center"/>
    </xf>
    <xf numFmtId="0" fontId="22" fillId="4" borderId="11" xfId="0" applyFont="1" applyFill="1" applyBorder="1" applyAlignment="1">
      <alignment horizontal="center" vertical="center"/>
    </xf>
    <xf numFmtId="42" fontId="5" fillId="0" borderId="8" xfId="0" applyNumberFormat="1" applyFont="1" applyBorder="1" applyAlignment="1">
      <alignment horizontal="center" vertical="center"/>
    </xf>
    <xf numFmtId="42" fontId="5" fillId="0" borderId="28" xfId="0" applyNumberFormat="1" applyFont="1" applyBorder="1" applyAlignment="1">
      <alignment horizontal="center" vertical="center"/>
    </xf>
    <xf numFmtId="42" fontId="8" fillId="0" borderId="8" xfId="0" applyNumberFormat="1" applyFont="1" applyBorder="1" applyAlignment="1">
      <alignment horizontal="center" vertical="center"/>
    </xf>
    <xf numFmtId="42" fontId="8" fillId="0" borderId="28" xfId="0" applyNumberFormat="1" applyFont="1" applyBorder="1" applyAlignment="1">
      <alignment horizontal="center" vertical="center"/>
    </xf>
    <xf numFmtId="42" fontId="5" fillId="0" borderId="8" xfId="0" applyNumberFormat="1" applyFont="1" applyBorder="1" applyAlignment="1">
      <alignment horizontal="center"/>
    </xf>
    <xf numFmtId="42" fontId="5" fillId="0" borderId="28" xfId="0" applyNumberFormat="1" applyFont="1" applyBorder="1" applyAlignment="1">
      <alignment horizontal="center"/>
    </xf>
    <xf numFmtId="165" fontId="4" fillId="0" borderId="50" xfId="0" applyNumberFormat="1" applyFont="1" applyBorder="1" applyAlignment="1">
      <alignment horizontal="center"/>
    </xf>
    <xf numFmtId="165" fontId="4" fillId="0" borderId="38" xfId="0" applyNumberFormat="1" applyFont="1" applyBorder="1" applyAlignment="1">
      <alignment horizontal="center"/>
    </xf>
    <xf numFmtId="0" fontId="5" fillId="0" borderId="11" xfId="0" applyFont="1" applyBorder="1" applyAlignment="1">
      <alignment horizontal="left"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4" fillId="0" borderId="63" xfId="0" applyFont="1" applyBorder="1" applyAlignment="1">
      <alignment horizontal="center" vertical="center"/>
    </xf>
    <xf numFmtId="0" fontId="4" fillId="0" borderId="39" xfId="0" applyFont="1" applyBorder="1" applyAlignment="1">
      <alignment horizontal="center" vertical="center"/>
    </xf>
    <xf numFmtId="42" fontId="4" fillId="0" borderId="63" xfId="0" applyNumberFormat="1" applyFont="1" applyBorder="1" applyAlignment="1">
      <alignment horizontal="center"/>
    </xf>
    <xf numFmtId="42" fontId="4" fillId="0" borderId="39" xfId="0" applyNumberFormat="1" applyFont="1" applyBorder="1" applyAlignment="1">
      <alignment horizontal="center"/>
    </xf>
    <xf numFmtId="42" fontId="4" fillId="0" borderId="64" xfId="0" applyNumberFormat="1" applyFont="1" applyBorder="1" applyAlignment="1">
      <alignment horizontal="center" vertical="center"/>
    </xf>
    <xf numFmtId="42" fontId="4" fillId="0" borderId="38" xfId="0" applyNumberFormat="1" applyFont="1" applyBorder="1" applyAlignment="1">
      <alignment horizontal="center" vertical="center"/>
    </xf>
    <xf numFmtId="0" fontId="4" fillId="0" borderId="8" xfId="0" applyFont="1" applyBorder="1" applyAlignment="1">
      <alignment horizontal="center"/>
    </xf>
    <xf numFmtId="0" fontId="4" fillId="0" borderId="9" xfId="0" applyFont="1" applyBorder="1" applyAlignment="1">
      <alignment horizontal="center"/>
    </xf>
    <xf numFmtId="0" fontId="4" fillId="0" borderId="65" xfId="0" applyFont="1" applyBorder="1" applyAlignment="1">
      <alignment horizontal="center"/>
    </xf>
    <xf numFmtId="0" fontId="5" fillId="0" borderId="16" xfId="0" applyFont="1" applyBorder="1" applyAlignment="1">
      <alignment horizontal="left" vertical="center"/>
    </xf>
    <xf numFmtId="0" fontId="5" fillId="0" borderId="67" xfId="0" applyFont="1" applyBorder="1" applyAlignment="1">
      <alignment horizontal="left" vertical="center"/>
    </xf>
    <xf numFmtId="0" fontId="5" fillId="0" borderId="68" xfId="0" applyFont="1" applyBorder="1" applyAlignment="1">
      <alignment horizontal="left" vertical="center"/>
    </xf>
    <xf numFmtId="0" fontId="5" fillId="0" borderId="27" xfId="0" applyFont="1" applyBorder="1" applyAlignment="1">
      <alignment horizontal="left" vertical="center"/>
    </xf>
    <xf numFmtId="0" fontId="5" fillId="0" borderId="9" xfId="0" applyFont="1" applyBorder="1" applyAlignment="1">
      <alignment horizontal="left" vertical="center"/>
    </xf>
    <xf numFmtId="0" fontId="5" fillId="0" borderId="28" xfId="0" applyFont="1" applyBorder="1" applyAlignment="1">
      <alignment horizontal="left" vertical="center"/>
    </xf>
    <xf numFmtId="165" fontId="5" fillId="0" borderId="51" xfId="0" applyNumberFormat="1" applyFont="1" applyBorder="1" applyAlignment="1">
      <alignment horizontal="right" vertical="center"/>
    </xf>
    <xf numFmtId="165" fontId="5" fillId="0" borderId="56" xfId="0" applyNumberFormat="1" applyFont="1" applyBorder="1" applyAlignment="1">
      <alignment horizontal="right" vertical="center"/>
    </xf>
    <xf numFmtId="165" fontId="5" fillId="0" borderId="60" xfId="0" applyNumberFormat="1" applyFont="1" applyBorder="1" applyAlignment="1">
      <alignment horizontal="right" vertical="center"/>
    </xf>
    <xf numFmtId="0" fontId="20" fillId="0" borderId="23" xfId="0" applyFont="1" applyBorder="1" applyAlignment="1">
      <alignment horizontal="center"/>
    </xf>
    <xf numFmtId="0" fontId="20" fillId="0" borderId="40" xfId="0" applyFont="1" applyBorder="1" applyAlignment="1">
      <alignment horizontal="center"/>
    </xf>
    <xf numFmtId="0" fontId="20" fillId="0" borderId="78" xfId="0" applyFont="1" applyBorder="1" applyAlignment="1">
      <alignment horizontal="center"/>
    </xf>
    <xf numFmtId="165" fontId="4" fillId="0" borderId="44" xfId="0" applyNumberFormat="1" applyFont="1" applyBorder="1" applyAlignment="1">
      <alignment horizontal="center" vertical="center"/>
    </xf>
    <xf numFmtId="165" fontId="4" fillId="0" borderId="10" xfId="0" applyNumberFormat="1" applyFont="1" applyBorder="1" applyAlignment="1">
      <alignment horizontal="center" vertical="center"/>
    </xf>
    <xf numFmtId="164" fontId="5" fillId="0" borderId="8" xfId="0" applyNumberFormat="1" applyFont="1" applyBorder="1" applyAlignment="1">
      <alignment horizontal="center"/>
    </xf>
    <xf numFmtId="164" fontId="5" fillId="0" borderId="9" xfId="0" applyNumberFormat="1" applyFont="1" applyBorder="1" applyAlignment="1">
      <alignment horizontal="center"/>
    </xf>
    <xf numFmtId="9" fontId="9" fillId="0" borderId="66" xfId="0" applyNumberFormat="1" applyFont="1" applyBorder="1" applyAlignment="1">
      <alignment horizontal="center" vertical="center"/>
    </xf>
    <xf numFmtId="9" fontId="9" fillId="0" borderId="21" xfId="0" applyNumberFormat="1" applyFont="1" applyBorder="1" applyAlignment="1">
      <alignment horizontal="center" vertical="center"/>
    </xf>
    <xf numFmtId="0" fontId="4" fillId="0" borderId="44" xfId="0" applyFont="1" applyBorder="1" applyAlignment="1">
      <alignment horizontal="center"/>
    </xf>
    <xf numFmtId="0" fontId="4" fillId="0" borderId="10" xfId="0" applyFont="1" applyBorder="1" applyAlignment="1">
      <alignment horizontal="center"/>
    </xf>
    <xf numFmtId="0" fontId="4" fillId="0" borderId="39" xfId="0" applyFont="1" applyBorder="1" applyAlignment="1">
      <alignment horizontal="center"/>
    </xf>
    <xf numFmtId="0" fontId="4" fillId="0" borderId="44" xfId="0" applyFont="1" applyBorder="1" applyAlignment="1">
      <alignment horizontal="center" vertical="center"/>
    </xf>
    <xf numFmtId="0" fontId="4" fillId="0" borderId="10" xfId="0" applyFont="1" applyBorder="1" applyAlignment="1">
      <alignment horizontal="center" vertical="center"/>
    </xf>
    <xf numFmtId="0" fontId="4" fillId="0" borderId="45" xfId="0" applyFont="1" applyBorder="1" applyAlignment="1">
      <alignment horizontal="center"/>
    </xf>
    <xf numFmtId="0" fontId="4" fillId="0" borderId="49" xfId="0" applyFont="1" applyBorder="1" applyAlignment="1">
      <alignment horizontal="center"/>
    </xf>
    <xf numFmtId="0" fontId="4" fillId="0" borderId="38" xfId="0" applyFont="1" applyBorder="1" applyAlignment="1">
      <alignment horizontal="center"/>
    </xf>
    <xf numFmtId="0" fontId="5" fillId="0" borderId="46" xfId="0" applyFont="1" applyBorder="1" applyAlignment="1">
      <alignment horizontal="left" vertical="center" wrapText="1"/>
    </xf>
    <xf numFmtId="0" fontId="5" fillId="0" borderId="40" xfId="0" applyFont="1" applyBorder="1" applyAlignment="1">
      <alignment horizontal="left" vertical="center" wrapText="1"/>
    </xf>
    <xf numFmtId="0" fontId="5" fillId="0" borderId="47" xfId="0" applyFont="1" applyBorder="1" applyAlignment="1">
      <alignment horizontal="left" vertical="center" wrapText="1"/>
    </xf>
    <xf numFmtId="0" fontId="0" fillId="0" borderId="32" xfId="0" applyBorder="1" applyAlignment="1">
      <alignment horizontal="center"/>
    </xf>
    <xf numFmtId="0" fontId="0" fillId="0" borderId="33" xfId="0" applyBorder="1" applyAlignment="1">
      <alignment horizontal="center"/>
    </xf>
    <xf numFmtId="0" fontId="0" fillId="0" borderId="59" xfId="0" applyBorder="1" applyAlignment="1">
      <alignment horizontal="center"/>
    </xf>
    <xf numFmtId="0" fontId="0" fillId="0" borderId="36" xfId="0" applyBorder="1" applyAlignment="1">
      <alignment horizontal="center"/>
    </xf>
    <xf numFmtId="0" fontId="0" fillId="0" borderId="10" xfId="0" applyBorder="1" applyAlignment="1">
      <alignment horizontal="center"/>
    </xf>
    <xf numFmtId="0" fontId="0" fillId="0" borderId="39" xfId="0" applyBorder="1" applyAlignment="1">
      <alignment horizontal="center"/>
    </xf>
    <xf numFmtId="165" fontId="0" fillId="0" borderId="36" xfId="0" applyNumberFormat="1" applyBorder="1" applyAlignment="1">
      <alignment horizontal="center"/>
    </xf>
    <xf numFmtId="165" fontId="0" fillId="0" borderId="10" xfId="0" applyNumberFormat="1" applyBorder="1" applyAlignment="1">
      <alignment horizontal="center"/>
    </xf>
    <xf numFmtId="165" fontId="0" fillId="0" borderId="39" xfId="0" applyNumberFormat="1" applyBorder="1" applyAlignment="1">
      <alignment horizontal="center"/>
    </xf>
    <xf numFmtId="0" fontId="7" fillId="0" borderId="18" xfId="0" applyFont="1" applyBorder="1" applyAlignment="1">
      <alignment horizontal="center"/>
    </xf>
    <xf numFmtId="0" fontId="7" fillId="0" borderId="1" xfId="0" applyFont="1" applyBorder="1" applyAlignment="1">
      <alignment horizontal="center"/>
    </xf>
    <xf numFmtId="0" fontId="7" fillId="0" borderId="8" xfId="0" applyFont="1" applyBorder="1" applyAlignment="1">
      <alignment horizontal="center"/>
    </xf>
    <xf numFmtId="0" fontId="7" fillId="0" borderId="15" xfId="0" applyFont="1" applyBorder="1" applyAlignment="1">
      <alignment horizontal="center"/>
    </xf>
    <xf numFmtId="0" fontId="0" fillId="0" borderId="18" xfId="0" applyBorder="1" applyAlignment="1">
      <alignment horizontal="center"/>
    </xf>
    <xf numFmtId="0" fontId="0" fillId="0" borderId="1" xfId="0" applyBorder="1" applyAlignment="1">
      <alignment horizontal="center"/>
    </xf>
    <xf numFmtId="0" fontId="0" fillId="0" borderId="8" xfId="0" applyBorder="1" applyAlignment="1">
      <alignment horizontal="center"/>
    </xf>
    <xf numFmtId="0" fontId="0" fillId="0" borderId="15" xfId="0" applyBorder="1" applyAlignment="1">
      <alignment horizontal="center"/>
    </xf>
    <xf numFmtId="0" fontId="4" fillId="0" borderId="42" xfId="0" applyFont="1" applyBorder="1" applyAlignment="1">
      <alignment horizontal="left" vertical="center" wrapText="1"/>
    </xf>
    <xf numFmtId="0" fontId="4" fillId="0" borderId="33" xfId="0" applyFont="1" applyBorder="1" applyAlignment="1">
      <alignment horizontal="left" vertical="center" wrapText="1"/>
    </xf>
    <xf numFmtId="0" fontId="5" fillId="0" borderId="27" xfId="0" applyFont="1" applyBorder="1" applyAlignment="1">
      <alignment horizontal="left"/>
    </xf>
    <xf numFmtId="0" fontId="5" fillId="0" borderId="9" xfId="0" applyFont="1" applyBorder="1" applyAlignment="1">
      <alignment horizontal="left"/>
    </xf>
    <xf numFmtId="0" fontId="5" fillId="0" borderId="28" xfId="0" applyFont="1" applyBorder="1" applyAlignment="1">
      <alignment horizontal="left"/>
    </xf>
    <xf numFmtId="0" fontId="5" fillId="0" borderId="27" xfId="0" applyFont="1" applyBorder="1" applyAlignment="1">
      <alignment horizontal="center"/>
    </xf>
    <xf numFmtId="0" fontId="5" fillId="0" borderId="9" xfId="0" applyFont="1" applyBorder="1" applyAlignment="1">
      <alignment horizontal="center"/>
    </xf>
    <xf numFmtId="0" fontId="5" fillId="0" borderId="28" xfId="0" applyFont="1" applyBorder="1" applyAlignment="1">
      <alignment horizontal="center"/>
    </xf>
    <xf numFmtId="165" fontId="2" fillId="0" borderId="50" xfId="0" applyNumberFormat="1" applyFont="1" applyBorder="1" applyAlignment="1">
      <alignment horizontal="center" vertical="center"/>
    </xf>
    <xf numFmtId="165" fontId="2" fillId="0" borderId="49" xfId="0" applyNumberFormat="1" applyFont="1" applyBorder="1" applyAlignment="1">
      <alignment horizontal="center" vertical="center"/>
    </xf>
    <xf numFmtId="165" fontId="2" fillId="0" borderId="38" xfId="0" applyNumberFormat="1" applyFont="1" applyBorder="1" applyAlignment="1">
      <alignment horizontal="center" vertical="center"/>
    </xf>
    <xf numFmtId="0" fontId="2" fillId="0" borderId="36" xfId="0" applyFont="1" applyBorder="1" applyAlignment="1">
      <alignment horizontal="center" vertical="center" wrapText="1"/>
    </xf>
    <xf numFmtId="0" fontId="2" fillId="0" borderId="10" xfId="0" applyFont="1" applyBorder="1" applyAlignment="1">
      <alignment horizontal="center" vertical="center"/>
    </xf>
    <xf numFmtId="0" fontId="2" fillId="0" borderId="36" xfId="0" applyFont="1" applyBorder="1" applyAlignment="1">
      <alignment horizontal="center" vertical="center"/>
    </xf>
    <xf numFmtId="164" fontId="0" fillId="0" borderId="36" xfId="0" applyNumberFormat="1" applyBorder="1" applyAlignment="1">
      <alignment horizontal="center"/>
    </xf>
    <xf numFmtId="164" fontId="0" fillId="0" borderId="10" xfId="0" applyNumberFormat="1" applyBorder="1" applyAlignment="1">
      <alignment horizontal="center"/>
    </xf>
    <xf numFmtId="0" fontId="5" fillId="0" borderId="27" xfId="0" applyFont="1" applyBorder="1" applyAlignment="1">
      <alignment horizontal="left" vertical="top" wrapText="1"/>
    </xf>
    <xf numFmtId="0" fontId="5" fillId="0" borderId="9" xfId="0" applyFont="1" applyBorder="1" applyAlignment="1">
      <alignment horizontal="left" vertical="top" wrapText="1"/>
    </xf>
    <xf numFmtId="0" fontId="5" fillId="0" borderId="7" xfId="0" applyFont="1" applyBorder="1" applyAlignment="1">
      <alignment horizontal="left" vertical="top" wrapText="1"/>
    </xf>
    <xf numFmtId="0" fontId="5" fillId="0" borderId="26" xfId="0" applyFont="1" applyBorder="1" applyAlignment="1">
      <alignment horizontal="left" vertical="top" wrapText="1"/>
    </xf>
    <xf numFmtId="0" fontId="0" fillId="0" borderId="24" xfId="0" applyBorder="1" applyAlignment="1">
      <alignment horizontal="center"/>
    </xf>
    <xf numFmtId="0" fontId="0" fillId="0" borderId="25" xfId="0" applyBorder="1" applyAlignment="1">
      <alignment horizontal="center"/>
    </xf>
    <xf numFmtId="0" fontId="0" fillId="0" borderId="23" xfId="0" applyBorder="1" applyAlignment="1">
      <alignment horizontal="center"/>
    </xf>
    <xf numFmtId="0" fontId="0" fillId="0" borderId="13" xfId="0" applyBorder="1" applyAlignment="1">
      <alignment horizontal="center"/>
    </xf>
    <xf numFmtId="0" fontId="13" fillId="0" borderId="14" xfId="0" applyFont="1" applyBorder="1" applyAlignment="1">
      <alignment horizontal="left" wrapText="1"/>
    </xf>
    <xf numFmtId="0" fontId="13" fillId="0" borderId="0" xfId="0" applyFont="1" applyBorder="1" applyAlignment="1">
      <alignment horizontal="left" wrapText="1"/>
    </xf>
    <xf numFmtId="0" fontId="13" fillId="0" borderId="19" xfId="0" applyFont="1" applyBorder="1" applyAlignment="1">
      <alignment horizontal="left" wrapText="1"/>
    </xf>
    <xf numFmtId="0" fontId="5" fillId="0" borderId="12" xfId="0" applyFont="1" applyBorder="1" applyAlignment="1">
      <alignment horizontal="left" vertical="center"/>
    </xf>
    <xf numFmtId="0" fontId="6" fillId="0" borderId="17" xfId="0" applyFont="1" applyBorder="1" applyAlignment="1">
      <alignment horizontal="left" vertical="top"/>
    </xf>
    <xf numFmtId="0" fontId="6" fillId="0" borderId="2" xfId="0" applyFont="1" applyBorder="1" applyAlignment="1">
      <alignment horizontal="left" vertical="top"/>
    </xf>
    <xf numFmtId="0" fontId="6" fillId="0" borderId="14" xfId="0" applyFont="1" applyBorder="1" applyAlignment="1">
      <alignment horizontal="left" vertical="top"/>
    </xf>
    <xf numFmtId="0" fontId="6" fillId="0" borderId="4" xfId="0" applyFont="1" applyBorder="1" applyAlignment="1">
      <alignment horizontal="left" vertical="top"/>
    </xf>
    <xf numFmtId="0" fontId="6" fillId="0" borderId="16" xfId="0" applyFont="1" applyBorder="1" applyAlignment="1">
      <alignment horizontal="left" vertical="top"/>
    </xf>
    <xf numFmtId="0" fontId="6" fillId="0" borderId="6" xfId="0" applyFont="1" applyBorder="1" applyAlignment="1">
      <alignment horizontal="left" vertical="top"/>
    </xf>
    <xf numFmtId="0" fontId="4" fillId="0" borderId="24" xfId="0" applyFont="1" applyBorder="1" applyAlignment="1">
      <alignment horizontal="center"/>
    </xf>
    <xf numFmtId="0" fontId="4" fillId="0" borderId="25" xfId="0" applyFont="1" applyBorder="1" applyAlignment="1">
      <alignment horizontal="center"/>
    </xf>
    <xf numFmtId="0" fontId="4" fillId="0" borderId="13" xfId="0" applyFont="1" applyBorder="1" applyAlignment="1">
      <alignment horizontal="center"/>
    </xf>
    <xf numFmtId="0" fontId="5" fillId="0" borderId="18"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5" fillId="0" borderId="15" xfId="0" applyFont="1" applyBorder="1" applyAlignment="1">
      <alignment horizontal="center"/>
    </xf>
    <xf numFmtId="0" fontId="4" fillId="0" borderId="26" xfId="0" applyFont="1" applyBorder="1" applyAlignment="1">
      <alignment horizontal="center"/>
    </xf>
    <xf numFmtId="0" fontId="2" fillId="6" borderId="46" xfId="0" applyFont="1" applyFill="1" applyBorder="1" applyAlignment="1">
      <alignment horizontal="center"/>
    </xf>
    <xf numFmtId="0" fontId="2" fillId="6" borderId="40" xfId="0" applyFont="1" applyFill="1" applyBorder="1" applyAlignment="1">
      <alignment horizontal="center"/>
    </xf>
    <xf numFmtId="0" fontId="2" fillId="6" borderId="47" xfId="0" applyFont="1" applyFill="1" applyBorder="1" applyAlignment="1">
      <alignment horizontal="center"/>
    </xf>
    <xf numFmtId="0" fontId="2" fillId="5" borderId="88" xfId="0" applyFont="1" applyFill="1" applyBorder="1" applyAlignment="1">
      <alignment horizontal="center" vertical="center"/>
    </xf>
    <xf numFmtId="0" fontId="2" fillId="5" borderId="103" xfId="0" applyFont="1" applyFill="1" applyBorder="1" applyAlignment="1">
      <alignment horizontal="center" vertical="center"/>
    </xf>
    <xf numFmtId="0" fontId="0" fillId="5" borderId="93" xfId="0" applyFill="1" applyBorder="1"/>
    <xf numFmtId="0" fontId="0" fillId="5" borderId="89" xfId="0" applyFill="1" applyBorder="1"/>
    <xf numFmtId="0" fontId="0" fillId="0" borderId="33" xfId="0" applyBorder="1" applyAlignment="1">
      <alignment vertical="center" wrapText="1"/>
    </xf>
    <xf numFmtId="0" fontId="2" fillId="5" borderId="32" xfId="0" applyFont="1" applyFill="1" applyBorder="1" applyAlignment="1">
      <alignment horizontal="center" vertical="center"/>
    </xf>
    <xf numFmtId="0" fontId="2" fillId="0" borderId="3" xfId="0" applyFont="1" applyBorder="1" applyAlignment="1">
      <alignment horizontal="left"/>
    </xf>
    <xf numFmtId="0" fontId="2" fillId="0" borderId="5" xfId="0" applyFont="1" applyBorder="1" applyAlignment="1">
      <alignment horizontal="left"/>
    </xf>
    <xf numFmtId="0" fontId="2" fillId="0" borderId="38" xfId="0" applyFont="1" applyBorder="1" applyAlignment="1">
      <alignment horizontal="left"/>
    </xf>
    <xf numFmtId="0" fontId="2" fillId="5" borderId="3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118333</xdr:colOff>
      <xdr:row>0</xdr:row>
      <xdr:rowOff>53341</xdr:rowOff>
    </xdr:from>
    <xdr:to>
      <xdr:col>1</xdr:col>
      <xdr:colOff>1127760</xdr:colOff>
      <xdr:row>2</xdr:row>
      <xdr:rowOff>152400</xdr:rowOff>
    </xdr:to>
    <xdr:pic>
      <xdr:nvPicPr>
        <xdr:cNvPr id="2" name="Picture 1" descr="RAPID-logo-01">
          <a:extLst>
            <a:ext uri="{FF2B5EF4-FFF2-40B4-BE49-F238E27FC236}">
              <a16:creationId xmlns:a16="http://schemas.microsoft.com/office/drawing/2014/main" id="{136BAFF4-F27E-411E-ADD1-09EBA2BDB76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7930" t="32219" r="5829" b="31364"/>
        <a:stretch>
          <a:fillRect/>
        </a:stretch>
      </xdr:blipFill>
      <xdr:spPr bwMode="auto">
        <a:xfrm>
          <a:off x="118333" y="53341"/>
          <a:ext cx="1298987" cy="464819"/>
        </a:xfrm>
        <a:prstGeom prst="rect">
          <a:avLst/>
        </a:prstGeom>
        <a:noFill/>
      </xdr:spPr>
    </xdr:pic>
    <xdr:clientData/>
  </xdr:twoCellAnchor>
  <xdr:twoCellAnchor>
    <xdr:from>
      <xdr:col>0</xdr:col>
      <xdr:colOff>0</xdr:colOff>
      <xdr:row>0</xdr:row>
      <xdr:rowOff>1</xdr:rowOff>
    </xdr:from>
    <xdr:to>
      <xdr:col>0</xdr:col>
      <xdr:colOff>144780</xdr:colOff>
      <xdr:row>2</xdr:row>
      <xdr:rowOff>114300</xdr:rowOff>
    </xdr:to>
    <xdr:sp macro="" textlink="">
      <xdr:nvSpPr>
        <xdr:cNvPr id="3" name="Rectangle 2">
          <a:extLst>
            <a:ext uri="{FF2B5EF4-FFF2-40B4-BE49-F238E27FC236}">
              <a16:creationId xmlns:a16="http://schemas.microsoft.com/office/drawing/2014/main" id="{EEB7530D-3121-4AA7-A240-7A8D8A95B5BC}"/>
            </a:ext>
          </a:extLst>
        </xdr:cNvPr>
        <xdr:cNvSpPr/>
      </xdr:nvSpPr>
      <xdr:spPr>
        <a:xfrm>
          <a:off x="0" y="1"/>
          <a:ext cx="144780" cy="480059"/>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4</xdr:col>
      <xdr:colOff>384265</xdr:colOff>
      <xdr:row>3</xdr:row>
      <xdr:rowOff>205420</xdr:rowOff>
    </xdr:from>
    <xdr:to>
      <xdr:col>4</xdr:col>
      <xdr:colOff>2204574</xdr:colOff>
      <xdr:row>7</xdr:row>
      <xdr:rowOff>97973</xdr:rowOff>
    </xdr:to>
    <xdr:pic>
      <xdr:nvPicPr>
        <xdr:cNvPr id="8" name="Picture 7" descr="Microsoft Dynamics 365 Solutions | Rackspace Technology">
          <a:extLst>
            <a:ext uri="{FF2B5EF4-FFF2-40B4-BE49-F238E27FC236}">
              <a16:creationId xmlns:a16="http://schemas.microsoft.com/office/drawing/2014/main" id="{9AFD9BA9-7234-4611-B779-8F2C7B55E9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91694" y="760591"/>
          <a:ext cx="1820309" cy="8831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217713</xdr:colOff>
      <xdr:row>4</xdr:row>
      <xdr:rowOff>140050</xdr:rowOff>
    </xdr:from>
    <xdr:to>
      <xdr:col>7</xdr:col>
      <xdr:colOff>1946248</xdr:colOff>
      <xdr:row>6</xdr:row>
      <xdr:rowOff>195941</xdr:rowOff>
    </xdr:to>
    <xdr:pic>
      <xdr:nvPicPr>
        <xdr:cNvPr id="4" name="Picture 3" descr="SAP Business One Partner | Sage Intacct Partner | Vision33">
          <a:extLst>
            <a:ext uri="{FF2B5EF4-FFF2-40B4-BE49-F238E27FC236}">
              <a16:creationId xmlns:a16="http://schemas.microsoft.com/office/drawing/2014/main" id="{1D899CC8-ACCF-4BAF-9B94-BA7464F8BF6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975770" y="967364"/>
          <a:ext cx="1728535" cy="426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391886</xdr:colOff>
      <xdr:row>2</xdr:row>
      <xdr:rowOff>10887</xdr:rowOff>
    </xdr:from>
    <xdr:to>
      <xdr:col>10</xdr:col>
      <xdr:colOff>2028586</xdr:colOff>
      <xdr:row>9</xdr:row>
      <xdr:rowOff>63958</xdr:rowOff>
    </xdr:to>
    <xdr:pic>
      <xdr:nvPicPr>
        <xdr:cNvPr id="5" name="Picture 4" descr="oracle-netsuite-logo | BillingPlatform">
          <a:extLst>
            <a:ext uri="{FF2B5EF4-FFF2-40B4-BE49-F238E27FC236}">
              <a16:creationId xmlns:a16="http://schemas.microsoft.com/office/drawing/2014/main" id="{C9E13B13-3F5F-4AE1-86AC-C1E3B53B66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497800" y="381001"/>
          <a:ext cx="1636700" cy="163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461212</xdr:colOff>
      <xdr:row>4</xdr:row>
      <xdr:rowOff>50133</xdr:rowOff>
    </xdr:from>
    <xdr:to>
      <xdr:col>13</xdr:col>
      <xdr:colOff>2506580</xdr:colOff>
      <xdr:row>6</xdr:row>
      <xdr:rowOff>294776</xdr:rowOff>
    </xdr:to>
    <xdr:pic>
      <xdr:nvPicPr>
        <xdr:cNvPr id="6" name="Picture 5" descr="SAP HANA Logo | How to Learn">
          <a:extLst>
            <a:ext uri="{FF2B5EF4-FFF2-40B4-BE49-F238E27FC236}">
              <a16:creationId xmlns:a16="http://schemas.microsoft.com/office/drawing/2014/main" id="{8E546C59-05B3-49AB-B19C-6519462DCEC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1332238" y="862265"/>
          <a:ext cx="2045368" cy="605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110714</xdr:colOff>
      <xdr:row>1</xdr:row>
      <xdr:rowOff>134472</xdr:rowOff>
    </xdr:from>
    <xdr:to>
      <xdr:col>1</xdr:col>
      <xdr:colOff>1490382</xdr:colOff>
      <xdr:row>3</xdr:row>
      <xdr:rowOff>69364</xdr:rowOff>
    </xdr:to>
    <xdr:pic>
      <xdr:nvPicPr>
        <xdr:cNvPr id="2" name="Picture 1" descr="RAPID-logo-01">
          <a:extLst>
            <a:ext uri="{FF2B5EF4-FFF2-40B4-BE49-F238E27FC236}">
              <a16:creationId xmlns:a16="http://schemas.microsoft.com/office/drawing/2014/main" id="{2D4100BF-4378-400B-A7EC-AB4249E7656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7930" t="32219" r="5829" b="31364"/>
        <a:stretch>
          <a:fillRect/>
        </a:stretch>
      </xdr:blipFill>
      <xdr:spPr bwMode="auto">
        <a:xfrm>
          <a:off x="110714" y="313766"/>
          <a:ext cx="1771874" cy="652069"/>
        </a:xfrm>
        <a:prstGeom prst="rect">
          <a:avLst/>
        </a:prstGeom>
        <a:noFill/>
      </xdr:spPr>
    </xdr:pic>
    <xdr:clientData/>
  </xdr:twoCellAnchor>
  <xdr:twoCellAnchor>
    <xdr:from>
      <xdr:col>0</xdr:col>
      <xdr:colOff>1</xdr:colOff>
      <xdr:row>0</xdr:row>
      <xdr:rowOff>1</xdr:rowOff>
    </xdr:from>
    <xdr:to>
      <xdr:col>0</xdr:col>
      <xdr:colOff>160021</xdr:colOff>
      <xdr:row>3</xdr:row>
      <xdr:rowOff>22861</xdr:rowOff>
    </xdr:to>
    <xdr:sp macro="" textlink="">
      <xdr:nvSpPr>
        <xdr:cNvPr id="3" name="Rectangle 2">
          <a:extLst>
            <a:ext uri="{FF2B5EF4-FFF2-40B4-BE49-F238E27FC236}">
              <a16:creationId xmlns:a16="http://schemas.microsoft.com/office/drawing/2014/main" id="{B6809744-D159-4F7B-855C-31B6D9AD090F}"/>
            </a:ext>
          </a:extLst>
        </xdr:cNvPr>
        <xdr:cNvSpPr/>
      </xdr:nvSpPr>
      <xdr:spPr>
        <a:xfrm>
          <a:off x="1" y="1"/>
          <a:ext cx="160020" cy="5715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3</xdr:col>
      <xdr:colOff>4378959</xdr:colOff>
      <xdr:row>6</xdr:row>
      <xdr:rowOff>67491</xdr:rowOff>
    </xdr:from>
    <xdr:to>
      <xdr:col>6</xdr:col>
      <xdr:colOff>629920</xdr:colOff>
      <xdr:row>6</xdr:row>
      <xdr:rowOff>1057859</xdr:rowOff>
    </xdr:to>
    <xdr:pic>
      <xdr:nvPicPr>
        <xdr:cNvPr id="4" name="Picture 3" descr="Microsoft Dynamics 365 Solutions | Rackspace Technology">
          <a:extLst>
            <a:ext uri="{FF2B5EF4-FFF2-40B4-BE49-F238E27FC236}">
              <a16:creationId xmlns:a16="http://schemas.microsoft.com/office/drawing/2014/main" id="{492F9FFF-75CA-9EB8-8070-07002FC37D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29039" y="1317171"/>
          <a:ext cx="2082801" cy="990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204109</xdr:colOff>
      <xdr:row>6</xdr:row>
      <xdr:rowOff>281542</xdr:rowOff>
    </xdr:from>
    <xdr:to>
      <xdr:col>12</xdr:col>
      <xdr:colOff>1589315</xdr:colOff>
      <xdr:row>6</xdr:row>
      <xdr:rowOff>824540</xdr:rowOff>
    </xdr:to>
    <xdr:pic>
      <xdr:nvPicPr>
        <xdr:cNvPr id="5" name="Picture 4" descr="SAP Business One Partner | Sage Intacct Partner | Vision33">
          <a:extLst>
            <a:ext uri="{FF2B5EF4-FFF2-40B4-BE49-F238E27FC236}">
              <a16:creationId xmlns:a16="http://schemas.microsoft.com/office/drawing/2014/main" id="{66F6A8F2-B6AE-3087-8706-100993A5C2B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994338" y="1500742"/>
          <a:ext cx="2212521" cy="542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261257</xdr:colOff>
      <xdr:row>5</xdr:row>
      <xdr:rowOff>9897</xdr:rowOff>
    </xdr:from>
    <xdr:to>
      <xdr:col>19</xdr:col>
      <xdr:colOff>239486</xdr:colOff>
      <xdr:row>8</xdr:row>
      <xdr:rowOff>117397</xdr:rowOff>
    </xdr:to>
    <xdr:pic>
      <xdr:nvPicPr>
        <xdr:cNvPr id="6" name="Picture 5" descr="oracle-netsuite-logo | BillingPlatform">
          <a:extLst>
            <a:ext uri="{FF2B5EF4-FFF2-40B4-BE49-F238E27FC236}">
              <a16:creationId xmlns:a16="http://schemas.microsoft.com/office/drawing/2014/main" id="{A8A09B7F-4256-1DC3-C378-D52CFCA50F5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988660" y="1039092"/>
          <a:ext cx="1630879" cy="163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xdr:colOff>
      <xdr:row>6</xdr:row>
      <xdr:rowOff>232591</xdr:rowOff>
    </xdr:from>
    <xdr:to>
      <xdr:col>24</xdr:col>
      <xdr:colOff>990601</xdr:colOff>
      <xdr:row>6</xdr:row>
      <xdr:rowOff>944880</xdr:rowOff>
    </xdr:to>
    <xdr:pic>
      <xdr:nvPicPr>
        <xdr:cNvPr id="7" name="Picture 6" descr="SAP HANA Logo | How to Learn">
          <a:extLst>
            <a:ext uri="{FF2B5EF4-FFF2-40B4-BE49-F238E27FC236}">
              <a16:creationId xmlns:a16="http://schemas.microsoft.com/office/drawing/2014/main" id="{416015FF-55EB-9A85-C5CB-635BDB685F5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2468115" y="3019334"/>
          <a:ext cx="2416628" cy="712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3AC6F-A364-456F-8961-2D2B5BD66EE8}">
  <dimension ref="A1:Q145"/>
  <sheetViews>
    <sheetView tabSelected="1" zoomScale="76" zoomScaleNormal="70" workbookViewId="0">
      <pane xSplit="3" ySplit="11" topLeftCell="K76" activePane="bottomRight" state="frozen"/>
      <selection pane="topRight" activeCell="D1" sqref="D1"/>
      <selection pane="bottomLeft" activeCell="A9" sqref="A9"/>
      <selection pane="bottomRight" activeCell="M25" sqref="M25"/>
    </sheetView>
  </sheetViews>
  <sheetFormatPr defaultRowHeight="14.4" x14ac:dyDescent="0.3"/>
  <cols>
    <col min="1" max="1" width="4.21875" customWidth="1"/>
    <col min="2" max="2" width="24.6640625" customWidth="1"/>
    <col min="3" max="3" width="9.44140625" customWidth="1"/>
    <col min="4" max="4" width="38.44140625" customWidth="1"/>
    <col min="5" max="5" width="33.77734375" customWidth="1"/>
    <col min="6" max="6" width="42.21875" customWidth="1"/>
    <col min="7" max="7" width="37" customWidth="1"/>
    <col min="8" max="8" width="36.33203125" customWidth="1"/>
    <col min="9" max="9" width="34.88671875" customWidth="1"/>
    <col min="10" max="10" width="54.109375" customWidth="1"/>
    <col min="11" max="11" width="53" customWidth="1"/>
    <col min="12" max="12" width="49.33203125" customWidth="1"/>
    <col min="13" max="13" width="46.44140625" customWidth="1"/>
    <col min="14" max="14" width="40.109375" customWidth="1"/>
    <col min="15" max="15" width="38" customWidth="1"/>
  </cols>
  <sheetData>
    <row r="1" spans="1:15" x14ac:dyDescent="0.3">
      <c r="A1" s="19"/>
      <c r="B1" s="20"/>
      <c r="C1" s="21"/>
      <c r="F1" s="10"/>
      <c r="G1" s="19"/>
      <c r="H1" s="20"/>
      <c r="I1" s="21"/>
      <c r="J1" s="19"/>
      <c r="K1" s="20"/>
      <c r="L1" s="21"/>
      <c r="M1" s="19"/>
      <c r="N1" s="20"/>
      <c r="O1" s="21"/>
    </row>
    <row r="2" spans="1:15" x14ac:dyDescent="0.3">
      <c r="A2" s="9"/>
      <c r="B2" s="2"/>
      <c r="C2" s="10"/>
      <c r="F2" s="10"/>
      <c r="G2" s="9"/>
      <c r="H2" s="2"/>
      <c r="I2" s="10"/>
      <c r="J2" s="9"/>
      <c r="K2" s="2"/>
      <c r="L2" s="10"/>
      <c r="M2" s="9"/>
      <c r="N2" s="2"/>
      <c r="O2" s="10"/>
    </row>
    <row r="3" spans="1:15" x14ac:dyDescent="0.3">
      <c r="A3" s="9"/>
      <c r="B3" s="2"/>
      <c r="C3" s="10"/>
      <c r="F3" s="10"/>
      <c r="G3" s="9"/>
      <c r="H3" s="2"/>
      <c r="I3" s="10"/>
      <c r="J3" s="9"/>
      <c r="K3" s="2"/>
      <c r="L3" s="10"/>
      <c r="M3" s="9"/>
      <c r="N3" s="2"/>
      <c r="O3" s="10"/>
    </row>
    <row r="4" spans="1:15" ht="21" customHeight="1" thickBot="1" x14ac:dyDescent="0.35">
      <c r="A4" s="524" t="s">
        <v>157</v>
      </c>
      <c r="B4" s="525"/>
      <c r="C4" s="526"/>
      <c r="F4" s="277"/>
      <c r="G4" s="9"/>
      <c r="H4" s="2"/>
      <c r="I4" s="10"/>
      <c r="J4" s="9"/>
      <c r="K4" s="2"/>
      <c r="L4" s="10"/>
      <c r="M4" s="9"/>
      <c r="N4" s="2"/>
      <c r="O4" s="10"/>
    </row>
    <row r="5" spans="1:15" x14ac:dyDescent="0.3">
      <c r="A5" s="527" t="s">
        <v>159</v>
      </c>
      <c r="B5" s="528"/>
      <c r="C5" s="529"/>
      <c r="D5" s="466"/>
      <c r="E5" s="467"/>
      <c r="F5" s="468"/>
      <c r="G5" s="466"/>
      <c r="H5" s="467"/>
      <c r="I5" s="468"/>
      <c r="J5" s="466"/>
      <c r="K5" s="467"/>
      <c r="L5" s="468"/>
      <c r="M5" s="19"/>
      <c r="N5" s="20"/>
      <c r="O5" s="21"/>
    </row>
    <row r="6" spans="1:15" x14ac:dyDescent="0.3">
      <c r="A6" s="530"/>
      <c r="B6" s="531"/>
      <c r="C6" s="532"/>
      <c r="D6" s="469"/>
      <c r="E6" s="470"/>
      <c r="F6" s="471"/>
      <c r="G6" s="469"/>
      <c r="H6" s="470"/>
      <c r="I6" s="471"/>
      <c r="J6" s="469"/>
      <c r="K6" s="470"/>
      <c r="L6" s="471"/>
      <c r="M6" s="9"/>
      <c r="N6" s="2"/>
      <c r="O6" s="10"/>
    </row>
    <row r="7" spans="1:15" ht="27" customHeight="1" thickBot="1" x14ac:dyDescent="0.35">
      <c r="A7" s="533"/>
      <c r="B7" s="534"/>
      <c r="C7" s="535"/>
      <c r="D7" s="472"/>
      <c r="E7" s="473"/>
      <c r="F7" s="474"/>
      <c r="G7" s="472"/>
      <c r="H7" s="473"/>
      <c r="I7" s="474"/>
      <c r="J7" s="472"/>
      <c r="K7" s="473"/>
      <c r="L7" s="474"/>
      <c r="M7" s="275"/>
      <c r="N7" s="276"/>
      <c r="O7" s="277"/>
    </row>
    <row r="8" spans="1:15" ht="16.2" thickBot="1" x14ac:dyDescent="0.35">
      <c r="A8" s="278"/>
      <c r="B8" s="522" t="s">
        <v>19</v>
      </c>
      <c r="C8" s="523"/>
      <c r="D8" s="424" t="s">
        <v>161</v>
      </c>
      <c r="E8" s="425"/>
      <c r="F8" s="425"/>
      <c r="G8" s="496" t="s">
        <v>14</v>
      </c>
      <c r="H8" s="497"/>
      <c r="I8" s="498"/>
      <c r="J8" s="463" t="s">
        <v>348</v>
      </c>
      <c r="K8" s="464"/>
      <c r="L8" s="465"/>
      <c r="M8" s="424" t="s">
        <v>537</v>
      </c>
      <c r="N8" s="425"/>
      <c r="O8" s="426"/>
    </row>
    <row r="9" spans="1:15" ht="15" thickBot="1" x14ac:dyDescent="0.35">
      <c r="A9" s="278"/>
      <c r="B9" s="522" t="s">
        <v>1</v>
      </c>
      <c r="C9" s="523"/>
      <c r="D9" s="424" t="s">
        <v>162</v>
      </c>
      <c r="E9" s="425"/>
      <c r="F9" s="425"/>
      <c r="G9" s="424" t="s">
        <v>21</v>
      </c>
      <c r="H9" s="425"/>
      <c r="I9" s="426"/>
      <c r="J9" s="424" t="s">
        <v>349</v>
      </c>
      <c r="K9" s="425"/>
      <c r="L9" s="426"/>
      <c r="M9" s="424" t="s">
        <v>125</v>
      </c>
      <c r="N9" s="425"/>
      <c r="O9" s="426"/>
    </row>
    <row r="10" spans="1:15" s="391" customFormat="1" ht="15" thickBot="1" x14ac:dyDescent="0.35">
      <c r="A10" s="381"/>
      <c r="B10" s="382"/>
      <c r="C10" s="383"/>
      <c r="D10" s="384"/>
      <c r="E10" s="385"/>
      <c r="F10" s="386"/>
      <c r="G10" s="387"/>
      <c r="H10" s="388"/>
      <c r="I10" s="389"/>
      <c r="J10" s="390"/>
      <c r="K10" s="134"/>
      <c r="L10" s="135"/>
      <c r="M10" s="387"/>
      <c r="N10" s="388"/>
      <c r="O10" s="389"/>
    </row>
    <row r="11" spans="1:15" ht="31.2" customHeight="1" thickBot="1" x14ac:dyDescent="0.35">
      <c r="A11" s="283" t="s">
        <v>158</v>
      </c>
      <c r="B11" s="284" t="s">
        <v>3</v>
      </c>
      <c r="C11" s="280" t="s">
        <v>9</v>
      </c>
      <c r="D11" s="421" t="s">
        <v>160</v>
      </c>
      <c r="E11" s="422"/>
      <c r="F11" s="423"/>
      <c r="G11" s="421" t="s">
        <v>160</v>
      </c>
      <c r="H11" s="422"/>
      <c r="I11" s="423"/>
      <c r="J11" s="421" t="s">
        <v>160</v>
      </c>
      <c r="K11" s="422"/>
      <c r="L11" s="423"/>
      <c r="M11" s="421" t="s">
        <v>160</v>
      </c>
      <c r="N11" s="422"/>
      <c r="O11" s="423"/>
    </row>
    <row r="12" spans="1:15" ht="19.2" customHeight="1" thickBot="1" x14ac:dyDescent="0.35">
      <c r="A12" s="290">
        <v>1</v>
      </c>
      <c r="B12" s="274" t="s">
        <v>29</v>
      </c>
      <c r="C12" s="279"/>
      <c r="D12" s="475" t="s">
        <v>498</v>
      </c>
      <c r="E12" s="476"/>
      <c r="F12" s="477"/>
      <c r="G12" s="475" t="s">
        <v>497</v>
      </c>
      <c r="H12" s="476"/>
      <c r="I12" s="477"/>
      <c r="J12" s="475" t="s">
        <v>358</v>
      </c>
      <c r="K12" s="476"/>
      <c r="L12" s="477"/>
      <c r="M12" s="475" t="s">
        <v>545</v>
      </c>
      <c r="N12" s="476"/>
      <c r="O12" s="477"/>
    </row>
    <row r="13" spans="1:15" x14ac:dyDescent="0.3">
      <c r="A13" s="290"/>
      <c r="B13" s="274"/>
      <c r="C13" s="314"/>
      <c r="D13" s="499" t="s">
        <v>277</v>
      </c>
      <c r="E13" s="500"/>
      <c r="F13" s="350"/>
      <c r="G13" s="348" t="s">
        <v>179</v>
      </c>
      <c r="H13" s="349" t="s">
        <v>211</v>
      </c>
      <c r="I13" s="334" t="s">
        <v>246</v>
      </c>
      <c r="J13" s="345" t="s">
        <v>350</v>
      </c>
      <c r="K13" s="346" t="s">
        <v>382</v>
      </c>
      <c r="L13" s="347" t="s">
        <v>399</v>
      </c>
      <c r="M13" s="394" t="s">
        <v>546</v>
      </c>
      <c r="N13" s="378" t="s">
        <v>547</v>
      </c>
      <c r="O13" s="396" t="s">
        <v>551</v>
      </c>
    </row>
    <row r="14" spans="1:15" ht="33" customHeight="1" x14ac:dyDescent="0.3">
      <c r="A14" s="291"/>
      <c r="B14" s="292"/>
      <c r="C14" s="314"/>
      <c r="D14" s="310" t="s">
        <v>278</v>
      </c>
      <c r="E14" s="311" t="s">
        <v>279</v>
      </c>
      <c r="F14" s="369"/>
      <c r="G14" s="315" t="s">
        <v>180</v>
      </c>
      <c r="H14" s="289" t="s">
        <v>212</v>
      </c>
      <c r="I14" s="316" t="s">
        <v>247</v>
      </c>
      <c r="J14" s="317" t="s">
        <v>351</v>
      </c>
      <c r="K14" s="342" t="s">
        <v>383</v>
      </c>
      <c r="L14" s="340" t="s">
        <v>400</v>
      </c>
      <c r="M14" s="288" t="s">
        <v>539</v>
      </c>
      <c r="N14" s="318" t="s">
        <v>548</v>
      </c>
      <c r="O14" s="395" t="s">
        <v>552</v>
      </c>
    </row>
    <row r="15" spans="1:15" x14ac:dyDescent="0.3">
      <c r="A15" s="291"/>
      <c r="B15" s="292"/>
      <c r="C15" s="314"/>
      <c r="D15" s="315" t="s">
        <v>280</v>
      </c>
      <c r="E15" s="318" t="s">
        <v>163</v>
      </c>
      <c r="F15" s="319"/>
      <c r="G15" s="288" t="s">
        <v>181</v>
      </c>
      <c r="H15" s="289" t="s">
        <v>213</v>
      </c>
      <c r="I15" s="314" t="s">
        <v>248</v>
      </c>
      <c r="J15" s="320" t="s">
        <v>352</v>
      </c>
      <c r="K15" s="289" t="s">
        <v>384</v>
      </c>
      <c r="L15" s="314" t="s">
        <v>401</v>
      </c>
      <c r="M15" s="281" t="s">
        <v>540</v>
      </c>
      <c r="N15" s="393" t="s">
        <v>232</v>
      </c>
      <c r="O15" s="10" t="s">
        <v>553</v>
      </c>
    </row>
    <row r="16" spans="1:15" x14ac:dyDescent="0.3">
      <c r="A16" s="291"/>
      <c r="B16" s="292"/>
      <c r="C16" s="314"/>
      <c r="D16" s="288" t="s">
        <v>281</v>
      </c>
      <c r="E16" s="322" t="s">
        <v>164</v>
      </c>
      <c r="F16" s="314"/>
      <c r="G16" s="288" t="s">
        <v>182</v>
      </c>
      <c r="H16" s="323" t="s">
        <v>214</v>
      </c>
      <c r="I16" s="314" t="s">
        <v>249</v>
      </c>
      <c r="J16" s="320" t="s">
        <v>353</v>
      </c>
      <c r="K16" s="289" t="s">
        <v>385</v>
      </c>
      <c r="L16" s="314" t="s">
        <v>402</v>
      </c>
      <c r="M16" s="281" t="s">
        <v>541</v>
      </c>
      <c r="N16" s="393" t="s">
        <v>549</v>
      </c>
      <c r="O16" s="10" t="s">
        <v>554</v>
      </c>
    </row>
    <row r="17" spans="1:15" x14ac:dyDescent="0.3">
      <c r="A17" s="291"/>
      <c r="B17" s="292"/>
      <c r="C17" s="314"/>
      <c r="D17" s="288" t="s">
        <v>282</v>
      </c>
      <c r="E17" s="322" t="s">
        <v>288</v>
      </c>
      <c r="F17" s="314"/>
      <c r="G17" s="288" t="s">
        <v>183</v>
      </c>
      <c r="H17" s="323" t="s">
        <v>215</v>
      </c>
      <c r="I17" s="314" t="s">
        <v>250</v>
      </c>
      <c r="J17" s="320" t="s">
        <v>354</v>
      </c>
      <c r="K17" s="289" t="s">
        <v>386</v>
      </c>
      <c r="L17" s="314" t="s">
        <v>538</v>
      </c>
      <c r="M17" s="281" t="s">
        <v>542</v>
      </c>
      <c r="N17" s="393" t="s">
        <v>543</v>
      </c>
      <c r="O17" s="10" t="s">
        <v>555</v>
      </c>
    </row>
    <row r="18" spans="1:15" x14ac:dyDescent="0.3">
      <c r="A18" s="291"/>
      <c r="B18" s="292"/>
      <c r="C18" s="314"/>
      <c r="D18" s="288" t="s">
        <v>283</v>
      </c>
      <c r="E18" s="324" t="s">
        <v>165</v>
      </c>
      <c r="F18" s="319"/>
      <c r="G18" s="288" t="s">
        <v>184</v>
      </c>
      <c r="H18" s="323" t="s">
        <v>216</v>
      </c>
      <c r="I18" s="314" t="s">
        <v>251</v>
      </c>
      <c r="J18" s="320" t="s">
        <v>355</v>
      </c>
      <c r="K18" s="289" t="s">
        <v>387</v>
      </c>
      <c r="L18" s="341" t="s">
        <v>403</v>
      </c>
      <c r="M18" s="281" t="s">
        <v>543</v>
      </c>
      <c r="N18" s="393" t="s">
        <v>550</v>
      </c>
      <c r="O18" s="10"/>
    </row>
    <row r="19" spans="1:15" x14ac:dyDescent="0.3">
      <c r="A19" s="291"/>
      <c r="B19" s="292"/>
      <c r="C19" s="314"/>
      <c r="D19" s="325" t="s">
        <v>284</v>
      </c>
      <c r="E19" s="326" t="s">
        <v>166</v>
      </c>
      <c r="F19" s="356"/>
      <c r="G19" s="288" t="s">
        <v>185</v>
      </c>
      <c r="H19" s="323" t="s">
        <v>217</v>
      </c>
      <c r="I19" s="314" t="s">
        <v>252</v>
      </c>
      <c r="J19" s="320" t="s">
        <v>356</v>
      </c>
      <c r="K19" s="289" t="s">
        <v>388</v>
      </c>
      <c r="L19" s="314" t="s">
        <v>404</v>
      </c>
      <c r="M19" s="281" t="s">
        <v>544</v>
      </c>
      <c r="N19" s="393"/>
      <c r="O19" s="10"/>
    </row>
    <row r="20" spans="1:15" x14ac:dyDescent="0.3">
      <c r="A20" s="291"/>
      <c r="B20" s="292"/>
      <c r="C20" s="314"/>
      <c r="D20" s="288" t="s">
        <v>202</v>
      </c>
      <c r="E20" s="327" t="s">
        <v>289</v>
      </c>
      <c r="F20" s="319"/>
      <c r="G20" s="288" t="s">
        <v>186</v>
      </c>
      <c r="H20" s="323" t="s">
        <v>218</v>
      </c>
      <c r="I20" s="314" t="s">
        <v>253</v>
      </c>
      <c r="J20" s="320" t="s">
        <v>357</v>
      </c>
      <c r="K20" s="289" t="s">
        <v>389</v>
      </c>
      <c r="L20" s="314" t="s">
        <v>405</v>
      </c>
      <c r="M20" s="394" t="s">
        <v>556</v>
      </c>
      <c r="N20" s="397" t="s">
        <v>561</v>
      </c>
      <c r="O20" s="10"/>
    </row>
    <row r="21" spans="1:15" x14ac:dyDescent="0.3">
      <c r="A21" s="291"/>
      <c r="B21" s="292"/>
      <c r="C21" s="314"/>
      <c r="D21" s="325" t="s">
        <v>285</v>
      </c>
      <c r="E21" s="326" t="s">
        <v>290</v>
      </c>
      <c r="F21" s="328"/>
      <c r="G21" s="320" t="s">
        <v>187</v>
      </c>
      <c r="H21" s="289" t="s">
        <v>219</v>
      </c>
      <c r="I21" s="314" t="s">
        <v>254</v>
      </c>
      <c r="J21" s="320" t="s">
        <v>359</v>
      </c>
      <c r="K21" s="289" t="s">
        <v>390</v>
      </c>
      <c r="L21" s="314" t="s">
        <v>406</v>
      </c>
      <c r="M21" s="281" t="s">
        <v>557</v>
      </c>
      <c r="N21" s="393"/>
      <c r="O21" s="10"/>
    </row>
    <row r="22" spans="1:15" x14ac:dyDescent="0.3">
      <c r="A22" s="291"/>
      <c r="B22" s="292"/>
      <c r="C22" s="314"/>
      <c r="D22" s="288" t="s">
        <v>286</v>
      </c>
      <c r="E22" s="324" t="s">
        <v>291</v>
      </c>
      <c r="F22" s="314"/>
      <c r="G22" s="288" t="s">
        <v>188</v>
      </c>
      <c r="H22" s="289" t="s">
        <v>220</v>
      </c>
      <c r="I22" s="314" t="s">
        <v>255</v>
      </c>
      <c r="J22" s="320" t="s">
        <v>360</v>
      </c>
      <c r="K22" s="289" t="s">
        <v>391</v>
      </c>
      <c r="L22" s="314" t="s">
        <v>407</v>
      </c>
      <c r="M22" s="281" t="s">
        <v>558</v>
      </c>
      <c r="N22" s="393"/>
      <c r="O22" s="10"/>
    </row>
    <row r="23" spans="1:15" x14ac:dyDescent="0.3">
      <c r="A23" s="291"/>
      <c r="B23" s="292"/>
      <c r="C23" s="314"/>
      <c r="D23" s="288" t="s">
        <v>287</v>
      </c>
      <c r="E23" s="324" t="s">
        <v>292</v>
      </c>
      <c r="F23" s="319"/>
      <c r="G23" s="288" t="s">
        <v>189</v>
      </c>
      <c r="H23" s="323" t="s">
        <v>221</v>
      </c>
      <c r="I23" s="314" t="s">
        <v>256</v>
      </c>
      <c r="J23" s="320" t="s">
        <v>361</v>
      </c>
      <c r="K23" s="289" t="s">
        <v>392</v>
      </c>
      <c r="L23" s="314" t="s">
        <v>408</v>
      </c>
      <c r="M23" s="281" t="s">
        <v>559</v>
      </c>
      <c r="N23" s="393"/>
      <c r="O23" s="10"/>
    </row>
    <row r="24" spans="1:15" x14ac:dyDescent="0.3">
      <c r="A24" s="291"/>
      <c r="B24" s="292"/>
      <c r="C24" s="314"/>
      <c r="D24" s="501" t="s">
        <v>293</v>
      </c>
      <c r="E24" s="502"/>
      <c r="F24" s="356"/>
      <c r="G24" s="288" t="s">
        <v>190</v>
      </c>
      <c r="H24" s="323" t="s">
        <v>222</v>
      </c>
      <c r="I24" s="314" t="s">
        <v>257</v>
      </c>
      <c r="J24" s="320" t="s">
        <v>362</v>
      </c>
      <c r="K24" s="289" t="s">
        <v>393</v>
      </c>
      <c r="L24" s="314" t="s">
        <v>409</v>
      </c>
      <c r="M24" s="281" t="s">
        <v>543</v>
      </c>
      <c r="N24" s="393"/>
      <c r="O24" s="10"/>
    </row>
    <row r="25" spans="1:15" x14ac:dyDescent="0.3">
      <c r="A25" s="291"/>
      <c r="B25" s="292"/>
      <c r="C25" s="314"/>
      <c r="D25" s="288" t="s">
        <v>294</v>
      </c>
      <c r="E25" s="289" t="s">
        <v>168</v>
      </c>
      <c r="F25" s="319"/>
      <c r="G25" s="288" t="s">
        <v>191</v>
      </c>
      <c r="H25" s="323" t="s">
        <v>223</v>
      </c>
      <c r="I25" s="314" t="s">
        <v>258</v>
      </c>
      <c r="J25" s="320" t="s">
        <v>363</v>
      </c>
      <c r="K25" s="289" t="s">
        <v>394</v>
      </c>
      <c r="L25" s="314" t="s">
        <v>410</v>
      </c>
      <c r="M25" s="281" t="s">
        <v>560</v>
      </c>
      <c r="N25" s="393"/>
      <c r="O25" s="10"/>
    </row>
    <row r="26" spans="1:15" x14ac:dyDescent="0.3">
      <c r="A26" s="291"/>
      <c r="B26" s="292"/>
      <c r="C26" s="314"/>
      <c r="D26" s="288" t="s">
        <v>295</v>
      </c>
      <c r="E26" s="327" t="s">
        <v>307</v>
      </c>
      <c r="F26" s="314"/>
      <c r="G26" s="288" t="s">
        <v>192</v>
      </c>
      <c r="H26" s="323" t="s">
        <v>224</v>
      </c>
      <c r="I26" s="314" t="s">
        <v>259</v>
      </c>
      <c r="J26" s="320" t="s">
        <v>364</v>
      </c>
      <c r="K26" s="289" t="s">
        <v>395</v>
      </c>
      <c r="L26" s="314" t="s">
        <v>411</v>
      </c>
      <c r="M26" s="281"/>
      <c r="N26" s="393"/>
      <c r="O26" s="10"/>
    </row>
    <row r="27" spans="1:15" x14ac:dyDescent="0.3">
      <c r="A27" s="291"/>
      <c r="B27" s="292"/>
      <c r="C27" s="314"/>
      <c r="D27" s="325" t="s">
        <v>296</v>
      </c>
      <c r="E27" s="326" t="s">
        <v>308</v>
      </c>
      <c r="F27" s="328"/>
      <c r="G27" s="288" t="s">
        <v>193</v>
      </c>
      <c r="H27" s="323" t="s">
        <v>225</v>
      </c>
      <c r="I27" s="314" t="s">
        <v>260</v>
      </c>
      <c r="J27" s="344" t="s">
        <v>365</v>
      </c>
      <c r="K27" s="289" t="s">
        <v>396</v>
      </c>
      <c r="L27" s="314" t="s">
        <v>412</v>
      </c>
      <c r="M27" s="281"/>
      <c r="N27" s="393"/>
      <c r="O27" s="10"/>
    </row>
    <row r="28" spans="1:15" x14ac:dyDescent="0.3">
      <c r="A28" s="291"/>
      <c r="B28" s="292"/>
      <c r="C28" s="314"/>
      <c r="D28" s="288" t="s">
        <v>297</v>
      </c>
      <c r="E28" s="324" t="s">
        <v>309</v>
      </c>
      <c r="F28" s="319"/>
      <c r="G28" s="288" t="s">
        <v>194</v>
      </c>
      <c r="H28" s="289"/>
      <c r="I28" s="314" t="s">
        <v>261</v>
      </c>
      <c r="J28" s="352" t="s">
        <v>366</v>
      </c>
      <c r="K28" s="289" t="s">
        <v>397</v>
      </c>
      <c r="L28" s="314" t="s">
        <v>413</v>
      </c>
      <c r="M28" s="281"/>
      <c r="N28" s="393"/>
      <c r="O28" s="10"/>
    </row>
    <row r="29" spans="1:15" x14ac:dyDescent="0.3">
      <c r="A29" s="291"/>
      <c r="B29" s="292"/>
      <c r="C29" s="314"/>
      <c r="D29" s="288" t="s">
        <v>169</v>
      </c>
      <c r="E29" s="324" t="s">
        <v>237</v>
      </c>
      <c r="F29" s="319"/>
      <c r="G29" s="331" t="s">
        <v>195</v>
      </c>
      <c r="H29" s="332" t="s">
        <v>226</v>
      </c>
      <c r="I29" s="314" t="s">
        <v>262</v>
      </c>
      <c r="J29" s="320" t="s">
        <v>367</v>
      </c>
      <c r="K29" s="354" t="s">
        <v>398</v>
      </c>
      <c r="L29" s="314" t="s">
        <v>395</v>
      </c>
      <c r="M29" s="281"/>
      <c r="N29" s="393"/>
      <c r="O29" s="10"/>
    </row>
    <row r="30" spans="1:15" x14ac:dyDescent="0.3">
      <c r="A30" s="291"/>
      <c r="B30" s="292"/>
      <c r="C30" s="314"/>
      <c r="D30" s="288" t="s">
        <v>298</v>
      </c>
      <c r="E30" s="324" t="s">
        <v>310</v>
      </c>
      <c r="F30" s="314"/>
      <c r="G30" s="315" t="s">
        <v>196</v>
      </c>
      <c r="H30" s="289" t="s">
        <v>227</v>
      </c>
      <c r="I30" s="314" t="s">
        <v>263</v>
      </c>
      <c r="J30" s="320" t="s">
        <v>368</v>
      </c>
      <c r="K30" s="353" t="s">
        <v>416</v>
      </c>
      <c r="L30" s="314" t="s">
        <v>414</v>
      </c>
      <c r="M30" s="281"/>
      <c r="N30" s="393"/>
      <c r="O30" s="10"/>
    </row>
    <row r="31" spans="1:15" x14ac:dyDescent="0.3">
      <c r="A31" s="291"/>
      <c r="B31" s="292"/>
      <c r="C31" s="314"/>
      <c r="D31" s="325" t="s">
        <v>299</v>
      </c>
      <c r="E31" s="326" t="s">
        <v>311</v>
      </c>
      <c r="F31" s="330"/>
      <c r="G31" s="288" t="s">
        <v>197</v>
      </c>
      <c r="H31" s="289" t="s">
        <v>228</v>
      </c>
      <c r="I31" s="333" t="s">
        <v>264</v>
      </c>
      <c r="J31" s="288" t="s">
        <v>369</v>
      </c>
      <c r="K31" s="321" t="s">
        <v>417</v>
      </c>
      <c r="L31" s="355" t="s">
        <v>415</v>
      </c>
      <c r="M31" s="281"/>
      <c r="N31" s="393"/>
      <c r="O31" s="10"/>
    </row>
    <row r="32" spans="1:15" ht="28.8" x14ac:dyDescent="0.3">
      <c r="A32" s="291"/>
      <c r="B32" s="292"/>
      <c r="C32" s="314"/>
      <c r="D32" s="325" t="s">
        <v>300</v>
      </c>
      <c r="E32" s="326" t="s">
        <v>312</v>
      </c>
      <c r="F32" s="330"/>
      <c r="G32" s="288" t="s">
        <v>198</v>
      </c>
      <c r="H32" s="289" t="s">
        <v>229</v>
      </c>
      <c r="I32" s="334" t="s">
        <v>265</v>
      </c>
      <c r="J32" s="288" t="s">
        <v>370</v>
      </c>
      <c r="K32" s="343" t="s">
        <v>418</v>
      </c>
      <c r="L32" s="319" t="s">
        <v>425</v>
      </c>
      <c r="M32" s="281"/>
      <c r="N32" s="393"/>
      <c r="O32" s="10"/>
    </row>
    <row r="33" spans="1:15" x14ac:dyDescent="0.3">
      <c r="A33" s="291"/>
      <c r="B33" s="292"/>
      <c r="C33" s="314"/>
      <c r="D33" s="335" t="s">
        <v>301</v>
      </c>
      <c r="E33" s="336" t="s">
        <v>313</v>
      </c>
      <c r="F33" s="337"/>
      <c r="G33" s="288" t="s">
        <v>199</v>
      </c>
      <c r="H33" s="289" t="s">
        <v>230</v>
      </c>
      <c r="I33" s="314" t="s">
        <v>40</v>
      </c>
      <c r="J33" s="288" t="s">
        <v>371</v>
      </c>
      <c r="K33" s="321" t="s">
        <v>419</v>
      </c>
      <c r="L33" s="319" t="s">
        <v>426</v>
      </c>
      <c r="M33" s="281"/>
      <c r="N33" s="393"/>
      <c r="O33" s="10"/>
    </row>
    <row r="34" spans="1:15" x14ac:dyDescent="0.3">
      <c r="A34" s="291"/>
      <c r="B34" s="292"/>
      <c r="C34" s="314"/>
      <c r="D34" s="335" t="s">
        <v>302</v>
      </c>
      <c r="E34" s="336" t="s">
        <v>314</v>
      </c>
      <c r="F34" s="337"/>
      <c r="G34" s="288" t="s">
        <v>200</v>
      </c>
      <c r="H34" s="289" t="s">
        <v>231</v>
      </c>
      <c r="I34" s="314" t="s">
        <v>266</v>
      </c>
      <c r="J34" s="288" t="s">
        <v>372</v>
      </c>
      <c r="K34" s="321" t="s">
        <v>420</v>
      </c>
      <c r="L34" s="319" t="s">
        <v>427</v>
      </c>
      <c r="M34" s="281"/>
      <c r="N34" s="393"/>
      <c r="O34" s="10"/>
    </row>
    <row r="35" spans="1:15" x14ac:dyDescent="0.3">
      <c r="A35" s="291"/>
      <c r="B35" s="292"/>
      <c r="C35" s="314"/>
      <c r="D35" s="335" t="s">
        <v>303</v>
      </c>
      <c r="E35" s="336" t="s">
        <v>315</v>
      </c>
      <c r="F35" s="337"/>
      <c r="G35" s="288" t="s">
        <v>201</v>
      </c>
      <c r="H35" s="289" t="s">
        <v>232</v>
      </c>
      <c r="I35" s="314" t="s">
        <v>267</v>
      </c>
      <c r="J35" s="288" t="s">
        <v>373</v>
      </c>
      <c r="K35" s="321" t="s">
        <v>421</v>
      </c>
      <c r="L35" s="319" t="s">
        <v>428</v>
      </c>
      <c r="M35" s="281"/>
      <c r="N35" s="393"/>
      <c r="O35" s="10"/>
    </row>
    <row r="36" spans="1:15" x14ac:dyDescent="0.3">
      <c r="A36" s="291"/>
      <c r="B36" s="292"/>
      <c r="C36" s="314"/>
      <c r="D36" s="335" t="s">
        <v>304</v>
      </c>
      <c r="E36" s="336" t="s">
        <v>316</v>
      </c>
      <c r="F36" s="337"/>
      <c r="G36" s="288" t="s">
        <v>202</v>
      </c>
      <c r="H36" s="289" t="s">
        <v>233</v>
      </c>
      <c r="I36" s="314" t="s">
        <v>268</v>
      </c>
      <c r="J36" s="288" t="s">
        <v>374</v>
      </c>
      <c r="K36" s="321" t="s">
        <v>422</v>
      </c>
      <c r="L36" s="355" t="s">
        <v>246</v>
      </c>
      <c r="M36" s="281"/>
      <c r="N36" s="393"/>
      <c r="O36" s="10"/>
    </row>
    <row r="37" spans="1:15" x14ac:dyDescent="0.3">
      <c r="A37" s="291"/>
      <c r="B37" s="292"/>
      <c r="C37" s="314"/>
      <c r="D37" s="335" t="s">
        <v>167</v>
      </c>
      <c r="E37" s="336" t="s">
        <v>317</v>
      </c>
      <c r="F37" s="337"/>
      <c r="G37" s="288" t="s">
        <v>203</v>
      </c>
      <c r="H37" s="289" t="s">
        <v>234</v>
      </c>
      <c r="I37" s="314" t="s">
        <v>269</v>
      </c>
      <c r="J37" s="288" t="s">
        <v>375</v>
      </c>
      <c r="K37" s="321" t="s">
        <v>423</v>
      </c>
      <c r="L37" s="316" t="s">
        <v>430</v>
      </c>
      <c r="M37" s="281"/>
      <c r="N37" s="393"/>
      <c r="O37" s="10"/>
    </row>
    <row r="38" spans="1:15" ht="28.8" x14ac:dyDescent="0.3">
      <c r="A38" s="291"/>
      <c r="B38" s="292"/>
      <c r="C38" s="314"/>
      <c r="D38" s="335" t="s">
        <v>305</v>
      </c>
      <c r="E38" s="336" t="s">
        <v>318</v>
      </c>
      <c r="F38" s="337"/>
      <c r="G38" s="288" t="s">
        <v>204</v>
      </c>
      <c r="H38" s="289" t="s">
        <v>235</v>
      </c>
      <c r="I38" s="314" t="s">
        <v>270</v>
      </c>
      <c r="J38" s="288" t="s">
        <v>376</v>
      </c>
      <c r="K38" s="357" t="s">
        <v>424</v>
      </c>
      <c r="L38" s="319" t="s">
        <v>431</v>
      </c>
      <c r="M38" s="281"/>
      <c r="N38" s="393"/>
      <c r="O38" s="10"/>
    </row>
    <row r="39" spans="1:15" x14ac:dyDescent="0.3">
      <c r="A39" s="291"/>
      <c r="B39" s="292"/>
      <c r="C39" s="314"/>
      <c r="D39" s="335" t="s">
        <v>306</v>
      </c>
      <c r="E39" s="339"/>
      <c r="F39" s="337"/>
      <c r="G39" s="288" t="s">
        <v>205</v>
      </c>
      <c r="H39" s="289" t="s">
        <v>236</v>
      </c>
      <c r="I39" s="314" t="s">
        <v>271</v>
      </c>
      <c r="J39" s="320" t="s">
        <v>377</v>
      </c>
      <c r="K39" s="363" t="s">
        <v>429</v>
      </c>
      <c r="L39" s="314" t="s">
        <v>432</v>
      </c>
      <c r="M39" s="281"/>
      <c r="N39" s="393"/>
      <c r="O39" s="10"/>
    </row>
    <row r="40" spans="1:15" x14ac:dyDescent="0.3">
      <c r="A40" s="291"/>
      <c r="B40" s="292"/>
      <c r="C40" s="314"/>
      <c r="D40" s="478" t="s">
        <v>499</v>
      </c>
      <c r="E40" s="479"/>
      <c r="F40" s="503"/>
      <c r="G40" s="288" t="s">
        <v>206</v>
      </c>
      <c r="H40" s="289" t="s">
        <v>237</v>
      </c>
      <c r="I40" s="314" t="s">
        <v>272</v>
      </c>
      <c r="J40" s="320" t="s">
        <v>378</v>
      </c>
      <c r="K40" s="318" t="s">
        <v>446</v>
      </c>
      <c r="L40" s="314" t="s">
        <v>433</v>
      </c>
      <c r="M40" s="281"/>
      <c r="N40" s="393"/>
      <c r="O40" s="10"/>
    </row>
    <row r="41" spans="1:15" x14ac:dyDescent="0.3">
      <c r="A41" s="291"/>
      <c r="B41" s="292"/>
      <c r="C41" s="314"/>
      <c r="D41" s="377" t="s">
        <v>533</v>
      </c>
      <c r="E41" s="376" t="s">
        <v>332</v>
      </c>
      <c r="F41" s="355" t="s">
        <v>331</v>
      </c>
      <c r="G41" s="288" t="s">
        <v>207</v>
      </c>
      <c r="H41" s="289" t="s">
        <v>238</v>
      </c>
      <c r="I41" s="314" t="s">
        <v>273</v>
      </c>
      <c r="J41" s="320" t="s">
        <v>379</v>
      </c>
      <c r="K41" s="289" t="s">
        <v>447</v>
      </c>
      <c r="L41" s="314" t="s">
        <v>434</v>
      </c>
      <c r="M41" s="281"/>
      <c r="N41" s="393"/>
      <c r="O41" s="10"/>
    </row>
    <row r="42" spans="1:15" ht="28.8" x14ac:dyDescent="0.3">
      <c r="A42" s="291"/>
      <c r="B42" s="292"/>
      <c r="C42" s="314"/>
      <c r="D42" s="371" t="s">
        <v>319</v>
      </c>
      <c r="E42" s="338" t="s">
        <v>323</v>
      </c>
      <c r="F42" s="319" t="s">
        <v>327</v>
      </c>
      <c r="G42" s="288" t="s">
        <v>208</v>
      </c>
      <c r="H42" s="289" t="s">
        <v>239</v>
      </c>
      <c r="I42" s="314" t="s">
        <v>274</v>
      </c>
      <c r="J42" s="320" t="s">
        <v>380</v>
      </c>
      <c r="K42" s="289" t="s">
        <v>448</v>
      </c>
      <c r="L42" s="341" t="s">
        <v>435</v>
      </c>
      <c r="M42" s="281"/>
      <c r="N42" s="393"/>
      <c r="O42" s="10"/>
    </row>
    <row r="43" spans="1:15" x14ac:dyDescent="0.3">
      <c r="A43" s="291"/>
      <c r="B43" s="292"/>
      <c r="C43" s="314"/>
      <c r="D43" s="335" t="s">
        <v>320</v>
      </c>
      <c r="E43" s="336" t="s">
        <v>324</v>
      </c>
      <c r="F43" s="314" t="s">
        <v>328</v>
      </c>
      <c r="G43" s="288" t="s">
        <v>209</v>
      </c>
      <c r="H43" s="289" t="s">
        <v>240</v>
      </c>
      <c r="I43" s="314" t="s">
        <v>275</v>
      </c>
      <c r="J43" s="320" t="s">
        <v>381</v>
      </c>
      <c r="K43" s="289" t="s">
        <v>449</v>
      </c>
      <c r="L43" s="314" t="s">
        <v>436</v>
      </c>
      <c r="M43" s="281"/>
      <c r="N43" s="393"/>
      <c r="O43" s="10"/>
    </row>
    <row r="44" spans="1:15" ht="31.8" customHeight="1" x14ac:dyDescent="0.3">
      <c r="A44" s="291"/>
      <c r="B44" s="292"/>
      <c r="C44" s="314"/>
      <c r="D44" s="335" t="s">
        <v>321</v>
      </c>
      <c r="E44" s="336" t="s">
        <v>325</v>
      </c>
      <c r="F44" s="314" t="s">
        <v>329</v>
      </c>
      <c r="G44" s="288" t="s">
        <v>166</v>
      </c>
      <c r="H44" s="289" t="s">
        <v>241</v>
      </c>
      <c r="I44" s="351" t="s">
        <v>276</v>
      </c>
      <c r="J44" s="331" t="s">
        <v>457</v>
      </c>
      <c r="K44" s="360" t="s">
        <v>450</v>
      </c>
      <c r="L44" s="358" t="s">
        <v>444</v>
      </c>
      <c r="M44" s="281"/>
      <c r="N44" s="393"/>
      <c r="O44" s="10"/>
    </row>
    <row r="45" spans="1:15" x14ac:dyDescent="0.3">
      <c r="A45" s="291"/>
      <c r="B45" s="292"/>
      <c r="C45" s="314"/>
      <c r="D45" s="335" t="s">
        <v>322</v>
      </c>
      <c r="E45" s="336" t="s">
        <v>326</v>
      </c>
      <c r="F45" s="319" t="s">
        <v>330</v>
      </c>
      <c r="G45" s="288" t="s">
        <v>210</v>
      </c>
      <c r="H45" s="289" t="s">
        <v>242</v>
      </c>
      <c r="I45" s="314"/>
      <c r="J45" s="315" t="s">
        <v>458</v>
      </c>
      <c r="K45" s="289" t="s">
        <v>451</v>
      </c>
      <c r="L45" s="314" t="s">
        <v>437</v>
      </c>
      <c r="M45" s="281"/>
      <c r="N45" s="393"/>
      <c r="O45" s="10"/>
    </row>
    <row r="46" spans="1:15" x14ac:dyDescent="0.3">
      <c r="A46" s="291"/>
      <c r="B46" s="292"/>
      <c r="C46" s="314"/>
      <c r="D46" s="372"/>
      <c r="E46" s="339"/>
      <c r="F46" s="374" t="s">
        <v>333</v>
      </c>
      <c r="G46" s="288"/>
      <c r="H46" s="289" t="s">
        <v>243</v>
      </c>
      <c r="I46" s="314"/>
      <c r="J46" s="320" t="s">
        <v>459</v>
      </c>
      <c r="K46" s="289" t="s">
        <v>452</v>
      </c>
      <c r="L46" s="314" t="s">
        <v>438</v>
      </c>
      <c r="M46" s="281"/>
      <c r="N46" s="393"/>
      <c r="O46" s="10"/>
    </row>
    <row r="47" spans="1:15" x14ac:dyDescent="0.3">
      <c r="A47" s="291"/>
      <c r="B47" s="292"/>
      <c r="C47" s="314"/>
      <c r="D47" s="372"/>
      <c r="E47" s="339"/>
      <c r="F47" s="316" t="s">
        <v>334</v>
      </c>
      <c r="G47" s="288"/>
      <c r="H47" s="289" t="s">
        <v>244</v>
      </c>
      <c r="I47" s="314"/>
      <c r="J47" s="320" t="s">
        <v>460</v>
      </c>
      <c r="K47" s="289" t="s">
        <v>453</v>
      </c>
      <c r="L47" s="314" t="s">
        <v>439</v>
      </c>
      <c r="M47" s="281"/>
      <c r="N47" s="393"/>
      <c r="O47" s="10"/>
    </row>
    <row r="48" spans="1:15" x14ac:dyDescent="0.3">
      <c r="A48" s="291"/>
      <c r="B48" s="292"/>
      <c r="C48" s="314"/>
      <c r="D48" s="372"/>
      <c r="E48" s="339"/>
      <c r="F48" s="328" t="s">
        <v>335</v>
      </c>
      <c r="G48" s="288"/>
      <c r="H48" s="289" t="s">
        <v>245</v>
      </c>
      <c r="I48" s="314"/>
      <c r="J48" s="9" t="s">
        <v>461</v>
      </c>
      <c r="K48" s="289" t="s">
        <v>454</v>
      </c>
      <c r="L48" s="314" t="s">
        <v>440</v>
      </c>
      <c r="M48" s="281"/>
      <c r="N48" s="393"/>
      <c r="O48" s="10"/>
    </row>
    <row r="49" spans="1:15" x14ac:dyDescent="0.3">
      <c r="A49" s="291"/>
      <c r="B49" s="292"/>
      <c r="C49" s="10"/>
      <c r="D49" s="373"/>
      <c r="E49" s="309"/>
      <c r="F49" s="314" t="s">
        <v>336</v>
      </c>
      <c r="G49" s="281"/>
      <c r="H49" s="18"/>
      <c r="I49" s="10"/>
      <c r="J49" s="364" t="s">
        <v>462</v>
      </c>
      <c r="K49" s="323" t="s">
        <v>455</v>
      </c>
      <c r="L49" s="10" t="s">
        <v>441</v>
      </c>
      <c r="M49" s="281"/>
      <c r="N49" s="393"/>
      <c r="O49" s="10"/>
    </row>
    <row r="50" spans="1:15" ht="28.8" x14ac:dyDescent="0.3">
      <c r="A50" s="291"/>
      <c r="B50" s="292"/>
      <c r="C50" s="10"/>
      <c r="D50" s="373"/>
      <c r="E50" s="309"/>
      <c r="F50" s="329" t="s">
        <v>337</v>
      </c>
      <c r="G50" s="281"/>
      <c r="H50" s="18"/>
      <c r="I50" s="10"/>
      <c r="J50" s="299" t="s">
        <v>463</v>
      </c>
      <c r="K50" s="323" t="s">
        <v>456</v>
      </c>
      <c r="L50" s="10" t="s">
        <v>442</v>
      </c>
      <c r="M50" s="281"/>
      <c r="N50" s="393"/>
      <c r="O50" s="10"/>
    </row>
    <row r="51" spans="1:15" x14ac:dyDescent="0.3">
      <c r="A51" s="291"/>
      <c r="B51" s="292"/>
      <c r="C51" s="10"/>
      <c r="D51" s="373"/>
      <c r="E51" s="309"/>
      <c r="F51" s="375" t="s">
        <v>338</v>
      </c>
      <c r="G51" s="281"/>
      <c r="H51" s="18"/>
      <c r="I51" s="10"/>
      <c r="J51" s="9" t="s">
        <v>464</v>
      </c>
      <c r="K51" s="18"/>
      <c r="L51" s="10" t="s">
        <v>443</v>
      </c>
      <c r="M51" s="281"/>
      <c r="N51" s="393"/>
      <c r="O51" s="10"/>
    </row>
    <row r="52" spans="1:15" ht="28.8" x14ac:dyDescent="0.3">
      <c r="A52" s="291"/>
      <c r="B52" s="292"/>
      <c r="C52" s="10"/>
      <c r="D52" s="373"/>
      <c r="E52" s="309"/>
      <c r="F52" s="316" t="s">
        <v>339</v>
      </c>
      <c r="G52" s="281"/>
      <c r="H52" s="18"/>
      <c r="I52" s="10"/>
      <c r="J52" s="365" t="s">
        <v>465</v>
      </c>
      <c r="K52" s="361"/>
      <c r="L52" s="362" t="s">
        <v>445</v>
      </c>
      <c r="M52" s="281"/>
      <c r="N52" s="393"/>
      <c r="O52" s="10"/>
    </row>
    <row r="53" spans="1:15" x14ac:dyDescent="0.3">
      <c r="A53" s="291"/>
      <c r="B53" s="292"/>
      <c r="C53" s="10"/>
      <c r="D53" s="373"/>
      <c r="E53" s="309"/>
      <c r="F53" s="314" t="s">
        <v>340</v>
      </c>
      <c r="G53" s="281"/>
      <c r="H53" s="18"/>
      <c r="I53" s="10"/>
      <c r="J53" s="478" t="s">
        <v>466</v>
      </c>
      <c r="K53" s="479"/>
      <c r="L53" s="479"/>
      <c r="M53" s="427" t="s">
        <v>562</v>
      </c>
      <c r="N53" s="428"/>
      <c r="O53" s="429"/>
    </row>
    <row r="54" spans="1:15" x14ac:dyDescent="0.3">
      <c r="A54" s="291"/>
      <c r="B54" s="292"/>
      <c r="C54" s="10"/>
      <c r="D54" s="373"/>
      <c r="E54" s="309"/>
      <c r="F54" s="328" t="s">
        <v>341</v>
      </c>
      <c r="G54" s="281"/>
      <c r="H54" s="18"/>
      <c r="I54" s="10"/>
      <c r="J54" s="368" t="s">
        <v>467</v>
      </c>
      <c r="K54" s="363" t="s">
        <v>476</v>
      </c>
      <c r="L54" s="347" t="s">
        <v>489</v>
      </c>
      <c r="M54" s="398" t="s">
        <v>563</v>
      </c>
      <c r="N54" s="378" t="s">
        <v>564</v>
      </c>
      <c r="O54" s="355" t="s">
        <v>566</v>
      </c>
    </row>
    <row r="55" spans="1:15" x14ac:dyDescent="0.3">
      <c r="A55" s="291"/>
      <c r="B55" s="292"/>
      <c r="C55" s="10"/>
      <c r="D55" s="373"/>
      <c r="E55" s="309"/>
      <c r="F55" s="319" t="s">
        <v>342</v>
      </c>
      <c r="G55" s="281"/>
      <c r="H55" s="18"/>
      <c r="I55" s="10"/>
      <c r="J55" s="304" t="s">
        <v>468</v>
      </c>
      <c r="K55" s="308" t="s">
        <v>477</v>
      </c>
      <c r="L55" s="307" t="s">
        <v>490</v>
      </c>
      <c r="M55" s="400" t="s">
        <v>565</v>
      </c>
      <c r="N55" s="403" t="s">
        <v>568</v>
      </c>
      <c r="O55" s="416" t="s">
        <v>569</v>
      </c>
    </row>
    <row r="56" spans="1:15" ht="28.8" x14ac:dyDescent="0.3">
      <c r="A56" s="291"/>
      <c r="B56" s="292"/>
      <c r="C56" s="10"/>
      <c r="D56" s="373"/>
      <c r="E56" s="309"/>
      <c r="F56" s="312"/>
      <c r="G56" s="281"/>
      <c r="H56" s="18"/>
      <c r="I56" s="10"/>
      <c r="J56" s="288" t="s">
        <v>469</v>
      </c>
      <c r="K56" s="289" t="s">
        <v>478</v>
      </c>
      <c r="L56" s="359" t="s">
        <v>491</v>
      </c>
      <c r="M56" s="401"/>
      <c r="N56" s="404"/>
      <c r="O56" s="417"/>
    </row>
    <row r="57" spans="1:15" ht="43.2" x14ac:dyDescent="0.3">
      <c r="A57" s="291"/>
      <c r="B57" s="292"/>
      <c r="C57" s="10"/>
      <c r="D57" s="373"/>
      <c r="E57" s="309"/>
      <c r="F57" s="303"/>
      <c r="G57" s="281"/>
      <c r="H57" s="18"/>
      <c r="I57" s="10"/>
      <c r="J57" s="288" t="s">
        <v>470</v>
      </c>
      <c r="K57" s="323" t="s">
        <v>479</v>
      </c>
      <c r="L57" s="359" t="s">
        <v>492</v>
      </c>
      <c r="M57" s="401"/>
      <c r="N57" s="404"/>
      <c r="O57" s="417"/>
    </row>
    <row r="58" spans="1:15" ht="72" x14ac:dyDescent="0.3">
      <c r="A58" s="291"/>
      <c r="B58" s="292"/>
      <c r="C58" s="10"/>
      <c r="D58" s="373"/>
      <c r="E58" s="309"/>
      <c r="F58" s="303"/>
      <c r="G58" s="281"/>
      <c r="H58" s="18"/>
      <c r="I58" s="10"/>
      <c r="J58" s="366" t="s">
        <v>471</v>
      </c>
      <c r="K58" s="367" t="s">
        <v>480</v>
      </c>
      <c r="L58" s="359" t="s">
        <v>493</v>
      </c>
      <c r="M58" s="401"/>
      <c r="N58" s="415"/>
      <c r="O58" s="418"/>
    </row>
    <row r="59" spans="1:15" x14ac:dyDescent="0.3">
      <c r="A59" s="291"/>
      <c r="B59" s="292"/>
      <c r="C59" s="10"/>
      <c r="D59" s="373"/>
      <c r="E59" s="309"/>
      <c r="F59" s="303"/>
      <c r="G59" s="281"/>
      <c r="H59" s="18"/>
      <c r="I59" s="10"/>
      <c r="J59" s="281" t="s">
        <v>472</v>
      </c>
      <c r="K59" s="306" t="s">
        <v>481</v>
      </c>
      <c r="L59" s="10" t="s">
        <v>494</v>
      </c>
      <c r="M59" s="399" t="s">
        <v>567</v>
      </c>
      <c r="N59" s="397" t="s">
        <v>571</v>
      </c>
      <c r="O59" s="347" t="s">
        <v>573</v>
      </c>
    </row>
    <row r="60" spans="1:15" x14ac:dyDescent="0.3">
      <c r="A60" s="291"/>
      <c r="B60" s="292"/>
      <c r="C60" s="10"/>
      <c r="D60" s="373"/>
      <c r="E60" s="309"/>
      <c r="F60" s="303"/>
      <c r="G60" s="281"/>
      <c r="H60" s="18"/>
      <c r="I60" s="10"/>
      <c r="J60" s="281" t="s">
        <v>473</v>
      </c>
      <c r="K60" s="306" t="s">
        <v>482</v>
      </c>
      <c r="L60" s="10" t="s">
        <v>495</v>
      </c>
      <c r="M60" s="400" t="s">
        <v>570</v>
      </c>
      <c r="N60" s="420" t="s">
        <v>572</v>
      </c>
      <c r="O60" s="416" t="s">
        <v>574</v>
      </c>
    </row>
    <row r="61" spans="1:15" x14ac:dyDescent="0.3">
      <c r="A61" s="291"/>
      <c r="B61" s="292"/>
      <c r="C61" s="10"/>
      <c r="D61" s="373"/>
      <c r="E61" s="309"/>
      <c r="F61" s="303"/>
      <c r="G61" s="281"/>
      <c r="H61" s="18"/>
      <c r="I61" s="10"/>
      <c r="J61" s="281" t="s">
        <v>474</v>
      </c>
      <c r="K61" s="306" t="s">
        <v>483</v>
      </c>
      <c r="L61" s="10" t="s">
        <v>496</v>
      </c>
      <c r="M61" s="401"/>
      <c r="N61" s="404"/>
      <c r="O61" s="417"/>
    </row>
    <row r="62" spans="1:15" x14ac:dyDescent="0.3">
      <c r="A62" s="291"/>
      <c r="B62" s="292"/>
      <c r="C62" s="10"/>
      <c r="D62" s="373"/>
      <c r="E62" s="309"/>
      <c r="F62" s="303"/>
      <c r="G62" s="281"/>
      <c r="H62" s="18"/>
      <c r="I62" s="10"/>
      <c r="J62" s="281" t="s">
        <v>475</v>
      </c>
      <c r="K62" s="306" t="s">
        <v>484</v>
      </c>
      <c r="L62" s="10"/>
      <c r="M62" s="401"/>
      <c r="N62" s="404"/>
      <c r="O62" s="417"/>
    </row>
    <row r="63" spans="1:15" x14ac:dyDescent="0.3">
      <c r="A63" s="291"/>
      <c r="B63" s="292"/>
      <c r="C63" s="10"/>
      <c r="D63" s="373"/>
      <c r="E63" s="309"/>
      <c r="F63" s="303"/>
      <c r="G63" s="281"/>
      <c r="H63" s="18"/>
      <c r="I63" s="10"/>
      <c r="J63" s="281"/>
      <c r="K63" s="306" t="s">
        <v>485</v>
      </c>
      <c r="L63" s="10"/>
      <c r="M63" s="401"/>
      <c r="N63" s="404"/>
      <c r="O63" s="417"/>
    </row>
    <row r="64" spans="1:15" x14ac:dyDescent="0.3">
      <c r="A64" s="291"/>
      <c r="B64" s="292"/>
      <c r="C64" s="10"/>
      <c r="D64" s="373"/>
      <c r="E64" s="309"/>
      <c r="F64" s="303"/>
      <c r="G64" s="281"/>
      <c r="H64" s="18"/>
      <c r="I64" s="10"/>
      <c r="J64" s="281"/>
      <c r="K64" s="306" t="s">
        <v>486</v>
      </c>
      <c r="L64" s="10"/>
      <c r="M64" s="401"/>
      <c r="N64" s="404"/>
      <c r="O64" s="417"/>
    </row>
    <row r="65" spans="1:15" x14ac:dyDescent="0.3">
      <c r="A65" s="291"/>
      <c r="B65" s="292"/>
      <c r="C65" s="10"/>
      <c r="D65" s="373"/>
      <c r="E65" s="309"/>
      <c r="F65" s="303"/>
      <c r="G65" s="281"/>
      <c r="H65" s="18"/>
      <c r="I65" s="10"/>
      <c r="J65" s="281"/>
      <c r="K65" s="306" t="s">
        <v>487</v>
      </c>
      <c r="L65" s="10"/>
      <c r="M65" s="401"/>
      <c r="N65" s="404"/>
      <c r="O65" s="417"/>
    </row>
    <row r="66" spans="1:15" ht="55.2" customHeight="1" x14ac:dyDescent="0.3">
      <c r="A66" s="291"/>
      <c r="B66" s="292"/>
      <c r="C66" s="10"/>
      <c r="D66" s="373"/>
      <c r="E66" s="309"/>
      <c r="F66" s="303"/>
      <c r="G66" s="281"/>
      <c r="H66" s="18"/>
      <c r="I66" s="10"/>
      <c r="J66" s="281"/>
      <c r="K66" s="306" t="s">
        <v>488</v>
      </c>
      <c r="L66" s="10"/>
      <c r="M66" s="401"/>
      <c r="N66" s="404"/>
      <c r="O66" s="417"/>
    </row>
    <row r="67" spans="1:15" ht="35.4" customHeight="1" x14ac:dyDescent="0.3">
      <c r="A67" s="291"/>
      <c r="B67" s="292"/>
      <c r="C67" s="10"/>
      <c r="D67" s="373"/>
      <c r="E67" s="309"/>
      <c r="F67" s="303"/>
      <c r="G67" s="281"/>
      <c r="H67" s="18"/>
      <c r="I67" s="10"/>
      <c r="J67" s="480" t="s">
        <v>500</v>
      </c>
      <c r="K67" s="481"/>
      <c r="L67" s="10"/>
      <c r="M67" s="419"/>
      <c r="N67" s="404"/>
      <c r="O67" s="418"/>
    </row>
    <row r="68" spans="1:15" x14ac:dyDescent="0.3">
      <c r="A68" s="291"/>
      <c r="B68" s="292"/>
      <c r="C68" s="10"/>
      <c r="D68" s="373"/>
      <c r="E68" s="309"/>
      <c r="F68" s="303"/>
      <c r="G68" s="281"/>
      <c r="H68" s="18"/>
      <c r="I68" s="10"/>
      <c r="J68" s="304" t="s">
        <v>501</v>
      </c>
      <c r="K68" s="370" t="s">
        <v>506</v>
      </c>
      <c r="L68" s="10"/>
      <c r="M68" s="703" t="s">
        <v>575</v>
      </c>
      <c r="N68" s="363" t="s">
        <v>577</v>
      </c>
      <c r="O68" s="10"/>
    </row>
    <row r="69" spans="1:15" x14ac:dyDescent="0.3">
      <c r="A69" s="291"/>
      <c r="B69" s="292"/>
      <c r="C69" s="10"/>
      <c r="D69" s="373"/>
      <c r="E69" s="309"/>
      <c r="F69" s="303"/>
      <c r="G69" s="281"/>
      <c r="H69" s="18"/>
      <c r="I69" s="10"/>
      <c r="J69" s="281" t="s">
        <v>502</v>
      </c>
      <c r="K69" s="306" t="s">
        <v>507</v>
      </c>
      <c r="L69" s="10"/>
      <c r="M69" s="400" t="s">
        <v>576</v>
      </c>
      <c r="N69" s="403" t="s">
        <v>578</v>
      </c>
      <c r="O69" s="10"/>
    </row>
    <row r="70" spans="1:15" x14ac:dyDescent="0.3">
      <c r="A70" s="291"/>
      <c r="B70" s="292"/>
      <c r="C70" s="10"/>
      <c r="D70" s="373"/>
      <c r="E70" s="309"/>
      <c r="F70" s="303"/>
      <c r="G70" s="281"/>
      <c r="H70" s="18"/>
      <c r="I70" s="10"/>
      <c r="J70" s="281" t="s">
        <v>503</v>
      </c>
      <c r="K70" s="306" t="s">
        <v>508</v>
      </c>
      <c r="L70" s="10"/>
      <c r="M70" s="401"/>
      <c r="N70" s="404"/>
      <c r="O70" s="305"/>
    </row>
    <row r="71" spans="1:15" x14ac:dyDescent="0.3">
      <c r="A71" s="291"/>
      <c r="B71" s="292"/>
      <c r="C71" s="10"/>
      <c r="D71" s="373"/>
      <c r="E71" s="309"/>
      <c r="F71" s="303"/>
      <c r="G71" s="281"/>
      <c r="H71" s="18"/>
      <c r="I71" s="10"/>
      <c r="J71" s="281" t="s">
        <v>504</v>
      </c>
      <c r="K71" s="306" t="s">
        <v>509</v>
      </c>
      <c r="L71" s="10"/>
      <c r="M71" s="401"/>
      <c r="N71" s="404"/>
      <c r="O71" s="10"/>
    </row>
    <row r="72" spans="1:15" x14ac:dyDescent="0.3">
      <c r="A72" s="291"/>
      <c r="B72" s="292"/>
      <c r="C72" s="10"/>
      <c r="D72" s="373"/>
      <c r="E72" s="309"/>
      <c r="F72" s="303"/>
      <c r="G72" s="281"/>
      <c r="H72" s="18"/>
      <c r="I72" s="10"/>
      <c r="J72" s="281" t="s">
        <v>505</v>
      </c>
      <c r="K72" s="18"/>
      <c r="L72" s="10"/>
      <c r="M72" s="401"/>
      <c r="N72" s="404"/>
      <c r="O72" s="10"/>
    </row>
    <row r="73" spans="1:15" x14ac:dyDescent="0.3">
      <c r="A73" s="291"/>
      <c r="B73" s="292"/>
      <c r="C73" s="10"/>
      <c r="D73" s="301"/>
      <c r="E73" s="700"/>
      <c r="F73" s="312"/>
      <c r="G73" s="281"/>
      <c r="H73" s="18"/>
      <c r="I73" s="10"/>
      <c r="J73" s="281"/>
      <c r="K73" s="18"/>
      <c r="L73" s="10"/>
      <c r="M73" s="401"/>
      <c r="N73" s="404"/>
      <c r="O73" s="10"/>
    </row>
    <row r="74" spans="1:15" x14ac:dyDescent="0.3">
      <c r="A74" s="291"/>
      <c r="B74" s="292"/>
      <c r="C74" s="10"/>
      <c r="D74" s="301"/>
      <c r="E74" s="700"/>
      <c r="F74" s="312"/>
      <c r="G74" s="281"/>
      <c r="H74" s="18"/>
      <c r="I74" s="10"/>
      <c r="J74" s="281"/>
      <c r="K74" s="18"/>
      <c r="L74" s="10"/>
      <c r="M74" s="401"/>
      <c r="N74" s="404"/>
      <c r="O74" s="10"/>
    </row>
    <row r="75" spans="1:15" x14ac:dyDescent="0.3">
      <c r="A75" s="291"/>
      <c r="B75" s="292"/>
      <c r="C75" s="10"/>
      <c r="D75" s="373"/>
      <c r="E75" s="302"/>
      <c r="F75" s="312"/>
      <c r="G75" s="281"/>
      <c r="H75" s="18"/>
      <c r="I75" s="10"/>
      <c r="J75" s="281"/>
      <c r="K75" s="18"/>
      <c r="L75" s="10"/>
      <c r="M75" s="401"/>
      <c r="N75" s="404"/>
      <c r="O75" s="10"/>
    </row>
    <row r="76" spans="1:15" x14ac:dyDescent="0.3">
      <c r="A76" s="291"/>
      <c r="B76" s="292"/>
      <c r="C76" s="10"/>
      <c r="D76" s="301"/>
      <c r="E76" s="700"/>
      <c r="F76" s="312"/>
      <c r="G76" s="281"/>
      <c r="H76" s="18"/>
      <c r="I76" s="10"/>
      <c r="J76" s="281"/>
      <c r="K76" s="18"/>
      <c r="L76" s="10"/>
      <c r="M76" s="401"/>
      <c r="N76" s="404"/>
      <c r="O76" s="10"/>
    </row>
    <row r="77" spans="1:15" x14ac:dyDescent="0.3">
      <c r="A77" s="291"/>
      <c r="B77" s="292"/>
      <c r="C77" s="10"/>
      <c r="D77" s="301"/>
      <c r="E77" s="701"/>
      <c r="F77" s="702"/>
      <c r="G77" s="281"/>
      <c r="H77" s="18"/>
      <c r="I77" s="10"/>
      <c r="J77" s="281"/>
      <c r="K77" s="18"/>
      <c r="L77" s="10"/>
      <c r="M77" s="401"/>
      <c r="N77" s="404"/>
      <c r="O77" s="10"/>
    </row>
    <row r="78" spans="1:15" ht="45" customHeight="1" thickBot="1" x14ac:dyDescent="0.35">
      <c r="A78" s="291"/>
      <c r="B78" s="292"/>
      <c r="C78" s="10"/>
      <c r="D78" s="510"/>
      <c r="E78" s="511"/>
      <c r="F78" s="512"/>
      <c r="G78" s="282"/>
      <c r="H78" s="285"/>
      <c r="I78" s="277"/>
      <c r="J78" s="282"/>
      <c r="K78" s="285"/>
      <c r="L78" s="277"/>
      <c r="M78" s="402"/>
      <c r="N78" s="405"/>
      <c r="O78" s="10"/>
    </row>
    <row r="79" spans="1:15" x14ac:dyDescent="0.3">
      <c r="A79" s="293">
        <v>2</v>
      </c>
      <c r="B79" s="297" t="s">
        <v>35</v>
      </c>
      <c r="C79" s="21"/>
      <c r="D79" s="504" t="s">
        <v>525</v>
      </c>
      <c r="E79" s="505"/>
      <c r="F79" s="506"/>
      <c r="G79" s="513" t="s">
        <v>534</v>
      </c>
      <c r="H79" s="514"/>
      <c r="I79" s="515"/>
      <c r="J79" s="482" t="s">
        <v>510</v>
      </c>
      <c r="K79" s="483"/>
      <c r="L79" s="484"/>
      <c r="M79" s="691" t="s">
        <v>579</v>
      </c>
      <c r="N79" s="692"/>
      <c r="O79" s="693"/>
    </row>
    <row r="80" spans="1:15" ht="14.4" customHeight="1" x14ac:dyDescent="0.3">
      <c r="A80" s="291"/>
      <c r="B80" s="292"/>
      <c r="C80" s="10"/>
      <c r="D80" s="507" t="s">
        <v>526</v>
      </c>
      <c r="E80" s="508"/>
      <c r="F80" s="509"/>
      <c r="G80" s="516" t="s">
        <v>535</v>
      </c>
      <c r="H80" s="517"/>
      <c r="I80" s="518"/>
      <c r="J80" s="485" t="s">
        <v>511</v>
      </c>
      <c r="K80" s="486"/>
      <c r="L80" s="487"/>
      <c r="M80" s="377" t="s">
        <v>416</v>
      </c>
      <c r="N80" s="695" t="s">
        <v>583</v>
      </c>
      <c r="O80" s="694" t="s">
        <v>588</v>
      </c>
    </row>
    <row r="81" spans="1:15" x14ac:dyDescent="0.3">
      <c r="B81" s="18"/>
      <c r="C81" s="305"/>
      <c r="D81" s="507"/>
      <c r="E81" s="508"/>
      <c r="F81" s="509"/>
      <c r="G81" s="519" t="s">
        <v>536</v>
      </c>
      <c r="H81" s="520"/>
      <c r="I81" s="521"/>
      <c r="J81" s="469" t="s">
        <v>512</v>
      </c>
      <c r="K81" s="470"/>
      <c r="L81" s="470"/>
      <c r="M81" s="281" t="s">
        <v>580</v>
      </c>
      <c r="N81" s="393" t="s">
        <v>584</v>
      </c>
      <c r="O81" s="10" t="s">
        <v>589</v>
      </c>
    </row>
    <row r="82" spans="1:15" x14ac:dyDescent="0.3">
      <c r="A82" s="291"/>
      <c r="B82" s="292"/>
      <c r="C82" s="10"/>
      <c r="D82" s="507"/>
      <c r="E82" s="508"/>
      <c r="F82" s="509"/>
      <c r="G82" s="9"/>
      <c r="H82" s="2"/>
      <c r="I82" s="10"/>
      <c r="J82" s="469" t="s">
        <v>513</v>
      </c>
      <c r="K82" s="470"/>
      <c r="L82" s="471"/>
      <c r="M82" s="281" t="s">
        <v>581</v>
      </c>
      <c r="N82" s="393" t="s">
        <v>585</v>
      </c>
      <c r="O82" s="10" t="s">
        <v>590</v>
      </c>
    </row>
    <row r="83" spans="1:15" x14ac:dyDescent="0.3">
      <c r="A83" s="291"/>
      <c r="B83" s="292"/>
      <c r="C83" s="10"/>
      <c r="D83" s="507"/>
      <c r="E83" s="508"/>
      <c r="F83" s="509"/>
      <c r="G83" s="9"/>
      <c r="H83" s="2"/>
      <c r="I83" s="10"/>
      <c r="J83" s="457" t="s">
        <v>514</v>
      </c>
      <c r="K83" s="488"/>
      <c r="L83" s="489"/>
      <c r="M83" s="281" t="s">
        <v>582</v>
      </c>
      <c r="N83" s="393" t="s">
        <v>586</v>
      </c>
      <c r="O83" s="10" t="s">
        <v>591</v>
      </c>
    </row>
    <row r="84" spans="1:15" x14ac:dyDescent="0.3">
      <c r="A84" s="291"/>
      <c r="B84" s="292"/>
      <c r="C84" s="10"/>
      <c r="D84" s="507"/>
      <c r="E84" s="508"/>
      <c r="F84" s="509"/>
      <c r="G84" s="9"/>
      <c r="H84" s="2"/>
      <c r="I84" s="10"/>
      <c r="J84" s="490"/>
      <c r="K84" s="488"/>
      <c r="L84" s="489"/>
      <c r="M84" s="281"/>
      <c r="N84" s="393" t="s">
        <v>587</v>
      </c>
      <c r="O84" s="10"/>
    </row>
    <row r="85" spans="1:15" x14ac:dyDescent="0.3">
      <c r="A85" s="291"/>
      <c r="B85" s="292"/>
      <c r="C85" s="10"/>
      <c r="D85" s="507"/>
      <c r="E85" s="508"/>
      <c r="F85" s="509"/>
      <c r="G85" s="9"/>
      <c r="H85" s="2"/>
      <c r="I85" s="10"/>
      <c r="J85" s="490"/>
      <c r="K85" s="488"/>
      <c r="L85" s="489"/>
      <c r="M85" s="281"/>
      <c r="N85" s="393"/>
      <c r="O85" s="10"/>
    </row>
    <row r="86" spans="1:15" ht="14.4" customHeight="1" x14ac:dyDescent="0.3">
      <c r="A86" s="291"/>
      <c r="B86" s="292"/>
      <c r="C86" s="10"/>
      <c r="D86" s="507"/>
      <c r="E86" s="508"/>
      <c r="F86" s="509"/>
      <c r="G86" s="9"/>
      <c r="H86" s="2"/>
      <c r="I86" s="10"/>
      <c r="J86" s="457" t="s">
        <v>515</v>
      </c>
      <c r="K86" s="488"/>
      <c r="L86" s="489"/>
      <c r="M86" s="377" t="s">
        <v>592</v>
      </c>
      <c r="N86" s="376" t="s">
        <v>593</v>
      </c>
      <c r="O86" s="694" t="s">
        <v>277</v>
      </c>
    </row>
    <row r="87" spans="1:15" ht="28.8" x14ac:dyDescent="0.3">
      <c r="A87" s="291"/>
      <c r="B87" s="292"/>
      <c r="C87" s="10"/>
      <c r="D87" s="445" t="s">
        <v>527</v>
      </c>
      <c r="E87" s="446"/>
      <c r="F87" s="447"/>
      <c r="G87" s="9"/>
      <c r="H87" s="2"/>
      <c r="I87" s="10"/>
      <c r="J87" s="490"/>
      <c r="K87" s="488"/>
      <c r="L87" s="489"/>
      <c r="M87" s="698" t="s">
        <v>594</v>
      </c>
      <c r="N87" s="322" t="s">
        <v>596</v>
      </c>
      <c r="O87" s="314" t="s">
        <v>599</v>
      </c>
    </row>
    <row r="88" spans="1:15" x14ac:dyDescent="0.3">
      <c r="A88" s="291"/>
      <c r="B88" s="292"/>
      <c r="C88" s="10"/>
      <c r="D88" s="436" t="s">
        <v>528</v>
      </c>
      <c r="E88" s="437"/>
      <c r="F88" s="438"/>
      <c r="G88" s="9"/>
      <c r="H88" s="2"/>
      <c r="I88" s="10"/>
      <c r="J88" s="490"/>
      <c r="K88" s="488"/>
      <c r="L88" s="489"/>
      <c r="M88" s="281" t="s">
        <v>595</v>
      </c>
      <c r="N88" s="322" t="s">
        <v>597</v>
      </c>
      <c r="O88" s="314" t="s">
        <v>600</v>
      </c>
    </row>
    <row r="89" spans="1:15" x14ac:dyDescent="0.3">
      <c r="A89" s="291"/>
      <c r="B89" s="292"/>
      <c r="C89" s="10"/>
      <c r="D89" s="439"/>
      <c r="E89" s="440"/>
      <c r="F89" s="441"/>
      <c r="G89" s="9"/>
      <c r="H89" s="2"/>
      <c r="I89" s="10"/>
      <c r="J89" s="491" t="s">
        <v>516</v>
      </c>
      <c r="K89" s="470"/>
      <c r="L89" s="471"/>
      <c r="M89" s="281" t="s">
        <v>542</v>
      </c>
      <c r="N89" s="322" t="s">
        <v>598</v>
      </c>
      <c r="O89" s="314" t="s">
        <v>601</v>
      </c>
    </row>
    <row r="90" spans="1:15" x14ac:dyDescent="0.3">
      <c r="A90" s="291"/>
      <c r="B90" s="292"/>
      <c r="C90" s="10"/>
      <c r="D90" s="439"/>
      <c r="E90" s="440"/>
      <c r="F90" s="441"/>
      <c r="G90" s="9"/>
      <c r="H90" s="2"/>
      <c r="I90" s="10"/>
      <c r="J90" s="469"/>
      <c r="K90" s="470"/>
      <c r="L90" s="471"/>
      <c r="M90" s="281" t="s">
        <v>542</v>
      </c>
      <c r="N90" s="322"/>
      <c r="O90" s="314" t="s">
        <v>602</v>
      </c>
    </row>
    <row r="91" spans="1:15" x14ac:dyDescent="0.3">
      <c r="A91" s="291"/>
      <c r="B91" s="292"/>
      <c r="C91" s="10"/>
      <c r="D91" s="442"/>
      <c r="E91" s="443"/>
      <c r="F91" s="444"/>
      <c r="G91" s="9"/>
      <c r="H91" s="2"/>
      <c r="I91" s="10"/>
      <c r="J91" s="445" t="s">
        <v>517</v>
      </c>
      <c r="K91" s="446"/>
      <c r="L91" s="447"/>
      <c r="M91" s="281"/>
      <c r="N91" s="393"/>
      <c r="O91" s="314" t="s">
        <v>603</v>
      </c>
    </row>
    <row r="92" spans="1:15" x14ac:dyDescent="0.3">
      <c r="A92" s="291"/>
      <c r="B92" s="292"/>
      <c r="C92" s="10"/>
      <c r="D92" s="445" t="s">
        <v>529</v>
      </c>
      <c r="E92" s="446"/>
      <c r="F92" s="447"/>
      <c r="G92" s="9"/>
      <c r="H92" s="2"/>
      <c r="I92" s="10"/>
      <c r="J92" s="492" t="s">
        <v>520</v>
      </c>
      <c r="K92" s="486"/>
      <c r="L92" s="487"/>
      <c r="M92" s="281"/>
      <c r="N92" s="393"/>
      <c r="O92" s="10"/>
    </row>
    <row r="93" spans="1:15" x14ac:dyDescent="0.3">
      <c r="A93" s="291"/>
      <c r="B93" s="292"/>
      <c r="C93" s="10"/>
      <c r="D93" s="436" t="s">
        <v>530</v>
      </c>
      <c r="E93" s="437"/>
      <c r="F93" s="438"/>
      <c r="G93" s="9"/>
      <c r="H93" s="2"/>
      <c r="I93" s="10"/>
      <c r="J93" s="469"/>
      <c r="K93" s="470"/>
      <c r="L93" s="471"/>
      <c r="M93" s="377" t="s">
        <v>604</v>
      </c>
      <c r="N93" s="376" t="s">
        <v>605</v>
      </c>
      <c r="O93" s="694" t="s">
        <v>606</v>
      </c>
    </row>
    <row r="94" spans="1:15" ht="47.4" customHeight="1" x14ac:dyDescent="0.3">
      <c r="A94" s="291"/>
      <c r="B94" s="292"/>
      <c r="C94" s="10"/>
      <c r="D94" s="439"/>
      <c r="E94" s="440"/>
      <c r="F94" s="441"/>
      <c r="G94" s="9"/>
      <c r="H94" s="2"/>
      <c r="I94" s="10"/>
      <c r="J94" s="493"/>
      <c r="K94" s="494"/>
      <c r="L94" s="495"/>
      <c r="M94" s="698" t="s">
        <v>607</v>
      </c>
      <c r="N94" s="322" t="s">
        <v>608</v>
      </c>
      <c r="O94" s="341" t="s">
        <v>610</v>
      </c>
    </row>
    <row r="95" spans="1:15" ht="14.4" customHeight="1" x14ac:dyDescent="0.3">
      <c r="A95" s="291"/>
      <c r="B95" s="292"/>
      <c r="C95" s="10"/>
      <c r="D95" s="439"/>
      <c r="E95" s="440"/>
      <c r="F95" s="441"/>
      <c r="G95" s="9"/>
      <c r="H95" s="2"/>
      <c r="I95" s="10"/>
      <c r="J95" s="460" t="s">
        <v>519</v>
      </c>
      <c r="K95" s="461"/>
      <c r="L95" s="462"/>
      <c r="M95" s="281"/>
      <c r="N95" s="322" t="s">
        <v>609</v>
      </c>
      <c r="O95" s="10" t="s">
        <v>611</v>
      </c>
    </row>
    <row r="96" spans="1:15" x14ac:dyDescent="0.3">
      <c r="A96" s="291"/>
      <c r="B96" s="292"/>
      <c r="C96" s="10"/>
      <c r="D96" s="439"/>
      <c r="E96" s="440"/>
      <c r="F96" s="441"/>
      <c r="G96" s="9"/>
      <c r="H96" s="2"/>
      <c r="I96" s="10"/>
      <c r="J96" s="457"/>
      <c r="K96" s="458"/>
      <c r="L96" s="459"/>
      <c r="M96" s="281"/>
      <c r="N96" s="393"/>
      <c r="O96" s="10" t="s">
        <v>612</v>
      </c>
    </row>
    <row r="97" spans="1:15" ht="16.2" customHeight="1" x14ac:dyDescent="0.3">
      <c r="A97" s="291"/>
      <c r="B97" s="292"/>
      <c r="C97" s="10"/>
      <c r="D97" s="442"/>
      <c r="E97" s="443"/>
      <c r="F97" s="444"/>
      <c r="G97" s="9"/>
      <c r="H97" s="2"/>
      <c r="I97" s="10"/>
      <c r="J97" s="457"/>
      <c r="K97" s="458"/>
      <c r="L97" s="459"/>
      <c r="M97" s="281"/>
      <c r="N97" s="393"/>
      <c r="O97" s="10"/>
    </row>
    <row r="98" spans="1:15" x14ac:dyDescent="0.3">
      <c r="A98" s="291"/>
      <c r="B98" s="292"/>
      <c r="C98" s="10"/>
      <c r="D98" s="448" t="s">
        <v>531</v>
      </c>
      <c r="E98" s="449"/>
      <c r="F98" s="450"/>
      <c r="G98" s="9"/>
      <c r="H98" s="2"/>
      <c r="I98" s="10"/>
      <c r="J98" s="457"/>
      <c r="K98" s="458"/>
      <c r="L98" s="459"/>
      <c r="M98" s="699" t="s">
        <v>613</v>
      </c>
      <c r="N98" s="696"/>
      <c r="O98" s="697"/>
    </row>
    <row r="99" spans="1:15" x14ac:dyDescent="0.3">
      <c r="A99" s="291"/>
      <c r="B99" s="292"/>
      <c r="C99" s="10"/>
      <c r="D99" s="436" t="s">
        <v>532</v>
      </c>
      <c r="E99" s="437"/>
      <c r="F99" s="438"/>
      <c r="G99" s="9"/>
      <c r="H99" s="2"/>
      <c r="I99" s="10"/>
      <c r="J99" s="457"/>
      <c r="K99" s="458"/>
      <c r="L99" s="459"/>
      <c r="M99" s="315" t="s">
        <v>614</v>
      </c>
      <c r="N99" s="393"/>
      <c r="O99" s="10"/>
    </row>
    <row r="100" spans="1:15" x14ac:dyDescent="0.3">
      <c r="A100" s="291"/>
      <c r="B100" s="292"/>
      <c r="C100" s="10"/>
      <c r="D100" s="439"/>
      <c r="E100" s="440"/>
      <c r="F100" s="441"/>
      <c r="G100" s="9"/>
      <c r="H100" s="2"/>
      <c r="I100" s="10"/>
      <c r="J100" s="457"/>
      <c r="K100" s="458"/>
      <c r="L100" s="459"/>
      <c r="M100" s="288" t="s">
        <v>615</v>
      </c>
      <c r="N100" s="393"/>
      <c r="O100" s="10"/>
    </row>
    <row r="101" spans="1:15" ht="29.4" customHeight="1" x14ac:dyDescent="0.3">
      <c r="A101" s="291"/>
      <c r="B101" s="292"/>
      <c r="C101" s="10"/>
      <c r="D101" s="439"/>
      <c r="E101" s="440"/>
      <c r="F101" s="441"/>
      <c r="G101" s="9"/>
      <c r="H101" s="2"/>
      <c r="I101" s="10"/>
      <c r="J101" s="457"/>
      <c r="K101" s="458"/>
      <c r="L101" s="459"/>
      <c r="M101" s="288" t="s">
        <v>616</v>
      </c>
      <c r="N101" s="393"/>
      <c r="O101" s="10"/>
    </row>
    <row r="102" spans="1:15" ht="24.6" customHeight="1" x14ac:dyDescent="0.3">
      <c r="A102" s="291"/>
      <c r="B102" s="292"/>
      <c r="C102" s="10"/>
      <c r="D102" s="442"/>
      <c r="E102" s="443"/>
      <c r="F102" s="444"/>
      <c r="G102" s="9"/>
      <c r="H102" s="2"/>
      <c r="I102" s="10"/>
      <c r="J102" s="460" t="s">
        <v>518</v>
      </c>
      <c r="K102" s="461"/>
      <c r="L102" s="462"/>
      <c r="M102" s="288" t="s">
        <v>617</v>
      </c>
      <c r="N102" s="393"/>
      <c r="O102" s="10"/>
    </row>
    <row r="103" spans="1:15" ht="17.399999999999999" customHeight="1" x14ac:dyDescent="0.3">
      <c r="A103" s="291"/>
      <c r="B103" s="292"/>
      <c r="C103" s="10"/>
      <c r="D103" s="301"/>
      <c r="E103" s="302"/>
      <c r="F103" s="303"/>
      <c r="G103" s="9"/>
      <c r="H103" s="2"/>
      <c r="I103" s="10"/>
      <c r="J103" s="457"/>
      <c r="K103" s="458"/>
      <c r="L103" s="459"/>
      <c r="M103" s="288" t="s">
        <v>618</v>
      </c>
      <c r="N103" s="393"/>
      <c r="O103" s="10"/>
    </row>
    <row r="104" spans="1:15" ht="10.8" customHeight="1" x14ac:dyDescent="0.3">
      <c r="A104" s="291"/>
      <c r="B104" s="292"/>
      <c r="C104" s="10"/>
      <c r="D104" s="301"/>
      <c r="E104" s="302"/>
      <c r="F104" s="303"/>
      <c r="G104" s="9"/>
      <c r="H104" s="2"/>
      <c r="I104" s="10"/>
      <c r="J104" s="457"/>
      <c r="K104" s="458"/>
      <c r="L104" s="459"/>
      <c r="M104" s="281"/>
      <c r="N104" s="393"/>
      <c r="O104" s="10"/>
    </row>
    <row r="105" spans="1:15" ht="19.2" customHeight="1" x14ac:dyDescent="0.3">
      <c r="A105" s="291"/>
      <c r="B105" s="292"/>
      <c r="C105" s="10"/>
      <c r="D105" s="301"/>
      <c r="E105" s="302"/>
      <c r="F105" s="303"/>
      <c r="G105" s="9"/>
      <c r="H105" s="2"/>
      <c r="I105" s="10"/>
      <c r="J105" s="430" t="s">
        <v>521</v>
      </c>
      <c r="K105" s="431"/>
      <c r="L105" s="432"/>
      <c r="M105" s="281"/>
      <c r="N105" s="393"/>
      <c r="O105" s="10"/>
    </row>
    <row r="106" spans="1:15" ht="18" customHeight="1" x14ac:dyDescent="0.3">
      <c r="A106" s="291"/>
      <c r="B106" s="292"/>
      <c r="C106" s="10"/>
      <c r="D106" s="301"/>
      <c r="E106" s="302"/>
      <c r="F106" s="303"/>
      <c r="G106" s="9"/>
      <c r="H106" s="2"/>
      <c r="I106" s="10"/>
      <c r="J106" s="433"/>
      <c r="K106" s="434"/>
      <c r="L106" s="435"/>
      <c r="M106" s="281"/>
      <c r="N106" s="393"/>
      <c r="O106" s="10"/>
    </row>
    <row r="107" spans="1:15" ht="24.6" customHeight="1" x14ac:dyDescent="0.3">
      <c r="A107" s="291"/>
      <c r="B107" s="292"/>
      <c r="C107" s="10"/>
      <c r="D107" s="301"/>
      <c r="E107" s="302"/>
      <c r="F107" s="303"/>
      <c r="G107" s="9"/>
      <c r="H107" s="2"/>
      <c r="I107" s="10"/>
      <c r="J107" s="451" t="s">
        <v>522</v>
      </c>
      <c r="K107" s="452"/>
      <c r="L107" s="453"/>
      <c r="M107" s="281"/>
      <c r="N107" s="393"/>
      <c r="O107" s="10"/>
    </row>
    <row r="108" spans="1:15" ht="24.6" customHeight="1" x14ac:dyDescent="0.3">
      <c r="A108" s="291"/>
      <c r="B108" s="292"/>
      <c r="C108" s="10"/>
      <c r="D108" s="301"/>
      <c r="E108" s="302"/>
      <c r="F108" s="303"/>
      <c r="G108" s="9"/>
      <c r="H108" s="2"/>
      <c r="I108" s="10"/>
      <c r="J108" s="454"/>
      <c r="K108" s="455"/>
      <c r="L108" s="456"/>
      <c r="M108" s="281"/>
      <c r="N108" s="393"/>
      <c r="O108" s="10"/>
    </row>
    <row r="109" spans="1:15" ht="24.6" customHeight="1" x14ac:dyDescent="0.3">
      <c r="A109" s="291"/>
      <c r="B109" s="292"/>
      <c r="C109" s="10"/>
      <c r="D109" s="301"/>
      <c r="E109" s="302"/>
      <c r="F109" s="303"/>
      <c r="G109" s="9"/>
      <c r="H109" s="2"/>
      <c r="I109" s="10"/>
      <c r="J109" s="457" t="s">
        <v>523</v>
      </c>
      <c r="K109" s="458"/>
      <c r="L109" s="459"/>
      <c r="M109" s="281"/>
      <c r="N109" s="393"/>
      <c r="O109" s="10"/>
    </row>
    <row r="110" spans="1:15" ht="15" customHeight="1" x14ac:dyDescent="0.3">
      <c r="A110" s="291"/>
      <c r="B110" s="292"/>
      <c r="C110" s="10"/>
      <c r="D110" s="301"/>
      <c r="E110" s="302"/>
      <c r="F110" s="303"/>
      <c r="G110" s="9"/>
      <c r="H110" s="2"/>
      <c r="I110" s="10"/>
      <c r="J110" s="457"/>
      <c r="K110" s="458"/>
      <c r="L110" s="459"/>
      <c r="M110" s="281"/>
      <c r="N110" s="393"/>
      <c r="O110" s="10"/>
    </row>
    <row r="111" spans="1:15" ht="24.6" customHeight="1" x14ac:dyDescent="0.3">
      <c r="A111" s="291"/>
      <c r="B111" s="292"/>
      <c r="C111" s="10"/>
      <c r="D111" s="301"/>
      <c r="E111" s="302"/>
      <c r="F111" s="303"/>
      <c r="G111" s="9"/>
      <c r="H111" s="2"/>
      <c r="I111" s="10"/>
      <c r="J111" s="460" t="s">
        <v>524</v>
      </c>
      <c r="K111" s="461"/>
      <c r="L111" s="462"/>
      <c r="M111" s="281"/>
      <c r="N111" s="393"/>
      <c r="O111" s="10"/>
    </row>
    <row r="112" spans="1:15" ht="8.4" customHeight="1" x14ac:dyDescent="0.3">
      <c r="A112" s="291"/>
      <c r="B112" s="292"/>
      <c r="C112" s="10"/>
      <c r="D112" s="301"/>
      <c r="E112" s="302"/>
      <c r="F112" s="303"/>
      <c r="G112" s="9"/>
      <c r="H112" s="2"/>
      <c r="I112" s="10"/>
      <c r="J112" s="457"/>
      <c r="K112" s="458"/>
      <c r="L112" s="459"/>
      <c r="M112" s="281"/>
      <c r="N112" s="393"/>
      <c r="O112" s="10"/>
    </row>
    <row r="113" spans="1:17" ht="15" thickBot="1" x14ac:dyDescent="0.35">
      <c r="A113" s="295"/>
      <c r="B113" s="296"/>
      <c r="C113" s="277"/>
      <c r="D113" s="301"/>
      <c r="E113" s="302"/>
      <c r="F113" s="303"/>
      <c r="G113" s="9"/>
      <c r="H113" s="2"/>
      <c r="I113" s="10"/>
      <c r="J113" s="9"/>
      <c r="K113" s="2"/>
      <c r="L113" s="10"/>
      <c r="M113" s="282"/>
      <c r="N113" s="393"/>
      <c r="O113" s="10"/>
    </row>
    <row r="114" spans="1:17" x14ac:dyDescent="0.3">
      <c r="A114" s="290">
        <v>3</v>
      </c>
      <c r="B114" s="297" t="s">
        <v>170</v>
      </c>
      <c r="C114" s="21"/>
      <c r="D114" s="406" t="s">
        <v>178</v>
      </c>
      <c r="E114" s="407"/>
      <c r="F114" s="408"/>
      <c r="G114" s="19"/>
      <c r="H114" s="20"/>
      <c r="I114" s="21"/>
      <c r="J114" s="406" t="s">
        <v>178</v>
      </c>
      <c r="K114" s="407"/>
      <c r="L114" s="408"/>
      <c r="M114" s="406" t="s">
        <v>178</v>
      </c>
      <c r="N114" s="407"/>
      <c r="O114" s="408"/>
    </row>
    <row r="115" spans="1:17" x14ac:dyDescent="0.3">
      <c r="A115" s="291"/>
      <c r="B115" s="292"/>
      <c r="C115" s="10"/>
      <c r="D115" s="409"/>
      <c r="E115" s="410"/>
      <c r="F115" s="411"/>
      <c r="G115" s="9"/>
      <c r="H115" s="313" t="s">
        <v>343</v>
      </c>
      <c r="I115" s="10"/>
      <c r="J115" s="409"/>
      <c r="K115" s="410"/>
      <c r="L115" s="411"/>
      <c r="M115" s="409"/>
      <c r="N115" s="410"/>
      <c r="O115" s="411"/>
    </row>
    <row r="116" spans="1:17" x14ac:dyDescent="0.3">
      <c r="A116" s="291"/>
      <c r="B116" s="292"/>
      <c r="C116" s="10"/>
      <c r="D116" s="409"/>
      <c r="E116" s="410"/>
      <c r="F116" s="411"/>
      <c r="G116" s="9"/>
      <c r="H116" s="313" t="s">
        <v>344</v>
      </c>
      <c r="I116" s="10"/>
      <c r="J116" s="409"/>
      <c r="K116" s="410"/>
      <c r="L116" s="411"/>
      <c r="M116" s="409"/>
      <c r="N116" s="410"/>
      <c r="O116" s="411"/>
    </row>
    <row r="117" spans="1:17" x14ac:dyDescent="0.3">
      <c r="A117" s="291"/>
      <c r="B117" s="292"/>
      <c r="C117" s="10"/>
      <c r="D117" s="409"/>
      <c r="E117" s="410"/>
      <c r="F117" s="411"/>
      <c r="G117" s="9"/>
      <c r="H117" s="313" t="s">
        <v>77</v>
      </c>
      <c r="I117" s="10"/>
      <c r="J117" s="409"/>
      <c r="K117" s="410"/>
      <c r="L117" s="411"/>
      <c r="M117" s="409"/>
      <c r="N117" s="410"/>
      <c r="O117" s="411"/>
    </row>
    <row r="118" spans="1:17" x14ac:dyDescent="0.3">
      <c r="A118" s="291"/>
      <c r="B118" s="292"/>
      <c r="C118" s="10"/>
      <c r="D118" s="409"/>
      <c r="E118" s="410"/>
      <c r="F118" s="411"/>
      <c r="G118" s="9"/>
      <c r="H118" s="313" t="s">
        <v>345</v>
      </c>
      <c r="I118" s="10"/>
      <c r="J118" s="409"/>
      <c r="K118" s="410"/>
      <c r="L118" s="411"/>
      <c r="M118" s="409"/>
      <c r="N118" s="410"/>
      <c r="O118" s="411"/>
    </row>
    <row r="119" spans="1:17" x14ac:dyDescent="0.3">
      <c r="A119" s="291"/>
      <c r="B119" s="292"/>
      <c r="C119" s="10"/>
      <c r="D119" s="409"/>
      <c r="E119" s="410"/>
      <c r="F119" s="411"/>
      <c r="G119" s="9"/>
      <c r="H119" s="313" t="s">
        <v>79</v>
      </c>
      <c r="I119" s="10"/>
      <c r="J119" s="409"/>
      <c r="K119" s="410"/>
      <c r="L119" s="411"/>
      <c r="M119" s="409"/>
      <c r="N119" s="410"/>
      <c r="O119" s="411"/>
    </row>
    <row r="120" spans="1:17" x14ac:dyDescent="0.3">
      <c r="A120" s="291"/>
      <c r="B120" s="292"/>
      <c r="C120" s="10"/>
      <c r="D120" s="409"/>
      <c r="E120" s="410"/>
      <c r="F120" s="411"/>
      <c r="G120" s="9"/>
      <c r="H120" s="313" t="s">
        <v>346</v>
      </c>
      <c r="I120" s="10"/>
      <c r="J120" s="409"/>
      <c r="K120" s="410"/>
      <c r="L120" s="411"/>
      <c r="M120" s="409"/>
      <c r="N120" s="410"/>
      <c r="O120" s="411"/>
    </row>
    <row r="121" spans="1:17" ht="14.4" customHeight="1" x14ac:dyDescent="0.3">
      <c r="A121" s="291"/>
      <c r="B121" s="292"/>
      <c r="C121" s="10"/>
      <c r="D121" s="409"/>
      <c r="E121" s="410"/>
      <c r="F121" s="411"/>
      <c r="G121" s="9"/>
      <c r="H121" s="2"/>
      <c r="I121" s="10"/>
      <c r="J121" s="409"/>
      <c r="K121" s="410"/>
      <c r="L121" s="411"/>
      <c r="M121" s="409"/>
      <c r="N121" s="410"/>
      <c r="O121" s="411"/>
    </row>
    <row r="122" spans="1:17" ht="15" customHeight="1" thickBot="1" x14ac:dyDescent="0.35">
      <c r="A122" s="295"/>
      <c r="B122" s="296"/>
      <c r="C122" s="277"/>
      <c r="D122" s="412"/>
      <c r="E122" s="413"/>
      <c r="F122" s="414"/>
      <c r="G122" s="275"/>
      <c r="H122" s="276"/>
      <c r="I122" s="277"/>
      <c r="J122" s="412"/>
      <c r="K122" s="413"/>
      <c r="L122" s="414"/>
      <c r="M122" s="412"/>
      <c r="N122" s="413"/>
      <c r="O122" s="414"/>
    </row>
    <row r="123" spans="1:17" ht="14.4" customHeight="1" x14ac:dyDescent="0.3">
      <c r="A123" s="298">
        <v>4</v>
      </c>
      <c r="B123" s="274" t="s">
        <v>177</v>
      </c>
      <c r="C123" s="10"/>
      <c r="D123" s="287" t="s">
        <v>171</v>
      </c>
      <c r="E123" s="2"/>
      <c r="F123" s="10"/>
      <c r="G123" s="406" t="s">
        <v>347</v>
      </c>
      <c r="H123" s="407"/>
      <c r="I123" s="408"/>
      <c r="J123" s="406" t="s">
        <v>347</v>
      </c>
      <c r="K123" s="407"/>
      <c r="L123" s="408"/>
      <c r="M123" s="406" t="s">
        <v>347</v>
      </c>
      <c r="N123" s="407"/>
      <c r="O123" s="408"/>
    </row>
    <row r="124" spans="1:17" ht="15" customHeight="1" thickBot="1" x14ac:dyDescent="0.35">
      <c r="A124" s="291"/>
      <c r="B124" s="292"/>
      <c r="C124" s="10"/>
      <c r="D124" s="287" t="s">
        <v>172</v>
      </c>
      <c r="E124" s="2"/>
      <c r="F124" s="10"/>
      <c r="G124" s="409"/>
      <c r="H124" s="410"/>
      <c r="I124" s="411"/>
      <c r="J124" s="409"/>
      <c r="K124" s="410"/>
      <c r="L124" s="411"/>
      <c r="M124" s="409"/>
      <c r="N124" s="410"/>
      <c r="O124" s="411"/>
    </row>
    <row r="125" spans="1:17" ht="43.8" thickBot="1" x14ac:dyDescent="0.35">
      <c r="A125" s="291"/>
      <c r="B125" s="292"/>
      <c r="C125" s="10"/>
      <c r="D125" s="300" t="s">
        <v>173</v>
      </c>
      <c r="E125" s="2"/>
      <c r="F125" s="10"/>
      <c r="G125" s="409"/>
      <c r="H125" s="410"/>
      <c r="I125" s="411"/>
      <c r="J125" s="409"/>
      <c r="K125" s="410"/>
      <c r="L125" s="411"/>
      <c r="M125" s="409"/>
      <c r="N125" s="410"/>
      <c r="O125" s="411"/>
      <c r="Q125" s="392"/>
    </row>
    <row r="126" spans="1:17" ht="100.8" x14ac:dyDescent="0.3">
      <c r="A126" s="291"/>
      <c r="B126" s="292"/>
      <c r="C126" s="10"/>
      <c r="D126" s="299" t="s">
        <v>174</v>
      </c>
      <c r="E126" s="2"/>
      <c r="F126" s="10"/>
      <c r="G126" s="409"/>
      <c r="H126" s="410"/>
      <c r="I126" s="411"/>
      <c r="J126" s="409"/>
      <c r="K126" s="410"/>
      <c r="L126" s="411"/>
      <c r="M126" s="409"/>
      <c r="N126" s="410"/>
      <c r="O126" s="411"/>
    </row>
    <row r="127" spans="1:17" ht="14.4" customHeight="1" x14ac:dyDescent="0.3">
      <c r="A127" s="291"/>
      <c r="B127" s="292"/>
      <c r="C127" s="10"/>
      <c r="D127" s="9" t="s">
        <v>175</v>
      </c>
      <c r="E127" s="2"/>
      <c r="F127" s="10"/>
      <c r="G127" s="409"/>
      <c r="H127" s="410"/>
      <c r="I127" s="411"/>
      <c r="J127" s="409"/>
      <c r="K127" s="410"/>
      <c r="L127" s="411"/>
      <c r="M127" s="409"/>
      <c r="N127" s="410"/>
      <c r="O127" s="411"/>
    </row>
    <row r="128" spans="1:17" ht="52.8" customHeight="1" x14ac:dyDescent="0.3">
      <c r="A128" s="291"/>
      <c r="B128" s="292"/>
      <c r="C128" s="10"/>
      <c r="D128" s="300" t="s">
        <v>176</v>
      </c>
      <c r="E128" s="2"/>
      <c r="F128" s="10"/>
      <c r="G128" s="409"/>
      <c r="H128" s="410"/>
      <c r="I128" s="411"/>
      <c r="J128" s="409"/>
      <c r="K128" s="410"/>
      <c r="L128" s="411"/>
      <c r="M128" s="409"/>
      <c r="N128" s="410"/>
      <c r="O128" s="411"/>
    </row>
    <row r="129" spans="1:15" ht="15" customHeight="1" thickBot="1" x14ac:dyDescent="0.35">
      <c r="A129" s="291"/>
      <c r="B129" s="292"/>
      <c r="C129" s="10"/>
      <c r="D129" s="9"/>
      <c r="E129" s="2"/>
      <c r="F129" s="10"/>
      <c r="G129" s="409"/>
      <c r="H129" s="410"/>
      <c r="I129" s="411"/>
      <c r="J129" s="412"/>
      <c r="K129" s="413"/>
      <c r="L129" s="414"/>
      <c r="M129" s="412"/>
      <c r="N129" s="413"/>
      <c r="O129" s="414"/>
    </row>
    <row r="130" spans="1:15" ht="14.4" customHeight="1" x14ac:dyDescent="0.3">
      <c r="A130" s="293"/>
      <c r="B130" s="294"/>
      <c r="C130" s="21"/>
      <c r="D130" s="19"/>
      <c r="E130" s="20"/>
      <c r="F130" s="21"/>
      <c r="G130" s="19"/>
      <c r="H130" s="20"/>
      <c r="I130" s="21"/>
      <c r="J130" s="9"/>
      <c r="K130" s="2"/>
      <c r="L130" s="10"/>
    </row>
    <row r="131" spans="1:15" ht="14.4" customHeight="1" x14ac:dyDescent="0.3">
      <c r="A131" s="291"/>
      <c r="B131" s="292"/>
      <c r="C131" s="10"/>
      <c r="D131" s="9"/>
      <c r="E131" s="2"/>
      <c r="F131" s="10"/>
      <c r="G131" s="9"/>
      <c r="H131" s="2"/>
      <c r="I131" s="10"/>
      <c r="J131" s="9"/>
      <c r="K131" s="2"/>
      <c r="L131" s="10"/>
    </row>
    <row r="132" spans="1:15" ht="14.4" customHeight="1" x14ac:dyDescent="0.3">
      <c r="A132" s="291"/>
      <c r="B132" s="292"/>
      <c r="C132" s="10"/>
      <c r="D132" s="9"/>
      <c r="E132" s="2"/>
      <c r="F132" s="10"/>
      <c r="G132" s="9"/>
      <c r="H132" s="2"/>
      <c r="I132" s="10"/>
      <c r="J132" s="9"/>
      <c r="K132" s="2"/>
      <c r="L132" s="10"/>
    </row>
    <row r="133" spans="1:15" x14ac:dyDescent="0.3">
      <c r="A133" s="291"/>
      <c r="B133" s="292"/>
      <c r="C133" s="10"/>
      <c r="D133" s="9"/>
      <c r="E133" s="2"/>
      <c r="F133" s="10"/>
      <c r="G133" s="9"/>
      <c r="H133" s="2"/>
      <c r="I133" s="10"/>
      <c r="J133" s="9"/>
      <c r="K133" s="2"/>
      <c r="L133" s="10"/>
    </row>
    <row r="134" spans="1:15" x14ac:dyDescent="0.3">
      <c r="A134" s="291"/>
      <c r="B134" s="292"/>
      <c r="C134" s="10"/>
      <c r="D134" s="9"/>
      <c r="E134" s="2"/>
      <c r="F134" s="10"/>
      <c r="G134" s="9"/>
      <c r="H134" s="2"/>
      <c r="I134" s="10"/>
      <c r="J134" s="9"/>
      <c r="K134" s="2"/>
      <c r="L134" s="10"/>
    </row>
    <row r="135" spans="1:15" x14ac:dyDescent="0.3">
      <c r="A135" s="291"/>
      <c r="B135" s="292"/>
      <c r="C135" s="10"/>
      <c r="D135" s="9"/>
      <c r="E135" s="2"/>
      <c r="F135" s="10"/>
      <c r="G135" s="9"/>
      <c r="H135" s="2"/>
      <c r="I135" s="10"/>
      <c r="J135" s="9"/>
      <c r="K135" s="2"/>
      <c r="L135" s="10"/>
    </row>
    <row r="136" spans="1:15" x14ac:dyDescent="0.3">
      <c r="A136" s="291"/>
      <c r="B136" s="292"/>
      <c r="C136" s="10"/>
      <c r="D136" s="9"/>
      <c r="E136" s="2"/>
      <c r="F136" s="10"/>
      <c r="G136" s="9"/>
      <c r="H136" s="2"/>
      <c r="I136" s="10"/>
      <c r="J136" s="9"/>
      <c r="K136" s="2"/>
      <c r="L136" s="10"/>
    </row>
    <row r="137" spans="1:15" x14ac:dyDescent="0.3">
      <c r="A137" s="291"/>
      <c r="B137" s="292"/>
      <c r="C137" s="10"/>
      <c r="D137" s="9"/>
      <c r="E137" s="2"/>
      <c r="F137" s="10"/>
      <c r="G137" s="9"/>
      <c r="H137" s="2"/>
      <c r="I137" s="10"/>
      <c r="J137" s="9"/>
      <c r="K137" s="2"/>
      <c r="L137" s="10"/>
    </row>
    <row r="138" spans="1:15" x14ac:dyDescent="0.3">
      <c r="A138" s="291"/>
      <c r="B138" s="292"/>
      <c r="C138" s="10"/>
      <c r="D138" s="9"/>
      <c r="E138" s="2"/>
      <c r="F138" s="10"/>
      <c r="G138" s="9"/>
      <c r="H138" s="2"/>
      <c r="I138" s="10"/>
      <c r="J138" s="9"/>
      <c r="K138" s="2"/>
      <c r="L138" s="10"/>
    </row>
    <row r="139" spans="1:15" x14ac:dyDescent="0.3">
      <c r="A139" s="291"/>
      <c r="B139" s="292"/>
      <c r="C139" s="10"/>
      <c r="D139" s="9"/>
      <c r="E139" s="2"/>
      <c r="F139" s="10"/>
      <c r="G139" s="9"/>
      <c r="H139" s="2"/>
      <c r="I139" s="10"/>
      <c r="J139" s="9"/>
      <c r="K139" s="2"/>
      <c r="L139" s="10"/>
    </row>
    <row r="140" spans="1:15" x14ac:dyDescent="0.3">
      <c r="A140" s="291"/>
      <c r="B140" s="292"/>
      <c r="C140" s="10"/>
      <c r="D140" s="9"/>
      <c r="E140" s="2"/>
      <c r="F140" s="10"/>
      <c r="G140" s="9"/>
      <c r="H140" s="2"/>
      <c r="I140" s="10"/>
      <c r="J140" s="9"/>
      <c r="K140" s="2"/>
      <c r="L140" s="10"/>
    </row>
    <row r="141" spans="1:15" x14ac:dyDescent="0.3">
      <c r="A141" s="291"/>
      <c r="B141" s="292"/>
      <c r="C141" s="10"/>
      <c r="D141" s="9"/>
      <c r="E141" s="2"/>
      <c r="F141" s="10"/>
      <c r="G141" s="9"/>
      <c r="H141" s="2"/>
      <c r="I141" s="10"/>
      <c r="J141" s="9"/>
      <c r="K141" s="2"/>
      <c r="L141" s="10"/>
    </row>
    <row r="142" spans="1:15" x14ac:dyDescent="0.3">
      <c r="A142" s="291"/>
      <c r="B142" s="292"/>
      <c r="C142" s="10"/>
      <c r="D142" s="9"/>
      <c r="E142" s="2"/>
      <c r="F142" s="10"/>
      <c r="G142" s="9"/>
      <c r="H142" s="2"/>
      <c r="I142" s="10"/>
      <c r="J142" s="9"/>
      <c r="K142" s="2"/>
      <c r="L142" s="10"/>
    </row>
    <row r="143" spans="1:15" x14ac:dyDescent="0.3">
      <c r="A143" s="291"/>
      <c r="B143" s="292"/>
      <c r="C143" s="10"/>
      <c r="D143" s="9"/>
      <c r="E143" s="2"/>
      <c r="F143" s="10"/>
      <c r="G143" s="9"/>
      <c r="H143" s="2"/>
      <c r="I143" s="10"/>
      <c r="J143" s="9"/>
      <c r="K143" s="2"/>
      <c r="L143" s="10"/>
    </row>
    <row r="144" spans="1:15" x14ac:dyDescent="0.3">
      <c r="A144" s="291"/>
      <c r="B144" s="292"/>
      <c r="C144" s="10"/>
      <c r="D144" s="9"/>
      <c r="E144" s="2"/>
      <c r="F144" s="10"/>
      <c r="G144" s="9"/>
      <c r="H144" s="2"/>
      <c r="I144" s="10"/>
      <c r="J144" s="9"/>
      <c r="K144" s="2"/>
      <c r="L144" s="10"/>
    </row>
    <row r="145" spans="1:12" ht="15" thickBot="1" x14ac:dyDescent="0.35">
      <c r="A145" s="295"/>
      <c r="B145" s="296"/>
      <c r="C145" s="277"/>
      <c r="D145" s="275"/>
      <c r="E145" s="276"/>
      <c r="F145" s="277"/>
      <c r="G145" s="275"/>
      <c r="H145" s="276"/>
      <c r="I145" s="277"/>
      <c r="J145" s="275"/>
      <c r="K145" s="276"/>
      <c r="L145" s="277"/>
    </row>
  </sheetData>
  <mergeCells count="71">
    <mergeCell ref="B8:C8"/>
    <mergeCell ref="B9:C9"/>
    <mergeCell ref="D11:F11"/>
    <mergeCell ref="A4:C4"/>
    <mergeCell ref="A5:C7"/>
    <mergeCell ref="D5:F7"/>
    <mergeCell ref="D8:F8"/>
    <mergeCell ref="D9:F9"/>
    <mergeCell ref="D114:F122"/>
    <mergeCell ref="G8:I8"/>
    <mergeCell ref="G9:I9"/>
    <mergeCell ref="G11:I11"/>
    <mergeCell ref="D13:E13"/>
    <mergeCell ref="D24:E24"/>
    <mergeCell ref="D40:F40"/>
    <mergeCell ref="D79:F79"/>
    <mergeCell ref="D80:F86"/>
    <mergeCell ref="D12:F12"/>
    <mergeCell ref="D78:F78"/>
    <mergeCell ref="G79:I79"/>
    <mergeCell ref="G80:I80"/>
    <mergeCell ref="G81:I81"/>
    <mergeCell ref="J12:L12"/>
    <mergeCell ref="J53:L53"/>
    <mergeCell ref="G12:I12"/>
    <mergeCell ref="J67:K67"/>
    <mergeCell ref="J114:L122"/>
    <mergeCell ref="J79:L79"/>
    <mergeCell ref="J80:L80"/>
    <mergeCell ref="J81:L81"/>
    <mergeCell ref="J82:L82"/>
    <mergeCell ref="J83:L85"/>
    <mergeCell ref="J86:L88"/>
    <mergeCell ref="J89:L90"/>
    <mergeCell ref="J91:L91"/>
    <mergeCell ref="J92:L94"/>
    <mergeCell ref="J95:L101"/>
    <mergeCell ref="J102:L104"/>
    <mergeCell ref="J11:L11"/>
    <mergeCell ref="J8:L8"/>
    <mergeCell ref="J9:L9"/>
    <mergeCell ref="J5:L7"/>
    <mergeCell ref="G5:I7"/>
    <mergeCell ref="G123:I129"/>
    <mergeCell ref="J107:L108"/>
    <mergeCell ref="J109:L110"/>
    <mergeCell ref="J111:L112"/>
    <mergeCell ref="J123:L129"/>
    <mergeCell ref="J105:L106"/>
    <mergeCell ref="D99:F102"/>
    <mergeCell ref="D87:F87"/>
    <mergeCell ref="D88:F91"/>
    <mergeCell ref="D92:F92"/>
    <mergeCell ref="D93:F97"/>
    <mergeCell ref="D98:F98"/>
    <mergeCell ref="M11:O11"/>
    <mergeCell ref="M8:O8"/>
    <mergeCell ref="M9:O9"/>
    <mergeCell ref="M12:O12"/>
    <mergeCell ref="M53:O53"/>
    <mergeCell ref="M69:M78"/>
    <mergeCell ref="N69:N78"/>
    <mergeCell ref="M114:O122"/>
    <mergeCell ref="M123:O129"/>
    <mergeCell ref="M55:M58"/>
    <mergeCell ref="N55:N58"/>
    <mergeCell ref="O55:O58"/>
    <mergeCell ref="M60:M67"/>
    <mergeCell ref="N60:N67"/>
    <mergeCell ref="O60:O67"/>
    <mergeCell ref="M79:O7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CA8CE-126A-4DED-A44D-51AB43E4CCE1}">
  <dimension ref="A1:AB173"/>
  <sheetViews>
    <sheetView showGridLines="0" zoomScale="63" zoomScaleNormal="68" workbookViewId="0">
      <pane xSplit="3" ySplit="7" topLeftCell="D8" activePane="bottomRight" state="frozen"/>
      <selection pane="topRight" activeCell="D1" sqref="D1"/>
      <selection pane="bottomLeft" activeCell="A8" sqref="A8"/>
      <selection pane="bottomRight" activeCell="C21" sqref="C21"/>
    </sheetView>
  </sheetViews>
  <sheetFormatPr defaultRowHeight="14.4" x14ac:dyDescent="0.3"/>
  <cols>
    <col min="1" max="1" width="5.77734375" customWidth="1"/>
    <col min="2" max="2" width="36.33203125" customWidth="1"/>
    <col min="3" max="3" width="20.77734375" customWidth="1"/>
    <col min="4" max="4" width="64.21875" customWidth="1"/>
    <col min="6" max="6" width="11.88671875" customWidth="1"/>
    <col min="7" max="7" width="22.109375" customWidth="1"/>
    <col min="8" max="8" width="25.109375" customWidth="1"/>
    <col min="9" max="9" width="25.21875" customWidth="1"/>
    <col min="10" max="10" width="60.33203125" customWidth="1"/>
    <col min="11" max="11" width="10.5546875" bestFit="1" customWidth="1"/>
    <col min="12" max="12" width="12" customWidth="1"/>
    <col min="13" max="13" width="31.44140625" customWidth="1"/>
    <col min="14" max="14" width="34" customWidth="1"/>
    <col min="15" max="15" width="31.77734375" customWidth="1"/>
    <col min="16" max="16" width="47.109375" customWidth="1"/>
    <col min="17" max="17" width="8.77734375" customWidth="1"/>
    <col min="18" max="18" width="12.109375" customWidth="1"/>
    <col min="19" max="19" width="24.109375" customWidth="1"/>
    <col min="20" max="20" width="30.88671875" customWidth="1"/>
    <col min="21" max="21" width="31.21875" customWidth="1"/>
    <col min="22" max="22" width="59.5546875" customWidth="1"/>
    <col min="23" max="23" width="8" customWidth="1"/>
    <col min="24" max="24" width="12.77734375" customWidth="1"/>
    <col min="25" max="25" width="20.33203125" customWidth="1"/>
    <col min="26" max="26" width="27" customWidth="1"/>
    <col min="27" max="27" width="32.77734375" customWidth="1"/>
  </cols>
  <sheetData>
    <row r="1" spans="1:27" x14ac:dyDescent="0.3">
      <c r="A1" s="19"/>
      <c r="B1" s="20"/>
      <c r="C1" s="21"/>
      <c r="D1" s="19"/>
      <c r="E1" s="20"/>
      <c r="F1" s="20"/>
      <c r="G1" s="20"/>
      <c r="H1" s="20"/>
      <c r="I1" s="21"/>
      <c r="J1" s="20"/>
      <c r="K1" s="20"/>
      <c r="L1" s="20"/>
      <c r="M1" s="20"/>
      <c r="N1" s="20"/>
      <c r="O1" s="21"/>
      <c r="P1" s="20"/>
      <c r="Q1" s="20"/>
      <c r="R1" s="20"/>
      <c r="S1" s="20"/>
      <c r="T1" s="20"/>
      <c r="U1" s="21"/>
      <c r="V1" s="20"/>
      <c r="W1" s="20"/>
      <c r="X1" s="20"/>
      <c r="Y1" s="20"/>
      <c r="Z1" s="20"/>
      <c r="AA1" s="21"/>
    </row>
    <row r="2" spans="1:27" ht="21" customHeight="1" x14ac:dyDescent="0.3">
      <c r="A2" s="9"/>
      <c r="B2" s="2"/>
      <c r="C2" s="254" t="s">
        <v>99</v>
      </c>
      <c r="D2" s="199" t="s">
        <v>121</v>
      </c>
      <c r="E2" s="2"/>
      <c r="F2" s="2"/>
      <c r="G2" s="2"/>
      <c r="H2" s="2"/>
      <c r="I2" s="10"/>
      <c r="J2" s="191" t="s">
        <v>122</v>
      </c>
      <c r="K2" s="2"/>
      <c r="L2" s="2"/>
      <c r="M2" s="2"/>
      <c r="N2" s="2"/>
      <c r="O2" s="10"/>
      <c r="P2" s="191" t="s">
        <v>124</v>
      </c>
      <c r="Q2" s="2"/>
      <c r="R2" s="2"/>
      <c r="S2" s="2"/>
      <c r="T2" s="2"/>
      <c r="U2" s="10"/>
      <c r="V2" s="191" t="s">
        <v>153</v>
      </c>
      <c r="W2" s="2"/>
      <c r="X2" s="2"/>
      <c r="Y2" s="2"/>
      <c r="Z2" s="2"/>
      <c r="AA2" s="10"/>
    </row>
    <row r="3" spans="1:27" ht="35.4" customHeight="1" x14ac:dyDescent="0.3">
      <c r="A3" s="9"/>
      <c r="B3" s="2"/>
      <c r="C3" s="254" t="s">
        <v>3</v>
      </c>
      <c r="D3" s="251"/>
      <c r="E3" s="252"/>
      <c r="F3" s="252"/>
      <c r="G3" s="252"/>
      <c r="H3" s="252"/>
      <c r="I3" s="253"/>
      <c r="J3" s="191" t="s">
        <v>123</v>
      </c>
      <c r="K3" s="2"/>
      <c r="L3" s="2"/>
      <c r="M3" s="2"/>
      <c r="N3" s="2"/>
      <c r="O3" s="10"/>
      <c r="P3" s="255" t="s">
        <v>154</v>
      </c>
      <c r="Q3" s="2"/>
      <c r="R3" s="2"/>
      <c r="S3" s="2"/>
      <c r="T3" s="2"/>
      <c r="U3" s="10"/>
      <c r="V3" s="255" t="s">
        <v>155</v>
      </c>
      <c r="W3" s="2"/>
      <c r="X3" s="2"/>
      <c r="Y3" s="2"/>
      <c r="Z3" s="2"/>
      <c r="AA3" s="10"/>
    </row>
    <row r="4" spans="1:27" ht="22.2" customHeight="1" x14ac:dyDescent="0.4">
      <c r="A4" s="673" t="s">
        <v>61</v>
      </c>
      <c r="B4" s="674"/>
      <c r="C4" s="675"/>
      <c r="D4" s="9"/>
      <c r="E4" s="2"/>
      <c r="F4" s="2"/>
      <c r="G4" s="2"/>
      <c r="H4" s="2"/>
      <c r="I4" s="10"/>
      <c r="J4" s="2"/>
      <c r="K4" s="2"/>
      <c r="L4" s="2"/>
      <c r="M4" s="2"/>
      <c r="N4" s="2"/>
      <c r="O4" s="10"/>
      <c r="P4" s="2"/>
      <c r="Q4" s="2"/>
      <c r="R4" s="271" t="s">
        <v>105</v>
      </c>
      <c r="S4" s="272">
        <v>15686</v>
      </c>
      <c r="T4" s="2"/>
      <c r="U4" s="10"/>
      <c r="V4" s="2"/>
      <c r="W4" s="2"/>
      <c r="X4" s="2"/>
      <c r="Y4" s="2"/>
      <c r="Z4" s="2"/>
      <c r="AA4" s="10"/>
    </row>
    <row r="5" spans="1:27" x14ac:dyDescent="0.3">
      <c r="A5" s="86"/>
      <c r="B5" s="87"/>
      <c r="C5" s="22"/>
      <c r="D5" s="9"/>
      <c r="E5" s="2"/>
      <c r="F5" s="2"/>
      <c r="G5" s="2"/>
      <c r="H5" s="2"/>
      <c r="I5" s="10"/>
      <c r="J5" s="2"/>
      <c r="K5" s="2"/>
      <c r="L5" s="2"/>
      <c r="M5" s="2"/>
      <c r="N5" s="2"/>
      <c r="O5" s="10"/>
      <c r="P5" s="2"/>
      <c r="Q5" s="2"/>
      <c r="R5" s="2"/>
      <c r="S5" s="2"/>
      <c r="T5" s="2"/>
      <c r="U5" s="10"/>
      <c r="V5" s="2"/>
      <c r="W5" s="2"/>
      <c r="X5" s="2"/>
      <c r="Y5" s="2"/>
      <c r="Z5" s="2"/>
      <c r="AA5" s="10"/>
    </row>
    <row r="6" spans="1:27" ht="15" thickBot="1" x14ac:dyDescent="0.35">
      <c r="A6" s="23"/>
      <c r="B6" s="24"/>
      <c r="C6" s="25"/>
      <c r="D6" s="26"/>
      <c r="E6" s="26"/>
      <c r="F6" s="26"/>
      <c r="G6" s="26"/>
      <c r="H6" s="26"/>
      <c r="I6" s="26"/>
      <c r="J6" s="273"/>
      <c r="K6" s="26"/>
      <c r="L6" s="26"/>
      <c r="M6" s="26"/>
      <c r="N6" s="26"/>
      <c r="O6" s="26"/>
      <c r="P6" s="273"/>
      <c r="Q6" s="26"/>
      <c r="R6" s="26"/>
      <c r="S6" s="26"/>
      <c r="T6" s="26"/>
      <c r="U6" s="26"/>
      <c r="V6" s="273"/>
      <c r="W6" s="26"/>
      <c r="X6" s="26"/>
      <c r="Y6" s="26"/>
      <c r="Z6" s="26"/>
      <c r="AA6" s="25"/>
    </row>
    <row r="7" spans="1:27" ht="90" customHeight="1" x14ac:dyDescent="0.3">
      <c r="A7" s="591" t="s">
        <v>0</v>
      </c>
      <c r="B7" s="676"/>
      <c r="C7" s="31" t="s">
        <v>8</v>
      </c>
      <c r="D7" s="683"/>
      <c r="E7" s="684"/>
      <c r="F7" s="684"/>
      <c r="G7" s="684"/>
      <c r="H7" s="575"/>
      <c r="I7" s="685"/>
      <c r="J7" s="669"/>
      <c r="K7" s="670"/>
      <c r="L7" s="670"/>
      <c r="M7" s="670"/>
      <c r="N7" s="671"/>
      <c r="O7" s="672"/>
      <c r="P7" s="669"/>
      <c r="Q7" s="670"/>
      <c r="R7" s="670"/>
      <c r="S7" s="670"/>
      <c r="T7" s="670"/>
      <c r="U7" s="672"/>
      <c r="V7" s="466"/>
      <c r="W7" s="467"/>
      <c r="X7" s="467"/>
      <c r="Y7" s="467"/>
      <c r="Z7" s="467"/>
      <c r="AA7" s="468"/>
    </row>
    <row r="8" spans="1:27" ht="15" customHeight="1" x14ac:dyDescent="0.3">
      <c r="A8" s="80"/>
      <c r="B8" s="81"/>
      <c r="C8" s="32" t="s">
        <v>19</v>
      </c>
      <c r="D8" s="641" t="s">
        <v>161</v>
      </c>
      <c r="E8" s="642"/>
      <c r="F8" s="642"/>
      <c r="G8" s="642"/>
      <c r="H8" s="643"/>
      <c r="I8" s="644"/>
      <c r="J8" s="641" t="s">
        <v>14</v>
      </c>
      <c r="K8" s="642"/>
      <c r="L8" s="642"/>
      <c r="M8" s="642"/>
      <c r="N8" s="643"/>
      <c r="O8" s="644"/>
      <c r="P8" s="641" t="s">
        <v>16</v>
      </c>
      <c r="Q8" s="642"/>
      <c r="R8" s="642"/>
      <c r="S8" s="642"/>
      <c r="T8" s="642"/>
      <c r="U8" s="644"/>
      <c r="V8" s="641" t="s">
        <v>18</v>
      </c>
      <c r="W8" s="642"/>
      <c r="X8" s="642"/>
      <c r="Y8" s="642"/>
      <c r="Z8" s="642"/>
      <c r="AA8" s="644"/>
    </row>
    <row r="9" spans="1:27" ht="15.6" x14ac:dyDescent="0.3">
      <c r="A9" s="80"/>
      <c r="B9" s="81"/>
      <c r="C9" s="3" t="s">
        <v>1</v>
      </c>
      <c r="D9" s="641" t="s">
        <v>20</v>
      </c>
      <c r="E9" s="642"/>
      <c r="F9" s="642"/>
      <c r="G9" s="642"/>
      <c r="H9" s="643"/>
      <c r="I9" s="644"/>
      <c r="J9" s="654" t="s">
        <v>21</v>
      </c>
      <c r="K9" s="655"/>
      <c r="L9" s="655"/>
      <c r="M9" s="655"/>
      <c r="N9" s="655"/>
      <c r="O9" s="656"/>
      <c r="P9" s="654" t="s">
        <v>94</v>
      </c>
      <c r="Q9" s="655"/>
      <c r="R9" s="655"/>
      <c r="S9" s="655"/>
      <c r="T9" s="655"/>
      <c r="U9" s="656"/>
      <c r="V9" s="641" t="s">
        <v>125</v>
      </c>
      <c r="W9" s="642"/>
      <c r="X9" s="642"/>
      <c r="Y9" s="642"/>
      <c r="Z9" s="642"/>
      <c r="AA9" s="644"/>
    </row>
    <row r="10" spans="1:27" ht="15.6" x14ac:dyDescent="0.3">
      <c r="A10" s="82"/>
      <c r="B10" s="83"/>
      <c r="C10" s="3" t="s">
        <v>2</v>
      </c>
      <c r="D10" s="686" t="s">
        <v>96</v>
      </c>
      <c r="E10" s="687"/>
      <c r="F10" s="687"/>
      <c r="G10" s="687"/>
      <c r="H10" s="688"/>
      <c r="I10" s="689"/>
      <c r="J10" s="641" t="s">
        <v>95</v>
      </c>
      <c r="K10" s="642"/>
      <c r="L10" s="642"/>
      <c r="M10" s="642"/>
      <c r="N10" s="643"/>
      <c r="O10" s="644"/>
      <c r="P10" s="641" t="s">
        <v>120</v>
      </c>
      <c r="Q10" s="642"/>
      <c r="R10" s="642"/>
      <c r="S10" s="642"/>
      <c r="T10" s="642"/>
      <c r="U10" s="644"/>
      <c r="V10" s="641" t="s">
        <v>126</v>
      </c>
      <c r="W10" s="642"/>
      <c r="X10" s="642"/>
      <c r="Y10" s="642"/>
      <c r="Z10" s="642"/>
      <c r="AA10" s="644"/>
    </row>
    <row r="11" spans="1:27" ht="15.6" x14ac:dyDescent="0.3">
      <c r="A11" s="677" t="s">
        <v>4</v>
      </c>
      <c r="B11" s="678"/>
      <c r="C11" s="3" t="s">
        <v>97</v>
      </c>
      <c r="D11" s="686" t="s">
        <v>6</v>
      </c>
      <c r="E11" s="687"/>
      <c r="F11" s="687"/>
      <c r="G11" s="687"/>
      <c r="H11" s="688"/>
      <c r="I11" s="689"/>
      <c r="J11" s="641" t="s">
        <v>6</v>
      </c>
      <c r="K11" s="642"/>
      <c r="L11" s="642"/>
      <c r="M11" s="642"/>
      <c r="N11" s="643"/>
      <c r="O11" s="644"/>
      <c r="P11" s="641" t="s">
        <v>6</v>
      </c>
      <c r="Q11" s="642"/>
      <c r="R11" s="642"/>
      <c r="S11" s="642"/>
      <c r="T11" s="642"/>
      <c r="U11" s="644"/>
      <c r="V11" s="641" t="s">
        <v>6</v>
      </c>
      <c r="W11" s="642"/>
      <c r="X11" s="642"/>
      <c r="Y11" s="642"/>
      <c r="Z11" s="642"/>
      <c r="AA11" s="644"/>
    </row>
    <row r="12" spans="1:27" ht="15.6" x14ac:dyDescent="0.3">
      <c r="A12" s="679"/>
      <c r="B12" s="680"/>
      <c r="C12" s="3" t="s">
        <v>5</v>
      </c>
      <c r="D12" s="686" t="s">
        <v>7</v>
      </c>
      <c r="E12" s="687"/>
      <c r="F12" s="687"/>
      <c r="G12" s="687"/>
      <c r="H12" s="688"/>
      <c r="I12" s="689"/>
      <c r="J12" s="641" t="s">
        <v>7</v>
      </c>
      <c r="K12" s="642"/>
      <c r="L12" s="642"/>
      <c r="M12" s="642"/>
      <c r="N12" s="643"/>
      <c r="O12" s="644"/>
      <c r="P12" s="641" t="s">
        <v>17</v>
      </c>
      <c r="Q12" s="642"/>
      <c r="R12" s="642"/>
      <c r="S12" s="642"/>
      <c r="T12" s="642"/>
      <c r="U12" s="644"/>
      <c r="V12" s="641" t="s">
        <v>7</v>
      </c>
      <c r="W12" s="642"/>
      <c r="X12" s="642"/>
      <c r="Y12" s="642"/>
      <c r="Z12" s="642"/>
      <c r="AA12" s="644"/>
    </row>
    <row r="13" spans="1:27" ht="15.6" x14ac:dyDescent="0.3">
      <c r="A13" s="679"/>
      <c r="B13" s="680"/>
      <c r="C13" s="3" t="s">
        <v>11</v>
      </c>
      <c r="D13" s="686" t="s">
        <v>25</v>
      </c>
      <c r="E13" s="687"/>
      <c r="F13" s="687"/>
      <c r="G13" s="687"/>
      <c r="H13" s="688"/>
      <c r="I13" s="689"/>
      <c r="J13" s="641" t="s">
        <v>84</v>
      </c>
      <c r="K13" s="642"/>
      <c r="L13" s="642"/>
      <c r="M13" s="642"/>
      <c r="N13" s="643"/>
      <c r="O13" s="644"/>
      <c r="P13" s="641" t="s">
        <v>127</v>
      </c>
      <c r="Q13" s="642"/>
      <c r="R13" s="642"/>
      <c r="S13" s="642"/>
      <c r="T13" s="642"/>
      <c r="U13" s="644"/>
      <c r="V13" s="641" t="s">
        <v>15</v>
      </c>
      <c r="W13" s="642"/>
      <c r="X13" s="642"/>
      <c r="Y13" s="642"/>
      <c r="Z13" s="642"/>
      <c r="AA13" s="644"/>
    </row>
    <row r="14" spans="1:27" x14ac:dyDescent="0.3">
      <c r="A14" s="681"/>
      <c r="B14" s="682"/>
      <c r="C14" s="11"/>
      <c r="D14" s="578"/>
      <c r="E14" s="556"/>
      <c r="F14" s="556"/>
      <c r="G14" s="556"/>
      <c r="H14" s="556"/>
      <c r="I14" s="690"/>
      <c r="J14" s="645"/>
      <c r="K14" s="646"/>
      <c r="L14" s="646"/>
      <c r="M14" s="646"/>
      <c r="N14" s="647"/>
      <c r="O14" s="648"/>
      <c r="P14" s="519"/>
      <c r="Q14" s="520"/>
      <c r="R14" s="520"/>
      <c r="S14" s="520"/>
      <c r="T14" s="520"/>
      <c r="U14" s="521"/>
      <c r="V14" s="519"/>
      <c r="W14" s="520"/>
      <c r="X14" s="520"/>
      <c r="Y14" s="520"/>
      <c r="Z14" s="520"/>
      <c r="AA14" s="521"/>
    </row>
    <row r="15" spans="1:27" ht="41.4" customHeight="1" x14ac:dyDescent="0.3">
      <c r="A15" s="8" t="s">
        <v>10</v>
      </c>
      <c r="B15" s="4" t="s">
        <v>3</v>
      </c>
      <c r="C15" s="6" t="s">
        <v>9</v>
      </c>
      <c r="D15" s="8" t="s">
        <v>12</v>
      </c>
      <c r="E15" s="4" t="s">
        <v>9</v>
      </c>
      <c r="F15" s="4" t="s">
        <v>13</v>
      </c>
      <c r="G15" s="28" t="s">
        <v>23</v>
      </c>
      <c r="H15" s="29" t="s">
        <v>24</v>
      </c>
      <c r="I15" s="29" t="s">
        <v>30</v>
      </c>
      <c r="J15" s="14" t="s">
        <v>12</v>
      </c>
      <c r="K15" s="7" t="s">
        <v>9</v>
      </c>
      <c r="L15" s="7" t="s">
        <v>13</v>
      </c>
      <c r="M15" s="28" t="s">
        <v>23</v>
      </c>
      <c r="N15" s="29" t="s">
        <v>24</v>
      </c>
      <c r="O15" s="29" t="s">
        <v>30</v>
      </c>
      <c r="P15" s="14" t="s">
        <v>12</v>
      </c>
      <c r="Q15" s="7" t="s">
        <v>9</v>
      </c>
      <c r="R15" s="7" t="s">
        <v>13</v>
      </c>
      <c r="S15" s="28" t="s">
        <v>23</v>
      </c>
      <c r="T15" s="29" t="s">
        <v>24</v>
      </c>
      <c r="U15" s="29" t="s">
        <v>30</v>
      </c>
      <c r="V15" s="14" t="s">
        <v>12</v>
      </c>
      <c r="W15" s="7" t="s">
        <v>9</v>
      </c>
      <c r="X15" s="7" t="s">
        <v>13</v>
      </c>
      <c r="Y15" s="28" t="s">
        <v>23</v>
      </c>
      <c r="Z15" s="29" t="s">
        <v>24</v>
      </c>
      <c r="AA15" s="29" t="s">
        <v>30</v>
      </c>
    </row>
    <row r="16" spans="1:27" x14ac:dyDescent="0.3">
      <c r="A16" s="127"/>
      <c r="B16" s="128"/>
      <c r="C16" s="129"/>
      <c r="D16" s="130"/>
      <c r="E16" s="131"/>
      <c r="F16" s="131"/>
      <c r="G16" s="131"/>
      <c r="H16" s="132"/>
      <c r="I16" s="133"/>
      <c r="J16" s="127"/>
      <c r="K16" s="128"/>
      <c r="L16" s="128"/>
      <c r="M16" s="128"/>
      <c r="N16" s="134"/>
      <c r="O16" s="135"/>
      <c r="P16" s="127"/>
      <c r="Q16" s="128"/>
      <c r="R16" s="128"/>
      <c r="S16" s="128"/>
      <c r="T16" s="128"/>
      <c r="U16" s="135"/>
      <c r="V16" s="127"/>
      <c r="W16" s="128"/>
      <c r="X16" s="128"/>
      <c r="Y16" s="128"/>
      <c r="Z16" s="128"/>
      <c r="AA16" s="135"/>
    </row>
    <row r="17" spans="1:28" x14ac:dyDescent="0.3">
      <c r="A17" s="136"/>
      <c r="B17" s="137"/>
      <c r="C17" s="138"/>
      <c r="D17" s="139"/>
      <c r="E17" s="140"/>
      <c r="F17" s="140"/>
      <c r="G17" s="140"/>
      <c r="H17" s="132"/>
      <c r="I17" s="133"/>
      <c r="J17" s="139"/>
      <c r="K17" s="140"/>
      <c r="L17" s="140"/>
      <c r="M17" s="140"/>
      <c r="N17" s="132"/>
      <c r="O17" s="133"/>
      <c r="P17" s="139"/>
      <c r="Q17" s="140"/>
      <c r="R17" s="140"/>
      <c r="S17" s="140"/>
      <c r="T17" s="140"/>
      <c r="U17" s="133"/>
      <c r="V17" s="139"/>
      <c r="W17" s="140"/>
      <c r="X17" s="140"/>
      <c r="Y17" s="140"/>
      <c r="Z17" s="140"/>
      <c r="AA17" s="133"/>
    </row>
    <row r="18" spans="1:28" ht="30" customHeight="1" x14ac:dyDescent="0.3">
      <c r="A18" s="55">
        <v>1</v>
      </c>
      <c r="B18" s="56" t="s">
        <v>29</v>
      </c>
      <c r="C18" s="75">
        <v>1</v>
      </c>
      <c r="D18" s="665" t="s">
        <v>22</v>
      </c>
      <c r="E18" s="666"/>
      <c r="F18" s="666"/>
      <c r="G18" s="666"/>
      <c r="H18" s="667"/>
      <c r="I18" s="668"/>
      <c r="J18" s="606" t="s">
        <v>62</v>
      </c>
      <c r="K18" s="607"/>
      <c r="L18" s="607"/>
      <c r="M18" s="607"/>
      <c r="N18" s="607"/>
      <c r="O18" s="608"/>
      <c r="P18" s="606" t="s">
        <v>103</v>
      </c>
      <c r="Q18" s="607"/>
      <c r="R18" s="607"/>
      <c r="S18" s="607"/>
      <c r="T18" s="607"/>
      <c r="U18" s="608"/>
      <c r="V18" s="603" t="s">
        <v>128</v>
      </c>
      <c r="W18" s="604"/>
      <c r="X18" s="604"/>
      <c r="Y18" s="604"/>
      <c r="Z18" s="604"/>
      <c r="AA18" s="605"/>
    </row>
    <row r="19" spans="1:28" ht="37.799999999999997" customHeight="1" x14ac:dyDescent="0.3">
      <c r="A19" s="15"/>
      <c r="B19" s="17"/>
      <c r="C19" s="113"/>
      <c r="D19" s="43" t="s">
        <v>26</v>
      </c>
      <c r="E19" s="44">
        <v>20</v>
      </c>
      <c r="F19" s="44" t="s">
        <v>27</v>
      </c>
      <c r="G19" s="228">
        <v>33480000</v>
      </c>
      <c r="H19" s="246">
        <f>G19*E19</f>
        <v>669600000</v>
      </c>
      <c r="I19" s="36"/>
      <c r="J19" s="43" t="s">
        <v>63</v>
      </c>
      <c r="K19" s="79">
        <v>5</v>
      </c>
      <c r="L19" s="79" t="s">
        <v>27</v>
      </c>
      <c r="M19" s="96">
        <v>32400000</v>
      </c>
      <c r="N19" s="173">
        <f>M19*K19</f>
        <v>162000000</v>
      </c>
      <c r="O19" s="98"/>
      <c r="P19" s="157" t="s">
        <v>104</v>
      </c>
      <c r="Q19" s="151">
        <v>20</v>
      </c>
      <c r="R19" s="151" t="s">
        <v>27</v>
      </c>
      <c r="S19" s="179">
        <v>1188</v>
      </c>
      <c r="T19" s="187">
        <f>S19*Q19</f>
        <v>23760</v>
      </c>
      <c r="U19" s="180"/>
      <c r="V19" s="256" t="s">
        <v>129</v>
      </c>
      <c r="W19" s="116">
        <v>25</v>
      </c>
      <c r="X19" s="151" t="s">
        <v>131</v>
      </c>
      <c r="Y19" s="153"/>
      <c r="Z19" s="155">
        <v>1250000000</v>
      </c>
      <c r="AA19" s="212"/>
    </row>
    <row r="20" spans="1:28" ht="37.799999999999997" customHeight="1" x14ac:dyDescent="0.3">
      <c r="A20" s="15"/>
      <c r="B20" s="17"/>
      <c r="C20" s="113"/>
      <c r="D20" s="41" t="s">
        <v>28</v>
      </c>
      <c r="E20" s="44">
        <v>11</v>
      </c>
      <c r="F20" s="44" t="s">
        <v>27</v>
      </c>
      <c r="G20" s="228">
        <v>5580000</v>
      </c>
      <c r="H20" s="154">
        <f>G20*E20</f>
        <v>61380000</v>
      </c>
      <c r="I20" s="34"/>
      <c r="J20" s="93" t="s">
        <v>64</v>
      </c>
      <c r="K20" s="79">
        <v>13</v>
      </c>
      <c r="L20" s="79" t="s">
        <v>27</v>
      </c>
      <c r="M20" s="45">
        <v>16800000</v>
      </c>
      <c r="N20" s="153">
        <f>M20*K20</f>
        <v>218400000</v>
      </c>
      <c r="O20" s="94"/>
      <c r="P20" s="156" t="s">
        <v>106</v>
      </c>
      <c r="Q20" s="158">
        <v>1</v>
      </c>
      <c r="R20" s="159" t="s">
        <v>32</v>
      </c>
      <c r="S20" s="181">
        <v>28800</v>
      </c>
      <c r="T20" s="188">
        <f>S20*Q20</f>
        <v>28800</v>
      </c>
      <c r="U20" s="183"/>
      <c r="V20" s="257" t="s">
        <v>130</v>
      </c>
      <c r="W20" s="561"/>
      <c r="X20" s="562"/>
      <c r="Y20" s="562"/>
      <c r="Z20" s="260" t="s">
        <v>132</v>
      </c>
      <c r="AA20" s="261"/>
      <c r="AB20" s="9"/>
    </row>
    <row r="21" spans="1:28" ht="43.2" customHeight="1" x14ac:dyDescent="0.3">
      <c r="A21" s="15"/>
      <c r="B21" s="17"/>
      <c r="C21" s="113"/>
      <c r="D21" s="43" t="s">
        <v>31</v>
      </c>
      <c r="E21" s="30">
        <v>1</v>
      </c>
      <c r="F21" s="151" t="s">
        <v>32</v>
      </c>
      <c r="G21" s="228">
        <v>8370000</v>
      </c>
      <c r="H21" s="154">
        <f>G21*E21</f>
        <v>8370000</v>
      </c>
      <c r="I21" s="34"/>
      <c r="J21" s="651" t="s">
        <v>65</v>
      </c>
      <c r="K21" s="652"/>
      <c r="L21" s="652"/>
      <c r="M21" s="652"/>
      <c r="N21" s="652"/>
      <c r="O21" s="653"/>
      <c r="P21" s="65" t="s">
        <v>107</v>
      </c>
      <c r="Q21" s="158">
        <v>1</v>
      </c>
      <c r="R21" s="159" t="s">
        <v>32</v>
      </c>
      <c r="S21" s="185">
        <v>7188</v>
      </c>
      <c r="T21" s="188">
        <f>S21*Q21</f>
        <v>7188</v>
      </c>
      <c r="U21" s="183"/>
      <c r="V21" s="258"/>
      <c r="W21" s="17"/>
      <c r="X21" s="17"/>
      <c r="Y21" s="153"/>
      <c r="Z21" s="153"/>
      <c r="AA21" s="212"/>
    </row>
    <row r="22" spans="1:28" ht="39" customHeight="1" x14ac:dyDescent="0.3">
      <c r="A22" s="15"/>
      <c r="B22" s="17"/>
      <c r="C22" s="113"/>
      <c r="D22" s="43" t="s">
        <v>33</v>
      </c>
      <c r="E22" s="151">
        <v>50</v>
      </c>
      <c r="F22" s="151" t="s">
        <v>32</v>
      </c>
      <c r="G22" s="228">
        <v>360000</v>
      </c>
      <c r="H22" s="154">
        <f>G22*E22</f>
        <v>18000000</v>
      </c>
      <c r="I22" s="34"/>
      <c r="J22" s="379" t="s">
        <v>66</v>
      </c>
      <c r="K22" s="286">
        <v>18</v>
      </c>
      <c r="L22" s="286" t="s">
        <v>27</v>
      </c>
      <c r="M22" s="52">
        <v>2100000</v>
      </c>
      <c r="N22" s="154">
        <f>M22*K22</f>
        <v>37800000</v>
      </c>
      <c r="O22" s="380"/>
      <c r="P22" s="65" t="s">
        <v>108</v>
      </c>
      <c r="Q22" s="158">
        <v>1</v>
      </c>
      <c r="R22" s="159" t="s">
        <v>32</v>
      </c>
      <c r="S22" s="182">
        <v>11988</v>
      </c>
      <c r="T22" s="189">
        <f>S22*Q22</f>
        <v>11988</v>
      </c>
      <c r="U22" s="186"/>
      <c r="V22" s="222"/>
      <c r="W22" s="17"/>
      <c r="X22" s="17"/>
      <c r="Y22" s="153"/>
      <c r="Z22" s="153"/>
      <c r="AA22" s="212"/>
    </row>
    <row r="23" spans="1:28" ht="39" customHeight="1" x14ac:dyDescent="0.3">
      <c r="A23" s="15"/>
      <c r="B23" s="17"/>
      <c r="C23" s="113"/>
      <c r="D23" s="43" t="s">
        <v>34</v>
      </c>
      <c r="E23" s="46">
        <v>1</v>
      </c>
      <c r="F23" s="151" t="s">
        <v>32</v>
      </c>
      <c r="G23" s="228">
        <v>186000000</v>
      </c>
      <c r="H23" s="184">
        <f>G23*E23</f>
        <v>186000000</v>
      </c>
      <c r="I23" s="34"/>
      <c r="J23" s="649" t="s">
        <v>67</v>
      </c>
      <c r="K23" s="17"/>
      <c r="L23" s="17"/>
      <c r="M23" s="45"/>
      <c r="N23" s="153"/>
      <c r="O23" s="94"/>
      <c r="P23" s="43" t="s">
        <v>109</v>
      </c>
      <c r="Q23" s="594">
        <v>1</v>
      </c>
      <c r="R23" s="594" t="s">
        <v>32</v>
      </c>
      <c r="S23" s="596"/>
      <c r="T23" s="596"/>
      <c r="U23" s="598">
        <v>14347</v>
      </c>
      <c r="V23" s="222"/>
      <c r="W23" s="17"/>
      <c r="X23" s="17"/>
      <c r="Y23" s="153"/>
      <c r="Z23" s="153"/>
      <c r="AA23" s="212"/>
    </row>
    <row r="24" spans="1:28" ht="41.4" customHeight="1" x14ac:dyDescent="0.3">
      <c r="A24" s="15"/>
      <c r="B24" s="17"/>
      <c r="C24" s="113"/>
      <c r="D24" s="190" t="s">
        <v>44</v>
      </c>
      <c r="E24" s="17"/>
      <c r="F24" s="16"/>
      <c r="G24" s="250">
        <f>SUM(G19:G23)</f>
        <v>233790000</v>
      </c>
      <c r="H24" s="247">
        <f>SUM(H19:H23)</f>
        <v>943350000</v>
      </c>
      <c r="I24" s="34"/>
      <c r="J24" s="650"/>
      <c r="K24" s="17"/>
      <c r="L24" s="17"/>
      <c r="M24" s="166"/>
      <c r="N24" s="153"/>
      <c r="O24" s="94"/>
      <c r="P24" s="175" t="s">
        <v>110</v>
      </c>
      <c r="Q24" s="595"/>
      <c r="R24" s="595"/>
      <c r="S24" s="597"/>
      <c r="T24" s="597"/>
      <c r="U24" s="599"/>
      <c r="V24" s="15"/>
      <c r="W24" s="17"/>
      <c r="X24" s="17"/>
      <c r="Y24" s="153"/>
      <c r="Z24" s="153"/>
      <c r="AA24" s="212"/>
    </row>
    <row r="25" spans="1:28" ht="38.4" customHeight="1" x14ac:dyDescent="0.3">
      <c r="A25" s="15"/>
      <c r="B25" s="17"/>
      <c r="C25" s="113"/>
      <c r="D25" s="632"/>
      <c r="E25" s="635"/>
      <c r="F25" s="635"/>
      <c r="G25" s="635"/>
      <c r="H25" s="638"/>
      <c r="I25" s="170"/>
      <c r="J25" s="650"/>
      <c r="K25" s="17"/>
      <c r="L25" s="17"/>
      <c r="M25" s="166"/>
      <c r="N25" s="153"/>
      <c r="O25" s="94"/>
      <c r="P25" s="200" t="s">
        <v>111</v>
      </c>
      <c r="Q25" s="192"/>
      <c r="R25" s="194"/>
      <c r="S25" s="193"/>
      <c r="T25" s="583">
        <f>SUM(T19:T22)+U23</f>
        <v>86083</v>
      </c>
      <c r="U25" s="584"/>
      <c r="V25" s="15"/>
      <c r="W25" s="17"/>
      <c r="X25" s="17"/>
      <c r="Y25" s="153"/>
      <c r="Z25" s="153"/>
      <c r="AA25" s="212"/>
    </row>
    <row r="26" spans="1:28" ht="32.4" customHeight="1" x14ac:dyDescent="0.3">
      <c r="A26" s="15"/>
      <c r="B26" s="17"/>
      <c r="C26" s="113"/>
      <c r="D26" s="633"/>
      <c r="E26" s="636"/>
      <c r="F26" s="636"/>
      <c r="G26" s="636"/>
      <c r="H26" s="639"/>
      <c r="I26" s="34"/>
      <c r="J26" s="152"/>
      <c r="K26" s="17"/>
      <c r="L26" s="17"/>
      <c r="M26" s="166"/>
      <c r="N26" s="153"/>
      <c r="O26" s="94"/>
      <c r="P26" s="197" t="s">
        <v>45</v>
      </c>
      <c r="Q26" s="198">
        <v>0.3</v>
      </c>
      <c r="R26" s="196"/>
      <c r="S26" s="195"/>
      <c r="T26" s="585">
        <f>0.3*T25</f>
        <v>25824.899999999998</v>
      </c>
      <c r="U26" s="586"/>
      <c r="V26" s="15"/>
      <c r="W26" s="17"/>
      <c r="X26" s="17"/>
      <c r="Y26" s="153"/>
      <c r="Z26" s="153"/>
      <c r="AA26" s="212"/>
    </row>
    <row r="27" spans="1:28" ht="25.8" customHeight="1" x14ac:dyDescent="0.3">
      <c r="A27" s="15"/>
      <c r="B27" s="17"/>
      <c r="C27" s="113"/>
      <c r="D27" s="634"/>
      <c r="E27" s="637"/>
      <c r="F27" s="637"/>
      <c r="G27" s="637"/>
      <c r="H27" s="640"/>
      <c r="I27" s="34"/>
      <c r="J27" s="152"/>
      <c r="K27" s="17"/>
      <c r="L27" s="17"/>
      <c r="M27" s="166"/>
      <c r="N27" s="153"/>
      <c r="O27" s="94"/>
      <c r="P27" s="174" t="s">
        <v>111</v>
      </c>
      <c r="Q27" s="600"/>
      <c r="R27" s="601"/>
      <c r="S27" s="602"/>
      <c r="T27" s="587">
        <f>T25-T26</f>
        <v>60258.100000000006</v>
      </c>
      <c r="U27" s="588"/>
      <c r="V27" s="15"/>
      <c r="W27" s="17"/>
      <c r="X27" s="17"/>
      <c r="Y27" s="153"/>
      <c r="Z27" s="153"/>
      <c r="AA27" s="212"/>
    </row>
    <row r="28" spans="1:28" ht="26.4" customHeight="1" x14ac:dyDescent="0.3">
      <c r="A28" s="15"/>
      <c r="B28" s="17"/>
      <c r="C28" s="113"/>
      <c r="D28" s="111" t="s">
        <v>45</v>
      </c>
      <c r="E28" s="112">
        <v>0.05</v>
      </c>
      <c r="F28" s="5"/>
      <c r="G28" s="53"/>
      <c r="H28" s="248">
        <f>0.05*H24</f>
        <v>47167500</v>
      </c>
      <c r="I28" s="34"/>
      <c r="J28" s="152"/>
      <c r="K28" s="17"/>
      <c r="L28" s="17"/>
      <c r="M28" s="166"/>
      <c r="N28" s="153"/>
      <c r="O28" s="94"/>
      <c r="P28" s="1" t="s">
        <v>112</v>
      </c>
      <c r="Q28" s="202">
        <v>1</v>
      </c>
      <c r="R28" s="116" t="s">
        <v>32</v>
      </c>
      <c r="S28" s="206"/>
      <c r="T28" s="211">
        <v>90000000</v>
      </c>
      <c r="U28" s="589"/>
      <c r="V28" s="15"/>
      <c r="W28" s="17"/>
      <c r="X28" s="17"/>
      <c r="Y28" s="153"/>
      <c r="Z28" s="153"/>
      <c r="AA28" s="212"/>
    </row>
    <row r="29" spans="1:28" ht="39" customHeight="1" x14ac:dyDescent="0.3">
      <c r="A29" s="15"/>
      <c r="B29" s="17"/>
      <c r="C29" s="113"/>
      <c r="D29" s="163"/>
      <c r="E29" s="164"/>
      <c r="F29" s="16"/>
      <c r="G29" s="165"/>
      <c r="H29" s="249"/>
      <c r="I29" s="34"/>
      <c r="J29" s="152"/>
      <c r="K29" s="17"/>
      <c r="L29" s="17"/>
      <c r="M29" s="166"/>
      <c r="N29" s="153"/>
      <c r="O29" s="95"/>
      <c r="P29" s="201" t="s">
        <v>113</v>
      </c>
      <c r="Q29" s="203">
        <v>1</v>
      </c>
      <c r="R29" s="209" t="s">
        <v>32</v>
      </c>
      <c r="S29" s="204"/>
      <c r="T29" s="210">
        <v>90000000</v>
      </c>
      <c r="U29" s="590"/>
      <c r="V29" s="15"/>
      <c r="W29" s="17"/>
      <c r="X29" s="17"/>
      <c r="Y29" s="153"/>
      <c r="Z29" s="153"/>
      <c r="AA29" s="212"/>
    </row>
    <row r="30" spans="1:28" ht="26.4" customHeight="1" x14ac:dyDescent="0.3">
      <c r="A30" s="15"/>
      <c r="B30" s="17"/>
      <c r="C30" s="113"/>
      <c r="D30" s="163"/>
      <c r="E30" s="164"/>
      <c r="F30" s="16"/>
      <c r="G30" s="165"/>
      <c r="H30" s="249"/>
      <c r="I30" s="34"/>
      <c r="J30" s="152"/>
      <c r="K30" s="171"/>
      <c r="L30" s="171"/>
      <c r="M30" s="166"/>
      <c r="N30" s="153"/>
      <c r="O30" s="94"/>
      <c r="P30" s="207" t="s">
        <v>116</v>
      </c>
      <c r="Q30" s="176"/>
      <c r="R30" s="178"/>
      <c r="S30" s="177"/>
      <c r="T30" s="221">
        <f>SUM(T28:T29)</f>
        <v>180000000</v>
      </c>
      <c r="U30" s="205"/>
      <c r="V30" s="15"/>
      <c r="W30" s="17"/>
      <c r="X30" s="17"/>
      <c r="Y30" s="153"/>
      <c r="Z30" s="153"/>
      <c r="AA30" s="212"/>
    </row>
    <row r="31" spans="1:28" ht="43.2" customHeight="1" thickBot="1" x14ac:dyDescent="0.35">
      <c r="A31" s="15"/>
      <c r="B31" s="17"/>
      <c r="C31" s="114"/>
      <c r="D31" s="92" t="s">
        <v>46</v>
      </c>
      <c r="E31" s="48"/>
      <c r="F31" s="48"/>
      <c r="G31" s="49"/>
      <c r="H31" s="162">
        <f>H24-H28</f>
        <v>896182500</v>
      </c>
      <c r="I31" s="34"/>
      <c r="J31" s="72" t="s">
        <v>68</v>
      </c>
      <c r="K31" s="100"/>
      <c r="L31" s="101"/>
      <c r="M31" s="102"/>
      <c r="N31" s="162">
        <f>SUM(N19:N22)</f>
        <v>418200000</v>
      </c>
      <c r="O31" s="94"/>
      <c r="P31" s="92" t="s">
        <v>114</v>
      </c>
      <c r="Q31" s="540"/>
      <c r="R31" s="541"/>
      <c r="S31" s="542"/>
      <c r="T31" s="538">
        <f>(T27*S4)+T30</f>
        <v>1125208556.6000001</v>
      </c>
      <c r="U31" s="539"/>
      <c r="V31" s="72" t="s">
        <v>133</v>
      </c>
      <c r="W31" s="558"/>
      <c r="X31" s="559"/>
      <c r="Y31" s="560"/>
      <c r="Z31" s="162">
        <f>Z19</f>
        <v>1250000000</v>
      </c>
      <c r="AA31" s="259"/>
    </row>
    <row r="32" spans="1:28" ht="30.6" customHeight="1" x14ac:dyDescent="0.3">
      <c r="A32" s="57">
        <v>2</v>
      </c>
      <c r="B32" s="58" t="s">
        <v>35</v>
      </c>
      <c r="C32" s="141">
        <v>1</v>
      </c>
      <c r="D32" s="629" t="s">
        <v>36</v>
      </c>
      <c r="E32" s="630"/>
      <c r="F32" s="630"/>
      <c r="G32" s="630"/>
      <c r="H32" s="630"/>
      <c r="I32" s="631"/>
      <c r="J32" s="543" t="s">
        <v>69</v>
      </c>
      <c r="K32" s="544"/>
      <c r="L32" s="544"/>
      <c r="M32" s="544"/>
      <c r="N32" s="544"/>
      <c r="O32" s="545"/>
      <c r="P32" s="591" t="s">
        <v>115</v>
      </c>
      <c r="Q32" s="592"/>
      <c r="R32" s="592"/>
      <c r="S32" s="592"/>
      <c r="T32" s="592"/>
      <c r="U32" s="593"/>
      <c r="V32" s="543" t="s">
        <v>134</v>
      </c>
      <c r="W32" s="544"/>
      <c r="X32" s="544"/>
      <c r="Y32" s="544"/>
      <c r="Z32" s="544"/>
      <c r="AA32" s="545"/>
    </row>
    <row r="33" spans="1:27" ht="34.799999999999997" customHeight="1" x14ac:dyDescent="0.3">
      <c r="A33" s="15"/>
      <c r="B33" s="17"/>
      <c r="C33" s="113"/>
      <c r="D33" s="37" t="s">
        <v>37</v>
      </c>
      <c r="E33" s="662">
        <v>1</v>
      </c>
      <c r="F33" s="660" t="s">
        <v>47</v>
      </c>
      <c r="G33" s="663"/>
      <c r="H33" s="663"/>
      <c r="I33" s="657">
        <v>2450000000</v>
      </c>
      <c r="J33" s="15" t="s">
        <v>70</v>
      </c>
      <c r="K33" s="116">
        <v>4</v>
      </c>
      <c r="L33" s="117" t="s">
        <v>72</v>
      </c>
      <c r="M33" s="52"/>
      <c r="N33" s="119"/>
      <c r="O33" s="212">
        <v>320000000</v>
      </c>
      <c r="P33" s="64" t="s">
        <v>117</v>
      </c>
      <c r="Q33" s="105">
        <v>4</v>
      </c>
      <c r="R33" s="105" t="s">
        <v>72</v>
      </c>
      <c r="S33" s="167"/>
      <c r="T33" s="167"/>
      <c r="U33" s="218">
        <v>892500000</v>
      </c>
      <c r="V33" s="43" t="s">
        <v>135</v>
      </c>
      <c r="W33" s="151">
        <v>100</v>
      </c>
      <c r="X33" s="151" t="s">
        <v>136</v>
      </c>
      <c r="Y33" s="153"/>
      <c r="Z33" s="153"/>
      <c r="AA33" s="262">
        <f>3500000*W33</f>
        <v>350000000</v>
      </c>
    </row>
    <row r="34" spans="1:27" ht="55.8" customHeight="1" x14ac:dyDescent="0.3">
      <c r="A34" s="15"/>
      <c r="B34" s="17"/>
      <c r="C34" s="113"/>
      <c r="D34" s="38" t="s">
        <v>38</v>
      </c>
      <c r="E34" s="661"/>
      <c r="F34" s="661"/>
      <c r="G34" s="664"/>
      <c r="H34" s="664"/>
      <c r="I34" s="658"/>
      <c r="J34" s="115" t="s">
        <v>71</v>
      </c>
      <c r="K34" s="79">
        <v>1</v>
      </c>
      <c r="L34" s="79" t="s">
        <v>32</v>
      </c>
      <c r="M34" s="118"/>
      <c r="N34" s="52"/>
      <c r="O34" s="237">
        <v>100000000</v>
      </c>
      <c r="P34" s="15"/>
      <c r="Q34" s="17"/>
      <c r="R34" s="17"/>
      <c r="S34" s="153"/>
      <c r="T34" s="153"/>
      <c r="U34" s="212"/>
      <c r="V34" s="43" t="s">
        <v>137</v>
      </c>
      <c r="W34" s="151">
        <v>100</v>
      </c>
      <c r="X34" s="151" t="s">
        <v>136</v>
      </c>
      <c r="Y34" s="153"/>
      <c r="Z34" s="153"/>
      <c r="AA34" s="262">
        <f t="shared" ref="AA34:AA39" si="0">2500000*W34</f>
        <v>250000000</v>
      </c>
    </row>
    <row r="35" spans="1:27" ht="25.8" customHeight="1" x14ac:dyDescent="0.3">
      <c r="A35" s="15"/>
      <c r="B35" s="17"/>
      <c r="C35" s="113"/>
      <c r="D35" s="39" t="s">
        <v>26</v>
      </c>
      <c r="E35" s="661"/>
      <c r="F35" s="661"/>
      <c r="G35" s="664"/>
      <c r="H35" s="664"/>
      <c r="I35" s="658"/>
      <c r="J35" s="15"/>
      <c r="K35" s="17"/>
      <c r="L35" s="17"/>
      <c r="M35" s="45"/>
      <c r="N35" s="45"/>
      <c r="O35" s="212"/>
      <c r="P35" s="15"/>
      <c r="Q35" s="17"/>
      <c r="R35" s="17"/>
      <c r="S35" s="153"/>
      <c r="T35" s="153"/>
      <c r="U35" s="212"/>
      <c r="V35" s="43" t="s">
        <v>138</v>
      </c>
      <c r="W35" s="151">
        <v>100</v>
      </c>
      <c r="X35" s="151" t="s">
        <v>136</v>
      </c>
      <c r="Y35" s="153"/>
      <c r="Z35" s="153"/>
      <c r="AA35" s="262">
        <f t="shared" si="0"/>
        <v>250000000</v>
      </c>
    </row>
    <row r="36" spans="1:27" ht="56.4" customHeight="1" x14ac:dyDescent="0.3">
      <c r="A36" s="15"/>
      <c r="B36" s="17"/>
      <c r="C36" s="113"/>
      <c r="D36" s="41" t="s">
        <v>39</v>
      </c>
      <c r="E36" s="661"/>
      <c r="F36" s="661"/>
      <c r="G36" s="664"/>
      <c r="H36" s="664"/>
      <c r="I36" s="658"/>
      <c r="J36" s="15"/>
      <c r="K36" s="17"/>
      <c r="L36" s="17"/>
      <c r="M36" s="45"/>
      <c r="N36" s="45"/>
      <c r="O36" s="212"/>
      <c r="P36" s="15"/>
      <c r="Q36" s="17"/>
      <c r="R36" s="17"/>
      <c r="S36" s="153"/>
      <c r="T36" s="153"/>
      <c r="U36" s="212"/>
      <c r="V36" s="43" t="s">
        <v>139</v>
      </c>
      <c r="W36" s="151">
        <v>100</v>
      </c>
      <c r="X36" s="151" t="s">
        <v>136</v>
      </c>
      <c r="Y36" s="153"/>
      <c r="Z36" s="153"/>
      <c r="AA36" s="262">
        <f t="shared" si="0"/>
        <v>250000000</v>
      </c>
    </row>
    <row r="37" spans="1:27" ht="33.6" customHeight="1" x14ac:dyDescent="0.3">
      <c r="A37" s="15"/>
      <c r="B37" s="17"/>
      <c r="C37" s="113"/>
      <c r="D37" s="40" t="s">
        <v>40</v>
      </c>
      <c r="E37" s="661"/>
      <c r="F37" s="661"/>
      <c r="G37" s="664"/>
      <c r="H37" s="664"/>
      <c r="I37" s="658"/>
      <c r="J37" s="15"/>
      <c r="K37" s="17"/>
      <c r="L37" s="17"/>
      <c r="M37" s="45"/>
      <c r="N37" s="45"/>
      <c r="O37" s="212"/>
      <c r="P37" s="15"/>
      <c r="Q37" s="17"/>
      <c r="R37" s="17"/>
      <c r="S37" s="153"/>
      <c r="T37" s="153"/>
      <c r="U37" s="212"/>
      <c r="V37" s="43" t="s">
        <v>140</v>
      </c>
      <c r="W37" s="151">
        <v>100</v>
      </c>
      <c r="X37" s="151" t="s">
        <v>136</v>
      </c>
      <c r="Y37" s="153"/>
      <c r="Z37" s="153"/>
      <c r="AA37" s="262">
        <f t="shared" si="0"/>
        <v>250000000</v>
      </c>
    </row>
    <row r="38" spans="1:27" ht="45" customHeight="1" x14ac:dyDescent="0.3">
      <c r="A38" s="15"/>
      <c r="B38" s="17"/>
      <c r="C38" s="113"/>
      <c r="D38" s="38" t="s">
        <v>41</v>
      </c>
      <c r="E38" s="661"/>
      <c r="F38" s="661"/>
      <c r="G38" s="664"/>
      <c r="H38" s="664"/>
      <c r="I38" s="658"/>
      <c r="J38" s="15"/>
      <c r="K38" s="17"/>
      <c r="L38" s="17"/>
      <c r="M38" s="45"/>
      <c r="N38" s="45"/>
      <c r="O38" s="212"/>
      <c r="P38" s="15"/>
      <c r="Q38" s="17"/>
      <c r="R38" s="17"/>
      <c r="S38" s="153"/>
      <c r="T38" s="153"/>
      <c r="U38" s="212"/>
      <c r="V38" s="43" t="s">
        <v>141</v>
      </c>
      <c r="W38" s="151">
        <v>100</v>
      </c>
      <c r="X38" s="151" t="s">
        <v>136</v>
      </c>
      <c r="Y38" s="153"/>
      <c r="Z38" s="153"/>
      <c r="AA38" s="262">
        <f t="shared" si="0"/>
        <v>250000000</v>
      </c>
    </row>
    <row r="39" spans="1:27" ht="25.2" customHeight="1" x14ac:dyDescent="0.3">
      <c r="A39" s="15"/>
      <c r="B39" s="17"/>
      <c r="C39" s="113"/>
      <c r="D39" s="42" t="s">
        <v>42</v>
      </c>
      <c r="E39" s="661"/>
      <c r="F39" s="661"/>
      <c r="G39" s="664"/>
      <c r="H39" s="664"/>
      <c r="I39" s="658"/>
      <c r="J39" s="15"/>
      <c r="K39" s="17"/>
      <c r="L39" s="17"/>
      <c r="M39" s="45"/>
      <c r="N39" s="45"/>
      <c r="O39" s="212"/>
      <c r="P39" s="15"/>
      <c r="Q39" s="17"/>
      <c r="R39" s="17"/>
      <c r="S39" s="153"/>
      <c r="T39" s="153"/>
      <c r="U39" s="212"/>
      <c r="V39" s="43" t="s">
        <v>142</v>
      </c>
      <c r="W39" s="151">
        <v>100</v>
      </c>
      <c r="X39" s="151" t="s">
        <v>136</v>
      </c>
      <c r="Y39" s="153"/>
      <c r="Z39" s="153"/>
      <c r="AA39" s="262">
        <f t="shared" si="0"/>
        <v>250000000</v>
      </c>
    </row>
    <row r="40" spans="1:27" x14ac:dyDescent="0.3">
      <c r="A40" s="15"/>
      <c r="B40" s="17"/>
      <c r="C40" s="113"/>
      <c r="D40" s="54" t="s">
        <v>43</v>
      </c>
      <c r="E40" s="661"/>
      <c r="F40" s="661"/>
      <c r="G40" s="664"/>
      <c r="H40" s="664"/>
      <c r="I40" s="659"/>
      <c r="J40" s="15"/>
      <c r="K40" s="17"/>
      <c r="L40" s="17"/>
      <c r="M40" s="45"/>
      <c r="N40" s="45"/>
      <c r="O40" s="212"/>
      <c r="P40" s="15"/>
      <c r="Q40" s="17"/>
      <c r="R40" s="17"/>
      <c r="S40" s="153"/>
      <c r="T40" s="153"/>
      <c r="U40" s="212"/>
      <c r="V40" s="15"/>
      <c r="W40" s="17"/>
      <c r="X40" s="17"/>
      <c r="Y40" s="153"/>
      <c r="Z40" s="153"/>
      <c r="AA40" s="212"/>
    </row>
    <row r="41" spans="1:27" ht="21.6" customHeight="1" x14ac:dyDescent="0.3">
      <c r="A41" s="15"/>
      <c r="B41" s="17"/>
      <c r="C41" s="113"/>
      <c r="D41" s="120" t="s">
        <v>48</v>
      </c>
      <c r="E41" s="121"/>
      <c r="F41" s="121"/>
      <c r="G41" s="122"/>
      <c r="H41" s="122"/>
      <c r="I41" s="243">
        <f>I33</f>
        <v>2450000000</v>
      </c>
      <c r="J41" s="37" t="s">
        <v>73</v>
      </c>
      <c r="K41" s="16"/>
      <c r="L41" s="16"/>
      <c r="M41" s="97"/>
      <c r="N41" s="97"/>
      <c r="O41" s="217">
        <f>SUM(O33:O34)</f>
        <v>420000000</v>
      </c>
      <c r="P41" s="37" t="s">
        <v>73</v>
      </c>
      <c r="Q41" s="16"/>
      <c r="R41" s="16"/>
      <c r="S41" s="167"/>
      <c r="T41" s="167"/>
      <c r="U41" s="217">
        <f>U33</f>
        <v>892500000</v>
      </c>
      <c r="V41" s="190" t="s">
        <v>143</v>
      </c>
      <c r="W41" s="555"/>
      <c r="X41" s="556"/>
      <c r="Y41" s="556"/>
      <c r="Z41" s="557"/>
      <c r="AA41" s="265">
        <f>SUM(AA33:AA39)</f>
        <v>1850000000</v>
      </c>
    </row>
    <row r="42" spans="1:27" ht="21" customHeight="1" x14ac:dyDescent="0.3">
      <c r="A42" s="15"/>
      <c r="B42" s="17"/>
      <c r="C42" s="113"/>
      <c r="D42" s="123" t="s">
        <v>45</v>
      </c>
      <c r="E42" s="124">
        <v>0.1</v>
      </c>
      <c r="F42" s="125"/>
      <c r="G42" s="126"/>
      <c r="H42" s="126"/>
      <c r="I42" s="244">
        <f>0.1*I41</f>
        <v>245000000</v>
      </c>
      <c r="J42" s="15"/>
      <c r="K42" s="17"/>
      <c r="L42" s="17"/>
      <c r="M42" s="45"/>
      <c r="N42" s="45"/>
      <c r="O42" s="94"/>
      <c r="P42" s="15"/>
      <c r="Q42" s="17"/>
      <c r="R42" s="17"/>
      <c r="S42" s="153"/>
      <c r="T42" s="153"/>
      <c r="U42" s="212"/>
      <c r="V42" s="163" t="s">
        <v>45</v>
      </c>
      <c r="W42" s="555"/>
      <c r="X42" s="556"/>
      <c r="Y42" s="556"/>
      <c r="Z42" s="557"/>
      <c r="AA42" s="263">
        <v>100000000</v>
      </c>
    </row>
    <row r="43" spans="1:27" ht="24.6" customHeight="1" thickBot="1" x14ac:dyDescent="0.35">
      <c r="A43" s="59"/>
      <c r="B43" s="17"/>
      <c r="C43" s="114"/>
      <c r="D43" s="39" t="s">
        <v>49</v>
      </c>
      <c r="E43" s="18"/>
      <c r="F43" s="18"/>
      <c r="G43" s="35"/>
      <c r="H43" s="33"/>
      <c r="I43" s="245">
        <f>I41-I42</f>
        <v>2205000000</v>
      </c>
      <c r="J43" s="15"/>
      <c r="K43" s="17"/>
      <c r="L43" s="17"/>
      <c r="M43" s="45"/>
      <c r="N43" s="45"/>
      <c r="O43" s="94"/>
      <c r="P43" s="15"/>
      <c r="Q43" s="60"/>
      <c r="R43" s="60"/>
      <c r="S43" s="215"/>
      <c r="T43" s="215"/>
      <c r="U43" s="216"/>
      <c r="V43" s="72" t="s">
        <v>144</v>
      </c>
      <c r="W43" s="540"/>
      <c r="X43" s="541"/>
      <c r="Y43" s="541"/>
      <c r="Z43" s="542"/>
      <c r="AA43" s="264">
        <f>AA41-AA42</f>
        <v>1750000000</v>
      </c>
    </row>
    <row r="44" spans="1:27" ht="30" customHeight="1" x14ac:dyDescent="0.3">
      <c r="A44" s="62">
        <v>3</v>
      </c>
      <c r="B44" s="58" t="s">
        <v>50</v>
      </c>
      <c r="C44" s="76">
        <v>1</v>
      </c>
      <c r="D44" s="546" t="s">
        <v>98</v>
      </c>
      <c r="E44" s="547"/>
      <c r="F44" s="547"/>
      <c r="G44" s="547"/>
      <c r="H44" s="547"/>
      <c r="I44" s="548"/>
      <c r="J44" s="591" t="s">
        <v>74</v>
      </c>
      <c r="K44" s="592"/>
      <c r="L44" s="592"/>
      <c r="M44" s="592"/>
      <c r="N44" s="592"/>
      <c r="O44" s="593"/>
      <c r="P44" s="563" t="s">
        <v>118</v>
      </c>
      <c r="Q44" s="564"/>
      <c r="R44" s="564"/>
      <c r="S44" s="564"/>
      <c r="T44" s="564"/>
      <c r="U44" s="565"/>
      <c r="V44" s="546" t="s">
        <v>98</v>
      </c>
      <c r="W44" s="547"/>
      <c r="X44" s="547"/>
      <c r="Y44" s="547"/>
      <c r="Z44" s="547"/>
      <c r="AA44" s="548"/>
    </row>
    <row r="45" spans="1:27" x14ac:dyDescent="0.3">
      <c r="A45" s="13"/>
      <c r="B45" s="17"/>
      <c r="C45" s="113"/>
      <c r="D45" s="549"/>
      <c r="E45" s="550"/>
      <c r="F45" s="550"/>
      <c r="G45" s="550"/>
      <c r="H45" s="550"/>
      <c r="I45" s="551"/>
      <c r="J45" s="104" t="s">
        <v>75</v>
      </c>
      <c r="K45" s="105">
        <v>1</v>
      </c>
      <c r="L45" s="105" t="s">
        <v>80</v>
      </c>
      <c r="M45" s="97">
        <v>32274000</v>
      </c>
      <c r="N45" s="231">
        <f>M45</f>
        <v>32274000</v>
      </c>
      <c r="O45" s="98"/>
      <c r="P45" s="566"/>
      <c r="Q45" s="567"/>
      <c r="R45" s="567"/>
      <c r="S45" s="567"/>
      <c r="T45" s="567"/>
      <c r="U45" s="568"/>
      <c r="V45" s="549"/>
      <c r="W45" s="550"/>
      <c r="X45" s="550"/>
      <c r="Y45" s="550"/>
      <c r="Z45" s="550"/>
      <c r="AA45" s="551"/>
    </row>
    <row r="46" spans="1:27" x14ac:dyDescent="0.3">
      <c r="A46" s="13"/>
      <c r="B46" s="17"/>
      <c r="C46" s="113"/>
      <c r="D46" s="549"/>
      <c r="E46" s="550"/>
      <c r="F46" s="550"/>
      <c r="G46" s="550"/>
      <c r="H46" s="550"/>
      <c r="I46" s="551"/>
      <c r="J46" s="15" t="s">
        <v>76</v>
      </c>
      <c r="K46" s="79">
        <v>1</v>
      </c>
      <c r="L46" s="79" t="s">
        <v>80</v>
      </c>
      <c r="M46" s="45">
        <v>28116000</v>
      </c>
      <c r="N46" s="173">
        <f>M46</f>
        <v>28116000</v>
      </c>
      <c r="O46" s="68"/>
      <c r="P46" s="566"/>
      <c r="Q46" s="567"/>
      <c r="R46" s="567"/>
      <c r="S46" s="567"/>
      <c r="T46" s="567"/>
      <c r="U46" s="568"/>
      <c r="V46" s="549"/>
      <c r="W46" s="550"/>
      <c r="X46" s="550"/>
      <c r="Y46" s="550"/>
      <c r="Z46" s="550"/>
      <c r="AA46" s="551"/>
    </row>
    <row r="47" spans="1:27" x14ac:dyDescent="0.3">
      <c r="A47" s="13"/>
      <c r="B47" s="17"/>
      <c r="C47" s="113"/>
      <c r="D47" s="549"/>
      <c r="E47" s="550"/>
      <c r="F47" s="550"/>
      <c r="G47" s="550"/>
      <c r="H47" s="550"/>
      <c r="I47" s="551"/>
      <c r="J47" s="15" t="s">
        <v>77</v>
      </c>
      <c r="K47" s="79">
        <v>2</v>
      </c>
      <c r="L47" s="79" t="s">
        <v>81</v>
      </c>
      <c r="M47" s="45">
        <v>396000</v>
      </c>
      <c r="N47" s="173">
        <f>M47*K47</f>
        <v>792000</v>
      </c>
      <c r="O47" s="68"/>
      <c r="P47" s="566"/>
      <c r="Q47" s="567"/>
      <c r="R47" s="567"/>
      <c r="S47" s="567"/>
      <c r="T47" s="567"/>
      <c r="U47" s="568"/>
      <c r="V47" s="549"/>
      <c r="W47" s="550"/>
      <c r="X47" s="550"/>
      <c r="Y47" s="550"/>
      <c r="Z47" s="550"/>
      <c r="AA47" s="551"/>
    </row>
    <row r="48" spans="1:27" x14ac:dyDescent="0.3">
      <c r="A48" s="13"/>
      <c r="B48" s="17"/>
      <c r="C48" s="113"/>
      <c r="D48" s="549"/>
      <c r="E48" s="550"/>
      <c r="F48" s="550"/>
      <c r="G48" s="550"/>
      <c r="H48" s="550"/>
      <c r="I48" s="551"/>
      <c r="J48" s="15" t="s">
        <v>78</v>
      </c>
      <c r="K48" s="79">
        <v>1</v>
      </c>
      <c r="L48" s="79" t="s">
        <v>82</v>
      </c>
      <c r="M48" s="45">
        <v>6930000</v>
      </c>
      <c r="N48" s="173">
        <f>M48</f>
        <v>6930000</v>
      </c>
      <c r="O48" s="68"/>
      <c r="P48" s="566"/>
      <c r="Q48" s="567"/>
      <c r="R48" s="567"/>
      <c r="S48" s="567"/>
      <c r="T48" s="567"/>
      <c r="U48" s="568"/>
      <c r="V48" s="549"/>
      <c r="W48" s="550"/>
      <c r="X48" s="550"/>
      <c r="Y48" s="550"/>
      <c r="Z48" s="550"/>
      <c r="AA48" s="551"/>
    </row>
    <row r="49" spans="1:27" x14ac:dyDescent="0.3">
      <c r="A49" s="13"/>
      <c r="B49" s="17"/>
      <c r="C49" s="113"/>
      <c r="D49" s="549"/>
      <c r="E49" s="550"/>
      <c r="F49" s="550"/>
      <c r="G49" s="550"/>
      <c r="H49" s="550"/>
      <c r="I49" s="551"/>
      <c r="J49" s="15" t="s">
        <v>79</v>
      </c>
      <c r="K49" s="79">
        <v>1</v>
      </c>
      <c r="L49" s="79" t="s">
        <v>82</v>
      </c>
      <c r="M49" s="45">
        <v>5280000</v>
      </c>
      <c r="N49" s="173">
        <f>M49</f>
        <v>5280000</v>
      </c>
      <c r="O49" s="68"/>
      <c r="P49" s="566"/>
      <c r="Q49" s="567"/>
      <c r="R49" s="567"/>
      <c r="S49" s="567"/>
      <c r="T49" s="567"/>
      <c r="U49" s="568"/>
      <c r="V49" s="549"/>
      <c r="W49" s="550"/>
      <c r="X49" s="550"/>
      <c r="Y49" s="550"/>
      <c r="Z49" s="550"/>
      <c r="AA49" s="551"/>
    </row>
    <row r="50" spans="1:27" x14ac:dyDescent="0.3">
      <c r="A50" s="13"/>
      <c r="B50" s="17"/>
      <c r="C50" s="113"/>
      <c r="D50" s="549"/>
      <c r="E50" s="550"/>
      <c r="F50" s="550"/>
      <c r="G50" s="550"/>
      <c r="H50" s="550"/>
      <c r="I50" s="551"/>
      <c r="J50" s="15"/>
      <c r="K50" s="17"/>
      <c r="L50" s="17"/>
      <c r="M50" s="45"/>
      <c r="N50" s="173"/>
      <c r="O50" s="214"/>
      <c r="P50" s="566"/>
      <c r="Q50" s="567"/>
      <c r="R50" s="567"/>
      <c r="S50" s="567"/>
      <c r="T50" s="567"/>
      <c r="U50" s="568"/>
      <c r="V50" s="549"/>
      <c r="W50" s="550"/>
      <c r="X50" s="550"/>
      <c r="Y50" s="550"/>
      <c r="Z50" s="550"/>
      <c r="AA50" s="551"/>
    </row>
    <row r="51" spans="1:27" x14ac:dyDescent="0.3">
      <c r="A51" s="13"/>
      <c r="B51" s="17"/>
      <c r="C51" s="113"/>
      <c r="D51" s="549"/>
      <c r="E51" s="550"/>
      <c r="F51" s="550"/>
      <c r="G51" s="550"/>
      <c r="H51" s="550"/>
      <c r="I51" s="551"/>
      <c r="J51" s="12" t="s">
        <v>85</v>
      </c>
      <c r="K51" s="99">
        <v>1</v>
      </c>
      <c r="L51" s="99" t="s">
        <v>87</v>
      </c>
      <c r="M51" s="96"/>
      <c r="N51" s="232"/>
      <c r="O51" s="172">
        <v>3850000</v>
      </c>
      <c r="P51" s="566"/>
      <c r="Q51" s="567"/>
      <c r="R51" s="567"/>
      <c r="S51" s="567"/>
      <c r="T51" s="567"/>
      <c r="U51" s="568"/>
      <c r="V51" s="549"/>
      <c r="W51" s="550"/>
      <c r="X51" s="550"/>
      <c r="Y51" s="550"/>
      <c r="Z51" s="550"/>
      <c r="AA51" s="551"/>
    </row>
    <row r="52" spans="1:27" x14ac:dyDescent="0.3">
      <c r="A52" s="13"/>
      <c r="B52" s="17"/>
      <c r="C52" s="113"/>
      <c r="D52" s="549"/>
      <c r="E52" s="550"/>
      <c r="F52" s="550"/>
      <c r="G52" s="550"/>
      <c r="H52" s="550"/>
      <c r="I52" s="551"/>
      <c r="J52" s="106" t="s">
        <v>86</v>
      </c>
      <c r="K52" s="78">
        <v>1</v>
      </c>
      <c r="L52" s="77" t="s">
        <v>82</v>
      </c>
      <c r="M52" s="107"/>
      <c r="N52" s="161"/>
      <c r="O52" s="234">
        <v>32309200</v>
      </c>
      <c r="P52" s="566"/>
      <c r="Q52" s="567"/>
      <c r="R52" s="567"/>
      <c r="S52" s="567"/>
      <c r="T52" s="567"/>
      <c r="U52" s="568"/>
      <c r="V52" s="549"/>
      <c r="W52" s="550"/>
      <c r="X52" s="550"/>
      <c r="Y52" s="550"/>
      <c r="Z52" s="550"/>
      <c r="AA52" s="551"/>
    </row>
    <row r="53" spans="1:27" x14ac:dyDescent="0.3">
      <c r="A53" s="13"/>
      <c r="B53" s="17"/>
      <c r="C53" s="113"/>
      <c r="D53" s="549"/>
      <c r="E53" s="550"/>
      <c r="F53" s="550"/>
      <c r="G53" s="550"/>
      <c r="H53" s="550"/>
      <c r="I53" s="551"/>
      <c r="J53" s="120" t="s">
        <v>83</v>
      </c>
      <c r="K53" s="600"/>
      <c r="L53" s="601"/>
      <c r="M53" s="602"/>
      <c r="N53" s="233">
        <f>SUM(N45:N49)</f>
        <v>73392000</v>
      </c>
      <c r="O53" s="235"/>
      <c r="P53" s="566"/>
      <c r="Q53" s="567"/>
      <c r="R53" s="567"/>
      <c r="S53" s="567"/>
      <c r="T53" s="567"/>
      <c r="U53" s="568"/>
      <c r="V53" s="549"/>
      <c r="W53" s="550"/>
      <c r="X53" s="550"/>
      <c r="Y53" s="550"/>
      <c r="Z53" s="550"/>
      <c r="AA53" s="551"/>
    </row>
    <row r="54" spans="1:27" ht="15" thickBot="1" x14ac:dyDescent="0.35">
      <c r="A54" s="61"/>
      <c r="B54" s="60"/>
      <c r="C54" s="114"/>
      <c r="D54" s="552"/>
      <c r="E54" s="553"/>
      <c r="F54" s="553"/>
      <c r="G54" s="553"/>
      <c r="H54" s="553"/>
      <c r="I54" s="554"/>
      <c r="J54" s="108" t="s">
        <v>88</v>
      </c>
      <c r="K54" s="540"/>
      <c r="L54" s="541"/>
      <c r="M54" s="541"/>
      <c r="N54" s="542"/>
      <c r="O54" s="236">
        <f>SUM(O51:O52)</f>
        <v>36159200</v>
      </c>
      <c r="P54" s="569"/>
      <c r="Q54" s="570"/>
      <c r="R54" s="570"/>
      <c r="S54" s="570"/>
      <c r="T54" s="570"/>
      <c r="U54" s="571"/>
      <c r="V54" s="552"/>
      <c r="W54" s="553"/>
      <c r="X54" s="553"/>
      <c r="Y54" s="553"/>
      <c r="Z54" s="553"/>
      <c r="AA54" s="554"/>
    </row>
    <row r="55" spans="1:27" ht="30" customHeight="1" x14ac:dyDescent="0.3">
      <c r="A55" s="62">
        <v>4</v>
      </c>
      <c r="B55" s="58" t="s">
        <v>51</v>
      </c>
      <c r="C55" s="142">
        <v>1</v>
      </c>
      <c r="D55" s="27" t="s">
        <v>53</v>
      </c>
      <c r="E55" s="624">
        <v>1</v>
      </c>
      <c r="F55" s="624" t="s">
        <v>60</v>
      </c>
      <c r="G55" s="621"/>
      <c r="H55" s="615">
        <v>330750000</v>
      </c>
      <c r="I55" s="626"/>
      <c r="J55" s="103" t="s">
        <v>89</v>
      </c>
      <c r="K55" s="79">
        <v>18</v>
      </c>
      <c r="L55" s="79" t="s">
        <v>27</v>
      </c>
      <c r="M55" s="74">
        <v>357000</v>
      </c>
      <c r="N55" s="227">
        <f>M55*K55</f>
        <v>6426000</v>
      </c>
      <c r="O55" s="68"/>
      <c r="P55" s="582" t="s">
        <v>119</v>
      </c>
      <c r="Q55" s="564"/>
      <c r="R55" s="564"/>
      <c r="S55" s="564"/>
      <c r="T55" s="564"/>
      <c r="U55" s="565"/>
      <c r="V55" s="543" t="s">
        <v>145</v>
      </c>
      <c r="W55" s="544"/>
      <c r="X55" s="544"/>
      <c r="Y55" s="544"/>
      <c r="Z55" s="544"/>
      <c r="AA55" s="545"/>
    </row>
    <row r="56" spans="1:27" ht="37.799999999999997" customHeight="1" x14ac:dyDescent="0.3">
      <c r="A56" s="13"/>
      <c r="B56" s="17"/>
      <c r="C56" s="84"/>
      <c r="D56" s="64" t="s">
        <v>52</v>
      </c>
      <c r="E56" s="625"/>
      <c r="F56" s="625"/>
      <c r="G56" s="622"/>
      <c r="H56" s="616"/>
      <c r="I56" s="627"/>
      <c r="J56" s="103" t="s">
        <v>92</v>
      </c>
      <c r="K56" s="79">
        <v>18</v>
      </c>
      <c r="L56" s="79" t="s">
        <v>27</v>
      </c>
      <c r="M56" s="52">
        <v>3592667</v>
      </c>
      <c r="N56" s="228">
        <f>M56*K56</f>
        <v>64668006</v>
      </c>
      <c r="O56" s="68"/>
      <c r="P56" s="566"/>
      <c r="Q56" s="567"/>
      <c r="R56" s="567"/>
      <c r="S56" s="567"/>
      <c r="T56" s="567"/>
      <c r="U56" s="568"/>
      <c r="V56" s="41" t="s">
        <v>146</v>
      </c>
      <c r="W56" s="151">
        <v>1</v>
      </c>
      <c r="X56" s="17"/>
      <c r="Y56" s="153"/>
      <c r="Z56" s="153"/>
      <c r="AA56" s="536">
        <v>500000000</v>
      </c>
    </row>
    <row r="57" spans="1:27" ht="70.8" customHeight="1" x14ac:dyDescent="0.3">
      <c r="A57" s="13"/>
      <c r="B57" s="17"/>
      <c r="C57" s="84"/>
      <c r="D57" s="65" t="s">
        <v>55</v>
      </c>
      <c r="E57" s="625"/>
      <c r="F57" s="625"/>
      <c r="G57" s="622"/>
      <c r="H57" s="616"/>
      <c r="I57" s="627"/>
      <c r="J57" s="15"/>
      <c r="K57" s="17"/>
      <c r="L57" s="17"/>
      <c r="M57" s="45"/>
      <c r="N57" s="173"/>
      <c r="O57" s="68"/>
      <c r="P57" s="566"/>
      <c r="Q57" s="567"/>
      <c r="R57" s="567"/>
      <c r="S57" s="567"/>
      <c r="T57" s="567"/>
      <c r="U57" s="568"/>
      <c r="V57" s="43" t="s">
        <v>147</v>
      </c>
      <c r="W57" s="151">
        <v>3</v>
      </c>
      <c r="X57" s="17"/>
      <c r="Y57" s="153"/>
      <c r="Z57" s="153"/>
      <c r="AA57" s="537"/>
    </row>
    <row r="58" spans="1:27" ht="35.4" customHeight="1" x14ac:dyDescent="0.3">
      <c r="A58" s="13"/>
      <c r="B58" s="17"/>
      <c r="C58" s="84"/>
      <c r="D58" s="66" t="s">
        <v>54</v>
      </c>
      <c r="E58" s="625"/>
      <c r="F58" s="625"/>
      <c r="G58" s="622"/>
      <c r="H58" s="616"/>
      <c r="I58" s="627"/>
      <c r="J58" s="15"/>
      <c r="K58" s="17"/>
      <c r="L58" s="17"/>
      <c r="M58" s="45"/>
      <c r="N58" s="173"/>
      <c r="O58" s="68"/>
      <c r="P58" s="566"/>
      <c r="Q58" s="567"/>
      <c r="R58" s="567"/>
      <c r="S58" s="567"/>
      <c r="T58" s="567"/>
      <c r="U58" s="568"/>
      <c r="V58" s="41" t="s">
        <v>148</v>
      </c>
      <c r="W58" s="151">
        <v>1</v>
      </c>
      <c r="X58" s="17"/>
      <c r="Y58" s="153"/>
      <c r="Z58" s="153"/>
      <c r="AA58" s="537"/>
    </row>
    <row r="59" spans="1:27" ht="28.2" x14ac:dyDescent="0.3">
      <c r="A59" s="13"/>
      <c r="B59" s="17"/>
      <c r="C59" s="84"/>
      <c r="D59" s="67" t="s">
        <v>56</v>
      </c>
      <c r="E59" s="595"/>
      <c r="F59" s="595"/>
      <c r="G59" s="623"/>
      <c r="H59" s="616"/>
      <c r="I59" s="628"/>
      <c r="J59" s="15"/>
      <c r="K59" s="17"/>
      <c r="L59" s="17"/>
      <c r="M59" s="45"/>
      <c r="N59" s="173"/>
      <c r="O59" s="68"/>
      <c r="P59" s="566"/>
      <c r="Q59" s="567"/>
      <c r="R59" s="567"/>
      <c r="S59" s="567"/>
      <c r="T59" s="567"/>
      <c r="U59" s="568"/>
      <c r="V59" s="15"/>
      <c r="W59" s="17"/>
      <c r="X59" s="17"/>
      <c r="Y59" s="153"/>
      <c r="Z59" s="153"/>
      <c r="AA59" s="212"/>
    </row>
    <row r="60" spans="1:27" ht="22.8" customHeight="1" thickBot="1" x14ac:dyDescent="0.35">
      <c r="A60" s="13"/>
      <c r="B60" s="17"/>
      <c r="C60" s="84"/>
      <c r="D60" s="47" t="s">
        <v>57</v>
      </c>
      <c r="E60" s="48"/>
      <c r="F60" s="50"/>
      <c r="G60" s="50"/>
      <c r="H60" s="162">
        <f>H55*E55</f>
        <v>330750000</v>
      </c>
      <c r="I60" s="70"/>
      <c r="J60" s="37" t="s">
        <v>90</v>
      </c>
      <c r="K60" s="555"/>
      <c r="L60" s="556"/>
      <c r="M60" s="557"/>
      <c r="N60" s="229">
        <f>N55+N56</f>
        <v>71094006</v>
      </c>
      <c r="O60" s="98"/>
      <c r="P60" s="569"/>
      <c r="Q60" s="570"/>
      <c r="R60" s="570"/>
      <c r="S60" s="570"/>
      <c r="T60" s="570"/>
      <c r="U60" s="571"/>
      <c r="V60" s="72" t="s">
        <v>149</v>
      </c>
      <c r="W60" s="48"/>
      <c r="X60" s="48"/>
      <c r="Y60" s="160"/>
      <c r="Z60" s="160"/>
      <c r="AA60" s="266">
        <f>AA56</f>
        <v>500000000</v>
      </c>
    </row>
    <row r="61" spans="1:27" ht="28.2" customHeight="1" x14ac:dyDescent="0.3">
      <c r="A61" s="85"/>
      <c r="B61" s="63"/>
      <c r="C61" s="88"/>
      <c r="D61" s="71" t="s">
        <v>58</v>
      </c>
      <c r="E61" s="17"/>
      <c r="F61" s="45"/>
      <c r="G61" s="45"/>
      <c r="H61" s="226">
        <f>H31+H60</f>
        <v>1226932500</v>
      </c>
      <c r="I61" s="68"/>
      <c r="J61" s="224" t="s">
        <v>58</v>
      </c>
      <c r="K61" s="612" t="s">
        <v>102</v>
      </c>
      <c r="L61" s="613"/>
      <c r="M61" s="614"/>
      <c r="N61" s="230">
        <f>N31+N53+N60</f>
        <v>562686006</v>
      </c>
      <c r="O61" s="225"/>
      <c r="P61" s="71" t="s">
        <v>58</v>
      </c>
      <c r="Q61" s="575"/>
      <c r="R61" s="576"/>
      <c r="S61" s="577"/>
      <c r="T61" s="226">
        <f>(50215*S4)+T30</f>
        <v>967672490</v>
      </c>
      <c r="U61" s="214"/>
      <c r="V61" s="267" t="s">
        <v>150</v>
      </c>
      <c r="W61" s="58">
        <v>3</v>
      </c>
      <c r="X61" s="56" t="s">
        <v>60</v>
      </c>
      <c r="Y61" s="247">
        <f>Z31</f>
        <v>1250000000</v>
      </c>
      <c r="Z61" s="268">
        <f>Y61*W61</f>
        <v>3750000000</v>
      </c>
      <c r="AA61" s="213"/>
    </row>
    <row r="62" spans="1:27" ht="21.6" customHeight="1" x14ac:dyDescent="0.3">
      <c r="A62" s="13"/>
      <c r="B62" s="12"/>
      <c r="C62" s="89"/>
      <c r="D62" s="73" t="s">
        <v>59</v>
      </c>
      <c r="E62" s="5"/>
      <c r="F62" s="51"/>
      <c r="G62" s="51"/>
      <c r="H62" s="169"/>
      <c r="I62" s="242">
        <f>I43</f>
        <v>2205000000</v>
      </c>
      <c r="J62" s="73" t="s">
        <v>59</v>
      </c>
      <c r="K62" s="600"/>
      <c r="L62" s="601"/>
      <c r="M62" s="601"/>
      <c r="N62" s="602"/>
      <c r="O62" s="238">
        <f>O54+O41</f>
        <v>456159200</v>
      </c>
      <c r="P62" s="109" t="s">
        <v>59</v>
      </c>
      <c r="Q62" s="555"/>
      <c r="R62" s="556"/>
      <c r="S62" s="557"/>
      <c r="T62" s="169"/>
      <c r="U62" s="223">
        <f>T31+U41</f>
        <v>2017708556.6000001</v>
      </c>
      <c r="V62" s="219" t="s">
        <v>151</v>
      </c>
      <c r="W62" s="17"/>
      <c r="X62" s="17"/>
      <c r="Y62" s="153"/>
      <c r="Z62" s="226">
        <f>Z61</f>
        <v>3750000000</v>
      </c>
      <c r="AA62" s="212"/>
    </row>
    <row r="63" spans="1:27" ht="19.8" customHeight="1" x14ac:dyDescent="0.3">
      <c r="A63" s="13"/>
      <c r="B63" s="12"/>
      <c r="C63" s="89"/>
      <c r="D63" s="109"/>
      <c r="E63" s="16"/>
      <c r="F63" s="97"/>
      <c r="G63" s="97"/>
      <c r="H63" s="167"/>
      <c r="I63" s="98"/>
      <c r="J63" s="110" t="s">
        <v>100</v>
      </c>
      <c r="K63" s="617"/>
      <c r="L63" s="618"/>
      <c r="M63" s="618"/>
      <c r="N63" s="618"/>
      <c r="O63" s="239">
        <f>N61+O62</f>
        <v>1018845206</v>
      </c>
      <c r="P63" s="578"/>
      <c r="Q63" s="556"/>
      <c r="R63" s="556"/>
      <c r="S63" s="557"/>
      <c r="T63" s="167"/>
      <c r="U63" s="220"/>
      <c r="V63" s="270" t="s">
        <v>59</v>
      </c>
      <c r="W63" s="17"/>
      <c r="X63" s="17"/>
      <c r="Y63" s="153"/>
      <c r="Z63" s="153"/>
      <c r="AA63" s="269">
        <f>AA43+AA60</f>
        <v>2250000000</v>
      </c>
    </row>
    <row r="64" spans="1:27" ht="18" customHeight="1" x14ac:dyDescent="0.3">
      <c r="A64" s="13"/>
      <c r="B64" s="12"/>
      <c r="C64" s="89"/>
      <c r="D64" s="109"/>
      <c r="E64" s="145"/>
      <c r="F64" s="146"/>
      <c r="G64" s="146"/>
      <c r="H64" s="146"/>
      <c r="I64" s="147"/>
      <c r="J64" s="144" t="s">
        <v>93</v>
      </c>
      <c r="K64" s="150">
        <v>0.11</v>
      </c>
      <c r="L64" s="148"/>
      <c r="M64" s="149"/>
      <c r="N64" s="149"/>
      <c r="O64" s="240">
        <f>0.11*O63</f>
        <v>112072972.66</v>
      </c>
      <c r="P64" s="579"/>
      <c r="Q64" s="580"/>
      <c r="R64" s="580"/>
      <c r="S64" s="581"/>
      <c r="T64" s="153"/>
      <c r="U64" s="214"/>
      <c r="V64" s="168"/>
      <c r="W64" s="17"/>
      <c r="X64" s="17"/>
      <c r="Y64" s="153"/>
      <c r="Z64" s="153"/>
      <c r="AA64" s="212"/>
    </row>
    <row r="65" spans="1:27" ht="36.6" customHeight="1" thickBot="1" x14ac:dyDescent="0.35">
      <c r="A65" s="61"/>
      <c r="B65" s="91"/>
      <c r="C65" s="90"/>
      <c r="D65" s="72" t="s">
        <v>91</v>
      </c>
      <c r="E65" s="609">
        <f>H61+I62</f>
        <v>3431932500</v>
      </c>
      <c r="F65" s="610"/>
      <c r="G65" s="610"/>
      <c r="H65" s="610"/>
      <c r="I65" s="611"/>
      <c r="J65" s="143" t="s">
        <v>101</v>
      </c>
      <c r="K65" s="619"/>
      <c r="L65" s="620"/>
      <c r="M65" s="620"/>
      <c r="N65" s="620"/>
      <c r="O65" s="241">
        <f>O63+O64</f>
        <v>1130918178.6600001</v>
      </c>
      <c r="P65" s="267" t="s">
        <v>156</v>
      </c>
      <c r="Q65" s="572"/>
      <c r="R65" s="573"/>
      <c r="S65" s="574"/>
      <c r="T65" s="538">
        <f>U62</f>
        <v>2017708556.6000001</v>
      </c>
      <c r="U65" s="539"/>
      <c r="V65" s="72" t="s">
        <v>152</v>
      </c>
      <c r="W65" s="540"/>
      <c r="X65" s="541"/>
      <c r="Y65" s="542"/>
      <c r="Z65" s="538">
        <f>Z62+AA63</f>
        <v>6000000000</v>
      </c>
      <c r="AA65" s="539"/>
    </row>
    <row r="66" spans="1:27" x14ac:dyDescent="0.3">
      <c r="A66" s="1"/>
      <c r="B66" s="12"/>
      <c r="C66" s="1"/>
      <c r="D66" s="1"/>
      <c r="E66" s="1"/>
      <c r="F66" s="69"/>
      <c r="G66" s="69"/>
      <c r="H66" s="69"/>
      <c r="I66" s="69"/>
      <c r="J66" s="1"/>
      <c r="K66" s="1"/>
      <c r="L66" s="1"/>
      <c r="M66" s="1"/>
      <c r="N66" s="1"/>
      <c r="O66" s="1"/>
      <c r="P66" s="63"/>
      <c r="Q66" s="1"/>
      <c r="R66" s="1"/>
      <c r="S66" s="1"/>
      <c r="T66" s="1"/>
      <c r="U66" s="1"/>
      <c r="V66" s="1"/>
      <c r="W66" s="1"/>
      <c r="X66" s="1"/>
      <c r="Y66" s="1"/>
      <c r="Z66" s="1"/>
      <c r="AA66" s="1"/>
    </row>
    <row r="67" spans="1:27" x14ac:dyDescent="0.3">
      <c r="A67" s="1"/>
      <c r="B67" s="1"/>
      <c r="C67" s="1"/>
      <c r="D67" s="1"/>
      <c r="E67" s="1"/>
      <c r="F67" s="69"/>
      <c r="G67" s="69"/>
      <c r="H67" s="69"/>
      <c r="I67" s="69"/>
      <c r="J67" s="1"/>
      <c r="K67" s="1"/>
      <c r="L67" s="1"/>
      <c r="M67" s="1"/>
      <c r="N67" s="1"/>
      <c r="O67" s="1"/>
      <c r="P67" s="1"/>
      <c r="Q67" s="1"/>
      <c r="R67" s="1"/>
      <c r="S67" s="1"/>
      <c r="T67" s="1"/>
      <c r="U67" s="1"/>
      <c r="V67" s="1"/>
      <c r="W67" s="1"/>
      <c r="X67" s="1"/>
      <c r="Y67" s="1"/>
      <c r="Z67" s="1"/>
      <c r="AA67" s="1"/>
    </row>
    <row r="68" spans="1:27" x14ac:dyDescent="0.3">
      <c r="A68" s="1"/>
      <c r="B68" s="1"/>
      <c r="C68" s="1"/>
      <c r="D68" s="1"/>
      <c r="E68" s="1"/>
      <c r="F68" s="69"/>
      <c r="G68" s="69"/>
      <c r="H68" s="69"/>
      <c r="I68" s="69"/>
      <c r="J68" s="1"/>
      <c r="K68" s="1"/>
      <c r="L68" s="1"/>
      <c r="M68" s="1"/>
      <c r="N68" s="1"/>
      <c r="O68" s="1"/>
      <c r="P68" s="1"/>
      <c r="Q68" s="1"/>
      <c r="R68" s="1"/>
      <c r="S68" s="1"/>
      <c r="T68" s="1"/>
      <c r="U68" s="1"/>
      <c r="V68" s="1"/>
      <c r="W68" s="1"/>
      <c r="X68" s="1"/>
      <c r="Y68" s="1"/>
      <c r="Z68" s="1"/>
      <c r="AA68" s="1"/>
    </row>
    <row r="69" spans="1:27" x14ac:dyDescent="0.3">
      <c r="A69" s="1"/>
      <c r="B69" s="1"/>
      <c r="C69" s="1"/>
      <c r="D69" s="1"/>
      <c r="E69" s="1"/>
      <c r="F69" s="69"/>
      <c r="G69" s="69"/>
      <c r="H69" s="69"/>
      <c r="I69" s="69"/>
      <c r="J69" s="1"/>
      <c r="K69" s="1"/>
      <c r="L69" s="1"/>
      <c r="M69" s="1"/>
      <c r="N69" s="1"/>
      <c r="O69" s="1"/>
      <c r="P69" s="1"/>
      <c r="Q69" s="1"/>
      <c r="R69" s="1"/>
      <c r="S69" s="1"/>
      <c r="T69" s="1"/>
      <c r="U69" s="1"/>
      <c r="V69" s="1"/>
      <c r="W69" s="1"/>
      <c r="X69" s="1"/>
      <c r="Y69" s="1"/>
      <c r="Z69" s="1"/>
      <c r="AA69" s="1"/>
    </row>
    <row r="70" spans="1:27" x14ac:dyDescent="0.3">
      <c r="A70" s="1"/>
      <c r="B70" s="1"/>
      <c r="C70" s="1"/>
      <c r="D70" s="1"/>
      <c r="E70" s="1"/>
      <c r="F70" s="69"/>
      <c r="G70" s="69"/>
      <c r="H70" s="69"/>
      <c r="I70" s="69"/>
      <c r="J70" s="1"/>
      <c r="K70" s="1"/>
      <c r="L70" s="1"/>
      <c r="M70" s="1"/>
      <c r="N70" s="1"/>
      <c r="O70" s="1"/>
      <c r="P70" s="1"/>
      <c r="Q70" s="1"/>
      <c r="R70" s="1"/>
      <c r="S70" s="1"/>
      <c r="T70" s="1"/>
      <c r="U70" s="1"/>
      <c r="V70" s="1"/>
      <c r="W70" s="1"/>
      <c r="X70" s="1"/>
      <c r="Y70" s="1"/>
      <c r="Z70" s="1"/>
      <c r="AA70" s="1"/>
    </row>
    <row r="71" spans="1:27" x14ac:dyDescent="0.3">
      <c r="A71" s="1"/>
      <c r="B71" s="1"/>
      <c r="C71" s="1"/>
      <c r="D71" s="1"/>
      <c r="E71" s="1"/>
      <c r="F71" s="69"/>
      <c r="G71" s="69"/>
      <c r="H71" s="69"/>
      <c r="I71" s="69"/>
      <c r="J71" s="1"/>
      <c r="K71" s="1"/>
      <c r="L71" s="1"/>
      <c r="M71" s="1"/>
      <c r="N71" s="1"/>
      <c r="O71" s="1"/>
      <c r="P71" s="1"/>
      <c r="Q71" s="1"/>
      <c r="R71" s="1"/>
      <c r="S71" s="208"/>
      <c r="T71" s="1"/>
      <c r="U71" s="1"/>
      <c r="V71" s="1"/>
      <c r="W71" s="1"/>
      <c r="X71" s="1"/>
      <c r="Y71" s="1"/>
      <c r="Z71" s="1"/>
      <c r="AA71" s="1"/>
    </row>
    <row r="72" spans="1:27" x14ac:dyDescent="0.3">
      <c r="A72" s="1"/>
      <c r="B72" s="1"/>
      <c r="C72" s="1"/>
      <c r="D72" s="1"/>
      <c r="E72" s="1"/>
      <c r="F72" s="69"/>
      <c r="G72" s="69"/>
      <c r="H72" s="69"/>
      <c r="I72" s="69"/>
      <c r="J72" s="1"/>
      <c r="K72" s="1"/>
      <c r="L72" s="1"/>
      <c r="M72" s="1"/>
      <c r="N72" s="1"/>
      <c r="O72" s="1"/>
      <c r="P72" s="1"/>
      <c r="Q72" s="1"/>
      <c r="R72" s="1"/>
      <c r="S72" s="1"/>
      <c r="T72" s="1"/>
      <c r="U72" s="1"/>
      <c r="V72" s="1"/>
      <c r="W72" s="1"/>
      <c r="X72" s="1"/>
      <c r="Y72" s="1"/>
      <c r="Z72" s="1"/>
      <c r="AA72" s="1"/>
    </row>
    <row r="73" spans="1:27" x14ac:dyDescent="0.3">
      <c r="A73" s="1"/>
      <c r="B73" s="1"/>
      <c r="C73" s="1"/>
      <c r="D73" s="1"/>
      <c r="E73" s="1"/>
      <c r="F73" s="69"/>
      <c r="G73" s="69"/>
      <c r="H73" s="69"/>
      <c r="I73" s="69"/>
      <c r="J73" s="1"/>
      <c r="K73" s="1"/>
      <c r="L73" s="1"/>
      <c r="M73" s="1"/>
      <c r="N73" s="1"/>
      <c r="O73" s="1"/>
      <c r="P73" s="1"/>
      <c r="Q73" s="1"/>
      <c r="R73" s="1"/>
      <c r="S73" s="1"/>
      <c r="T73" s="1"/>
      <c r="U73" s="1"/>
      <c r="V73" s="1"/>
      <c r="W73" s="1"/>
      <c r="X73" s="1"/>
      <c r="Y73" s="1"/>
      <c r="Z73" s="1"/>
      <c r="AA73" s="1"/>
    </row>
    <row r="74" spans="1:27" x14ac:dyDescent="0.3">
      <c r="A74" s="1"/>
      <c r="B74" s="1"/>
      <c r="C74" s="1"/>
      <c r="D74" s="1"/>
      <c r="E74" s="1"/>
      <c r="F74" s="69"/>
      <c r="G74" s="69"/>
      <c r="H74" s="69"/>
      <c r="I74" s="69"/>
      <c r="J74" s="1"/>
      <c r="K74" s="1"/>
      <c r="L74" s="1"/>
      <c r="M74" s="1"/>
      <c r="N74" s="1"/>
      <c r="O74" s="1"/>
      <c r="P74" s="1"/>
      <c r="Q74" s="1"/>
      <c r="R74" s="1"/>
      <c r="S74" s="1"/>
      <c r="T74" s="1"/>
      <c r="U74" s="1"/>
      <c r="V74" s="1"/>
      <c r="W74" s="1"/>
      <c r="X74" s="1"/>
      <c r="Y74" s="1"/>
      <c r="Z74" s="1"/>
      <c r="AA74" s="1"/>
    </row>
    <row r="75" spans="1:27" x14ac:dyDescent="0.3">
      <c r="A75" s="1"/>
      <c r="B75" s="1"/>
      <c r="C75" s="1"/>
      <c r="D75" s="1"/>
      <c r="E75" s="1"/>
      <c r="F75" s="69"/>
      <c r="G75" s="69"/>
      <c r="H75" s="69"/>
      <c r="I75" s="69"/>
      <c r="J75" s="1"/>
      <c r="K75" s="1"/>
      <c r="L75" s="1"/>
      <c r="M75" s="1"/>
      <c r="N75" s="1"/>
      <c r="O75" s="1"/>
      <c r="P75" s="1"/>
      <c r="Q75" s="1"/>
      <c r="R75" s="1"/>
      <c r="S75" s="1"/>
      <c r="T75" s="1"/>
      <c r="U75" s="1"/>
      <c r="V75" s="1"/>
      <c r="W75" s="1"/>
      <c r="X75" s="1"/>
      <c r="Y75" s="1"/>
      <c r="Z75" s="1"/>
      <c r="AA75" s="1"/>
    </row>
    <row r="76" spans="1:27" x14ac:dyDescent="0.3">
      <c r="A76" s="1"/>
      <c r="B76" s="1"/>
      <c r="C76" s="1"/>
      <c r="D76" s="1"/>
      <c r="E76" s="1"/>
      <c r="F76" s="69"/>
      <c r="G76" s="69"/>
      <c r="H76" s="69"/>
      <c r="I76" s="69"/>
      <c r="J76" s="1"/>
      <c r="K76" s="1"/>
      <c r="L76" s="1"/>
      <c r="M76" s="1"/>
      <c r="N76" s="1"/>
      <c r="O76" s="1"/>
      <c r="P76" s="1"/>
      <c r="Q76" s="1"/>
      <c r="R76" s="1"/>
      <c r="S76" s="1"/>
      <c r="T76" s="1"/>
      <c r="U76" s="1"/>
      <c r="V76" s="1"/>
      <c r="W76" s="1"/>
      <c r="X76" s="1"/>
      <c r="Y76" s="1"/>
      <c r="Z76" s="1"/>
      <c r="AA76" s="1"/>
    </row>
    <row r="77" spans="1:27" x14ac:dyDescent="0.3">
      <c r="A77" s="1"/>
      <c r="B77" s="1"/>
      <c r="C77" s="1"/>
      <c r="D77" s="1"/>
      <c r="E77" s="1"/>
      <c r="F77" s="69"/>
      <c r="G77" s="69"/>
      <c r="H77" s="69"/>
      <c r="I77" s="69"/>
      <c r="J77" s="1"/>
      <c r="K77" s="1"/>
      <c r="L77" s="1"/>
      <c r="M77" s="1"/>
      <c r="N77" s="1"/>
      <c r="O77" s="1"/>
      <c r="P77" s="1"/>
      <c r="Q77" s="1"/>
      <c r="R77" s="1"/>
      <c r="S77" s="1"/>
      <c r="T77" s="1"/>
      <c r="U77" s="1"/>
      <c r="V77" s="1"/>
      <c r="W77" s="1"/>
      <c r="X77" s="1"/>
      <c r="Y77" s="1"/>
      <c r="Z77" s="1"/>
      <c r="AA77" s="1"/>
    </row>
    <row r="78" spans="1:27" x14ac:dyDescent="0.3">
      <c r="A78" s="1"/>
      <c r="B78" s="1"/>
      <c r="C78" s="1"/>
      <c r="D78" s="1"/>
      <c r="E78" s="1"/>
      <c r="F78" s="69"/>
      <c r="G78" s="69"/>
      <c r="H78" s="69"/>
      <c r="I78" s="69"/>
      <c r="J78" s="1"/>
      <c r="K78" s="1"/>
      <c r="L78" s="1"/>
      <c r="M78" s="1"/>
      <c r="N78" s="1"/>
      <c r="O78" s="1"/>
      <c r="P78" s="1"/>
      <c r="Q78" s="1"/>
      <c r="R78" s="1"/>
      <c r="S78" s="1"/>
      <c r="T78" s="1"/>
      <c r="U78" s="1"/>
      <c r="V78" s="1"/>
      <c r="W78" s="1"/>
      <c r="X78" s="1"/>
      <c r="Y78" s="1"/>
      <c r="Z78" s="1"/>
      <c r="AA78" s="1"/>
    </row>
    <row r="79" spans="1:27" x14ac:dyDescent="0.3">
      <c r="A79" s="1"/>
      <c r="B79" s="1"/>
      <c r="C79" s="1"/>
      <c r="D79" s="1"/>
      <c r="E79" s="1"/>
      <c r="F79" s="69"/>
      <c r="G79" s="69"/>
      <c r="H79" s="69"/>
      <c r="I79" s="69"/>
      <c r="J79" s="1"/>
      <c r="K79" s="1"/>
      <c r="L79" s="1"/>
      <c r="M79" s="1"/>
      <c r="N79" s="1"/>
      <c r="O79" s="1"/>
      <c r="P79" s="1"/>
      <c r="Q79" s="1"/>
      <c r="R79" s="1"/>
      <c r="S79" s="1"/>
      <c r="T79" s="1"/>
      <c r="U79" s="1"/>
      <c r="V79" s="1"/>
      <c r="W79" s="1"/>
      <c r="X79" s="1"/>
      <c r="Y79" s="1"/>
      <c r="Z79" s="1"/>
      <c r="AA79" s="1"/>
    </row>
    <row r="80" spans="1:27" x14ac:dyDescent="0.3">
      <c r="A80" s="1"/>
      <c r="B80" s="1"/>
      <c r="C80" s="1"/>
      <c r="D80" s="1"/>
      <c r="E80" s="1"/>
      <c r="F80" s="69"/>
      <c r="G80" s="69"/>
      <c r="H80" s="69"/>
      <c r="I80" s="69"/>
      <c r="J80" s="1"/>
      <c r="K80" s="1"/>
      <c r="L80" s="1"/>
      <c r="M80" s="1"/>
      <c r="N80" s="1"/>
      <c r="O80" s="1"/>
      <c r="P80" s="1"/>
      <c r="Q80" s="1"/>
      <c r="R80" s="1"/>
      <c r="S80" s="1"/>
      <c r="T80" s="1"/>
      <c r="U80" s="1"/>
      <c r="V80" s="1"/>
      <c r="W80" s="1"/>
      <c r="X80" s="1"/>
      <c r="Y80" s="1"/>
      <c r="Z80" s="1"/>
      <c r="AA80" s="1"/>
    </row>
    <row r="81" spans="1:27"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3">
      <c r="A109" s="1"/>
      <c r="B109" s="1"/>
      <c r="C109" s="1"/>
    </row>
    <row r="110" spans="1:27" x14ac:dyDescent="0.3">
      <c r="A110" s="1"/>
      <c r="B110" s="1"/>
      <c r="C110" s="1"/>
    </row>
    <row r="111" spans="1:27" x14ac:dyDescent="0.3">
      <c r="A111" s="1"/>
      <c r="B111" s="1"/>
      <c r="C111" s="1"/>
    </row>
    <row r="112" spans="1:27"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row r="143" spans="1:3" x14ac:dyDescent="0.3">
      <c r="A143" s="1"/>
      <c r="B143" s="1"/>
      <c r="C143" s="1"/>
    </row>
    <row r="144" spans="1:3" x14ac:dyDescent="0.3">
      <c r="A144" s="1"/>
      <c r="B144" s="1"/>
      <c r="C144" s="1"/>
    </row>
    <row r="145" spans="1:3" x14ac:dyDescent="0.3">
      <c r="A145" s="1"/>
      <c r="B145" s="1"/>
      <c r="C145" s="1"/>
    </row>
    <row r="146" spans="1:3" x14ac:dyDescent="0.3">
      <c r="A146" s="1"/>
      <c r="B146" s="1"/>
      <c r="C146" s="1"/>
    </row>
    <row r="147" spans="1:3" x14ac:dyDescent="0.3">
      <c r="A147" s="1"/>
      <c r="B147" s="1"/>
      <c r="C147" s="1"/>
    </row>
    <row r="148" spans="1:3" x14ac:dyDescent="0.3">
      <c r="A148" s="1"/>
      <c r="B148" s="1"/>
      <c r="C148" s="1"/>
    </row>
    <row r="149" spans="1:3" x14ac:dyDescent="0.3">
      <c r="A149" s="1"/>
      <c r="B149" s="1"/>
      <c r="C149" s="1"/>
    </row>
    <row r="150" spans="1:3" x14ac:dyDescent="0.3">
      <c r="A150" s="1"/>
      <c r="B150" s="1"/>
      <c r="C150" s="1"/>
    </row>
    <row r="151" spans="1:3" x14ac:dyDescent="0.3">
      <c r="A151" s="1"/>
      <c r="B151" s="1"/>
      <c r="C151" s="1"/>
    </row>
    <row r="152" spans="1:3" x14ac:dyDescent="0.3">
      <c r="A152" s="1"/>
      <c r="B152" s="1"/>
      <c r="C152" s="1"/>
    </row>
    <row r="153" spans="1:3" x14ac:dyDescent="0.3">
      <c r="A153" s="1"/>
      <c r="B153" s="1"/>
      <c r="C153" s="1"/>
    </row>
    <row r="154" spans="1:3" x14ac:dyDescent="0.3">
      <c r="A154" s="1"/>
      <c r="B154" s="1"/>
      <c r="C154" s="1"/>
    </row>
    <row r="155" spans="1:3" x14ac:dyDescent="0.3">
      <c r="A155" s="1"/>
      <c r="B155" s="1"/>
      <c r="C155" s="1"/>
    </row>
    <row r="156" spans="1:3" x14ac:dyDescent="0.3">
      <c r="A156" s="1"/>
      <c r="B156" s="1"/>
      <c r="C156" s="1"/>
    </row>
    <row r="157" spans="1:3" x14ac:dyDescent="0.3">
      <c r="A157" s="1"/>
      <c r="B157" s="1"/>
      <c r="C157" s="1"/>
    </row>
    <row r="158" spans="1:3" x14ac:dyDescent="0.3">
      <c r="A158" s="1"/>
      <c r="B158" s="1"/>
      <c r="C158" s="1"/>
    </row>
    <row r="159" spans="1:3" x14ac:dyDescent="0.3">
      <c r="A159" s="1"/>
      <c r="B159" s="1"/>
      <c r="C159" s="1"/>
    </row>
    <row r="160" spans="1:3" x14ac:dyDescent="0.3">
      <c r="A160" s="1"/>
      <c r="B160" s="1"/>
      <c r="C160" s="1"/>
    </row>
    <row r="161" spans="1:3" x14ac:dyDescent="0.3">
      <c r="A161" s="1"/>
      <c r="B161" s="1"/>
      <c r="C161" s="1"/>
    </row>
    <row r="162" spans="1:3" x14ac:dyDescent="0.3">
      <c r="A162" s="1"/>
      <c r="B162" s="1"/>
      <c r="C162" s="1"/>
    </row>
    <row r="163" spans="1:3" x14ac:dyDescent="0.3">
      <c r="A163" s="1"/>
      <c r="B163" s="1"/>
      <c r="C163" s="1"/>
    </row>
    <row r="164" spans="1:3" x14ac:dyDescent="0.3">
      <c r="A164" s="1"/>
      <c r="B164" s="1"/>
      <c r="C164" s="1"/>
    </row>
    <row r="165" spans="1:3" x14ac:dyDescent="0.3">
      <c r="A165" s="1"/>
      <c r="B165" s="1"/>
      <c r="C165" s="1"/>
    </row>
    <row r="166" spans="1:3" x14ac:dyDescent="0.3">
      <c r="A166" s="1"/>
      <c r="B166" s="1"/>
      <c r="C166" s="1"/>
    </row>
    <row r="167" spans="1:3" x14ac:dyDescent="0.3">
      <c r="A167" s="1"/>
      <c r="B167" s="1"/>
      <c r="C167" s="1"/>
    </row>
    <row r="168" spans="1:3" x14ac:dyDescent="0.3">
      <c r="A168" s="1"/>
      <c r="B168" s="1"/>
      <c r="C168" s="1"/>
    </row>
    <row r="169" spans="1:3" x14ac:dyDescent="0.3">
      <c r="A169" s="1"/>
      <c r="B169" s="1"/>
      <c r="C169" s="1"/>
    </row>
    <row r="170" spans="1:3" x14ac:dyDescent="0.3">
      <c r="A170" s="1"/>
      <c r="B170" s="1"/>
      <c r="C170" s="1"/>
    </row>
    <row r="171" spans="1:3" x14ac:dyDescent="0.3">
      <c r="A171" s="1"/>
      <c r="B171" s="1"/>
      <c r="C171" s="1"/>
    </row>
    <row r="172" spans="1:3" x14ac:dyDescent="0.3">
      <c r="A172" s="1"/>
      <c r="B172" s="1"/>
      <c r="C172" s="1"/>
    </row>
    <row r="173" spans="1:3" x14ac:dyDescent="0.3">
      <c r="A173" s="1"/>
      <c r="B173" s="1"/>
      <c r="C173" s="1"/>
    </row>
  </sheetData>
  <mergeCells count="99">
    <mergeCell ref="A4:C4"/>
    <mergeCell ref="A7:B7"/>
    <mergeCell ref="A11:B14"/>
    <mergeCell ref="D9:I9"/>
    <mergeCell ref="D7:I7"/>
    <mergeCell ref="D8:I8"/>
    <mergeCell ref="D11:I11"/>
    <mergeCell ref="D10:I10"/>
    <mergeCell ref="D12:I12"/>
    <mergeCell ref="D13:I13"/>
    <mergeCell ref="D14:I14"/>
    <mergeCell ref="J9:O9"/>
    <mergeCell ref="J8:O8"/>
    <mergeCell ref="J10:O10"/>
    <mergeCell ref="J11:O11"/>
    <mergeCell ref="J12:O12"/>
    <mergeCell ref="Q31:S31"/>
    <mergeCell ref="T31:U31"/>
    <mergeCell ref="D18:I18"/>
    <mergeCell ref="R23:R24"/>
    <mergeCell ref="V7:AA7"/>
    <mergeCell ref="V9:AA9"/>
    <mergeCell ref="V10:AA10"/>
    <mergeCell ref="V11:AA11"/>
    <mergeCell ref="V12:AA12"/>
    <mergeCell ref="V8:AA8"/>
    <mergeCell ref="J7:O7"/>
    <mergeCell ref="P8:U8"/>
    <mergeCell ref="P11:U11"/>
    <mergeCell ref="P10:U10"/>
    <mergeCell ref="P12:U12"/>
    <mergeCell ref="P7:U7"/>
    <mergeCell ref="I33:I40"/>
    <mergeCell ref="D44:I54"/>
    <mergeCell ref="J44:O44"/>
    <mergeCell ref="K53:M53"/>
    <mergeCell ref="K54:N54"/>
    <mergeCell ref="F33:F40"/>
    <mergeCell ref="E33:E40"/>
    <mergeCell ref="G33:G40"/>
    <mergeCell ref="H33:H40"/>
    <mergeCell ref="P14:U14"/>
    <mergeCell ref="V13:AA13"/>
    <mergeCell ref="V14:AA14"/>
    <mergeCell ref="P9:U9"/>
    <mergeCell ref="P13:U13"/>
    <mergeCell ref="J13:O13"/>
    <mergeCell ref="J14:O14"/>
    <mergeCell ref="J18:O18"/>
    <mergeCell ref="J23:J25"/>
    <mergeCell ref="J21:O21"/>
    <mergeCell ref="J32:O32"/>
    <mergeCell ref="D32:I32"/>
    <mergeCell ref="D25:D27"/>
    <mergeCell ref="E25:E27"/>
    <mergeCell ref="F25:F27"/>
    <mergeCell ref="G25:G27"/>
    <mergeCell ref="H25:H27"/>
    <mergeCell ref="E65:I65"/>
    <mergeCell ref="K60:M60"/>
    <mergeCell ref="K61:M61"/>
    <mergeCell ref="K62:N62"/>
    <mergeCell ref="H55:H59"/>
    <mergeCell ref="K63:N63"/>
    <mergeCell ref="K65:N65"/>
    <mergeCell ref="G55:G59"/>
    <mergeCell ref="E55:E59"/>
    <mergeCell ref="F55:F59"/>
    <mergeCell ref="I55:I59"/>
    <mergeCell ref="S23:S24"/>
    <mergeCell ref="T23:T24"/>
    <mergeCell ref="U23:U24"/>
    <mergeCell ref="Q27:S27"/>
    <mergeCell ref="V18:AA18"/>
    <mergeCell ref="P18:U18"/>
    <mergeCell ref="W31:Y31"/>
    <mergeCell ref="W20:Y20"/>
    <mergeCell ref="P44:U54"/>
    <mergeCell ref="T65:U65"/>
    <mergeCell ref="Q65:S65"/>
    <mergeCell ref="Q61:S61"/>
    <mergeCell ref="Q62:S62"/>
    <mergeCell ref="P63:S64"/>
    <mergeCell ref="P55:U60"/>
    <mergeCell ref="T25:U25"/>
    <mergeCell ref="T26:U26"/>
    <mergeCell ref="T27:U27"/>
    <mergeCell ref="U28:U29"/>
    <mergeCell ref="P32:U32"/>
    <mergeCell ref="Q23:Q24"/>
    <mergeCell ref="V55:AA55"/>
    <mergeCell ref="AA56:AA58"/>
    <mergeCell ref="Z65:AA65"/>
    <mergeCell ref="W65:Y65"/>
    <mergeCell ref="V32:AA32"/>
    <mergeCell ref="V44:AA54"/>
    <mergeCell ref="W41:Z41"/>
    <mergeCell ref="W42:Z42"/>
    <mergeCell ref="W43:Z43"/>
  </mergeCells>
  <phoneticPr fontId="1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TBE</vt:lpstr>
      <vt:lpstr>CBE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Hafizd Muhammad</dc:creator>
  <cp:lastModifiedBy>Hafizd Muhammad</cp:lastModifiedBy>
  <dcterms:created xsi:type="dcterms:W3CDTF">2022-11-18T07:00:47Z</dcterms:created>
  <dcterms:modified xsi:type="dcterms:W3CDTF">2022-11-28T10:07:02Z</dcterms:modified>
</cp:coreProperties>
</file>