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Excle Projects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28" i="1" l="1"/>
  <c r="T26" i="1"/>
  <c r="T25" i="1"/>
  <c r="T24" i="1"/>
  <c r="T23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6" i="1"/>
  <c r="N26" i="1"/>
  <c r="O26" i="1"/>
  <c r="P26" i="1"/>
  <c r="Q26" i="1"/>
  <c r="R26" i="1"/>
  <c r="N25" i="1"/>
  <c r="O25" i="1"/>
  <c r="P25" i="1"/>
  <c r="Q25" i="1"/>
  <c r="R25" i="1"/>
  <c r="N24" i="1"/>
  <c r="O24" i="1"/>
  <c r="P24" i="1"/>
  <c r="Q24" i="1"/>
  <c r="R24" i="1"/>
  <c r="N23" i="1"/>
  <c r="O23" i="1"/>
  <c r="P23" i="1"/>
  <c r="Q23" i="1"/>
  <c r="R23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6" i="1"/>
  <c r="I26" i="1"/>
  <c r="J26" i="1"/>
  <c r="K26" i="1"/>
  <c r="L26" i="1"/>
  <c r="M26" i="1"/>
  <c r="I25" i="1"/>
  <c r="J25" i="1"/>
  <c r="K25" i="1"/>
  <c r="L25" i="1"/>
  <c r="M25" i="1"/>
  <c r="I24" i="1"/>
  <c r="J24" i="1"/>
  <c r="K24" i="1"/>
  <c r="L24" i="1"/>
  <c r="M24" i="1"/>
  <c r="I23" i="1"/>
  <c r="J23" i="1"/>
  <c r="K23" i="1"/>
  <c r="L23" i="1"/>
  <c r="M23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6" i="1"/>
  <c r="E26" i="1"/>
  <c r="F26" i="1"/>
  <c r="G26" i="1"/>
  <c r="H26" i="1"/>
  <c r="E25" i="1"/>
  <c r="F25" i="1"/>
  <c r="G25" i="1"/>
  <c r="H25" i="1"/>
  <c r="E24" i="1"/>
  <c r="F24" i="1"/>
  <c r="G24" i="1"/>
  <c r="H24" i="1"/>
  <c r="E23" i="1"/>
  <c r="F23" i="1"/>
  <c r="G23" i="1"/>
  <c r="H23" i="1"/>
  <c r="D23" i="1"/>
  <c r="D26" i="1"/>
  <c r="D25" i="1"/>
  <c r="D24" i="1"/>
  <c r="C26" i="1"/>
  <c r="C25" i="1"/>
  <c r="C24" i="1"/>
  <c r="C23" i="1"/>
</calcChain>
</file>

<file path=xl/sharedStrings.xml><?xml version="1.0" encoding="utf-8"?>
<sst xmlns="http://schemas.openxmlformats.org/spreadsheetml/2006/main" count="45" uniqueCount="41">
  <si>
    <t>F Name</t>
  </si>
  <si>
    <t>L Name</t>
  </si>
  <si>
    <t>Hourly wage</t>
  </si>
  <si>
    <t>Hafiz</t>
  </si>
  <si>
    <t>Abdullah</t>
  </si>
  <si>
    <t>Ahrar</t>
  </si>
  <si>
    <t>Ahmad</t>
  </si>
  <si>
    <t>Huma</t>
  </si>
  <si>
    <t>Laiba</t>
  </si>
  <si>
    <t>Tariq</t>
  </si>
  <si>
    <t>Ilyas</t>
  </si>
  <si>
    <t>Zain</t>
  </si>
  <si>
    <t>Mukhtar</t>
  </si>
  <si>
    <t>Khizra</t>
  </si>
  <si>
    <t>Khizar</t>
  </si>
  <si>
    <t>Wahab</t>
  </si>
  <si>
    <t>Maryam</t>
  </si>
  <si>
    <t>Mahnoor</t>
  </si>
  <si>
    <t>Noor</t>
  </si>
  <si>
    <t>Areeba</t>
  </si>
  <si>
    <t>Insaf</t>
  </si>
  <si>
    <t>Saad</t>
  </si>
  <si>
    <t>Amjad</t>
  </si>
  <si>
    <t>Nouman</t>
  </si>
  <si>
    <t>Guggar</t>
  </si>
  <si>
    <t>Fatima</t>
  </si>
  <si>
    <t>Butt</t>
  </si>
  <si>
    <t>Usman</t>
  </si>
  <si>
    <t>Mushtaq</t>
  </si>
  <si>
    <t>Hours</t>
  </si>
  <si>
    <t>Max</t>
  </si>
  <si>
    <t>Min</t>
  </si>
  <si>
    <t>Average</t>
  </si>
  <si>
    <t>Total</t>
  </si>
  <si>
    <t>1-29Jan-24</t>
  </si>
  <si>
    <t xml:space="preserve">Total Employee Salary Jan 2024 </t>
  </si>
  <si>
    <t>Employee PayRoll JAN 2024</t>
  </si>
  <si>
    <t>Overtime Hours</t>
  </si>
  <si>
    <t>Total Salary per Weak</t>
  </si>
  <si>
    <t>Total Salary Per Month</t>
  </si>
  <si>
    <t>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</si>
</sst>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[$PKR]\ * #,##0.00_);_([$PKR]\ * \(#,##0.00\);_([$PKR]\ * &quot;-&quot;??_);_(@_)"/>
    <numFmt numFmtId="165" formatCode="0.0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EAFD39"/>
        <bgColor indexed="64"/>
      </patternFill>
    </fill>
    <fill>
      <patternFill patternType="solid">
        <fgColor rgb="FFD1CBFD"/>
        <bgColor indexed="64"/>
      </patternFill>
    </fill>
    <fill>
      <patternFill patternType="solid">
        <fgColor rgb="FFFDCFCF"/>
        <bgColor indexed="64"/>
      </patternFill>
    </fill>
    <fill>
      <patternFill patternType="solid">
        <fgColor rgb="FFC1FAB8"/>
        <bgColor indexed="64"/>
      </patternFill>
    </fill>
    <fill>
      <patternFill patternType="solid">
        <fgColor rgb="FFD7D7DF"/>
        <bgColor indexed="64"/>
      </patternFill>
    </fill>
    <fill>
      <patternFill patternType="solid">
        <fgColor rgb="FFE7E6BC"/>
        <bgColor indexed="64"/>
      </patternFill>
    </fill>
    <fill>
      <patternFill patternType="solid">
        <fgColor rgb="FFFCD4D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5" fontId="0" fillId="2" borderId="0" xfId="0" applyNumberFormat="1" applyFill="1"/>
    <xf numFmtId="0" fontId="0" fillId="2" borderId="0" xfId="0" applyFill="1"/>
    <xf numFmtId="15" fontId="0" fillId="4" borderId="0" xfId="0" applyNumberFormat="1" applyFill="1"/>
    <xf numFmtId="0" fontId="0" fillId="4" borderId="0" xfId="0" applyFill="1"/>
    <xf numFmtId="15" fontId="0" fillId="7" borderId="0" xfId="0" applyNumberFormat="1" applyFill="1"/>
    <xf numFmtId="0" fontId="0" fillId="7" borderId="0" xfId="0" applyFill="1"/>
    <xf numFmtId="164" fontId="0" fillId="7" borderId="0" xfId="0" applyNumberFormat="1" applyFill="1"/>
    <xf numFmtId="0" fontId="0" fillId="9" borderId="0" xfId="0" applyFill="1"/>
    <xf numFmtId="164" fontId="0" fillId="9" borderId="0" xfId="0" applyNumberFormat="1" applyFill="1"/>
    <xf numFmtId="0" fontId="0" fillId="12" borderId="0" xfId="0" applyFill="1"/>
    <xf numFmtId="164" fontId="0" fillId="12" borderId="0" xfId="0" applyNumberFormat="1" applyFill="1"/>
    <xf numFmtId="0" fontId="0" fillId="12" borderId="0" xfId="0" applyNumberFormat="1" applyFill="1"/>
    <xf numFmtId="0" fontId="0" fillId="13" borderId="0" xfId="0" applyFill="1"/>
    <xf numFmtId="164" fontId="0" fillId="13" borderId="0" xfId="0" applyNumberFormat="1" applyFill="1"/>
    <xf numFmtId="0" fontId="0" fillId="13" borderId="0" xfId="0" applyNumberFormat="1" applyFill="1"/>
    <xf numFmtId="165" fontId="0" fillId="13" borderId="0" xfId="0" applyNumberFormat="1" applyFill="1"/>
    <xf numFmtId="0" fontId="0" fillId="14" borderId="0" xfId="0" applyFill="1"/>
    <xf numFmtId="164" fontId="0" fillId="14" borderId="0" xfId="0" applyNumberFormat="1" applyFill="1"/>
    <xf numFmtId="0" fontId="0" fillId="14" borderId="0" xfId="0" applyNumberFormat="1" applyFill="1"/>
    <xf numFmtId="0" fontId="0" fillId="15" borderId="0" xfId="0" applyFill="1"/>
    <xf numFmtId="164" fontId="0" fillId="15" borderId="0" xfId="0" applyNumberFormat="1" applyFill="1"/>
    <xf numFmtId="0" fontId="0" fillId="15" borderId="0" xfId="0" applyNumberFormat="1" applyFill="1"/>
    <xf numFmtId="0" fontId="0" fillId="16" borderId="0" xfId="0" applyFill="1"/>
    <xf numFmtId="164" fontId="0" fillId="16" borderId="0" xfId="0" applyNumberFormat="1" applyFill="1"/>
    <xf numFmtId="0" fontId="0" fillId="17" borderId="0" xfId="0" applyFill="1"/>
    <xf numFmtId="0" fontId="2" fillId="10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2" fillId="11" borderId="0" xfId="0" applyFont="1" applyFill="1" applyAlignment="1">
      <alignment horizontal="center" vertical="center"/>
    </xf>
    <xf numFmtId="164" fontId="1" fillId="11" borderId="0" xfId="0" applyNumberFormat="1" applyFont="1" applyFill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4" fillId="8" borderId="0" xfId="0" applyFont="1" applyFill="1" applyAlignment="1">
      <alignment horizontal="center" vertical="center"/>
    </xf>
    <xf numFmtId="0" fontId="3" fillId="1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DCFCF"/>
      <color rgb="FFFCD4D0"/>
      <color rgb="FFE7E6BC"/>
      <color rgb="FFD7D7DF"/>
      <color rgb="FFC1FAB8"/>
      <color rgb="FFFCAAAA"/>
      <color rgb="FFFDBBFD"/>
      <color rgb="FFD1CBFD"/>
      <color rgb="FFEAFD39"/>
      <color rgb="FF85C40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1"/>
  <sheetViews>
    <sheetView tabSelected="1" zoomScale="73" workbookViewId="0">
      <selection activeCell="H22" sqref="H22"/>
    </sheetView>
  </sheetViews>
  <sheetFormatPr defaultRowHeight="14.5" x14ac:dyDescent="0.35"/>
  <cols>
    <col min="3" max="3" width="12.54296875" customWidth="1"/>
    <col min="4" max="4" width="7.7265625" customWidth="1"/>
    <col min="5" max="5" width="9.1796875" customWidth="1"/>
    <col min="6" max="6" width="10" customWidth="1"/>
    <col min="7" max="7" width="9.81640625" customWidth="1"/>
    <col min="8" max="8" width="8.7265625" customWidth="1"/>
    <col min="9" max="9" width="7.7265625" customWidth="1"/>
    <col min="10" max="10" width="8.26953125" customWidth="1"/>
    <col min="11" max="11" width="8.81640625" customWidth="1"/>
    <col min="12" max="12" width="9.26953125" customWidth="1"/>
    <col min="13" max="13" width="8.54296875" customWidth="1"/>
    <col min="14" max="14" width="16.1796875" customWidth="1"/>
    <col min="15" max="15" width="15" customWidth="1"/>
    <col min="16" max="16" width="15.7265625" customWidth="1"/>
    <col min="17" max="17" width="15.54296875" customWidth="1"/>
    <col min="18" max="18" width="15.1796875" customWidth="1"/>
    <col min="20" max="20" width="16.1796875" customWidth="1"/>
  </cols>
  <sheetData>
    <row r="1" spans="1:20" x14ac:dyDescent="0.35">
      <c r="J1" s="35" t="s">
        <v>36</v>
      </c>
      <c r="K1" s="35"/>
      <c r="L1" s="35"/>
      <c r="M1" s="35"/>
      <c r="N1" s="35"/>
    </row>
    <row r="2" spans="1:20" x14ac:dyDescent="0.35">
      <c r="F2" s="1"/>
      <c r="H2" s="1"/>
      <c r="J2" s="35"/>
      <c r="K2" s="35"/>
      <c r="L2" s="35"/>
      <c r="M2" s="35"/>
      <c r="N2" s="35"/>
    </row>
    <row r="3" spans="1:20" ht="21" x14ac:dyDescent="0.5">
      <c r="A3" s="36" t="s">
        <v>40</v>
      </c>
      <c r="B3" s="36"/>
      <c r="C3" s="36"/>
      <c r="D3" s="29" t="s">
        <v>29</v>
      </c>
      <c r="E3" s="29"/>
      <c r="F3" s="29"/>
      <c r="G3" s="29"/>
      <c r="H3" s="29"/>
      <c r="I3" s="33" t="s">
        <v>37</v>
      </c>
      <c r="J3" s="33"/>
      <c r="K3" s="33"/>
      <c r="L3" s="33"/>
      <c r="M3" s="33"/>
      <c r="N3" s="34" t="s">
        <v>38</v>
      </c>
      <c r="O3" s="34"/>
      <c r="P3" s="34"/>
      <c r="Q3" s="34"/>
      <c r="R3" s="34"/>
      <c r="S3" s="28" t="s">
        <v>39</v>
      </c>
      <c r="T3" s="28"/>
    </row>
    <row r="4" spans="1:20" x14ac:dyDescent="0.35">
      <c r="A4" s="27" t="s">
        <v>0</v>
      </c>
      <c r="B4" s="27" t="s">
        <v>1</v>
      </c>
      <c r="C4" s="25" t="s">
        <v>2</v>
      </c>
      <c r="D4" s="3">
        <v>45292</v>
      </c>
      <c r="E4" s="3">
        <v>45299</v>
      </c>
      <c r="F4" s="3">
        <v>45306</v>
      </c>
      <c r="G4" s="3">
        <v>45313</v>
      </c>
      <c r="H4" s="3">
        <v>45320</v>
      </c>
      <c r="I4" s="5">
        <v>45292</v>
      </c>
      <c r="J4" s="5">
        <v>45299</v>
      </c>
      <c r="K4" s="5">
        <v>45306</v>
      </c>
      <c r="L4" s="5">
        <v>45313</v>
      </c>
      <c r="M4" s="5">
        <v>45320</v>
      </c>
      <c r="N4" s="7">
        <v>45292</v>
      </c>
      <c r="O4" s="7">
        <v>45299</v>
      </c>
      <c r="P4" s="7">
        <v>45306</v>
      </c>
      <c r="Q4" s="7">
        <v>45313</v>
      </c>
      <c r="R4" s="7">
        <v>45320</v>
      </c>
      <c r="S4" s="10"/>
      <c r="T4" s="10" t="s">
        <v>34</v>
      </c>
    </row>
    <row r="5" spans="1:20" x14ac:dyDescent="0.35">
      <c r="A5" s="27"/>
      <c r="B5" s="27"/>
      <c r="C5" s="25"/>
      <c r="D5" s="4"/>
      <c r="E5" s="4"/>
      <c r="F5" s="4"/>
      <c r="G5" s="4"/>
      <c r="H5" s="4"/>
      <c r="I5" s="6"/>
      <c r="J5" s="6"/>
      <c r="K5" s="6"/>
      <c r="L5" s="6"/>
      <c r="M5" s="6"/>
      <c r="N5" s="8"/>
      <c r="O5" s="8"/>
      <c r="P5" s="8"/>
      <c r="Q5" s="8"/>
      <c r="R5" s="8"/>
      <c r="S5" s="10"/>
      <c r="T5" s="10"/>
    </row>
    <row r="6" spans="1:20" x14ac:dyDescent="0.35">
      <c r="A6" s="27" t="s">
        <v>8</v>
      </c>
      <c r="B6" s="27" t="s">
        <v>9</v>
      </c>
      <c r="C6" s="26">
        <v>200</v>
      </c>
      <c r="D6" s="4">
        <v>44</v>
      </c>
      <c r="E6" s="4">
        <v>32</v>
      </c>
      <c r="F6" s="4">
        <v>42</v>
      </c>
      <c r="G6" s="4">
        <v>44</v>
      </c>
      <c r="H6" s="4">
        <v>52</v>
      </c>
      <c r="I6" s="6">
        <f>IF(D6&gt;40,D6-40,0)</f>
        <v>4</v>
      </c>
      <c r="J6" s="6">
        <f>IF(E6&gt;40,E6-40,0)</f>
        <v>0</v>
      </c>
      <c r="K6" s="6">
        <f>IF(F6&gt;40,F6-40,0)</f>
        <v>2</v>
      </c>
      <c r="L6" s="6">
        <f>IF(G6&gt;40,G6-40,0)</f>
        <v>4</v>
      </c>
      <c r="M6" s="6">
        <f>IF(H6&gt;40,H6-40,0)</f>
        <v>12</v>
      </c>
      <c r="N6" s="9">
        <f>C6*D6+0.5*I6</f>
        <v>8802</v>
      </c>
      <c r="O6" s="9">
        <f>C6*E6+0.5*J6</f>
        <v>6400</v>
      </c>
      <c r="P6" s="9">
        <f>C6*F6+0.5*K6</f>
        <v>8401</v>
      </c>
      <c r="Q6" s="9">
        <f>C6*G6+0.5*L6</f>
        <v>8802</v>
      </c>
      <c r="R6" s="9">
        <f>C6*H6+0.5*M6</f>
        <v>10406</v>
      </c>
      <c r="S6" s="10"/>
      <c r="T6" s="11">
        <f>SUM(N6:R6)</f>
        <v>42811</v>
      </c>
    </row>
    <row r="7" spans="1:20" x14ac:dyDescent="0.35">
      <c r="A7" s="27" t="s">
        <v>5</v>
      </c>
      <c r="B7" s="27" t="s">
        <v>6</v>
      </c>
      <c r="C7" s="26">
        <v>350</v>
      </c>
      <c r="D7" s="4">
        <v>34</v>
      </c>
      <c r="E7" s="4">
        <v>39</v>
      </c>
      <c r="F7" s="4">
        <v>45</v>
      </c>
      <c r="G7" s="4">
        <v>32</v>
      </c>
      <c r="H7" s="4">
        <v>44</v>
      </c>
      <c r="I7" s="6">
        <f t="shared" ref="I7:I20" si="0">IF(D7&gt;40,D7-40,0)</f>
        <v>0</v>
      </c>
      <c r="J7" s="6">
        <f t="shared" ref="J7:J20" si="1">IF(E7&gt;40,E7-40,0)</f>
        <v>0</v>
      </c>
      <c r="K7" s="6">
        <f t="shared" ref="K7:K20" si="2">IF(F7&gt;40,F7-40,0)</f>
        <v>5</v>
      </c>
      <c r="L7" s="6">
        <f t="shared" ref="L7:L20" si="3">IF(G7&gt;40,G7-40,0)</f>
        <v>0</v>
      </c>
      <c r="M7" s="6">
        <f t="shared" ref="M7:M20" si="4">IF(H7&gt;40,H7-40,0)</f>
        <v>4</v>
      </c>
      <c r="N7" s="9">
        <f t="shared" ref="N7:N20" si="5">C7*D7+0.5*I7</f>
        <v>11900</v>
      </c>
      <c r="O7" s="9">
        <f t="shared" ref="O7:O20" si="6">C7*E7+0.5*J7</f>
        <v>13650</v>
      </c>
      <c r="P7" s="9">
        <f t="shared" ref="P7:P20" si="7">C7*F7+0.5*K7</f>
        <v>15752.5</v>
      </c>
      <c r="Q7" s="9">
        <f t="shared" ref="Q7:Q20" si="8">C7*G7+0.5*L7</f>
        <v>11200</v>
      </c>
      <c r="R7" s="9">
        <f t="shared" ref="R7:R20" si="9">C7*H7+0.5*M7</f>
        <v>15402</v>
      </c>
      <c r="S7" s="10"/>
      <c r="T7" s="11">
        <f t="shared" ref="T7:T20" si="10">SUM(N7:R7)</f>
        <v>67904.5</v>
      </c>
    </row>
    <row r="8" spans="1:20" x14ac:dyDescent="0.35">
      <c r="A8" s="27" t="s">
        <v>3</v>
      </c>
      <c r="B8" s="27" t="s">
        <v>6</v>
      </c>
      <c r="C8" s="26">
        <v>320</v>
      </c>
      <c r="D8" s="4">
        <v>51</v>
      </c>
      <c r="E8" s="4">
        <v>38</v>
      </c>
      <c r="F8" s="4">
        <v>54</v>
      </c>
      <c r="G8" s="4">
        <v>33</v>
      </c>
      <c r="H8" s="4">
        <v>42</v>
      </c>
      <c r="I8" s="6">
        <f t="shared" si="0"/>
        <v>11</v>
      </c>
      <c r="J8" s="6">
        <f t="shared" si="1"/>
        <v>0</v>
      </c>
      <c r="K8" s="6">
        <f t="shared" si="2"/>
        <v>14</v>
      </c>
      <c r="L8" s="6">
        <f t="shared" si="3"/>
        <v>0</v>
      </c>
      <c r="M8" s="6">
        <f t="shared" si="4"/>
        <v>2</v>
      </c>
      <c r="N8" s="9">
        <f t="shared" si="5"/>
        <v>16325.5</v>
      </c>
      <c r="O8" s="9">
        <f t="shared" si="6"/>
        <v>12160</v>
      </c>
      <c r="P8" s="9">
        <f t="shared" si="7"/>
        <v>17287</v>
      </c>
      <c r="Q8" s="9">
        <f t="shared" si="8"/>
        <v>10560</v>
      </c>
      <c r="R8" s="9">
        <f t="shared" si="9"/>
        <v>13441</v>
      </c>
      <c r="S8" s="10"/>
      <c r="T8" s="11">
        <f t="shared" si="10"/>
        <v>69773.5</v>
      </c>
    </row>
    <row r="9" spans="1:20" x14ac:dyDescent="0.35">
      <c r="A9" s="27" t="s">
        <v>7</v>
      </c>
      <c r="B9" s="27" t="s">
        <v>10</v>
      </c>
      <c r="C9" s="26">
        <v>240</v>
      </c>
      <c r="D9" s="4">
        <v>29</v>
      </c>
      <c r="E9" s="4">
        <v>52</v>
      </c>
      <c r="F9" s="4">
        <v>46</v>
      </c>
      <c r="G9" s="4">
        <v>45</v>
      </c>
      <c r="H9" s="4">
        <v>37</v>
      </c>
      <c r="I9" s="6">
        <f t="shared" si="0"/>
        <v>0</v>
      </c>
      <c r="J9" s="6">
        <f t="shared" si="1"/>
        <v>12</v>
      </c>
      <c r="K9" s="6">
        <f t="shared" si="2"/>
        <v>6</v>
      </c>
      <c r="L9" s="6">
        <f t="shared" si="3"/>
        <v>5</v>
      </c>
      <c r="M9" s="6">
        <f t="shared" si="4"/>
        <v>0</v>
      </c>
      <c r="N9" s="9">
        <f t="shared" si="5"/>
        <v>6960</v>
      </c>
      <c r="O9" s="9">
        <f t="shared" si="6"/>
        <v>12486</v>
      </c>
      <c r="P9" s="9">
        <f t="shared" si="7"/>
        <v>11043</v>
      </c>
      <c r="Q9" s="9">
        <f t="shared" si="8"/>
        <v>10802.5</v>
      </c>
      <c r="R9" s="9">
        <f t="shared" si="9"/>
        <v>8880</v>
      </c>
      <c r="S9" s="10"/>
      <c r="T9" s="11">
        <f t="shared" si="10"/>
        <v>50171.5</v>
      </c>
    </row>
    <row r="10" spans="1:20" x14ac:dyDescent="0.35">
      <c r="A10" s="27" t="s">
        <v>3</v>
      </c>
      <c r="B10" s="27" t="s">
        <v>4</v>
      </c>
      <c r="C10" s="26">
        <v>180</v>
      </c>
      <c r="D10" s="4">
        <v>52</v>
      </c>
      <c r="E10" s="4">
        <v>29</v>
      </c>
      <c r="F10" s="4">
        <v>54</v>
      </c>
      <c r="G10" s="4">
        <v>36</v>
      </c>
      <c r="H10" s="4">
        <v>43</v>
      </c>
      <c r="I10" s="6">
        <f t="shared" si="0"/>
        <v>12</v>
      </c>
      <c r="J10" s="6">
        <f t="shared" si="1"/>
        <v>0</v>
      </c>
      <c r="K10" s="6">
        <f t="shared" si="2"/>
        <v>14</v>
      </c>
      <c r="L10" s="6">
        <f t="shared" si="3"/>
        <v>0</v>
      </c>
      <c r="M10" s="6">
        <f t="shared" si="4"/>
        <v>3</v>
      </c>
      <c r="N10" s="9">
        <f t="shared" si="5"/>
        <v>9366</v>
      </c>
      <c r="O10" s="9">
        <f t="shared" si="6"/>
        <v>5220</v>
      </c>
      <c r="P10" s="9">
        <f t="shared" si="7"/>
        <v>9727</v>
      </c>
      <c r="Q10" s="9">
        <f t="shared" si="8"/>
        <v>6480</v>
      </c>
      <c r="R10" s="9">
        <f t="shared" si="9"/>
        <v>7741.5</v>
      </c>
      <c r="S10" s="10"/>
      <c r="T10" s="11">
        <f t="shared" si="10"/>
        <v>38534.5</v>
      </c>
    </row>
    <row r="11" spans="1:20" x14ac:dyDescent="0.35">
      <c r="A11" s="27" t="s">
        <v>11</v>
      </c>
      <c r="B11" s="27" t="s">
        <v>12</v>
      </c>
      <c r="C11" s="26">
        <v>310</v>
      </c>
      <c r="D11" s="4">
        <v>46</v>
      </c>
      <c r="E11" s="4">
        <v>30</v>
      </c>
      <c r="F11" s="4">
        <v>44</v>
      </c>
      <c r="G11" s="4">
        <v>42</v>
      </c>
      <c r="H11" s="4">
        <v>47</v>
      </c>
      <c r="I11" s="6">
        <f t="shared" si="0"/>
        <v>6</v>
      </c>
      <c r="J11" s="6">
        <f t="shared" si="1"/>
        <v>0</v>
      </c>
      <c r="K11" s="6">
        <f t="shared" si="2"/>
        <v>4</v>
      </c>
      <c r="L11" s="6">
        <f t="shared" si="3"/>
        <v>2</v>
      </c>
      <c r="M11" s="6">
        <f t="shared" si="4"/>
        <v>7</v>
      </c>
      <c r="N11" s="9">
        <f t="shared" si="5"/>
        <v>14263</v>
      </c>
      <c r="O11" s="9">
        <f t="shared" si="6"/>
        <v>9300</v>
      </c>
      <c r="P11" s="9">
        <f t="shared" si="7"/>
        <v>13642</v>
      </c>
      <c r="Q11" s="9">
        <f t="shared" si="8"/>
        <v>13021</v>
      </c>
      <c r="R11" s="9">
        <f t="shared" si="9"/>
        <v>14573.5</v>
      </c>
      <c r="S11" s="10"/>
      <c r="T11" s="11">
        <f t="shared" si="10"/>
        <v>64799.5</v>
      </c>
    </row>
    <row r="12" spans="1:20" x14ac:dyDescent="0.35">
      <c r="A12" s="27" t="s">
        <v>13</v>
      </c>
      <c r="B12" s="27" t="s">
        <v>20</v>
      </c>
      <c r="C12" s="26">
        <v>350</v>
      </c>
      <c r="D12" s="4">
        <v>41</v>
      </c>
      <c r="E12" s="4">
        <v>38</v>
      </c>
      <c r="F12" s="4">
        <v>28</v>
      </c>
      <c r="G12" s="4">
        <v>32</v>
      </c>
      <c r="H12" s="4">
        <v>53</v>
      </c>
      <c r="I12" s="6">
        <f t="shared" si="0"/>
        <v>1</v>
      </c>
      <c r="J12" s="6">
        <f t="shared" si="1"/>
        <v>0</v>
      </c>
      <c r="K12" s="6">
        <f t="shared" si="2"/>
        <v>0</v>
      </c>
      <c r="L12" s="6">
        <f t="shared" si="3"/>
        <v>0</v>
      </c>
      <c r="M12" s="6">
        <f t="shared" si="4"/>
        <v>13</v>
      </c>
      <c r="N12" s="9">
        <f t="shared" si="5"/>
        <v>14350.5</v>
      </c>
      <c r="O12" s="9">
        <f t="shared" si="6"/>
        <v>13300</v>
      </c>
      <c r="P12" s="9">
        <f t="shared" si="7"/>
        <v>9800</v>
      </c>
      <c r="Q12" s="9">
        <f t="shared" si="8"/>
        <v>11200</v>
      </c>
      <c r="R12" s="9">
        <f t="shared" si="9"/>
        <v>18556.5</v>
      </c>
      <c r="S12" s="10"/>
      <c r="T12" s="11">
        <f t="shared" si="10"/>
        <v>67207</v>
      </c>
    </row>
    <row r="13" spans="1:20" x14ac:dyDescent="0.35">
      <c r="A13" s="27" t="s">
        <v>27</v>
      </c>
      <c r="B13" s="27" t="s">
        <v>28</v>
      </c>
      <c r="C13" s="26">
        <v>430</v>
      </c>
      <c r="D13" s="4">
        <v>49</v>
      </c>
      <c r="E13" s="4">
        <v>33</v>
      </c>
      <c r="F13" s="4">
        <v>45</v>
      </c>
      <c r="G13" s="4">
        <v>37</v>
      </c>
      <c r="H13" s="4">
        <v>49</v>
      </c>
      <c r="I13" s="6">
        <f t="shared" si="0"/>
        <v>9</v>
      </c>
      <c r="J13" s="6">
        <f t="shared" si="1"/>
        <v>0</v>
      </c>
      <c r="K13" s="6">
        <f t="shared" si="2"/>
        <v>5</v>
      </c>
      <c r="L13" s="6">
        <f t="shared" si="3"/>
        <v>0</v>
      </c>
      <c r="M13" s="6">
        <f t="shared" si="4"/>
        <v>9</v>
      </c>
      <c r="N13" s="9">
        <f t="shared" si="5"/>
        <v>21074.5</v>
      </c>
      <c r="O13" s="9">
        <f t="shared" si="6"/>
        <v>14190</v>
      </c>
      <c r="P13" s="9">
        <f t="shared" si="7"/>
        <v>19352.5</v>
      </c>
      <c r="Q13" s="9">
        <f t="shared" si="8"/>
        <v>15910</v>
      </c>
      <c r="R13" s="9">
        <f t="shared" si="9"/>
        <v>21074.5</v>
      </c>
      <c r="S13" s="10"/>
      <c r="T13" s="11">
        <f t="shared" si="10"/>
        <v>91601.5</v>
      </c>
    </row>
    <row r="14" spans="1:20" x14ac:dyDescent="0.35">
      <c r="A14" s="27" t="s">
        <v>15</v>
      </c>
      <c r="B14" s="27" t="s">
        <v>26</v>
      </c>
      <c r="C14" s="26">
        <v>500</v>
      </c>
      <c r="D14" s="4">
        <v>36</v>
      </c>
      <c r="E14" s="4">
        <v>45</v>
      </c>
      <c r="F14" s="4">
        <v>39</v>
      </c>
      <c r="G14" s="4">
        <v>42</v>
      </c>
      <c r="H14" s="4">
        <v>50</v>
      </c>
      <c r="I14" s="6">
        <f t="shared" si="0"/>
        <v>0</v>
      </c>
      <c r="J14" s="6">
        <f t="shared" si="1"/>
        <v>5</v>
      </c>
      <c r="K14" s="6">
        <f t="shared" si="2"/>
        <v>0</v>
      </c>
      <c r="L14" s="6">
        <f t="shared" si="3"/>
        <v>2</v>
      </c>
      <c r="M14" s="6">
        <f t="shared" si="4"/>
        <v>10</v>
      </c>
      <c r="N14" s="9">
        <f t="shared" si="5"/>
        <v>18000</v>
      </c>
      <c r="O14" s="9">
        <f t="shared" si="6"/>
        <v>22502.5</v>
      </c>
      <c r="P14" s="9">
        <f t="shared" si="7"/>
        <v>19500</v>
      </c>
      <c r="Q14" s="9">
        <f t="shared" si="8"/>
        <v>21001</v>
      </c>
      <c r="R14" s="9">
        <f t="shared" si="9"/>
        <v>25005</v>
      </c>
      <c r="S14" s="10"/>
      <c r="T14" s="11">
        <f t="shared" si="10"/>
        <v>106008.5</v>
      </c>
    </row>
    <row r="15" spans="1:20" x14ac:dyDescent="0.35">
      <c r="A15" s="27" t="s">
        <v>16</v>
      </c>
      <c r="B15" s="27" t="s">
        <v>21</v>
      </c>
      <c r="C15" s="26">
        <v>390</v>
      </c>
      <c r="D15" s="4">
        <v>38</v>
      </c>
      <c r="E15" s="4">
        <v>41</v>
      </c>
      <c r="F15" s="4">
        <v>40</v>
      </c>
      <c r="G15" s="4">
        <v>42</v>
      </c>
      <c r="H15" s="4">
        <v>39</v>
      </c>
      <c r="I15" s="6">
        <f t="shared" si="0"/>
        <v>0</v>
      </c>
      <c r="J15" s="6">
        <f t="shared" si="1"/>
        <v>1</v>
      </c>
      <c r="K15" s="6">
        <f t="shared" si="2"/>
        <v>0</v>
      </c>
      <c r="L15" s="6">
        <f t="shared" si="3"/>
        <v>2</v>
      </c>
      <c r="M15" s="6">
        <f t="shared" si="4"/>
        <v>0</v>
      </c>
      <c r="N15" s="9">
        <f t="shared" si="5"/>
        <v>14820</v>
      </c>
      <c r="O15" s="9">
        <f t="shared" si="6"/>
        <v>15990.5</v>
      </c>
      <c r="P15" s="9">
        <f t="shared" si="7"/>
        <v>15600</v>
      </c>
      <c r="Q15" s="9">
        <f t="shared" si="8"/>
        <v>16381</v>
      </c>
      <c r="R15" s="9">
        <f t="shared" si="9"/>
        <v>15210</v>
      </c>
      <c r="S15" s="10"/>
      <c r="T15" s="11">
        <f t="shared" si="10"/>
        <v>78001.5</v>
      </c>
    </row>
    <row r="16" spans="1:20" x14ac:dyDescent="0.35">
      <c r="A16" s="27" t="s">
        <v>17</v>
      </c>
      <c r="B16" s="27" t="s">
        <v>25</v>
      </c>
      <c r="C16" s="26">
        <v>300</v>
      </c>
      <c r="D16" s="4">
        <v>43</v>
      </c>
      <c r="E16" s="4">
        <v>47</v>
      </c>
      <c r="F16" s="4">
        <v>36</v>
      </c>
      <c r="G16" s="4">
        <v>39</v>
      </c>
      <c r="H16" s="4">
        <v>52</v>
      </c>
      <c r="I16" s="6">
        <f t="shared" si="0"/>
        <v>3</v>
      </c>
      <c r="J16" s="6">
        <f t="shared" si="1"/>
        <v>7</v>
      </c>
      <c r="K16" s="6">
        <f t="shared" si="2"/>
        <v>0</v>
      </c>
      <c r="L16" s="6">
        <f t="shared" si="3"/>
        <v>0</v>
      </c>
      <c r="M16" s="6">
        <f t="shared" si="4"/>
        <v>12</v>
      </c>
      <c r="N16" s="9">
        <f t="shared" si="5"/>
        <v>12901.5</v>
      </c>
      <c r="O16" s="9">
        <f t="shared" si="6"/>
        <v>14103.5</v>
      </c>
      <c r="P16" s="9">
        <f t="shared" si="7"/>
        <v>10800</v>
      </c>
      <c r="Q16" s="9">
        <f t="shared" si="8"/>
        <v>11700</v>
      </c>
      <c r="R16" s="9">
        <f t="shared" si="9"/>
        <v>15606</v>
      </c>
      <c r="S16" s="10"/>
      <c r="T16" s="11">
        <f t="shared" si="10"/>
        <v>65111</v>
      </c>
    </row>
    <row r="17" spans="1:20" x14ac:dyDescent="0.35">
      <c r="A17" s="27" t="s">
        <v>18</v>
      </c>
      <c r="B17" s="27" t="s">
        <v>25</v>
      </c>
      <c r="C17" s="26">
        <v>290</v>
      </c>
      <c r="D17" s="4">
        <v>46</v>
      </c>
      <c r="E17" s="4">
        <v>46</v>
      </c>
      <c r="F17" s="4">
        <v>43</v>
      </c>
      <c r="G17" s="4">
        <v>38</v>
      </c>
      <c r="H17" s="4">
        <v>47</v>
      </c>
      <c r="I17" s="6">
        <f t="shared" si="0"/>
        <v>6</v>
      </c>
      <c r="J17" s="6">
        <f t="shared" si="1"/>
        <v>6</v>
      </c>
      <c r="K17" s="6">
        <f t="shared" si="2"/>
        <v>3</v>
      </c>
      <c r="L17" s="6">
        <f t="shared" si="3"/>
        <v>0</v>
      </c>
      <c r="M17" s="6">
        <f t="shared" si="4"/>
        <v>7</v>
      </c>
      <c r="N17" s="9">
        <f t="shared" si="5"/>
        <v>13343</v>
      </c>
      <c r="O17" s="9">
        <f t="shared" si="6"/>
        <v>13343</v>
      </c>
      <c r="P17" s="9">
        <f t="shared" si="7"/>
        <v>12471.5</v>
      </c>
      <c r="Q17" s="9">
        <f t="shared" si="8"/>
        <v>11020</v>
      </c>
      <c r="R17" s="9">
        <f t="shared" si="9"/>
        <v>13633.5</v>
      </c>
      <c r="S17" s="10"/>
      <c r="T17" s="11">
        <f t="shared" si="10"/>
        <v>63811</v>
      </c>
    </row>
    <row r="18" spans="1:20" x14ac:dyDescent="0.35">
      <c r="A18" s="27" t="s">
        <v>19</v>
      </c>
      <c r="B18" s="27" t="s">
        <v>22</v>
      </c>
      <c r="C18" s="26">
        <v>210</v>
      </c>
      <c r="D18" s="4">
        <v>41</v>
      </c>
      <c r="E18" s="4">
        <v>44</v>
      </c>
      <c r="F18" s="4">
        <v>39</v>
      </c>
      <c r="G18" s="4">
        <v>40</v>
      </c>
      <c r="H18" s="4">
        <v>42</v>
      </c>
      <c r="I18" s="6">
        <f t="shared" si="0"/>
        <v>1</v>
      </c>
      <c r="J18" s="6">
        <f t="shared" si="1"/>
        <v>4</v>
      </c>
      <c r="K18" s="6">
        <f t="shared" si="2"/>
        <v>0</v>
      </c>
      <c r="L18" s="6">
        <f t="shared" si="3"/>
        <v>0</v>
      </c>
      <c r="M18" s="6">
        <f t="shared" si="4"/>
        <v>2</v>
      </c>
      <c r="N18" s="9">
        <f t="shared" si="5"/>
        <v>8610.5</v>
      </c>
      <c r="O18" s="9">
        <f t="shared" si="6"/>
        <v>9242</v>
      </c>
      <c r="P18" s="9">
        <f t="shared" si="7"/>
        <v>8190</v>
      </c>
      <c r="Q18" s="9">
        <f t="shared" si="8"/>
        <v>8400</v>
      </c>
      <c r="R18" s="9">
        <f t="shared" si="9"/>
        <v>8821</v>
      </c>
      <c r="S18" s="10"/>
      <c r="T18" s="11">
        <f t="shared" si="10"/>
        <v>43263.5</v>
      </c>
    </row>
    <row r="19" spans="1:20" x14ac:dyDescent="0.35">
      <c r="A19" s="27" t="s">
        <v>14</v>
      </c>
      <c r="B19" s="27" t="s">
        <v>10</v>
      </c>
      <c r="C19" s="26">
        <v>170</v>
      </c>
      <c r="D19" s="4">
        <v>40</v>
      </c>
      <c r="E19" s="4">
        <v>40</v>
      </c>
      <c r="F19" s="4">
        <v>37</v>
      </c>
      <c r="G19" s="4">
        <v>47</v>
      </c>
      <c r="H19" s="4">
        <v>39</v>
      </c>
      <c r="I19" s="6">
        <f t="shared" si="0"/>
        <v>0</v>
      </c>
      <c r="J19" s="6">
        <f t="shared" si="1"/>
        <v>0</v>
      </c>
      <c r="K19" s="6">
        <f t="shared" si="2"/>
        <v>0</v>
      </c>
      <c r="L19" s="6">
        <f t="shared" si="3"/>
        <v>7</v>
      </c>
      <c r="M19" s="6">
        <f t="shared" si="4"/>
        <v>0</v>
      </c>
      <c r="N19" s="9">
        <f t="shared" si="5"/>
        <v>6800</v>
      </c>
      <c r="O19" s="9">
        <f t="shared" si="6"/>
        <v>6800</v>
      </c>
      <c r="P19" s="9">
        <f t="shared" si="7"/>
        <v>6290</v>
      </c>
      <c r="Q19" s="9">
        <f t="shared" si="8"/>
        <v>7993.5</v>
      </c>
      <c r="R19" s="9">
        <f t="shared" si="9"/>
        <v>6630</v>
      </c>
      <c r="S19" s="10"/>
      <c r="T19" s="11">
        <f t="shared" si="10"/>
        <v>34513.5</v>
      </c>
    </row>
    <row r="20" spans="1:20" x14ac:dyDescent="0.35">
      <c r="A20" s="27" t="s">
        <v>23</v>
      </c>
      <c r="B20" s="27" t="s">
        <v>24</v>
      </c>
      <c r="C20" s="26">
        <v>260</v>
      </c>
      <c r="D20" s="4">
        <v>34</v>
      </c>
      <c r="E20" s="4">
        <v>43</v>
      </c>
      <c r="F20" s="4">
        <v>35</v>
      </c>
      <c r="G20" s="4">
        <v>42</v>
      </c>
      <c r="H20" s="4">
        <v>52</v>
      </c>
      <c r="I20" s="6">
        <f t="shared" si="0"/>
        <v>0</v>
      </c>
      <c r="J20" s="6">
        <f t="shared" si="1"/>
        <v>3</v>
      </c>
      <c r="K20" s="6">
        <f t="shared" si="2"/>
        <v>0</v>
      </c>
      <c r="L20" s="6">
        <f t="shared" si="3"/>
        <v>2</v>
      </c>
      <c r="M20" s="6">
        <f t="shared" si="4"/>
        <v>12</v>
      </c>
      <c r="N20" s="9">
        <f t="shared" si="5"/>
        <v>8840</v>
      </c>
      <c r="O20" s="9">
        <f t="shared" si="6"/>
        <v>11181.5</v>
      </c>
      <c r="P20" s="9">
        <f t="shared" si="7"/>
        <v>9100</v>
      </c>
      <c r="Q20" s="9">
        <f t="shared" si="8"/>
        <v>10921</v>
      </c>
      <c r="R20" s="9">
        <f t="shared" si="9"/>
        <v>13526</v>
      </c>
      <c r="S20" s="10"/>
      <c r="T20" s="11">
        <f t="shared" si="10"/>
        <v>53568.5</v>
      </c>
    </row>
    <row r="23" spans="1:20" x14ac:dyDescent="0.35">
      <c r="A23" s="12" t="s">
        <v>30</v>
      </c>
      <c r="B23" s="12"/>
      <c r="C23" s="13">
        <f>MAX(C6:C20)</f>
        <v>500</v>
      </c>
      <c r="D23" s="14">
        <f>MAX(D6:D20)</f>
        <v>52</v>
      </c>
      <c r="E23" s="14">
        <f t="shared" ref="E23:T23" si="11">MAX(E6:E20)</f>
        <v>52</v>
      </c>
      <c r="F23" s="14">
        <f t="shared" si="11"/>
        <v>54</v>
      </c>
      <c r="G23" s="14">
        <f t="shared" si="11"/>
        <v>47</v>
      </c>
      <c r="H23" s="14">
        <f t="shared" si="11"/>
        <v>53</v>
      </c>
      <c r="I23" s="14">
        <f t="shared" si="11"/>
        <v>12</v>
      </c>
      <c r="J23" s="14">
        <f t="shared" si="11"/>
        <v>12</v>
      </c>
      <c r="K23" s="14">
        <f t="shared" si="11"/>
        <v>14</v>
      </c>
      <c r="L23" s="14">
        <f t="shared" si="11"/>
        <v>7</v>
      </c>
      <c r="M23" s="14">
        <f t="shared" si="11"/>
        <v>13</v>
      </c>
      <c r="N23" s="13">
        <f t="shared" si="11"/>
        <v>21074.5</v>
      </c>
      <c r="O23" s="13">
        <f t="shared" si="11"/>
        <v>22502.5</v>
      </c>
      <c r="P23" s="13">
        <f t="shared" si="11"/>
        <v>19500</v>
      </c>
      <c r="Q23" s="13">
        <f t="shared" si="11"/>
        <v>21001</v>
      </c>
      <c r="R23" s="13">
        <f t="shared" si="11"/>
        <v>25005</v>
      </c>
      <c r="S23" s="13"/>
      <c r="T23" s="13">
        <f t="shared" si="11"/>
        <v>106008.5</v>
      </c>
    </row>
    <row r="24" spans="1:20" x14ac:dyDescent="0.35">
      <c r="A24" s="22" t="s">
        <v>31</v>
      </c>
      <c r="B24" s="22"/>
      <c r="C24" s="23">
        <f>MIN(C6:C20)</f>
        <v>170</v>
      </c>
      <c r="D24" s="24">
        <f>MIN(D6:D20)</f>
        <v>29</v>
      </c>
      <c r="E24" s="24">
        <f t="shared" ref="E24:T24" si="12">MIN(E6:E20)</f>
        <v>29</v>
      </c>
      <c r="F24" s="24">
        <f t="shared" si="12"/>
        <v>28</v>
      </c>
      <c r="G24" s="24">
        <f t="shared" si="12"/>
        <v>32</v>
      </c>
      <c r="H24" s="24">
        <f t="shared" si="12"/>
        <v>37</v>
      </c>
      <c r="I24" s="24">
        <f t="shared" si="12"/>
        <v>0</v>
      </c>
      <c r="J24" s="24">
        <f t="shared" si="12"/>
        <v>0</v>
      </c>
      <c r="K24" s="24">
        <f t="shared" si="12"/>
        <v>0</v>
      </c>
      <c r="L24" s="24">
        <f t="shared" si="12"/>
        <v>0</v>
      </c>
      <c r="M24" s="24">
        <f t="shared" si="12"/>
        <v>0</v>
      </c>
      <c r="N24" s="23">
        <f t="shared" si="12"/>
        <v>6800</v>
      </c>
      <c r="O24" s="23">
        <f t="shared" si="12"/>
        <v>5220</v>
      </c>
      <c r="P24" s="23">
        <f t="shared" si="12"/>
        <v>6290</v>
      </c>
      <c r="Q24" s="23">
        <f t="shared" si="12"/>
        <v>6480</v>
      </c>
      <c r="R24" s="23">
        <f t="shared" si="12"/>
        <v>6630</v>
      </c>
      <c r="S24" s="23"/>
      <c r="T24" s="23">
        <f t="shared" si="12"/>
        <v>34513.5</v>
      </c>
    </row>
    <row r="25" spans="1:20" x14ac:dyDescent="0.35">
      <c r="A25" s="15" t="s">
        <v>32</v>
      </c>
      <c r="B25" s="15"/>
      <c r="C25" s="16">
        <f>AVERAGE(C6:C20)</f>
        <v>300</v>
      </c>
      <c r="D25" s="17">
        <f>AVERAGE(D6:D20)</f>
        <v>41.6</v>
      </c>
      <c r="E25" s="17">
        <f t="shared" ref="E25:T25" si="13">AVERAGE(E6:E20)</f>
        <v>39.799999999999997</v>
      </c>
      <c r="F25" s="17">
        <f t="shared" si="13"/>
        <v>41.8</v>
      </c>
      <c r="G25" s="17">
        <f t="shared" si="13"/>
        <v>39.4</v>
      </c>
      <c r="H25" s="18">
        <f t="shared" si="13"/>
        <v>45.866666666666667</v>
      </c>
      <c r="I25" s="18">
        <f t="shared" si="13"/>
        <v>3.5333333333333332</v>
      </c>
      <c r="J25" s="18">
        <f t="shared" si="13"/>
        <v>2.5333333333333332</v>
      </c>
      <c r="K25" s="18">
        <f t="shared" si="13"/>
        <v>3.5333333333333332</v>
      </c>
      <c r="L25" s="18">
        <f t="shared" si="13"/>
        <v>1.6</v>
      </c>
      <c r="M25" s="18">
        <f t="shared" si="13"/>
        <v>6.2</v>
      </c>
      <c r="N25" s="16">
        <f t="shared" si="13"/>
        <v>12423.766666666666</v>
      </c>
      <c r="O25" s="16">
        <f t="shared" si="13"/>
        <v>11991.266666666666</v>
      </c>
      <c r="P25" s="16">
        <f t="shared" si="13"/>
        <v>12463.766666666666</v>
      </c>
      <c r="Q25" s="16">
        <f t="shared" si="13"/>
        <v>11692.8</v>
      </c>
      <c r="R25" s="16">
        <f t="shared" si="13"/>
        <v>13900.433333333332</v>
      </c>
      <c r="S25" s="16"/>
      <c r="T25" s="16">
        <f t="shared" si="13"/>
        <v>62472.033333333333</v>
      </c>
    </row>
    <row r="26" spans="1:20" x14ac:dyDescent="0.35">
      <c r="A26" s="19" t="s">
        <v>33</v>
      </c>
      <c r="B26" s="19"/>
      <c r="C26" s="20">
        <f>SUM(C6:C20)</f>
        <v>4500</v>
      </c>
      <c r="D26" s="21">
        <f>SUM(D6:D20)</f>
        <v>624</v>
      </c>
      <c r="E26" s="21">
        <f t="shared" ref="E26:T26" si="14">SUM(E6:E20)</f>
        <v>597</v>
      </c>
      <c r="F26" s="21">
        <f t="shared" si="14"/>
        <v>627</v>
      </c>
      <c r="G26" s="21">
        <f t="shared" si="14"/>
        <v>591</v>
      </c>
      <c r="H26" s="21">
        <f t="shared" si="14"/>
        <v>688</v>
      </c>
      <c r="I26" s="21">
        <f t="shared" si="14"/>
        <v>53</v>
      </c>
      <c r="J26" s="21">
        <f t="shared" si="14"/>
        <v>38</v>
      </c>
      <c r="K26" s="21">
        <f t="shared" si="14"/>
        <v>53</v>
      </c>
      <c r="L26" s="21">
        <f t="shared" si="14"/>
        <v>24</v>
      </c>
      <c r="M26" s="21">
        <f t="shared" si="14"/>
        <v>93</v>
      </c>
      <c r="N26" s="20">
        <f t="shared" si="14"/>
        <v>186356.5</v>
      </c>
      <c r="O26" s="20">
        <f t="shared" si="14"/>
        <v>179869</v>
      </c>
      <c r="P26" s="20">
        <f t="shared" si="14"/>
        <v>186956.5</v>
      </c>
      <c r="Q26" s="20">
        <f t="shared" si="14"/>
        <v>175392</v>
      </c>
      <c r="R26" s="20">
        <f t="shared" si="14"/>
        <v>208506.5</v>
      </c>
      <c r="S26" s="20"/>
      <c r="T26" s="20">
        <f t="shared" si="14"/>
        <v>937080.5</v>
      </c>
    </row>
    <row r="28" spans="1:20" x14ac:dyDescent="0.35">
      <c r="J28" s="30" t="s">
        <v>35</v>
      </c>
      <c r="K28" s="30"/>
      <c r="L28" s="30"/>
      <c r="M28" s="30"/>
      <c r="N28" s="31">
        <f>SUM(T6:T20)</f>
        <v>937080.5</v>
      </c>
    </row>
    <row r="29" spans="1:20" x14ac:dyDescent="0.35">
      <c r="G29" s="1"/>
      <c r="H29" s="1"/>
      <c r="I29" s="1"/>
      <c r="J29" s="30"/>
      <c r="K29" s="30"/>
      <c r="L29" s="30"/>
      <c r="M29" s="30"/>
      <c r="N29" s="32"/>
    </row>
    <row r="30" spans="1:20" x14ac:dyDescent="0.35">
      <c r="G30" s="1"/>
      <c r="H30" s="1"/>
      <c r="I30" s="1"/>
      <c r="J30" s="1"/>
      <c r="K30" s="2"/>
      <c r="L30" s="1"/>
      <c r="M30" s="1"/>
      <c r="N30" s="1"/>
    </row>
    <row r="31" spans="1:20" x14ac:dyDescent="0.35">
      <c r="G31" s="1"/>
      <c r="H31" s="1"/>
      <c r="I31" s="1"/>
      <c r="J31" s="1"/>
      <c r="K31" s="1"/>
      <c r="L31" s="1"/>
      <c r="M31" s="1"/>
      <c r="N31" s="1"/>
    </row>
  </sheetData>
  <mergeCells count="8">
    <mergeCell ref="J1:N2"/>
    <mergeCell ref="A3:C3"/>
    <mergeCell ref="S3:T3"/>
    <mergeCell ref="D3:H3"/>
    <mergeCell ref="J28:M29"/>
    <mergeCell ref="N28:N29"/>
    <mergeCell ref="I3:M3"/>
    <mergeCell ref="N3:R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MRT www.Win2Farsi.com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Moorche</dc:creator>
  <cp:lastModifiedBy>Moorche</cp:lastModifiedBy>
  <dcterms:created xsi:type="dcterms:W3CDTF">2025-04-30T05:29:10Z</dcterms:created>
  <dcterms:modified xsi:type="dcterms:W3CDTF">2025-04-30T16:39:19Z</dcterms:modified>
</cp:coreProperties>
</file>