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est2\Desktop\"/>
    </mc:Choice>
  </mc:AlternateContent>
  <xr:revisionPtr revIDLastSave="0" documentId="8_{790F94DC-1014-4CA2-9A7E-7D86ED985778}" xr6:coauthVersionLast="47" xr6:coauthVersionMax="47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Sheet2" sheetId="2" r:id="rId1"/>
    <sheet name="1(a,b,c,d,e)" sheetId="6" r:id="rId2"/>
    <sheet name="4.2" sheetId="16" r:id="rId3"/>
    <sheet name="3(a,b)" sheetId="12" r:id="rId4"/>
    <sheet name="1,pivot table" sheetId="1" r:id="rId5"/>
    <sheet name="2(a,b,c,d)" sheetId="7" r:id="rId6"/>
  </sheets>
  <calcPr calcId="191029"/>
  <pivotCaches>
    <pivotCache cacheId="0" r:id="rId7"/>
    <pivotCache cacheId="1" r:id="rId8"/>
    <pivotCache cacheId="2" r:id="rId9"/>
    <pivotCache cacheId="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2" l="1"/>
  <c r="I52" i="12" l="1"/>
  <c r="I31" i="12"/>
  <c r="I9" i="12"/>
  <c r="H52" i="12"/>
  <c r="H31" i="12"/>
  <c r="H9" i="12"/>
  <c r="G60" i="12" l="1"/>
  <c r="G55" i="12"/>
  <c r="G54" i="12"/>
  <c r="G53" i="12"/>
  <c r="G52" i="12"/>
  <c r="M5" i="12" s="1"/>
  <c r="G39" i="12"/>
  <c r="G34" i="12"/>
  <c r="G33" i="12"/>
  <c r="G32" i="12"/>
  <c r="G31" i="12"/>
  <c r="G17" i="12"/>
  <c r="G12" i="12"/>
  <c r="G11" i="12"/>
  <c r="G10" i="12"/>
  <c r="G9" i="12"/>
  <c r="M3" i="12" s="1"/>
  <c r="P5" i="12" l="1"/>
  <c r="O5" i="12"/>
  <c r="O3" i="12"/>
  <c r="P3" i="12"/>
  <c r="M4" i="12"/>
  <c r="N18" i="7"/>
  <c r="N19" i="7" s="1"/>
  <c r="L13" i="7"/>
  <c r="N13" i="7" s="1"/>
  <c r="L14" i="7"/>
  <c r="N14" i="7" s="1"/>
  <c r="L15" i="7"/>
  <c r="N15" i="7" s="1"/>
  <c r="L16" i="7"/>
  <c r="N16" i="7" s="1"/>
  <c r="L17" i="7"/>
  <c r="N17" i="7" s="1"/>
  <c r="L12" i="7"/>
  <c r="N12" i="7" s="1"/>
  <c r="O12" i="7" s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P4" i="12" l="1"/>
  <c r="O4" i="12"/>
  <c r="Q3" i="12"/>
</calcChain>
</file>

<file path=xl/sharedStrings.xml><?xml version="1.0" encoding="utf-8"?>
<sst xmlns="http://schemas.openxmlformats.org/spreadsheetml/2006/main" count="453" uniqueCount="99">
  <si>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</si>
  <si>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</si>
  <si>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</si>
  <si>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</si>
  <si>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</si>
  <si>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</si>
  <si>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</si>
  <si>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</si>
  <si>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</si>
  <si>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</si>
  <si>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</si>
  <si>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</si>
  <si>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</si>
  <si>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</si>
  <si>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</si>
  <si>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</si>
  <si>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</si>
  <si>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</si>
  <si>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</si>
  <si>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</si>
  <si>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</si>
  <si>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</si>
  <si>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</si>
  <si>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</si>
  <si>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>Grand Total</t>
  </si>
  <si>
    <t>Months (Date)</t>
  </si>
  <si>
    <t>Days (Date)</t>
  </si>
  <si>
    <t>Jan</t>
  </si>
  <si>
    <t>Feb</t>
  </si>
  <si>
    <t>Mar</t>
  </si>
  <si>
    <t>Sum of Total Sales (BDT)</t>
  </si>
  <si>
    <t>Total</t>
  </si>
  <si>
    <t>1)b.</t>
  </si>
  <si>
    <t>1)c.</t>
  </si>
  <si>
    <t>1)d.</t>
  </si>
  <si>
    <t>1)e.</t>
  </si>
  <si>
    <t>Id</t>
  </si>
  <si>
    <t>Name</t>
  </si>
  <si>
    <t>Salary</t>
  </si>
  <si>
    <t>Sales</t>
  </si>
  <si>
    <t>Bonus</t>
  </si>
  <si>
    <t>Total Salary</t>
  </si>
  <si>
    <t>Highest total salary</t>
  </si>
  <si>
    <t>2)</t>
  </si>
  <si>
    <t>Month</t>
  </si>
  <si>
    <t>January</t>
  </si>
  <si>
    <t>February</t>
  </si>
  <si>
    <t>March</t>
  </si>
  <si>
    <t>Expenses</t>
  </si>
  <si>
    <t>Retail Profit</t>
  </si>
  <si>
    <t>Profit/loss</t>
  </si>
  <si>
    <t>Item</t>
  </si>
  <si>
    <t>Category</t>
  </si>
  <si>
    <t>Unit price</t>
  </si>
  <si>
    <t>Office rent</t>
  </si>
  <si>
    <t>Rent expences</t>
  </si>
  <si>
    <t>Advertisement</t>
  </si>
  <si>
    <t xml:space="preserve"> Marketing expences</t>
  </si>
  <si>
    <t>Warehouse rent</t>
  </si>
  <si>
    <t>Internet</t>
  </si>
  <si>
    <t>Office expences</t>
  </si>
  <si>
    <t>Staff salary</t>
  </si>
  <si>
    <t>Operation expences</t>
  </si>
  <si>
    <t>Administration</t>
  </si>
  <si>
    <t>Computer bill</t>
  </si>
  <si>
    <t>Voucher</t>
  </si>
  <si>
    <t>Printing materails</t>
  </si>
  <si>
    <t>Additional cost</t>
  </si>
  <si>
    <t>Product category</t>
  </si>
  <si>
    <t>Total product quantity</t>
  </si>
  <si>
    <t>Expences report of XYZ company</t>
  </si>
  <si>
    <t>Product count</t>
  </si>
  <si>
    <t>Total Product Quantity</t>
  </si>
  <si>
    <t>Items Under" product"category</t>
  </si>
  <si>
    <t>Lowest Product Quantity</t>
  </si>
  <si>
    <t>ExpensesReport of XYZ company</t>
  </si>
  <si>
    <t>3(b)</t>
  </si>
  <si>
    <t>Row Labels</t>
  </si>
  <si>
    <t>Sum of Quantity</t>
  </si>
  <si>
    <t>Expences Report of XYZ company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</si>
  <si>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</si>
  <si>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</si>
  <si>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</si>
  <si>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</si>
  <si>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</si>
  <si>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</si>
  <si>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</si>
  <si>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</si>
  <si>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</si>
  <si>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Sales</t>
  </si>
  <si>
    <t>Sum of Profit</t>
  </si>
  <si>
    <t>Sum of Expenses</t>
  </si>
  <si>
    <t>3(a)</t>
  </si>
  <si>
    <t>Total expenses</t>
  </si>
  <si>
    <t xml:space="preserve">     Sales</t>
  </si>
  <si>
    <t>Statistics of sales representative</t>
  </si>
  <si>
    <t>Average=</t>
  </si>
  <si>
    <t>Round=</t>
  </si>
  <si>
    <t>Total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</si>
</sst>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pivotButton="1"/>
    <xf numFmtId="0" fontId="1" fillId="0" borderId="0" xfId="0" applyFont="1"/>
    <xf numFmtId="0" fontId="0" fillId="5" borderId="0" xfId="0" applyFill="1"/>
    <xf numFmtId="0" fontId="0" fillId="5" borderId="0" xfId="0" applyFill="1" applyAlignment="1">
      <alignment horizontal="left" indent="9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3" fillId="5" borderId="0" xfId="0" applyFont="1" applyFill="1"/>
    <xf numFmtId="0" fontId="3" fillId="5" borderId="0" xfId="0" applyFont="1" applyFill="1" applyAlignment="1">
      <alignment horizontal="left" indent="9"/>
    </xf>
    <xf numFmtId="0" fontId="0" fillId="2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/>
    </xf>
    <xf numFmtId="0" fontId="0" fillId="8" borderId="1" xfId="0" applyFill="1" applyBorder="1"/>
    <xf numFmtId="0" fontId="0" fillId="4" borderId="1" xfId="0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7" borderId="1" xfId="0" applyFill="1" applyBorder="1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9" formatCode="m/d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89D-408F-8CB3-07E863EE9C1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89D-408F-8CB3-07E863EE9C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89D-408F-8CB3-07E863EE9C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89D-408F-8CB3-07E863EE9C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89D-408F-8CB3-07E863EE9C1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89D-408F-8CB3-07E863EE9C14}"/>
              </c:ext>
            </c:extLst>
          </c:dPt>
          <c:cat>
            <c:strLit>
              <c:ptCount val="6"/>
              <c:pt idx="0">
                <c:v>Barishal</c:v>
              </c:pt>
              <c:pt idx="1">
                <c:v>Chittagong</c:v>
              </c:pt>
              <c:pt idx="2">
                <c:v>Dhaka</c:v>
              </c:pt>
              <c:pt idx="3">
                <c:v>Khulna</c:v>
              </c:pt>
              <c:pt idx="4">
                <c:v>Rajshahi</c:v>
              </c:pt>
              <c:pt idx="5">
                <c:v>Sylhet</c:v>
              </c:pt>
            </c:strLit>
          </c:cat>
          <c:val>
            <c:numLit>
              <c:formatCode>General</c:formatCode>
              <c:ptCount val="6"/>
              <c:pt idx="0">
                <c:v>5010000</c:v>
              </c:pt>
              <c:pt idx="1">
                <c:v>4340000</c:v>
              </c:pt>
              <c:pt idx="2">
                <c:v>5850000</c:v>
              </c:pt>
              <c:pt idx="3">
                <c:v>4110000</c:v>
              </c:pt>
              <c:pt idx="4">
                <c:v>4760000</c:v>
              </c:pt>
              <c:pt idx="5">
                <c:v>4600000</c:v>
              </c:pt>
            </c:numLit>
          </c:val>
          <c:extLst>
            <c:ext xmlns:c16="http://schemas.microsoft.com/office/drawing/2014/chart" uri="{C3380CC4-5D6E-409C-BE32-E72D297353CC}">
              <c16:uniqueId val="{0000000C-789D-408F-8CB3-07E863EE9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Desktop</c:v>
              </c:pt>
              <c:pt idx="1">
                <c:v>Laptop</c:v>
              </c:pt>
              <c:pt idx="2">
                <c:v>Smartphone</c:v>
              </c:pt>
              <c:pt idx="3">
                <c:v>Tablet</c:v>
              </c:pt>
            </c:strLit>
          </c:cat>
          <c:val>
            <c:numLit>
              <c:formatCode>General</c:formatCode>
              <c:ptCount val="4"/>
              <c:pt idx="0">
                <c:v>6950000</c:v>
              </c:pt>
              <c:pt idx="1">
                <c:v>12250000</c:v>
              </c:pt>
              <c:pt idx="2">
                <c:v>6150000</c:v>
              </c:pt>
              <c:pt idx="3">
                <c:v>3320000</c:v>
              </c:pt>
            </c:numLit>
          </c:val>
          <c:extLst>
            <c:ext xmlns:c16="http://schemas.microsoft.com/office/drawing/2014/chart" uri="{C3380CC4-5D6E-409C-BE32-E72D297353CC}">
              <c16:uniqueId val="{00000000-A299-4F34-9143-A90AE0EAA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3937871"/>
        <c:axId val="1643927791"/>
      </c:barChart>
      <c:catAx>
        <c:axId val="164393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927791"/>
        <c:crosses val="autoZero"/>
        <c:auto val="1"/>
        <c:lblAlgn val="ctr"/>
        <c:lblOffset val="100"/>
        <c:noMultiLvlLbl val="0"/>
      </c:catAx>
      <c:valAx>
        <c:axId val="164392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3937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[Hafsa 01-041-21 xl.xlsx]4.2!PivotTable1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166656333312668"/>
          <c:y val="0.14456081339347146"/>
          <c:w val="0.53673730547461096"/>
          <c:h val="0.574744285605076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'4.2'!$B$1</c:f>
              <c:strCache>
                <c:ptCount val="1"/>
                <c:pt idx="0">
                  <c:v>Sum of 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'4.2'!$A$2:$A$14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'4.2'!$B$2:$B$14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C-40C4-B0CB-E63261A79727}"/>
            </c:ext>
          </c:extLst>
        </c:ser>
        <c:ser>
          <c:idx val="1"/>
          <c:order val="1"/>
          <c:tx>
            <c:strRef>
              <c:f>'4.2'!$C$1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'4.2'!$A$2:$A$14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'4.2'!$C$2:$C$14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C-40C4-B0CB-E63261A79727}"/>
            </c:ext>
          </c:extLst>
        </c:ser>
        <c:ser>
          <c:idx val="2"/>
          <c:order val="2"/>
          <c:tx>
            <c:strRef>
              <c:f>'4.2'!$D$1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'4.2'!$A$2:$A$14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'4.2'!$D$2:$D$14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C-40C4-B0CB-E63261A79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7385216"/>
        <c:axId val="387384560"/>
      </c:barChart>
      <c:catAx>
        <c:axId val="38738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84560"/>
        <c:crosses val="autoZero"/>
        <c:auto val="1"/>
        <c:lblAlgn val="ctr"/>
        <c:lblOffset val="100"/>
        <c:noMultiLvlLbl val="0"/>
      </c:catAx>
      <c:valAx>
        <c:axId val="3873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38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[Hafsa 01-041-21 xl.xlsx]4.2!PivotTable1</c:name>
    <c:fmtId val="27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'4.2'!$B$1</c:f>
              <c:strCache>
                <c:ptCount val="1"/>
                <c:pt idx="0">
                  <c:v>Sum of Expenses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'4.2'!$A$2:$A$14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'4.2'!$B$2:$B$14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17-46B0-A703-D7B73BE36E2C}"/>
            </c:ext>
          </c:extLst>
        </c:ser>
        <c:ser>
          <c:idx val="1"/>
          <c:order val="1"/>
          <c:tx>
            <c:strRef>
              <c:f>'4.2'!$C$1</c:f>
              <c:strCache>
                <c:ptCount val="1"/>
                <c:pt idx="0">
                  <c:v>Sum of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'4.2'!$A$2:$A$14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'4.2'!$C$2:$C$14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17-46B0-A703-D7B73BE36E2C}"/>
            </c:ext>
          </c:extLst>
        </c:ser>
        <c:ser>
          <c:idx val="2"/>
          <c:order val="2"/>
          <c:tx>
            <c:strRef>
              <c:f>'4.2'!$D$1</c:f>
              <c:strCache>
                <c:ptCount val="1"/>
                <c:pt idx="0">
                  <c:v>Sum of 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'4.2'!$A$2:$A$14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'4.2'!$D$2:$D$14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17-46B0-A703-D7B73BE36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693792"/>
        <c:axId val="389701008"/>
      </c:lineChart>
      <c:catAx>
        <c:axId val="3896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01008"/>
        <c:crosses val="autoZero"/>
        <c:auto val="1"/>
        <c:lblAlgn val="ctr"/>
        <c:lblOffset val="100"/>
        <c:noMultiLvlLbl val="0"/>
      </c:catAx>
      <c:valAx>
        <c:axId val="38970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69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[Hafsa 01-041-21 xl.xlsx]2(a,b,c,d)!PivotTable3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'2(a,b,c,d)'!$E$22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'2(a,b,c,d)'!$D$23:$D$29</c:f>
              <c:strCache>
                <c:ptCount val="6"/>
                <c:pt idx="0">
                  <c:v>Arif Hossain</c:v>
                </c:pt>
                <c:pt idx="1">
                  <c:v>Eva Karim</c:v>
                </c:pt>
                <c:pt idx="2">
                  <c:v>Farhan Islam</c:v>
                </c:pt>
                <c:pt idx="3">
                  <c:v>Nabila Sultana</c:v>
                </c:pt>
                <c:pt idx="4">
                  <c:v>Oishi Das</c:v>
                </c:pt>
                <c:pt idx="5">
                  <c:v>Parvez Hasan</c:v>
                </c:pt>
              </c:strCache>
            </c:strRef>
          </c:cat>
          <c:val>
            <c:numRef>
              <c:f>'2(a,b,c,d)'!$E$23:$E$29</c:f>
              <c:numCache>
                <c:formatCode>General</c:formatCode>
                <c:ptCount val="6"/>
                <c:pt idx="0">
                  <c:v>143800</c:v>
                </c:pt>
                <c:pt idx="1">
                  <c:v>60600</c:v>
                </c:pt>
                <c:pt idx="2">
                  <c:v>45000</c:v>
                </c:pt>
                <c:pt idx="3">
                  <c:v>337000</c:v>
                </c:pt>
                <c:pt idx="4">
                  <c:v>53400</c:v>
                </c:pt>
                <c:pt idx="5">
                  <c:v>95000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56-45F1-8350-3A104FED4E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35431544"/>
        <c:axId val="435425968"/>
      </c:barChart>
      <c:catAx>
        <c:axId val="435431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5968"/>
        <c:crosses val="autoZero"/>
        <c:auto val="1"/>
        <c:lblAlgn val="ctr"/>
        <c:lblOffset val="100"/>
        <c:noMultiLvlLbl val="0"/>
      </c:catAx>
      <c:valAx>
        <c:axId val="4354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31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17</xdr:row>
      <xdr:rowOff>19050</xdr:rowOff>
    </xdr:from>
    <xdr:to>
      <xdr:col>13</xdr:col>
      <xdr:colOff>342900</xdr:colOff>
      <xdr:row>31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51CC57-A42D-4354-BB98-E115622C5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323850</xdr:colOff>
      <xdr:row>34</xdr:row>
      <xdr:rowOff>171450</xdr:rowOff>
    </xdr:from>
    <xdr:to>
      <xdr:col>13</xdr:col>
      <xdr:colOff>19050</xdr:colOff>
      <xdr:row>49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EF626E-9ED1-4979-9C73-381A24AE3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133350</xdr:rowOff>
    </xdr:from>
    <xdr:to>
      <xdr:col>13</xdr:col>
      <xdr:colOff>482600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15875</xdr:colOff>
      <xdr:row>17</xdr:row>
      <xdr:rowOff>19050</xdr:rowOff>
    </xdr:from>
    <xdr:to>
      <xdr:col>10</xdr:col>
      <xdr:colOff>104775</xdr:colOff>
      <xdr:row>32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527049</xdr:colOff>
      <xdr:row>19</xdr:row>
      <xdr:rowOff>57150</xdr:rowOff>
    </xdr:from>
    <xdr:to>
      <xdr:col>11</xdr:col>
      <xdr:colOff>460374</xdr:colOff>
      <xdr:row>33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P/AppData/Local/Microsoft/Windows/INetCache/IE/3RWJW6EH/HAFSA_4141%5b1%5d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uest2/Downloads/hafsa4141%20(2).xlsx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28.903595601849" createdVersion="8" refreshedVersion="6" minRefreshableVersion="3" recordCount="76" xr:uid="{00000000-000A-0000-FFFF-FFFF00000000}">
  <cacheSource type="worksheet">
    <worksheetSource name="Table1"/>
  </cacheSource>
  <cacheFields count="9">
    <cacheField name="Date" numFmtId="14">
      <sharedItems containsSemiMixedTypes="0" containsNonDate="0" containsDate="1" containsString="0" minDate="2024-01-05T00:00:00" maxDate="2024-03-31T00:00:00" count="76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</sharedItems>
      <fieldGroup par="8"/>
    </cacheField>
    <cacheField name="Region" numFmtId="0">
      <sharedItems count="6">
        <s v="Barishal"/>
        <s v="Chittagong"/>
        <s v="Khulna"/>
        <s v="Rajshahi"/>
        <s v="Sylhet"/>
        <s v="Dhaka"/>
      </sharedItems>
    </cacheField>
    <cacheField name="Sales Rep" numFmtId="0">
      <sharedItems count="6">
        <s v="Arif Hossain"/>
        <s v="Oishi Das"/>
        <s v="Parvez Hasan"/>
        <s v="Nabila Sultana"/>
        <s v="Eva Karim"/>
        <s v="Farhan Islam"/>
      </sharedItems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 2" refreshedDate="45622.831178587963" createdVersion="8" refreshedVersion="8" minRefreshableVersion="3" recordCount="78" xr:uid="{00000000-000A-0000-FFFF-FFFF01000000}">
  <cacheSource type="worksheet">
    <worksheetSource name="Table1" sheet=".xlsx].xlsx" r:id="rId2"/>
  </cacheSource>
  <cacheFields count="9">
    <cacheField name="Date" numFmtId="0">
      <sharedItems containsNonDate="0" containsDate="1" containsString="0" containsBlank="1" minDate="2024-01-05T00:00:00" maxDate="2024-03-31T00:00:00" count="77">
        <d v="2024-01-05T00:00:00"/>
        <d v="2024-01-06T00:00:00"/>
        <d v="2024-01-07T00:00:00"/>
        <d v="2024-01-08T00:00:00"/>
        <d v="2024-01-09T00:00:00"/>
        <d v="2024-01-10T00:00:00"/>
        <d v="2024-01-11T00:00:00"/>
        <d v="2024-01-12T00:00:00"/>
        <d v="2024-01-13T00:00:00"/>
        <d v="2024-01-14T00:00:00"/>
        <d v="2024-01-15T00:00:00"/>
        <d v="2024-01-16T00:00:00"/>
        <d v="2024-01-17T00:00:00"/>
        <d v="2024-01-18T00:00:00"/>
        <d v="2024-01-19T00:00:00"/>
        <d v="2024-01-20T00:00:00"/>
        <d v="2024-01-21T00:00:00"/>
        <d v="2024-01-22T00:00:00"/>
        <d v="2024-01-23T00:00:00"/>
        <d v="2024-01-24T00:00:00"/>
        <d v="2024-01-25T00:00:00"/>
        <d v="2024-01-26T00:00:00"/>
        <d v="2024-01-27T00:00:00"/>
        <d v="2024-01-28T00:00:00"/>
        <d v="2024-01-29T00:00:00"/>
        <d v="2024-02-01T00:00:00"/>
        <d v="2024-02-02T00:00:00"/>
        <d v="2024-02-03T00:00:00"/>
        <d v="2024-02-04T00:00:00"/>
        <d v="2024-02-05T00:00:00"/>
        <d v="2024-02-06T00:00:00"/>
        <d v="2024-02-07T00:00:00"/>
        <d v="2024-02-08T00:00:00"/>
        <d v="2024-02-09T00:00:00"/>
        <d v="2024-02-10T00:00:00"/>
        <d v="2024-02-11T00:00:00"/>
        <d v="2024-02-12T00:00:00"/>
        <d v="2024-02-13T00:00:00"/>
        <d v="2024-02-14T00:00:00"/>
        <d v="2024-02-15T00:00:00"/>
        <d v="2024-02-16T00:00:00"/>
        <d v="2024-02-17T00:00:00"/>
        <d v="2024-02-18T00:00:00"/>
        <d v="2024-02-19T00:00:00"/>
        <d v="2024-02-20T00:00:00"/>
        <d v="2024-02-21T00:00:00"/>
        <d v="2024-02-22T00:00:00"/>
        <d v="2024-02-23T00:00:00"/>
        <d v="2024-02-24T00:00:00"/>
        <d v="2024-02-25T00:00:00"/>
        <d v="2024-03-01T00:00:00"/>
        <d v="2024-03-02T00:00:00"/>
        <d v="2024-03-03T00:00:00"/>
        <d v="2024-03-04T00:00:00"/>
        <d v="2024-03-05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30T00:00:00"/>
        <m/>
      </sharedItems>
      <fieldGroup par="8"/>
    </cacheField>
    <cacheField name="Region" numFmtId="0">
      <sharedItems containsBlank="1" count="7">
        <s v="Barishal"/>
        <s v="Chittagong"/>
        <s v="Khulna"/>
        <s v="Rajshahi"/>
        <s v="Sylhet"/>
        <s v="Dhaka"/>
        <m/>
      </sharedItems>
    </cacheField>
    <cacheField name="Sales Rep" numFmtId="0">
      <sharedItems containsBlank="1" count="7">
        <s v="Arif Hossain"/>
        <s v="Oishi Das"/>
        <s v="Parvez Hasan"/>
        <s v="Nabila Sultana"/>
        <s v="Eva Karim"/>
        <s v="Farhan Islam"/>
        <m/>
      </sharedItems>
    </cacheField>
    <cacheField name="Product" numFmtId="0">
      <sharedItems containsBlank="1" count="5">
        <s v="Laptop"/>
        <s v="Desktop"/>
        <s v="Tablet"/>
        <s v="Smartphone"/>
        <m/>
      </sharedItems>
    </cacheField>
    <cacheField name="Quantity" numFmtId="0">
      <sharedItems containsString="0" containsBlank="1" containsNumber="1" containsInteger="1" minValue="3" maxValue="20"/>
    </cacheField>
    <cacheField name="Unit Price (BDT)" numFmtId="0">
      <sharedItems containsString="0" containsBlank="1" containsNumber="1" containsInteger="1" minValue="20000" maxValue="70000"/>
    </cacheField>
    <cacheField name="Total Sales (BDT)" numFmtId="0">
      <sharedItems containsString="0" containsBlank="1" containsNumber="1" containsInteger="1" minValue="80000" maxValue="840000" count="32">
        <n v="350000"/>
        <n v="500000"/>
        <n v="140000"/>
        <n v="450000"/>
        <n v="210000"/>
        <n v="300000"/>
        <n v="80000"/>
        <n v="560000"/>
        <n v="600000"/>
        <n v="180000"/>
        <n v="150000"/>
        <n v="770000"/>
        <n v="120000"/>
        <n v="390000"/>
        <n v="630000"/>
        <n v="400000"/>
        <n v="280000"/>
        <n v="700000"/>
        <n v="250000"/>
        <n v="160000"/>
        <n v="490000"/>
        <n v="200000"/>
        <n v="100000"/>
        <n v="550000"/>
        <n v="240000"/>
        <n v="220000"/>
        <n v="420000"/>
        <n v="260000"/>
        <n v="840000"/>
        <n v="360000"/>
        <n v="270000"/>
        <m/>
      </sharedItems>
    </cacheField>
    <cacheField name="Days (Date)" numFmtId="0" databaseField="0">
      <fieldGroup base="0">
        <rangePr groupBy="days" startDate="2024-01-05T00:00:00" endDate="2024-03-31T00:00:00"/>
        <groupItems count="368">
          <s v="&lt;1/5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31/2024"/>
        </groupItems>
      </fieldGroup>
    </cacheField>
    <cacheField name="Months (Date)" numFmtId="0" databaseField="0">
      <fieldGroup base="0">
        <rangePr groupBy="months" startDate="2024-01-05T00:00:00" endDate="2024-03-31T00:00:00"/>
        <groupItems count="14">
          <s v="&lt;1/5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29.007913657406" createdVersion="6" refreshedVersion="6" minRefreshableVersion="3" recordCount="12" xr:uid="{00000000-000A-0000-FFFF-FFFF02000000}">
  <cacheSource type="worksheet">
    <worksheetSource ref="C7:F19" sheet="4.1" r:id="rId2"/>
  </cacheSource>
  <cacheFields count="4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Expenses" numFmtId="0">
      <sharedItems containsSemiMixedTypes="0" containsString="0" containsNumber="1" containsInteger="1" minValue="4534800" maxValue="9976500"/>
    </cacheField>
    <cacheField name="Sales" numFmtId="0">
      <sharedItems containsSemiMixedTypes="0" containsString="0" containsNumber="1" containsInteger="1" minValue="4809300" maxValue="11543600"/>
    </cacheField>
    <cacheField name="Profit" numFmtId="0">
      <sharedItems containsSemiMixedTypes="0" containsString="0" containsNumber="1" containsInteger="1" minValue="-538500" maxValue="1567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33.469485069443" createdVersion="6" refreshedVersion="6" minRefreshableVersion="3" recordCount="6" xr:uid="{00000000-000A-0000-FFFF-FFFF05000000}">
  <cacheSource type="worksheet">
    <worksheetSource name="Table2"/>
  </cacheSource>
  <cacheFields count="3">
    <cacheField name="Column1" numFmtId="0">
      <sharedItems containsSemiMixedTypes="0" containsString="0" containsNumber="1" containsInteger="1" minValue="1" maxValue="6"/>
    </cacheField>
    <cacheField name="Column2" numFmtId="0">
      <sharedItems count="6">
        <s v="Parvez Hasan"/>
        <s v="Arif Hossain"/>
        <s v="Nabila Sultana"/>
        <s v="Eva Karim"/>
        <s v="Oishi Das"/>
        <s v="Farhan Islam"/>
      </sharedItems>
    </cacheField>
    <cacheField name="Column3" numFmtId="0">
      <sharedItems containsSemiMixedTypes="0" containsString="0" containsNumber="1" containsInteger="1" minValue="45000" maxValue="33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">
  <r>
    <x v="0"/>
    <x v="0"/>
    <x v="0"/>
    <x v="0"/>
    <n v="5"/>
    <n v="70000"/>
    <n v="350000"/>
  </r>
  <r>
    <x v="1"/>
    <x v="1"/>
    <x v="1"/>
    <x v="1"/>
    <n v="10"/>
    <n v="50000"/>
    <n v="500000"/>
  </r>
  <r>
    <x v="2"/>
    <x v="2"/>
    <x v="2"/>
    <x v="2"/>
    <n v="7"/>
    <n v="20000"/>
    <n v="140000"/>
  </r>
  <r>
    <x v="3"/>
    <x v="3"/>
    <x v="3"/>
    <x v="3"/>
    <n v="15"/>
    <n v="30000"/>
    <n v="450000"/>
  </r>
  <r>
    <x v="4"/>
    <x v="4"/>
    <x v="4"/>
    <x v="0"/>
    <n v="3"/>
    <n v="70000"/>
    <n v="210000"/>
  </r>
  <r>
    <x v="5"/>
    <x v="5"/>
    <x v="5"/>
    <x v="1"/>
    <n v="6"/>
    <n v="50000"/>
    <n v="300000"/>
  </r>
  <r>
    <x v="6"/>
    <x v="1"/>
    <x v="2"/>
    <x v="2"/>
    <n v="4"/>
    <n v="20000"/>
    <n v="80000"/>
  </r>
  <r>
    <x v="7"/>
    <x v="2"/>
    <x v="3"/>
    <x v="3"/>
    <n v="10"/>
    <n v="30000"/>
    <n v="300000"/>
  </r>
  <r>
    <x v="8"/>
    <x v="0"/>
    <x v="0"/>
    <x v="0"/>
    <n v="8"/>
    <n v="70000"/>
    <n v="560000"/>
  </r>
  <r>
    <x v="9"/>
    <x v="4"/>
    <x v="0"/>
    <x v="1"/>
    <n v="12"/>
    <n v="50000"/>
    <n v="600000"/>
  </r>
  <r>
    <x v="10"/>
    <x v="5"/>
    <x v="1"/>
    <x v="2"/>
    <n v="9"/>
    <n v="20000"/>
    <n v="180000"/>
  </r>
  <r>
    <x v="11"/>
    <x v="1"/>
    <x v="2"/>
    <x v="3"/>
    <n v="5"/>
    <n v="30000"/>
    <n v="150000"/>
  </r>
  <r>
    <x v="12"/>
    <x v="2"/>
    <x v="3"/>
    <x v="0"/>
    <n v="11"/>
    <n v="70000"/>
    <n v="770000"/>
  </r>
  <r>
    <x v="13"/>
    <x v="3"/>
    <x v="4"/>
    <x v="1"/>
    <n v="7"/>
    <n v="50000"/>
    <n v="350000"/>
  </r>
  <r>
    <x v="14"/>
    <x v="4"/>
    <x v="5"/>
    <x v="2"/>
    <n v="6"/>
    <n v="20000"/>
    <n v="120000"/>
  </r>
  <r>
    <x v="15"/>
    <x v="5"/>
    <x v="2"/>
    <x v="3"/>
    <n v="13"/>
    <n v="30000"/>
    <n v="390000"/>
  </r>
  <r>
    <x v="16"/>
    <x v="0"/>
    <x v="3"/>
    <x v="0"/>
    <n v="9"/>
    <n v="70000"/>
    <n v="630000"/>
  </r>
  <r>
    <x v="17"/>
    <x v="2"/>
    <x v="4"/>
    <x v="1"/>
    <n v="8"/>
    <n v="50000"/>
    <n v="400000"/>
  </r>
  <r>
    <x v="18"/>
    <x v="3"/>
    <x v="5"/>
    <x v="2"/>
    <n v="14"/>
    <n v="20000"/>
    <n v="280000"/>
  </r>
  <r>
    <x v="19"/>
    <x v="4"/>
    <x v="2"/>
    <x v="3"/>
    <n v="7"/>
    <n v="30000"/>
    <n v="210000"/>
  </r>
  <r>
    <x v="20"/>
    <x v="5"/>
    <x v="3"/>
    <x v="0"/>
    <n v="10"/>
    <n v="70000"/>
    <n v="700000"/>
  </r>
  <r>
    <x v="21"/>
    <x v="1"/>
    <x v="0"/>
    <x v="1"/>
    <n v="5"/>
    <n v="50000"/>
    <n v="250000"/>
  </r>
  <r>
    <x v="22"/>
    <x v="0"/>
    <x v="1"/>
    <x v="2"/>
    <n v="8"/>
    <n v="20000"/>
    <n v="160000"/>
  </r>
  <r>
    <x v="23"/>
    <x v="3"/>
    <x v="2"/>
    <x v="3"/>
    <n v="6"/>
    <n v="30000"/>
    <n v="180000"/>
  </r>
  <r>
    <x v="24"/>
    <x v="4"/>
    <x v="3"/>
    <x v="0"/>
    <n v="7"/>
    <n v="70000"/>
    <n v="490000"/>
  </r>
  <r>
    <x v="25"/>
    <x v="5"/>
    <x v="4"/>
    <x v="0"/>
    <n v="8"/>
    <n v="70000"/>
    <n v="560000"/>
  </r>
  <r>
    <x v="26"/>
    <x v="1"/>
    <x v="5"/>
    <x v="1"/>
    <n v="6"/>
    <n v="50000"/>
    <n v="300000"/>
  </r>
  <r>
    <x v="27"/>
    <x v="2"/>
    <x v="2"/>
    <x v="2"/>
    <n v="10"/>
    <n v="20000"/>
    <n v="200000"/>
  </r>
  <r>
    <x v="28"/>
    <x v="3"/>
    <x v="0"/>
    <x v="3"/>
    <n v="20"/>
    <n v="30000"/>
    <n v="600000"/>
  </r>
  <r>
    <x v="29"/>
    <x v="0"/>
    <x v="4"/>
    <x v="0"/>
    <n v="4"/>
    <n v="70000"/>
    <n v="280000"/>
  </r>
  <r>
    <x v="30"/>
    <x v="5"/>
    <x v="5"/>
    <x v="1"/>
    <n v="9"/>
    <n v="50000"/>
    <n v="450000"/>
  </r>
  <r>
    <x v="31"/>
    <x v="1"/>
    <x v="4"/>
    <x v="2"/>
    <n v="5"/>
    <n v="20000"/>
    <n v="100000"/>
  </r>
  <r>
    <x v="32"/>
    <x v="0"/>
    <x v="5"/>
    <x v="3"/>
    <n v="15"/>
    <n v="30000"/>
    <n v="450000"/>
  </r>
  <r>
    <x v="33"/>
    <x v="3"/>
    <x v="2"/>
    <x v="0"/>
    <n v="7"/>
    <n v="70000"/>
    <n v="490000"/>
  </r>
  <r>
    <x v="34"/>
    <x v="4"/>
    <x v="3"/>
    <x v="1"/>
    <n v="11"/>
    <n v="50000"/>
    <n v="550000"/>
  </r>
  <r>
    <x v="35"/>
    <x v="5"/>
    <x v="0"/>
    <x v="2"/>
    <n v="12"/>
    <n v="20000"/>
    <n v="240000"/>
  </r>
  <r>
    <x v="36"/>
    <x v="1"/>
    <x v="0"/>
    <x v="3"/>
    <n v="10"/>
    <n v="30000"/>
    <n v="300000"/>
  </r>
  <r>
    <x v="37"/>
    <x v="2"/>
    <x v="1"/>
    <x v="0"/>
    <n v="9"/>
    <n v="70000"/>
    <n v="630000"/>
  </r>
  <r>
    <x v="38"/>
    <x v="3"/>
    <x v="2"/>
    <x v="1"/>
    <n v="8"/>
    <n v="50000"/>
    <n v="400000"/>
  </r>
  <r>
    <x v="39"/>
    <x v="4"/>
    <x v="3"/>
    <x v="2"/>
    <n v="11"/>
    <n v="20000"/>
    <n v="220000"/>
  </r>
  <r>
    <x v="40"/>
    <x v="0"/>
    <x v="4"/>
    <x v="3"/>
    <n v="14"/>
    <n v="30000"/>
    <n v="420000"/>
  </r>
  <r>
    <x v="41"/>
    <x v="1"/>
    <x v="5"/>
    <x v="0"/>
    <n v="10"/>
    <n v="70000"/>
    <n v="700000"/>
  </r>
  <r>
    <x v="42"/>
    <x v="2"/>
    <x v="2"/>
    <x v="1"/>
    <n v="9"/>
    <n v="50000"/>
    <n v="450000"/>
  </r>
  <r>
    <x v="43"/>
    <x v="3"/>
    <x v="3"/>
    <x v="2"/>
    <n v="13"/>
    <n v="20000"/>
    <n v="260000"/>
  </r>
  <r>
    <x v="44"/>
    <x v="4"/>
    <x v="4"/>
    <x v="3"/>
    <n v="8"/>
    <n v="30000"/>
    <n v="240000"/>
  </r>
  <r>
    <x v="45"/>
    <x v="5"/>
    <x v="5"/>
    <x v="0"/>
    <n v="12"/>
    <n v="70000"/>
    <n v="840000"/>
  </r>
  <r>
    <x v="46"/>
    <x v="1"/>
    <x v="2"/>
    <x v="1"/>
    <n v="7"/>
    <n v="50000"/>
    <n v="350000"/>
  </r>
  <r>
    <x v="47"/>
    <x v="2"/>
    <x v="3"/>
    <x v="2"/>
    <n v="9"/>
    <n v="20000"/>
    <n v="180000"/>
  </r>
  <r>
    <x v="48"/>
    <x v="0"/>
    <x v="0"/>
    <x v="3"/>
    <n v="12"/>
    <n v="30000"/>
    <n v="360000"/>
  </r>
  <r>
    <x v="49"/>
    <x v="4"/>
    <x v="1"/>
    <x v="0"/>
    <n v="5"/>
    <n v="70000"/>
    <n v="350000"/>
  </r>
  <r>
    <x v="50"/>
    <x v="5"/>
    <x v="0"/>
    <x v="0"/>
    <n v="12"/>
    <n v="70000"/>
    <n v="840000"/>
  </r>
  <r>
    <x v="51"/>
    <x v="1"/>
    <x v="0"/>
    <x v="1"/>
    <n v="8"/>
    <n v="50000"/>
    <n v="400000"/>
  </r>
  <r>
    <x v="52"/>
    <x v="2"/>
    <x v="4"/>
    <x v="2"/>
    <n v="7"/>
    <n v="20000"/>
    <n v="140000"/>
  </r>
  <r>
    <x v="53"/>
    <x v="3"/>
    <x v="5"/>
    <x v="3"/>
    <n v="9"/>
    <n v="30000"/>
    <n v="270000"/>
  </r>
  <r>
    <x v="54"/>
    <x v="4"/>
    <x v="4"/>
    <x v="0"/>
    <n v="6"/>
    <n v="70000"/>
    <n v="420000"/>
  </r>
  <r>
    <x v="55"/>
    <x v="0"/>
    <x v="5"/>
    <x v="1"/>
    <n v="10"/>
    <n v="50000"/>
    <n v="500000"/>
  </r>
  <r>
    <x v="56"/>
    <x v="1"/>
    <x v="2"/>
    <x v="2"/>
    <n v="8"/>
    <n v="20000"/>
    <n v="160000"/>
  </r>
  <r>
    <x v="57"/>
    <x v="0"/>
    <x v="3"/>
    <x v="3"/>
    <n v="13"/>
    <n v="30000"/>
    <n v="390000"/>
  </r>
  <r>
    <x v="58"/>
    <x v="3"/>
    <x v="0"/>
    <x v="0"/>
    <n v="9"/>
    <n v="70000"/>
    <n v="630000"/>
  </r>
  <r>
    <x v="59"/>
    <x v="4"/>
    <x v="2"/>
    <x v="1"/>
    <n v="5"/>
    <n v="50000"/>
    <n v="250000"/>
  </r>
  <r>
    <x v="60"/>
    <x v="5"/>
    <x v="1"/>
    <x v="2"/>
    <n v="11"/>
    <n v="20000"/>
    <n v="220000"/>
  </r>
  <r>
    <x v="61"/>
    <x v="1"/>
    <x v="2"/>
    <x v="3"/>
    <n v="14"/>
    <n v="30000"/>
    <n v="420000"/>
  </r>
  <r>
    <x v="62"/>
    <x v="2"/>
    <x v="3"/>
    <x v="0"/>
    <n v="10"/>
    <n v="70000"/>
    <n v="700000"/>
  </r>
  <r>
    <x v="63"/>
    <x v="3"/>
    <x v="4"/>
    <x v="1"/>
    <n v="6"/>
    <n v="50000"/>
    <n v="300000"/>
  </r>
  <r>
    <x v="64"/>
    <x v="0"/>
    <x v="5"/>
    <x v="2"/>
    <n v="8"/>
    <n v="20000"/>
    <n v="160000"/>
  </r>
  <r>
    <x v="65"/>
    <x v="5"/>
    <x v="2"/>
    <x v="3"/>
    <n v="12"/>
    <n v="30000"/>
    <n v="360000"/>
  </r>
  <r>
    <x v="66"/>
    <x v="1"/>
    <x v="3"/>
    <x v="0"/>
    <n v="9"/>
    <n v="70000"/>
    <n v="630000"/>
  </r>
  <r>
    <x v="67"/>
    <x v="0"/>
    <x v="1"/>
    <x v="1"/>
    <n v="7"/>
    <n v="50000"/>
    <n v="350000"/>
  </r>
  <r>
    <x v="68"/>
    <x v="3"/>
    <x v="2"/>
    <x v="2"/>
    <n v="14"/>
    <n v="20000"/>
    <n v="280000"/>
  </r>
  <r>
    <x v="69"/>
    <x v="4"/>
    <x v="3"/>
    <x v="3"/>
    <n v="8"/>
    <n v="30000"/>
    <n v="240000"/>
  </r>
  <r>
    <x v="70"/>
    <x v="5"/>
    <x v="4"/>
    <x v="0"/>
    <n v="11"/>
    <n v="70000"/>
    <n v="770000"/>
  </r>
  <r>
    <x v="71"/>
    <x v="0"/>
    <x v="5"/>
    <x v="1"/>
    <n v="5"/>
    <n v="50000"/>
    <n v="250000"/>
  </r>
  <r>
    <x v="72"/>
    <x v="2"/>
    <x v="2"/>
    <x v="2"/>
    <n v="10"/>
    <n v="20000"/>
    <n v="200000"/>
  </r>
  <r>
    <x v="73"/>
    <x v="3"/>
    <x v="3"/>
    <x v="3"/>
    <n v="9"/>
    <n v="30000"/>
    <n v="270000"/>
  </r>
  <r>
    <x v="74"/>
    <x v="4"/>
    <x v="5"/>
    <x v="0"/>
    <n v="10"/>
    <n v="70000"/>
    <n v="700000"/>
  </r>
  <r>
    <x v="75"/>
    <x v="0"/>
    <x v="3"/>
    <x v="3"/>
    <n v="5"/>
    <n v="30000"/>
    <n v="15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8">
  <r>
    <x v="0"/>
    <x v="0"/>
    <x v="0"/>
    <x v="0"/>
    <n v="5"/>
    <n v="70000"/>
    <x v="0"/>
  </r>
  <r>
    <x v="1"/>
    <x v="1"/>
    <x v="1"/>
    <x v="1"/>
    <n v="10"/>
    <n v="50000"/>
    <x v="1"/>
  </r>
  <r>
    <x v="2"/>
    <x v="2"/>
    <x v="2"/>
    <x v="2"/>
    <n v="7"/>
    <n v="20000"/>
    <x v="2"/>
  </r>
  <r>
    <x v="3"/>
    <x v="3"/>
    <x v="3"/>
    <x v="3"/>
    <n v="15"/>
    <n v="30000"/>
    <x v="3"/>
  </r>
  <r>
    <x v="4"/>
    <x v="4"/>
    <x v="4"/>
    <x v="0"/>
    <n v="3"/>
    <n v="70000"/>
    <x v="4"/>
  </r>
  <r>
    <x v="5"/>
    <x v="5"/>
    <x v="5"/>
    <x v="1"/>
    <n v="6"/>
    <n v="50000"/>
    <x v="5"/>
  </r>
  <r>
    <x v="6"/>
    <x v="1"/>
    <x v="2"/>
    <x v="2"/>
    <n v="4"/>
    <n v="20000"/>
    <x v="6"/>
  </r>
  <r>
    <x v="7"/>
    <x v="2"/>
    <x v="3"/>
    <x v="3"/>
    <n v="10"/>
    <n v="30000"/>
    <x v="5"/>
  </r>
  <r>
    <x v="8"/>
    <x v="0"/>
    <x v="0"/>
    <x v="0"/>
    <n v="8"/>
    <n v="70000"/>
    <x v="7"/>
  </r>
  <r>
    <x v="9"/>
    <x v="4"/>
    <x v="0"/>
    <x v="1"/>
    <n v="12"/>
    <n v="50000"/>
    <x v="8"/>
  </r>
  <r>
    <x v="10"/>
    <x v="5"/>
    <x v="1"/>
    <x v="2"/>
    <n v="9"/>
    <n v="20000"/>
    <x v="9"/>
  </r>
  <r>
    <x v="11"/>
    <x v="1"/>
    <x v="2"/>
    <x v="3"/>
    <n v="5"/>
    <n v="30000"/>
    <x v="10"/>
  </r>
  <r>
    <x v="12"/>
    <x v="2"/>
    <x v="3"/>
    <x v="0"/>
    <n v="11"/>
    <n v="70000"/>
    <x v="11"/>
  </r>
  <r>
    <x v="13"/>
    <x v="3"/>
    <x v="4"/>
    <x v="1"/>
    <n v="7"/>
    <n v="50000"/>
    <x v="0"/>
  </r>
  <r>
    <x v="14"/>
    <x v="4"/>
    <x v="5"/>
    <x v="2"/>
    <n v="6"/>
    <n v="20000"/>
    <x v="12"/>
  </r>
  <r>
    <x v="15"/>
    <x v="5"/>
    <x v="2"/>
    <x v="3"/>
    <n v="13"/>
    <n v="30000"/>
    <x v="13"/>
  </r>
  <r>
    <x v="16"/>
    <x v="0"/>
    <x v="3"/>
    <x v="0"/>
    <n v="9"/>
    <n v="70000"/>
    <x v="14"/>
  </r>
  <r>
    <x v="17"/>
    <x v="2"/>
    <x v="4"/>
    <x v="1"/>
    <n v="8"/>
    <n v="50000"/>
    <x v="15"/>
  </r>
  <r>
    <x v="18"/>
    <x v="3"/>
    <x v="5"/>
    <x v="2"/>
    <n v="14"/>
    <n v="20000"/>
    <x v="16"/>
  </r>
  <r>
    <x v="19"/>
    <x v="4"/>
    <x v="2"/>
    <x v="3"/>
    <n v="7"/>
    <n v="30000"/>
    <x v="4"/>
  </r>
  <r>
    <x v="20"/>
    <x v="5"/>
    <x v="3"/>
    <x v="0"/>
    <n v="10"/>
    <n v="70000"/>
    <x v="17"/>
  </r>
  <r>
    <x v="21"/>
    <x v="1"/>
    <x v="0"/>
    <x v="1"/>
    <n v="5"/>
    <n v="50000"/>
    <x v="18"/>
  </r>
  <r>
    <x v="22"/>
    <x v="0"/>
    <x v="1"/>
    <x v="2"/>
    <n v="8"/>
    <n v="20000"/>
    <x v="19"/>
  </r>
  <r>
    <x v="23"/>
    <x v="3"/>
    <x v="2"/>
    <x v="3"/>
    <n v="6"/>
    <n v="30000"/>
    <x v="9"/>
  </r>
  <r>
    <x v="24"/>
    <x v="4"/>
    <x v="3"/>
    <x v="0"/>
    <n v="7"/>
    <n v="70000"/>
    <x v="20"/>
  </r>
  <r>
    <x v="25"/>
    <x v="5"/>
    <x v="4"/>
    <x v="0"/>
    <n v="8"/>
    <n v="70000"/>
    <x v="7"/>
  </r>
  <r>
    <x v="26"/>
    <x v="1"/>
    <x v="5"/>
    <x v="1"/>
    <n v="6"/>
    <n v="50000"/>
    <x v="5"/>
  </r>
  <r>
    <x v="27"/>
    <x v="2"/>
    <x v="2"/>
    <x v="2"/>
    <n v="10"/>
    <n v="20000"/>
    <x v="21"/>
  </r>
  <r>
    <x v="28"/>
    <x v="3"/>
    <x v="0"/>
    <x v="3"/>
    <n v="20"/>
    <n v="30000"/>
    <x v="8"/>
  </r>
  <r>
    <x v="29"/>
    <x v="0"/>
    <x v="4"/>
    <x v="0"/>
    <n v="4"/>
    <n v="70000"/>
    <x v="16"/>
  </r>
  <r>
    <x v="30"/>
    <x v="5"/>
    <x v="5"/>
    <x v="1"/>
    <n v="9"/>
    <n v="50000"/>
    <x v="3"/>
  </r>
  <r>
    <x v="31"/>
    <x v="1"/>
    <x v="4"/>
    <x v="2"/>
    <n v="5"/>
    <n v="20000"/>
    <x v="22"/>
  </r>
  <r>
    <x v="32"/>
    <x v="0"/>
    <x v="5"/>
    <x v="3"/>
    <n v="15"/>
    <n v="30000"/>
    <x v="3"/>
  </r>
  <r>
    <x v="33"/>
    <x v="3"/>
    <x v="2"/>
    <x v="0"/>
    <n v="7"/>
    <n v="70000"/>
    <x v="20"/>
  </r>
  <r>
    <x v="34"/>
    <x v="4"/>
    <x v="3"/>
    <x v="1"/>
    <n v="11"/>
    <n v="50000"/>
    <x v="23"/>
  </r>
  <r>
    <x v="35"/>
    <x v="5"/>
    <x v="0"/>
    <x v="2"/>
    <n v="12"/>
    <n v="20000"/>
    <x v="24"/>
  </r>
  <r>
    <x v="36"/>
    <x v="1"/>
    <x v="0"/>
    <x v="3"/>
    <n v="10"/>
    <n v="30000"/>
    <x v="5"/>
  </r>
  <r>
    <x v="37"/>
    <x v="2"/>
    <x v="1"/>
    <x v="0"/>
    <n v="9"/>
    <n v="70000"/>
    <x v="14"/>
  </r>
  <r>
    <x v="38"/>
    <x v="3"/>
    <x v="2"/>
    <x v="1"/>
    <n v="8"/>
    <n v="50000"/>
    <x v="15"/>
  </r>
  <r>
    <x v="39"/>
    <x v="4"/>
    <x v="3"/>
    <x v="2"/>
    <n v="11"/>
    <n v="20000"/>
    <x v="25"/>
  </r>
  <r>
    <x v="40"/>
    <x v="0"/>
    <x v="4"/>
    <x v="3"/>
    <n v="14"/>
    <n v="30000"/>
    <x v="26"/>
  </r>
  <r>
    <x v="41"/>
    <x v="1"/>
    <x v="5"/>
    <x v="0"/>
    <n v="10"/>
    <n v="70000"/>
    <x v="17"/>
  </r>
  <r>
    <x v="42"/>
    <x v="2"/>
    <x v="2"/>
    <x v="1"/>
    <n v="9"/>
    <n v="50000"/>
    <x v="3"/>
  </r>
  <r>
    <x v="43"/>
    <x v="3"/>
    <x v="3"/>
    <x v="2"/>
    <n v="13"/>
    <n v="20000"/>
    <x v="27"/>
  </r>
  <r>
    <x v="44"/>
    <x v="4"/>
    <x v="4"/>
    <x v="3"/>
    <n v="8"/>
    <n v="30000"/>
    <x v="24"/>
  </r>
  <r>
    <x v="45"/>
    <x v="5"/>
    <x v="5"/>
    <x v="0"/>
    <n v="12"/>
    <n v="70000"/>
    <x v="28"/>
  </r>
  <r>
    <x v="46"/>
    <x v="1"/>
    <x v="2"/>
    <x v="1"/>
    <n v="7"/>
    <n v="50000"/>
    <x v="0"/>
  </r>
  <r>
    <x v="47"/>
    <x v="2"/>
    <x v="3"/>
    <x v="2"/>
    <n v="9"/>
    <n v="20000"/>
    <x v="9"/>
  </r>
  <r>
    <x v="48"/>
    <x v="0"/>
    <x v="0"/>
    <x v="3"/>
    <n v="12"/>
    <n v="30000"/>
    <x v="29"/>
  </r>
  <r>
    <x v="49"/>
    <x v="4"/>
    <x v="1"/>
    <x v="0"/>
    <n v="5"/>
    <n v="70000"/>
    <x v="0"/>
  </r>
  <r>
    <x v="50"/>
    <x v="5"/>
    <x v="0"/>
    <x v="0"/>
    <n v="12"/>
    <n v="70000"/>
    <x v="28"/>
  </r>
  <r>
    <x v="51"/>
    <x v="1"/>
    <x v="0"/>
    <x v="1"/>
    <n v="8"/>
    <n v="50000"/>
    <x v="15"/>
  </r>
  <r>
    <x v="52"/>
    <x v="2"/>
    <x v="4"/>
    <x v="2"/>
    <n v="7"/>
    <n v="20000"/>
    <x v="2"/>
  </r>
  <r>
    <x v="53"/>
    <x v="3"/>
    <x v="5"/>
    <x v="3"/>
    <n v="9"/>
    <n v="30000"/>
    <x v="30"/>
  </r>
  <r>
    <x v="54"/>
    <x v="4"/>
    <x v="4"/>
    <x v="0"/>
    <n v="6"/>
    <n v="70000"/>
    <x v="26"/>
  </r>
  <r>
    <x v="55"/>
    <x v="0"/>
    <x v="5"/>
    <x v="1"/>
    <n v="10"/>
    <n v="50000"/>
    <x v="1"/>
  </r>
  <r>
    <x v="56"/>
    <x v="1"/>
    <x v="2"/>
    <x v="2"/>
    <n v="8"/>
    <n v="20000"/>
    <x v="19"/>
  </r>
  <r>
    <x v="57"/>
    <x v="0"/>
    <x v="3"/>
    <x v="3"/>
    <n v="13"/>
    <n v="30000"/>
    <x v="13"/>
  </r>
  <r>
    <x v="58"/>
    <x v="3"/>
    <x v="0"/>
    <x v="0"/>
    <n v="9"/>
    <n v="70000"/>
    <x v="14"/>
  </r>
  <r>
    <x v="59"/>
    <x v="4"/>
    <x v="2"/>
    <x v="1"/>
    <n v="5"/>
    <n v="50000"/>
    <x v="18"/>
  </r>
  <r>
    <x v="60"/>
    <x v="5"/>
    <x v="1"/>
    <x v="2"/>
    <n v="11"/>
    <n v="20000"/>
    <x v="25"/>
  </r>
  <r>
    <x v="61"/>
    <x v="1"/>
    <x v="2"/>
    <x v="3"/>
    <n v="14"/>
    <n v="30000"/>
    <x v="26"/>
  </r>
  <r>
    <x v="62"/>
    <x v="2"/>
    <x v="3"/>
    <x v="0"/>
    <n v="10"/>
    <n v="70000"/>
    <x v="17"/>
  </r>
  <r>
    <x v="63"/>
    <x v="3"/>
    <x v="4"/>
    <x v="1"/>
    <n v="6"/>
    <n v="50000"/>
    <x v="5"/>
  </r>
  <r>
    <x v="64"/>
    <x v="0"/>
    <x v="5"/>
    <x v="2"/>
    <n v="8"/>
    <n v="20000"/>
    <x v="19"/>
  </r>
  <r>
    <x v="65"/>
    <x v="5"/>
    <x v="2"/>
    <x v="3"/>
    <n v="12"/>
    <n v="30000"/>
    <x v="29"/>
  </r>
  <r>
    <x v="66"/>
    <x v="1"/>
    <x v="3"/>
    <x v="0"/>
    <n v="9"/>
    <n v="70000"/>
    <x v="14"/>
  </r>
  <r>
    <x v="67"/>
    <x v="0"/>
    <x v="1"/>
    <x v="1"/>
    <n v="7"/>
    <n v="50000"/>
    <x v="0"/>
  </r>
  <r>
    <x v="68"/>
    <x v="3"/>
    <x v="2"/>
    <x v="2"/>
    <n v="14"/>
    <n v="20000"/>
    <x v="16"/>
  </r>
  <r>
    <x v="69"/>
    <x v="4"/>
    <x v="3"/>
    <x v="3"/>
    <n v="8"/>
    <n v="30000"/>
    <x v="24"/>
  </r>
  <r>
    <x v="70"/>
    <x v="5"/>
    <x v="4"/>
    <x v="0"/>
    <n v="11"/>
    <n v="70000"/>
    <x v="11"/>
  </r>
  <r>
    <x v="71"/>
    <x v="0"/>
    <x v="5"/>
    <x v="1"/>
    <n v="5"/>
    <n v="50000"/>
    <x v="18"/>
  </r>
  <r>
    <x v="72"/>
    <x v="2"/>
    <x v="2"/>
    <x v="2"/>
    <n v="10"/>
    <n v="20000"/>
    <x v="21"/>
  </r>
  <r>
    <x v="73"/>
    <x v="3"/>
    <x v="3"/>
    <x v="3"/>
    <n v="9"/>
    <n v="30000"/>
    <x v="30"/>
  </r>
  <r>
    <x v="74"/>
    <x v="4"/>
    <x v="5"/>
    <x v="0"/>
    <n v="10"/>
    <n v="70000"/>
    <x v="17"/>
  </r>
  <r>
    <x v="75"/>
    <x v="0"/>
    <x v="3"/>
    <x v="3"/>
    <n v="5"/>
    <n v="30000"/>
    <x v="10"/>
  </r>
  <r>
    <x v="76"/>
    <x v="6"/>
    <x v="6"/>
    <x v="4"/>
    <m/>
    <m/>
    <x v="31"/>
  </r>
  <r>
    <x v="76"/>
    <x v="6"/>
    <x v="6"/>
    <x v="4"/>
    <m/>
    <m/>
    <x v="3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">
  <r>
    <x v="0"/>
    <n v="9288500"/>
    <n v="8750000"/>
    <n v="-538500"/>
  </r>
  <r>
    <x v="1"/>
    <n v="9744300"/>
    <n v="9920000"/>
    <n v="175700"/>
  </r>
  <r>
    <x v="2"/>
    <n v="8904700"/>
    <n v="10000000"/>
    <n v="1095300"/>
  </r>
  <r>
    <x v="3"/>
    <n v="7345200"/>
    <n v="7957400"/>
    <n v="612200"/>
  </r>
  <r>
    <x v="4"/>
    <n v="8987000"/>
    <n v="9876500"/>
    <n v="889500"/>
  </r>
  <r>
    <x v="5"/>
    <n v="5215400"/>
    <n v="5164500"/>
    <n v="-50900"/>
  </r>
  <r>
    <x v="6"/>
    <n v="9976500"/>
    <n v="11543600"/>
    <n v="1567100"/>
  </r>
  <r>
    <x v="7"/>
    <n v="7976700"/>
    <n v="8087900"/>
    <n v="111200"/>
  </r>
  <r>
    <x v="8"/>
    <n v="9879000"/>
    <n v="9969800"/>
    <n v="90800"/>
  </r>
  <r>
    <x v="9"/>
    <n v="6234800"/>
    <n v="7024000"/>
    <n v="789200"/>
  </r>
  <r>
    <x v="10"/>
    <n v="4534800"/>
    <n v="4809300"/>
    <n v="274500"/>
  </r>
  <r>
    <x v="11"/>
    <n v="8348700"/>
    <n v="8834800"/>
    <n v="48610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">
  <r>
    <n v="1"/>
    <x v="0"/>
    <n v="95000"/>
  </r>
  <r>
    <n v="2"/>
    <x v="1"/>
    <n v="143800"/>
  </r>
  <r>
    <n v="3"/>
    <x v="2"/>
    <n v="337000"/>
  </r>
  <r>
    <n v="4"/>
    <x v="3"/>
    <n v="60600"/>
  </r>
  <r>
    <n v="5"/>
    <x v="4"/>
    <n v="53400"/>
  </r>
  <r>
    <n v="6"/>
    <x v="5"/>
    <n v="4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compact="0" compactData="0" gridDropZones="1" multipleFieldFilters="0">
  <location ref="A3:D8" firstHeaderRow="2" firstDataRow="2" firstDataCol="3"/>
  <pivotFields count="9">
    <pivotField axis="axisRow" compact="0" numFmtId="14" outline="0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8"/>
    <field x="7"/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55:D58" firstHeaderRow="1" firstDataRow="1" firstDataCol="1"/>
  <pivotFields count="9">
    <pivotField showAll="0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  <pivotField showAll="0"/>
    <pivotField axis="axisRow" showAll="0">
      <items count="8">
        <item h="1" x="4"/>
        <item h="1" x="5"/>
        <item h="1" x="3"/>
        <item h="1" x="1"/>
        <item h="1" x="2"/>
        <item h="1" x="6"/>
        <item x="0"/>
        <item t="default"/>
      </items>
    </pivotField>
    <pivotField axis="axisRow" showAll="0">
      <items count="6">
        <item h="1" x="1"/>
        <item h="1" x="0"/>
        <item x="3"/>
        <item h="1" x="2"/>
        <item h="1" x="4"/>
        <item t="default"/>
      </items>
    </pivotField>
    <pivotField dataField="1"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2"/>
    <field x="3"/>
  </rowFields>
  <rowItems count="3">
    <i>
      <x v="6"/>
    </i>
    <i r="1">
      <x v="2"/>
    </i>
    <i t="grand">
      <x/>
    </i>
  </rowItems>
  <colItems count="1">
    <i/>
  </colItems>
  <dataFields count="1">
    <dataField name="Sum of Quantit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compact="0" compactData="0" gridDropZones="1" multipleFieldFilters="0">
  <location ref="C6:F11" firstHeaderRow="2" firstDataRow="2" firstDataCol="3"/>
  <pivotFields count="9">
    <pivotField axis="axisRow" compact="0" numFmtId="14" outline="0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axis="axisRow"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8"/>
    <field x="7"/>
    <field x="0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compact="0" compactData="0" gridDropZones="1" multipleFieldFilters="0" chartFormat="1">
  <location ref="D36:E42" firstHeaderRow="2" firstDataRow="2" firstDataCol="1"/>
  <pivotFields count="9">
    <pivotField compact="0" numFmtId="14" outline="0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compact="0" outline="0" showAll="0"/>
    <pivotField compact="0" outline="0" showAll="0"/>
    <pivotField axis="axisRow" compact="0" outline="0" showAll="0">
      <items count="5">
        <item x="1"/>
        <item x="0"/>
        <item x="3"/>
        <item x="2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8" indent="0" compact="0" compactData="0" gridDropZones="1" multipleFieldFilters="0" chartFormat="1">
  <location ref="D18:E26" firstHeaderRow="2" firstDataRow="2" firstDataCol="1"/>
  <pivotFields count="9">
    <pivotField compact="0" numFmtId="14" outline="0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  <pivotField axis="axisRow" compact="0" outline="0" showAll="0">
      <items count="7">
        <item x="0"/>
        <item x="1"/>
        <item x="5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 defaultSubtotal="0"/>
    <pivotField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Total Sales (BDT)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8">
  <location ref="A1:D14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xpenses" fld="1" baseField="0" baseItem="0"/>
    <dataField name="Sum of Sales" fld="2" baseField="0" baseItem="0"/>
    <dataField name="Sum of Profit" fld="3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6000000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8" rowHeaderCaption="Name">
  <location ref="D22:E29" firstHeaderRow="1" firstDataRow="1" firstDataCol="1"/>
  <pivotFields count="3">
    <pivotField showAll="0"/>
    <pivotField axis="axisRow" showAll="0">
      <items count="7">
        <item x="1"/>
        <item x="3"/>
        <item x="5"/>
        <item x="2"/>
        <item x="4"/>
        <item x="0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Total salary" fld="2" baseField="1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G79" totalsRowShown="0" headerRowDxfId="14" dataDxfId="13">
  <autoFilter ref="A3:G79" xr:uid="{00000000-0009-0000-0100-000001000000}"/>
  <tableColumns count="7">
    <tableColumn id="1" xr3:uid="{00000000-0010-0000-0000-000001000000}" name="Date" dataDxfId="12"/>
    <tableColumn id="2" xr3:uid="{00000000-0010-0000-0000-000002000000}" name="Region" dataDxfId="11"/>
    <tableColumn id="3" xr3:uid="{00000000-0010-0000-0000-000003000000}" name="Sales Rep" dataDxfId="10"/>
    <tableColumn id="4" xr3:uid="{00000000-0010-0000-0000-000004000000}" name="Product" dataDxfId="9"/>
    <tableColumn id="5" xr3:uid="{00000000-0010-0000-0000-000005000000}" name="Quantity" dataDxfId="8"/>
    <tableColumn id="6" xr3:uid="{00000000-0010-0000-0000-000006000000}" name="Unit Price (BDT)" dataDxfId="7"/>
    <tableColumn id="7" xr3:uid="{00000000-0010-0000-0000-000007000000}" name="Total Sales (BDT)" dataDxfId="6">
      <calculatedColumnFormula>E4*F4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8"/>
  <sheetViews>
    <sheetView workbookViewId="0">
      <selection activeCell="E10" sqref="E10"/>
    </sheetView>
  </sheetViews>
  <sheetFormatPr defaultRowHeight="15" x14ac:dyDescent="0.25"/>
  <cols>
    <col min="1" max="1" width="22.5703125" bestFit="1" customWidth="1"/>
    <col min="2" max="2" width="13.42578125" bestFit="1" customWidth="1"/>
    <col min="3" max="3" width="7.140625" bestFit="1" customWidth="1"/>
    <col min="4" max="4" width="8.85546875" bestFit="1" customWidth="1"/>
  </cols>
  <sheetData>
    <row r="3" spans="1:4" x14ac:dyDescent="0.25">
      <c r="A3" s="4" t="s">
        <v>30</v>
      </c>
    </row>
    <row r="4" spans="1:4" x14ac:dyDescent="0.25">
      <c r="A4" s="4" t="s">
        <v>25</v>
      </c>
      <c r="B4" s="4" t="s">
        <v>26</v>
      </c>
      <c r="C4" s="4" t="s">
        <v>1</v>
      </c>
      <c r="D4" t="s">
        <v>31</v>
      </c>
    </row>
    <row r="5" spans="1:4" x14ac:dyDescent="0.25">
      <c r="A5" t="s">
        <v>27</v>
      </c>
      <c r="D5">
        <v>8750000</v>
      </c>
    </row>
    <row r="6" spans="1:4" x14ac:dyDescent="0.25">
      <c r="A6" t="s">
        <v>28</v>
      </c>
      <c r="D6">
        <v>9920000</v>
      </c>
    </row>
    <row r="7" spans="1:4" x14ac:dyDescent="0.25">
      <c r="A7" t="s">
        <v>29</v>
      </c>
      <c r="D7">
        <v>10000000</v>
      </c>
    </row>
    <row r="8" spans="1:4" x14ac:dyDescent="0.25">
      <c r="A8" t="s">
        <v>24</v>
      </c>
      <c r="D8">
        <v>28670000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F58"/>
  <sheetViews>
    <sheetView topLeftCell="A48" workbookViewId="0">
      <selection activeCell="C47" sqref="C47"/>
    </sheetView>
  </sheetViews>
  <sheetFormatPr defaultRowHeight="15" x14ac:dyDescent="0.25"/>
  <cols>
    <col min="3" max="3" width="21.42578125" bestFit="1" customWidth="1"/>
    <col min="4" max="4" width="21.42578125" customWidth="1"/>
    <col min="5" max="5" width="8.85546875" customWidth="1"/>
    <col min="6" max="6" width="15.28515625" customWidth="1"/>
  </cols>
  <sheetData>
    <row r="4" spans="2:6" x14ac:dyDescent="0.25">
      <c r="B4" t="s">
        <v>32</v>
      </c>
    </row>
    <row r="6" spans="2:6" x14ac:dyDescent="0.25">
      <c r="C6" s="4" t="s">
        <v>30</v>
      </c>
    </row>
    <row r="7" spans="2:6" x14ac:dyDescent="0.25">
      <c r="C7" s="4" t="s">
        <v>25</v>
      </c>
      <c r="D7" s="4" t="s">
        <v>26</v>
      </c>
      <c r="E7" s="4" t="s">
        <v>1</v>
      </c>
      <c r="F7" t="s">
        <v>31</v>
      </c>
    </row>
    <row r="8" spans="2:6" x14ac:dyDescent="0.25">
      <c r="C8" t="s">
        <v>27</v>
      </c>
      <c r="F8">
        <v>8750000</v>
      </c>
    </row>
    <row r="9" spans="2:6" x14ac:dyDescent="0.25">
      <c r="C9" t="s">
        <v>28</v>
      </c>
      <c r="F9">
        <v>9920000</v>
      </c>
    </row>
    <row r="10" spans="2:6" x14ac:dyDescent="0.25">
      <c r="C10" t="s">
        <v>29</v>
      </c>
      <c r="F10">
        <v>10000000</v>
      </c>
    </row>
    <row r="11" spans="2:6" x14ac:dyDescent="0.25">
      <c r="C11" t="s">
        <v>24</v>
      </c>
      <c r="F11">
        <v>28670000</v>
      </c>
    </row>
    <row r="18" spans="2:5" x14ac:dyDescent="0.25">
      <c r="B18" t="s">
        <v>33</v>
      </c>
      <c r="D18" s="4" t="s">
        <v>30</v>
      </c>
    </row>
    <row r="19" spans="2:5" x14ac:dyDescent="0.25">
      <c r="D19" s="4" t="s">
        <v>2</v>
      </c>
      <c r="E19" t="s">
        <v>31</v>
      </c>
    </row>
    <row r="20" spans="2:5" x14ac:dyDescent="0.25">
      <c r="D20" t="s">
        <v>8</v>
      </c>
      <c r="E20">
        <v>5010000</v>
      </c>
    </row>
    <row r="21" spans="2:5" x14ac:dyDescent="0.25">
      <c r="D21" t="s">
        <v>11</v>
      </c>
      <c r="E21">
        <v>4340000</v>
      </c>
    </row>
    <row r="22" spans="2:5" x14ac:dyDescent="0.25">
      <c r="D22" t="s">
        <v>22</v>
      </c>
      <c r="E22">
        <v>5850000</v>
      </c>
    </row>
    <row r="23" spans="2:5" x14ac:dyDescent="0.25">
      <c r="D23" t="s">
        <v>14</v>
      </c>
      <c r="E23">
        <v>4110000</v>
      </c>
    </row>
    <row r="24" spans="2:5" x14ac:dyDescent="0.25">
      <c r="D24" t="s">
        <v>17</v>
      </c>
      <c r="E24">
        <v>4760000</v>
      </c>
    </row>
    <row r="25" spans="2:5" x14ac:dyDescent="0.25">
      <c r="D25" t="s">
        <v>20</v>
      </c>
      <c r="E25">
        <v>4600000</v>
      </c>
    </row>
    <row r="26" spans="2:5" x14ac:dyDescent="0.25">
      <c r="D26" t="s">
        <v>24</v>
      </c>
      <c r="E26">
        <v>28670000</v>
      </c>
    </row>
    <row r="34" spans="2:5" x14ac:dyDescent="0.25">
      <c r="B34" t="s">
        <v>34</v>
      </c>
    </row>
    <row r="36" spans="2:5" x14ac:dyDescent="0.25">
      <c r="D36" s="4" t="s">
        <v>30</v>
      </c>
    </row>
    <row r="37" spans="2:5" x14ac:dyDescent="0.25">
      <c r="D37" s="4" t="s">
        <v>4</v>
      </c>
      <c r="E37" t="s">
        <v>31</v>
      </c>
    </row>
    <row r="38" spans="2:5" x14ac:dyDescent="0.25">
      <c r="D38" t="s">
        <v>13</v>
      </c>
      <c r="E38">
        <v>6950000</v>
      </c>
    </row>
    <row r="39" spans="2:5" x14ac:dyDescent="0.25">
      <c r="D39" t="s">
        <v>10</v>
      </c>
      <c r="E39">
        <v>12250000</v>
      </c>
    </row>
    <row r="40" spans="2:5" x14ac:dyDescent="0.25">
      <c r="D40" t="s">
        <v>19</v>
      </c>
      <c r="E40">
        <v>6150000</v>
      </c>
    </row>
    <row r="41" spans="2:5" x14ac:dyDescent="0.25">
      <c r="D41" t="s">
        <v>16</v>
      </c>
      <c r="E41">
        <v>3320000</v>
      </c>
    </row>
    <row r="42" spans="2:5" x14ac:dyDescent="0.25">
      <c r="D42" t="s">
        <v>24</v>
      </c>
      <c r="E42">
        <v>28670000</v>
      </c>
    </row>
    <row r="53" spans="2:4" x14ac:dyDescent="0.25">
      <c r="B53" t="s">
        <v>35</v>
      </c>
    </row>
    <row r="55" spans="2:4" x14ac:dyDescent="0.25">
      <c r="C55" s="4" t="s">
        <v>77</v>
      </c>
      <c r="D55" t="s">
        <v>78</v>
      </c>
    </row>
    <row r="56" spans="2:4" x14ac:dyDescent="0.25">
      <c r="C56" s="19" t="s">
        <v>9</v>
      </c>
      <c r="D56">
        <v>42</v>
      </c>
    </row>
    <row r="57" spans="2:4" x14ac:dyDescent="0.25">
      <c r="C57" s="20" t="s">
        <v>19</v>
      </c>
      <c r="D57">
        <v>42</v>
      </c>
    </row>
    <row r="58" spans="2:4" x14ac:dyDescent="0.25">
      <c r="C58" s="19" t="s">
        <v>24</v>
      </c>
      <c r="D58">
        <v>42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"/>
  <sheetViews>
    <sheetView workbookViewId="0">
      <selection activeCell="M22" sqref="M22"/>
    </sheetView>
  </sheetViews>
  <sheetFormatPr defaultRowHeight="15" x14ac:dyDescent="0.25"/>
  <cols>
    <col min="1" max="1" width="12.42578125" bestFit="1" customWidth="1"/>
    <col min="2" max="2" width="14.85546875" bestFit="1" customWidth="1"/>
    <col min="3" max="3" width="11.28515625" customWidth="1"/>
    <col min="4" max="4" width="11.85546875" bestFit="1" customWidth="1"/>
  </cols>
  <sheetData>
    <row r="1" spans="1:4" x14ac:dyDescent="0.25">
      <c r="A1" s="4" t="s">
        <v>77</v>
      </c>
      <c r="B1" t="s">
        <v>91</v>
      </c>
      <c r="C1" t="s">
        <v>89</v>
      </c>
      <c r="D1" t="s">
        <v>90</v>
      </c>
    </row>
    <row r="2" spans="1:4" x14ac:dyDescent="0.25">
      <c r="A2" s="19" t="s">
        <v>45</v>
      </c>
      <c r="B2">
        <v>9288500</v>
      </c>
      <c r="C2">
        <v>8750000</v>
      </c>
      <c r="D2">
        <v>-538500</v>
      </c>
    </row>
    <row r="3" spans="1:4" x14ac:dyDescent="0.25">
      <c r="A3" s="19" t="s">
        <v>46</v>
      </c>
      <c r="B3">
        <v>9744300</v>
      </c>
      <c r="C3">
        <v>9920000</v>
      </c>
      <c r="D3">
        <v>175700</v>
      </c>
    </row>
    <row r="4" spans="1:4" x14ac:dyDescent="0.25">
      <c r="A4" s="19" t="s">
        <v>47</v>
      </c>
      <c r="B4">
        <v>8904700</v>
      </c>
      <c r="C4">
        <v>10000000</v>
      </c>
      <c r="D4">
        <v>1095300</v>
      </c>
    </row>
    <row r="5" spans="1:4" x14ac:dyDescent="0.25">
      <c r="A5" s="19" t="s">
        <v>80</v>
      </c>
      <c r="B5">
        <v>7345200</v>
      </c>
      <c r="C5">
        <v>7957400</v>
      </c>
      <c r="D5">
        <v>612200</v>
      </c>
    </row>
    <row r="6" spans="1:4" x14ac:dyDescent="0.25">
      <c r="A6" s="19" t="s">
        <v>81</v>
      </c>
      <c r="B6">
        <v>8987000</v>
      </c>
      <c r="C6">
        <v>9876500</v>
      </c>
      <c r="D6">
        <v>889500</v>
      </c>
    </row>
    <row r="7" spans="1:4" x14ac:dyDescent="0.25">
      <c r="A7" s="19" t="s">
        <v>82</v>
      </c>
      <c r="B7">
        <v>5215400</v>
      </c>
      <c r="C7">
        <v>5164500</v>
      </c>
      <c r="D7">
        <v>-50900</v>
      </c>
    </row>
    <row r="8" spans="1:4" x14ac:dyDescent="0.25">
      <c r="A8" s="19" t="s">
        <v>83</v>
      </c>
      <c r="B8">
        <v>9976500</v>
      </c>
      <c r="C8">
        <v>11543600</v>
      </c>
      <c r="D8">
        <v>1567100</v>
      </c>
    </row>
    <row r="9" spans="1:4" x14ac:dyDescent="0.25">
      <c r="A9" s="19" t="s">
        <v>84</v>
      </c>
      <c r="B9">
        <v>7976700</v>
      </c>
      <c r="C9">
        <v>8087900</v>
      </c>
      <c r="D9">
        <v>111200</v>
      </c>
    </row>
    <row r="10" spans="1:4" x14ac:dyDescent="0.25">
      <c r="A10" s="19" t="s">
        <v>85</v>
      </c>
      <c r="B10">
        <v>9879000</v>
      </c>
      <c r="C10">
        <v>9969800</v>
      </c>
      <c r="D10">
        <v>90800</v>
      </c>
    </row>
    <row r="11" spans="1:4" x14ac:dyDescent="0.25">
      <c r="A11" s="19" t="s">
        <v>86</v>
      </c>
      <c r="B11">
        <v>6234800</v>
      </c>
      <c r="C11">
        <v>7024000</v>
      </c>
      <c r="D11">
        <v>789200</v>
      </c>
    </row>
    <row r="12" spans="1:4" x14ac:dyDescent="0.25">
      <c r="A12" s="19" t="s">
        <v>87</v>
      </c>
      <c r="B12">
        <v>4534800</v>
      </c>
      <c r="C12">
        <v>4809300</v>
      </c>
      <c r="D12">
        <v>274500</v>
      </c>
    </row>
    <row r="13" spans="1:4" x14ac:dyDescent="0.25">
      <c r="A13" s="19" t="s">
        <v>88</v>
      </c>
      <c r="B13">
        <v>8348700</v>
      </c>
      <c r="C13">
        <v>8834800</v>
      </c>
      <c r="D13">
        <v>486100</v>
      </c>
    </row>
    <row r="14" spans="1:4" x14ac:dyDescent="0.25">
      <c r="A14" s="19" t="s">
        <v>24</v>
      </c>
      <c r="B14">
        <v>96435600</v>
      </c>
      <c r="C14">
        <v>101937800</v>
      </c>
      <c r="D14">
        <v>5502200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65"/>
  <sheetViews>
    <sheetView tabSelected="1" topLeftCell="J1" workbookViewId="0">
      <selection activeCell="T17" sqref="T17"/>
    </sheetView>
  </sheetViews>
  <sheetFormatPr defaultRowHeight="15" x14ac:dyDescent="0.25"/>
  <cols>
    <col min="4" max="4" width="28.85546875" customWidth="1"/>
    <col min="5" max="5" width="8" bestFit="1" customWidth="1"/>
    <col min="8" max="8" width="14.85546875" bestFit="1" customWidth="1"/>
    <col min="9" max="9" width="19.5703125" bestFit="1" customWidth="1"/>
    <col min="12" max="12" width="8.28515625" bestFit="1" customWidth="1"/>
    <col min="13" max="13" width="27.140625" bestFit="1" customWidth="1"/>
    <col min="14" max="14" width="19.5703125" bestFit="1" customWidth="1"/>
    <col min="15" max="15" width="21.42578125" bestFit="1" customWidth="1"/>
    <col min="17" max="17" width="14.42578125" bestFit="1" customWidth="1"/>
  </cols>
  <sheetData>
    <row r="2" spans="2:17" ht="15.75" x14ac:dyDescent="0.25">
      <c r="K2" s="18" t="s">
        <v>92</v>
      </c>
      <c r="L2" s="26" t="s">
        <v>44</v>
      </c>
      <c r="M2" s="26" t="s">
        <v>48</v>
      </c>
      <c r="N2" s="26" t="s">
        <v>94</v>
      </c>
      <c r="O2" s="26" t="s">
        <v>49</v>
      </c>
      <c r="P2" s="26" t="s">
        <v>50</v>
      </c>
      <c r="Q2" s="26" t="s">
        <v>93</v>
      </c>
    </row>
    <row r="3" spans="2:17" ht="15.75" x14ac:dyDescent="0.25">
      <c r="B3" s="18" t="s">
        <v>76</v>
      </c>
      <c r="L3" s="15" t="s">
        <v>45</v>
      </c>
      <c r="M3" s="15">
        <f>SUM(G9:G22)</f>
        <v>7854500</v>
      </c>
      <c r="N3" s="15">
        <v>8750000</v>
      </c>
      <c r="O3" s="15">
        <f>N3-M3</f>
        <v>895500</v>
      </c>
      <c r="P3" s="15" t="str">
        <f>IF(N3&gt;M3,"profit","loss")</f>
        <v>profit</v>
      </c>
      <c r="Q3" s="27">
        <f>SUM(M3:M5)</f>
        <v>26838500</v>
      </c>
    </row>
    <row r="4" spans="2:17" x14ac:dyDescent="0.25">
      <c r="L4" s="15" t="s">
        <v>46</v>
      </c>
      <c r="M4" s="15">
        <f>SUM(G31:G44)</f>
        <v>9998300</v>
      </c>
      <c r="N4" s="15">
        <v>9920000</v>
      </c>
      <c r="O4" s="15">
        <f>N4-M4</f>
        <v>-78300</v>
      </c>
      <c r="P4" s="15" t="str">
        <f t="shared" ref="P4:P5" si="0">IF(N4&gt;M4,"profit","loss")</f>
        <v>loss</v>
      </c>
      <c r="Q4" s="27"/>
    </row>
    <row r="5" spans="2:17" x14ac:dyDescent="0.25">
      <c r="C5" s="12"/>
      <c r="D5" s="12"/>
      <c r="E5" s="12" t="s">
        <v>70</v>
      </c>
      <c r="F5" s="12"/>
      <c r="G5" s="12"/>
      <c r="H5" s="12"/>
      <c r="I5" s="12"/>
      <c r="K5" s="5"/>
      <c r="L5" s="15" t="s">
        <v>47</v>
      </c>
      <c r="M5" s="15">
        <f>SUM(G52:G65)</f>
        <v>8985700</v>
      </c>
      <c r="N5" s="15">
        <v>10000000</v>
      </c>
      <c r="O5" s="15">
        <f>N5-M5</f>
        <v>1014300</v>
      </c>
      <c r="P5" s="15" t="str">
        <f t="shared" si="0"/>
        <v>profit</v>
      </c>
      <c r="Q5" s="27"/>
    </row>
    <row r="6" spans="2:17" x14ac:dyDescent="0.25">
      <c r="K6" s="5"/>
    </row>
    <row r="7" spans="2:17" x14ac:dyDescent="0.25">
      <c r="C7" s="10"/>
      <c r="D7" s="11"/>
      <c r="E7" s="10"/>
      <c r="F7" s="10" t="s">
        <v>45</v>
      </c>
      <c r="G7" s="10"/>
      <c r="H7" s="10"/>
      <c r="I7" s="10"/>
      <c r="K7" s="5"/>
      <c r="L7" s="14"/>
    </row>
    <row r="8" spans="2:17" x14ac:dyDescent="0.25">
      <c r="C8" s="8" t="s">
        <v>51</v>
      </c>
      <c r="D8" s="8" t="s">
        <v>52</v>
      </c>
      <c r="E8" s="8" t="s">
        <v>5</v>
      </c>
      <c r="F8" s="8" t="s">
        <v>53</v>
      </c>
      <c r="G8" s="8" t="s">
        <v>31</v>
      </c>
      <c r="H8" s="8" t="s">
        <v>68</v>
      </c>
      <c r="I8" s="8" t="s">
        <v>69</v>
      </c>
      <c r="K8" s="5" t="s">
        <v>76</v>
      </c>
      <c r="L8" s="17" t="s">
        <v>44</v>
      </c>
      <c r="M8" s="17" t="s">
        <v>73</v>
      </c>
      <c r="N8" s="17" t="s">
        <v>69</v>
      </c>
      <c r="O8" s="17" t="s">
        <v>74</v>
      </c>
    </row>
    <row r="9" spans="2:17" x14ac:dyDescent="0.25">
      <c r="C9" s="21" t="s">
        <v>10</v>
      </c>
      <c r="D9" s="21" t="s">
        <v>4</v>
      </c>
      <c r="E9" s="9">
        <v>53</v>
      </c>
      <c r="F9" s="9">
        <v>60000</v>
      </c>
      <c r="G9" s="8">
        <f>E9*F9</f>
        <v>3180000</v>
      </c>
      <c r="H9" s="27">
        <f>COUNTIF(D9:D22,D9)</f>
        <v>4</v>
      </c>
      <c r="I9" s="27">
        <f>SUMIF(D9:D22,D9,E9:E22)</f>
        <v>205</v>
      </c>
      <c r="L9" s="15" t="s">
        <v>45</v>
      </c>
      <c r="M9" s="16">
        <v>4</v>
      </c>
      <c r="N9" s="8">
        <v>205</v>
      </c>
      <c r="O9" s="27" t="str">
        <f>INDEX(L9:L11,MATCH(MIN(N9:N11),N9:N11,0))</f>
        <v>January</v>
      </c>
    </row>
    <row r="10" spans="2:17" x14ac:dyDescent="0.25">
      <c r="C10" s="21" t="s">
        <v>13</v>
      </c>
      <c r="D10" s="21" t="s">
        <v>4</v>
      </c>
      <c r="E10" s="9">
        <v>48</v>
      </c>
      <c r="F10" s="9">
        <v>45000</v>
      </c>
      <c r="G10" s="8">
        <f t="shared" ref="G10:G17" si="1">E10*F10</f>
        <v>2160000</v>
      </c>
      <c r="H10" s="27"/>
      <c r="I10" s="27"/>
      <c r="L10" s="15" t="s">
        <v>46</v>
      </c>
      <c r="M10" s="8">
        <v>4</v>
      </c>
      <c r="N10" s="8">
        <v>244</v>
      </c>
      <c r="O10" s="27"/>
    </row>
    <row r="11" spans="2:17" x14ac:dyDescent="0.25">
      <c r="C11" s="21" t="s">
        <v>19</v>
      </c>
      <c r="D11" s="21" t="s">
        <v>4</v>
      </c>
      <c r="E11" s="9">
        <v>56</v>
      </c>
      <c r="F11" s="9">
        <v>26000</v>
      </c>
      <c r="G11" s="8">
        <f t="shared" si="1"/>
        <v>1456000</v>
      </c>
      <c r="H11" s="27"/>
      <c r="I11" s="27"/>
      <c r="L11" s="15" t="s">
        <v>47</v>
      </c>
      <c r="M11" s="8">
        <v>4</v>
      </c>
      <c r="N11" s="8">
        <v>236</v>
      </c>
      <c r="O11" s="27"/>
    </row>
    <row r="12" spans="2:17" x14ac:dyDescent="0.25">
      <c r="C12" s="21" t="s">
        <v>16</v>
      </c>
      <c r="D12" s="21" t="s">
        <v>4</v>
      </c>
      <c r="E12" s="9">
        <v>48</v>
      </c>
      <c r="F12" s="9">
        <v>17000</v>
      </c>
      <c r="G12" s="8">
        <f t="shared" si="1"/>
        <v>816000</v>
      </c>
      <c r="H12" s="27"/>
      <c r="I12" s="27"/>
    </row>
    <row r="13" spans="2:17" x14ac:dyDescent="0.25">
      <c r="C13" s="21" t="s">
        <v>54</v>
      </c>
      <c r="D13" s="21" t="s">
        <v>55</v>
      </c>
      <c r="E13" s="9"/>
      <c r="F13" s="9"/>
      <c r="G13" s="8">
        <v>12000</v>
      </c>
      <c r="H13" s="27"/>
      <c r="I13" s="27"/>
    </row>
    <row r="14" spans="2:17" x14ac:dyDescent="0.25">
      <c r="C14" s="21" t="s">
        <v>56</v>
      </c>
      <c r="D14" s="21" t="s">
        <v>57</v>
      </c>
      <c r="E14" s="9"/>
      <c r="F14" s="9"/>
      <c r="G14" s="8">
        <v>5000</v>
      </c>
      <c r="H14" s="27"/>
      <c r="I14" s="27"/>
    </row>
    <row r="15" spans="2:17" x14ac:dyDescent="0.25">
      <c r="C15" s="21" t="s">
        <v>58</v>
      </c>
      <c r="D15" s="21" t="s">
        <v>55</v>
      </c>
      <c r="E15" s="9"/>
      <c r="F15" s="9"/>
      <c r="G15" s="8">
        <v>8000</v>
      </c>
      <c r="H15" s="27"/>
      <c r="I15" s="27"/>
    </row>
    <row r="16" spans="2:17" x14ac:dyDescent="0.25">
      <c r="C16" s="21" t="s">
        <v>59</v>
      </c>
      <c r="D16" s="21" t="s">
        <v>60</v>
      </c>
      <c r="E16" s="9"/>
      <c r="F16" s="9"/>
      <c r="G16" s="8">
        <v>1500</v>
      </c>
      <c r="H16" s="27"/>
      <c r="I16" s="27"/>
    </row>
    <row r="17" spans="3:9" x14ac:dyDescent="0.25">
      <c r="C17" s="21" t="s">
        <v>61</v>
      </c>
      <c r="D17" s="21" t="s">
        <v>62</v>
      </c>
      <c r="E17" s="9">
        <v>5</v>
      </c>
      <c r="F17" s="9">
        <v>30000</v>
      </c>
      <c r="G17" s="8">
        <f t="shared" si="1"/>
        <v>150000</v>
      </c>
      <c r="H17" s="27"/>
      <c r="I17" s="27"/>
    </row>
    <row r="18" spans="3:9" x14ac:dyDescent="0.25">
      <c r="C18" s="21" t="s">
        <v>63</v>
      </c>
      <c r="D18" s="21" t="s">
        <v>62</v>
      </c>
      <c r="E18" s="9"/>
      <c r="F18" s="9"/>
      <c r="G18" s="8">
        <v>20000</v>
      </c>
      <c r="H18" s="27"/>
      <c r="I18" s="27"/>
    </row>
    <row r="19" spans="3:9" x14ac:dyDescent="0.25">
      <c r="C19" s="21" t="s">
        <v>64</v>
      </c>
      <c r="D19" s="21" t="s">
        <v>60</v>
      </c>
      <c r="E19" s="9"/>
      <c r="F19" s="9"/>
      <c r="G19" s="8">
        <v>2000</v>
      </c>
      <c r="H19" s="27"/>
      <c r="I19" s="27"/>
    </row>
    <row r="20" spans="3:9" x14ac:dyDescent="0.25">
      <c r="C20" s="21" t="s">
        <v>65</v>
      </c>
      <c r="D20" s="21" t="s">
        <v>57</v>
      </c>
      <c r="E20" s="9"/>
      <c r="F20" s="9"/>
      <c r="G20" s="8">
        <v>3000</v>
      </c>
      <c r="H20" s="27"/>
      <c r="I20" s="27"/>
    </row>
    <row r="21" spans="3:9" x14ac:dyDescent="0.25">
      <c r="C21" s="21" t="s">
        <v>66</v>
      </c>
      <c r="D21" s="21" t="s">
        <v>60</v>
      </c>
      <c r="E21" s="9"/>
      <c r="F21" s="9"/>
      <c r="G21" s="8">
        <v>1000</v>
      </c>
      <c r="H21" s="27"/>
      <c r="I21" s="27"/>
    </row>
    <row r="22" spans="3:9" x14ac:dyDescent="0.25">
      <c r="C22" s="21" t="s">
        <v>67</v>
      </c>
      <c r="D22" s="21"/>
      <c r="E22" s="9"/>
      <c r="F22" s="9"/>
      <c r="G22" s="8">
        <v>40000</v>
      </c>
      <c r="H22" s="27"/>
      <c r="I22" s="27"/>
    </row>
    <row r="27" spans="3:9" x14ac:dyDescent="0.25">
      <c r="C27" s="12"/>
      <c r="D27" s="12"/>
      <c r="E27" s="12" t="s">
        <v>79</v>
      </c>
      <c r="F27" s="12"/>
      <c r="G27" s="12"/>
      <c r="H27" s="12"/>
      <c r="I27" s="12"/>
    </row>
    <row r="29" spans="3:9" x14ac:dyDescent="0.25">
      <c r="C29" s="6"/>
      <c r="D29" s="7"/>
      <c r="E29" s="6"/>
      <c r="F29" s="6" t="s">
        <v>46</v>
      </c>
      <c r="G29" s="6"/>
      <c r="H29" s="6"/>
      <c r="I29" s="6"/>
    </row>
    <row r="30" spans="3:9" x14ac:dyDescent="0.25">
      <c r="C30" s="8" t="s">
        <v>51</v>
      </c>
      <c r="D30" s="8" t="s">
        <v>52</v>
      </c>
      <c r="E30" s="8" t="s">
        <v>5</v>
      </c>
      <c r="F30" s="8" t="s">
        <v>53</v>
      </c>
      <c r="G30" s="8" t="s">
        <v>31</v>
      </c>
      <c r="H30" s="8" t="s">
        <v>68</v>
      </c>
      <c r="I30" s="8" t="s">
        <v>71</v>
      </c>
    </row>
    <row r="31" spans="3:9" x14ac:dyDescent="0.25">
      <c r="C31" s="21" t="s">
        <v>10</v>
      </c>
      <c r="D31" s="21" t="s">
        <v>4</v>
      </c>
      <c r="E31" s="9">
        <v>55</v>
      </c>
      <c r="F31" s="9">
        <v>60000</v>
      </c>
      <c r="G31" s="8">
        <f>E31*F31</f>
        <v>3300000</v>
      </c>
      <c r="H31" s="27">
        <f>COUNTIF(D31:D44,D31)</f>
        <v>4</v>
      </c>
      <c r="I31" s="27">
        <f>SUMIF(D31:D44,D31,E31:E46)</f>
        <v>244</v>
      </c>
    </row>
    <row r="32" spans="3:9" x14ac:dyDescent="0.25">
      <c r="C32" s="21" t="s">
        <v>13</v>
      </c>
      <c r="D32" s="21" t="s">
        <v>4</v>
      </c>
      <c r="E32" s="9">
        <v>50</v>
      </c>
      <c r="F32" s="9">
        <v>45000</v>
      </c>
      <c r="G32" s="8">
        <f t="shared" ref="G32:G34" si="2">E32*F32</f>
        <v>2250000</v>
      </c>
      <c r="H32" s="27"/>
      <c r="I32" s="27"/>
    </row>
    <row r="33" spans="3:10" x14ac:dyDescent="0.25">
      <c r="C33" s="21" t="s">
        <v>19</v>
      </c>
      <c r="D33" s="21" t="s">
        <v>4</v>
      </c>
      <c r="E33" s="9">
        <v>79</v>
      </c>
      <c r="F33" s="9">
        <v>26000</v>
      </c>
      <c r="G33" s="8">
        <f t="shared" si="2"/>
        <v>2054000</v>
      </c>
      <c r="H33" s="27"/>
      <c r="I33" s="27"/>
    </row>
    <row r="34" spans="3:10" x14ac:dyDescent="0.25">
      <c r="C34" s="21" t="s">
        <v>16</v>
      </c>
      <c r="D34" s="21" t="s">
        <v>4</v>
      </c>
      <c r="E34" s="9">
        <v>60</v>
      </c>
      <c r="F34" s="9">
        <v>17000</v>
      </c>
      <c r="G34" s="8">
        <f t="shared" si="2"/>
        <v>1020000</v>
      </c>
      <c r="H34" s="27"/>
      <c r="I34" s="27"/>
    </row>
    <row r="35" spans="3:10" x14ac:dyDescent="0.25">
      <c r="C35" s="21" t="s">
        <v>54</v>
      </c>
      <c r="D35" s="21" t="s">
        <v>55</v>
      </c>
      <c r="E35" s="9"/>
      <c r="F35" s="9"/>
      <c r="G35" s="8">
        <v>12000</v>
      </c>
      <c r="H35" s="27"/>
      <c r="I35" s="27"/>
    </row>
    <row r="36" spans="3:10" x14ac:dyDescent="0.25">
      <c r="C36" s="21" t="s">
        <v>56</v>
      </c>
      <c r="D36" s="21" t="s">
        <v>57</v>
      </c>
      <c r="E36" s="9"/>
      <c r="F36" s="9"/>
      <c r="G36" s="8">
        <v>8000</v>
      </c>
      <c r="H36" s="27"/>
      <c r="I36" s="27"/>
    </row>
    <row r="37" spans="3:10" x14ac:dyDescent="0.25">
      <c r="C37" s="21" t="s">
        <v>58</v>
      </c>
      <c r="D37" s="21" t="s">
        <v>55</v>
      </c>
      <c r="E37" s="9"/>
      <c r="F37" s="9"/>
      <c r="G37" s="8">
        <v>8000</v>
      </c>
      <c r="H37" s="27"/>
      <c r="I37" s="27"/>
    </row>
    <row r="38" spans="3:10" x14ac:dyDescent="0.25">
      <c r="C38" s="21" t="s">
        <v>59</v>
      </c>
      <c r="D38" s="21" t="s">
        <v>60</v>
      </c>
      <c r="E38" s="9"/>
      <c r="F38" s="9"/>
      <c r="G38" s="8">
        <v>1500</v>
      </c>
      <c r="H38" s="27"/>
      <c r="I38" s="27"/>
    </row>
    <row r="39" spans="3:10" x14ac:dyDescent="0.25">
      <c r="C39" s="21" t="s">
        <v>61</v>
      </c>
      <c r="D39" s="21" t="s">
        <v>62</v>
      </c>
      <c r="E39" s="9">
        <v>5</v>
      </c>
      <c r="F39" s="9">
        <v>30000</v>
      </c>
      <c r="G39" s="8">
        <f t="shared" ref="G39" si="3">E39*F39</f>
        <v>150000</v>
      </c>
      <c r="H39" s="27"/>
      <c r="I39" s="27"/>
    </row>
    <row r="40" spans="3:10" x14ac:dyDescent="0.25">
      <c r="C40" s="21" t="s">
        <v>63</v>
      </c>
      <c r="D40" s="21" t="s">
        <v>62</v>
      </c>
      <c r="E40" s="9"/>
      <c r="F40" s="9"/>
      <c r="G40" s="8">
        <v>20000</v>
      </c>
      <c r="H40" s="27"/>
      <c r="I40" s="27"/>
    </row>
    <row r="41" spans="3:10" x14ac:dyDescent="0.25">
      <c r="C41" s="21" t="s">
        <v>64</v>
      </c>
      <c r="D41" s="21" t="s">
        <v>60</v>
      </c>
      <c r="E41" s="9"/>
      <c r="F41" s="9"/>
      <c r="G41" s="8">
        <v>3000</v>
      </c>
      <c r="H41" s="27"/>
      <c r="I41" s="27"/>
    </row>
    <row r="42" spans="3:10" x14ac:dyDescent="0.25">
      <c r="C42" s="21" t="s">
        <v>65</v>
      </c>
      <c r="D42" s="21" t="s">
        <v>57</v>
      </c>
      <c r="E42" s="9"/>
      <c r="F42" s="9"/>
      <c r="G42" s="8">
        <v>1000</v>
      </c>
      <c r="H42" s="27"/>
      <c r="I42" s="27"/>
    </row>
    <row r="43" spans="3:10" x14ac:dyDescent="0.25">
      <c r="C43" s="21" t="s">
        <v>66</v>
      </c>
      <c r="D43" s="21" t="s">
        <v>60</v>
      </c>
      <c r="E43" s="9"/>
      <c r="F43" s="9"/>
      <c r="G43" s="8">
        <v>800</v>
      </c>
      <c r="H43" s="27"/>
      <c r="I43" s="27"/>
    </row>
    <row r="44" spans="3:10" x14ac:dyDescent="0.25">
      <c r="C44" s="21" t="s">
        <v>67</v>
      </c>
      <c r="D44" s="21"/>
      <c r="E44" s="9"/>
      <c r="F44" s="9"/>
      <c r="G44" s="8">
        <v>1170000</v>
      </c>
      <c r="H44" s="27"/>
      <c r="I44" s="27"/>
    </row>
    <row r="48" spans="3:10" x14ac:dyDescent="0.25">
      <c r="C48" s="12"/>
      <c r="D48" s="12"/>
      <c r="E48" s="12" t="s">
        <v>75</v>
      </c>
      <c r="F48" s="12"/>
      <c r="G48" s="12"/>
      <c r="H48" s="12"/>
      <c r="I48" s="12"/>
      <c r="J48" s="13"/>
    </row>
    <row r="50" spans="3:9" x14ac:dyDescent="0.25">
      <c r="C50" s="6"/>
      <c r="D50" s="7"/>
      <c r="E50" s="6"/>
      <c r="F50" s="6" t="s">
        <v>47</v>
      </c>
      <c r="G50" s="6"/>
      <c r="H50" s="6"/>
      <c r="I50" s="6"/>
    </row>
    <row r="51" spans="3:9" x14ac:dyDescent="0.25">
      <c r="C51" s="8" t="s">
        <v>51</v>
      </c>
      <c r="D51" s="8" t="s">
        <v>52</v>
      </c>
      <c r="E51" s="8" t="s">
        <v>5</v>
      </c>
      <c r="F51" s="8" t="s">
        <v>53</v>
      </c>
      <c r="G51" s="8" t="s">
        <v>31</v>
      </c>
      <c r="H51" s="8" t="s">
        <v>68</v>
      </c>
      <c r="I51" s="8" t="s">
        <v>72</v>
      </c>
    </row>
    <row r="52" spans="3:9" x14ac:dyDescent="0.25">
      <c r="C52" s="21" t="s">
        <v>10</v>
      </c>
      <c r="D52" s="21" t="s">
        <v>4</v>
      </c>
      <c r="E52" s="9">
        <v>67</v>
      </c>
      <c r="F52" s="9">
        <v>60000</v>
      </c>
      <c r="G52" s="8">
        <f>E52*F52</f>
        <v>4020000</v>
      </c>
      <c r="H52" s="27">
        <f>COUNTIF(D52:D65,D52)</f>
        <v>4</v>
      </c>
      <c r="I52" s="27">
        <f>SUMIF(D52:D65,D52,E52:E65)</f>
        <v>236</v>
      </c>
    </row>
    <row r="53" spans="3:9" x14ac:dyDescent="0.25">
      <c r="C53" s="21" t="s">
        <v>13</v>
      </c>
      <c r="D53" s="21" t="s">
        <v>4</v>
      </c>
      <c r="E53" s="9">
        <v>41</v>
      </c>
      <c r="F53" s="9">
        <v>45000</v>
      </c>
      <c r="G53" s="8">
        <f t="shared" ref="G53:G55" si="4">E53*F53</f>
        <v>1845000</v>
      </c>
      <c r="H53" s="27"/>
      <c r="I53" s="27"/>
    </row>
    <row r="54" spans="3:9" x14ac:dyDescent="0.25">
      <c r="C54" s="21" t="s">
        <v>19</v>
      </c>
      <c r="D54" s="21" t="s">
        <v>4</v>
      </c>
      <c r="E54" s="9">
        <v>70</v>
      </c>
      <c r="F54" s="9">
        <v>26000</v>
      </c>
      <c r="G54" s="8">
        <f t="shared" si="4"/>
        <v>1820000</v>
      </c>
      <c r="H54" s="27"/>
      <c r="I54" s="27"/>
    </row>
    <row r="55" spans="3:9" x14ac:dyDescent="0.25">
      <c r="C55" s="21" t="s">
        <v>16</v>
      </c>
      <c r="D55" s="21" t="s">
        <v>4</v>
      </c>
      <c r="E55" s="9">
        <v>58</v>
      </c>
      <c r="F55" s="9">
        <v>17000</v>
      </c>
      <c r="G55" s="8">
        <f t="shared" si="4"/>
        <v>986000</v>
      </c>
      <c r="H55" s="27"/>
      <c r="I55" s="27"/>
    </row>
    <row r="56" spans="3:9" x14ac:dyDescent="0.25">
      <c r="C56" s="21" t="s">
        <v>54</v>
      </c>
      <c r="D56" s="21" t="s">
        <v>55</v>
      </c>
      <c r="E56" s="9"/>
      <c r="F56" s="9"/>
      <c r="G56" s="8">
        <v>13000</v>
      </c>
      <c r="H56" s="27"/>
      <c r="I56" s="27"/>
    </row>
    <row r="57" spans="3:9" x14ac:dyDescent="0.25">
      <c r="C57" s="21" t="s">
        <v>56</v>
      </c>
      <c r="D57" s="21" t="s">
        <v>57</v>
      </c>
      <c r="E57" s="9"/>
      <c r="F57" s="9"/>
      <c r="G57" s="8">
        <v>2000</v>
      </c>
      <c r="H57" s="27"/>
      <c r="I57" s="27"/>
    </row>
    <row r="58" spans="3:9" x14ac:dyDescent="0.25">
      <c r="C58" s="21" t="s">
        <v>58</v>
      </c>
      <c r="D58" s="21" t="s">
        <v>55</v>
      </c>
      <c r="E58" s="9"/>
      <c r="F58" s="9"/>
      <c r="G58" s="8">
        <v>8000</v>
      </c>
      <c r="H58" s="27"/>
      <c r="I58" s="27"/>
    </row>
    <row r="59" spans="3:9" x14ac:dyDescent="0.25">
      <c r="C59" s="21" t="s">
        <v>59</v>
      </c>
      <c r="D59" s="21" t="s">
        <v>60</v>
      </c>
      <c r="E59" s="9"/>
      <c r="F59" s="9"/>
      <c r="G59" s="8">
        <v>1500</v>
      </c>
      <c r="H59" s="27"/>
      <c r="I59" s="27"/>
    </row>
    <row r="60" spans="3:9" x14ac:dyDescent="0.25">
      <c r="C60" s="21" t="s">
        <v>61</v>
      </c>
      <c r="D60" s="21" t="s">
        <v>62</v>
      </c>
      <c r="E60" s="9">
        <v>5</v>
      </c>
      <c r="F60" s="9">
        <v>30000</v>
      </c>
      <c r="G60" s="8">
        <f t="shared" ref="G60" si="5">E60*F60</f>
        <v>150000</v>
      </c>
      <c r="H60" s="27"/>
      <c r="I60" s="27"/>
    </row>
    <row r="61" spans="3:9" x14ac:dyDescent="0.25">
      <c r="C61" s="21" t="s">
        <v>63</v>
      </c>
      <c r="D61" s="21" t="s">
        <v>62</v>
      </c>
      <c r="E61" s="9"/>
      <c r="F61" s="9"/>
      <c r="G61" s="8">
        <v>20000</v>
      </c>
      <c r="H61" s="27"/>
      <c r="I61" s="27"/>
    </row>
    <row r="62" spans="3:9" x14ac:dyDescent="0.25">
      <c r="C62" s="21" t="s">
        <v>64</v>
      </c>
      <c r="D62" s="21" t="s">
        <v>60</v>
      </c>
      <c r="E62" s="9"/>
      <c r="F62" s="9"/>
      <c r="G62" s="8">
        <v>2000</v>
      </c>
      <c r="H62" s="27"/>
      <c r="I62" s="27"/>
    </row>
    <row r="63" spans="3:9" x14ac:dyDescent="0.25">
      <c r="C63" s="21" t="s">
        <v>65</v>
      </c>
      <c r="D63" s="21" t="s">
        <v>57</v>
      </c>
      <c r="E63" s="9"/>
      <c r="F63" s="9"/>
      <c r="G63" s="8">
        <v>7000</v>
      </c>
      <c r="H63" s="27"/>
      <c r="I63" s="27"/>
    </row>
    <row r="64" spans="3:9" x14ac:dyDescent="0.25">
      <c r="C64" s="21" t="s">
        <v>66</v>
      </c>
      <c r="D64" s="21" t="s">
        <v>60</v>
      </c>
      <c r="E64" s="9"/>
      <c r="F64" s="9"/>
      <c r="G64" s="8">
        <v>1200</v>
      </c>
      <c r="H64" s="27"/>
      <c r="I64" s="27"/>
    </row>
    <row r="65" spans="3:9" x14ac:dyDescent="0.25">
      <c r="C65" s="21" t="s">
        <v>67</v>
      </c>
      <c r="D65" s="21"/>
      <c r="E65" s="9"/>
      <c r="F65" s="9"/>
      <c r="G65" s="8">
        <v>110000</v>
      </c>
      <c r="H65" s="27"/>
      <c r="I65" s="27"/>
    </row>
  </sheetData>
  <mergeCells count="8">
    <mergeCell ref="Q3:Q5"/>
    <mergeCell ref="O9:O11"/>
    <mergeCell ref="I9:I22"/>
    <mergeCell ref="H9:H22"/>
    <mergeCell ref="H52:H65"/>
    <mergeCell ref="I52:I65"/>
    <mergeCell ref="I31:I44"/>
    <mergeCell ref="H31:H44"/>
  </mergeCells>
  <conditionalFormatting sqref="P3">
    <cfRule type="containsText" dxfId="4" priority="3" operator="containsText" text="profit">
      <formula>NOT(ISERROR(SEARCH("profit",P3)))</formula>
    </cfRule>
  </conditionalFormatting>
  <conditionalFormatting sqref="P5">
    <cfRule type="containsText" dxfId="3" priority="2" operator="containsText" text="profit">
      <formula>NOT(ISERROR(SEARCH("profit",P5)))</formula>
    </cfRule>
  </conditionalFormatting>
  <conditionalFormatting sqref="P4">
    <cfRule type="containsText" dxfId="2" priority="1" operator="containsText" text="loss">
      <formula>NOT(ISERROR(SEARCH("loss",P4)))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9"/>
  <sheetViews>
    <sheetView workbookViewId="0">
      <selection activeCell="J15" sqref="J15"/>
    </sheetView>
  </sheetViews>
  <sheetFormatPr defaultRowHeight="15" x14ac:dyDescent="0.25"/>
  <cols>
    <col min="1" max="1" width="12.42578125" customWidth="1"/>
    <col min="2" max="2" width="10.42578125" customWidth="1"/>
    <col min="3" max="3" width="14.5703125" customWidth="1"/>
    <col min="4" max="4" width="12.5703125" customWidth="1"/>
    <col min="5" max="5" width="10.85546875" customWidth="1"/>
    <col min="6" max="6" width="17.140625" customWidth="1"/>
    <col min="7" max="7" width="17.85546875" customWidth="1"/>
  </cols>
  <sheetData>
    <row r="1" spans="1:7" x14ac:dyDescent="0.25">
      <c r="A1" s="28" t="s">
        <v>0</v>
      </c>
      <c r="B1" s="28"/>
      <c r="C1" s="28"/>
      <c r="D1" s="28"/>
      <c r="E1" s="28"/>
      <c r="F1" s="28"/>
      <c r="G1" s="28"/>
    </row>
    <row r="2" spans="1:7" x14ac:dyDescent="0.25">
      <c r="A2" s="28"/>
      <c r="B2" s="28"/>
      <c r="C2" s="28"/>
      <c r="D2" s="28"/>
      <c r="E2" s="28"/>
      <c r="F2" s="28"/>
      <c r="G2" s="28"/>
    </row>
    <row r="3" spans="1:7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 x14ac:dyDescent="0.25">
      <c r="A4" s="2">
        <v>45296</v>
      </c>
      <c r="B4" s="3" t="s">
        <v>8</v>
      </c>
      <c r="C4" s="3" t="s">
        <v>9</v>
      </c>
      <c r="D4" s="3" t="s">
        <v>10</v>
      </c>
      <c r="E4" s="3">
        <v>5</v>
      </c>
      <c r="F4" s="3">
        <v>70000</v>
      </c>
      <c r="G4" s="3">
        <f>E4*F4</f>
        <v>350000</v>
      </c>
    </row>
    <row r="5" spans="1:7" ht="30" x14ac:dyDescent="0.25">
      <c r="A5" s="2">
        <v>45297</v>
      </c>
      <c r="B5" s="3" t="s">
        <v>11</v>
      </c>
      <c r="C5" s="3" t="s">
        <v>12</v>
      </c>
      <c r="D5" s="3" t="s">
        <v>13</v>
      </c>
      <c r="E5" s="3">
        <v>10</v>
      </c>
      <c r="F5" s="3">
        <v>50000</v>
      </c>
      <c r="G5" s="3">
        <f t="shared" ref="G5:G68" si="0">E5*F5</f>
        <v>500000</v>
      </c>
    </row>
    <row r="6" spans="1:7" x14ac:dyDescent="0.25">
      <c r="A6" s="2">
        <v>45298</v>
      </c>
      <c r="B6" s="3" t="s">
        <v>14</v>
      </c>
      <c r="C6" s="3" t="s">
        <v>15</v>
      </c>
      <c r="D6" s="3" t="s">
        <v>16</v>
      </c>
      <c r="E6" s="3">
        <v>7</v>
      </c>
      <c r="F6" s="3">
        <v>20000</v>
      </c>
      <c r="G6" s="3">
        <f t="shared" si="0"/>
        <v>140000</v>
      </c>
    </row>
    <row r="7" spans="1:7" x14ac:dyDescent="0.25">
      <c r="A7" s="2">
        <v>45299</v>
      </c>
      <c r="B7" s="3" t="s">
        <v>17</v>
      </c>
      <c r="C7" s="3" t="s">
        <v>18</v>
      </c>
      <c r="D7" s="3" t="s">
        <v>19</v>
      </c>
      <c r="E7" s="3">
        <v>15</v>
      </c>
      <c r="F7" s="3">
        <v>30000</v>
      </c>
      <c r="G7" s="3">
        <f t="shared" si="0"/>
        <v>450000</v>
      </c>
    </row>
    <row r="8" spans="1:7" x14ac:dyDescent="0.25">
      <c r="A8" s="2">
        <v>45300</v>
      </c>
      <c r="B8" s="3" t="s">
        <v>20</v>
      </c>
      <c r="C8" s="3" t="s">
        <v>21</v>
      </c>
      <c r="D8" s="3" t="s">
        <v>10</v>
      </c>
      <c r="E8" s="3">
        <v>3</v>
      </c>
      <c r="F8" s="3">
        <v>70000</v>
      </c>
      <c r="G8" s="3">
        <f t="shared" si="0"/>
        <v>210000</v>
      </c>
    </row>
    <row r="9" spans="1:7" x14ac:dyDescent="0.25">
      <c r="A9" s="2">
        <v>45301</v>
      </c>
      <c r="B9" s="3" t="s">
        <v>22</v>
      </c>
      <c r="C9" s="3" t="s">
        <v>23</v>
      </c>
      <c r="D9" s="3" t="s">
        <v>13</v>
      </c>
      <c r="E9" s="3">
        <v>6</v>
      </c>
      <c r="F9" s="3">
        <v>50000</v>
      </c>
      <c r="G9" s="3">
        <f t="shared" si="0"/>
        <v>300000</v>
      </c>
    </row>
    <row r="10" spans="1:7" ht="30" x14ac:dyDescent="0.25">
      <c r="A10" s="2">
        <v>45302</v>
      </c>
      <c r="B10" s="3" t="s">
        <v>11</v>
      </c>
      <c r="C10" s="3" t="s">
        <v>15</v>
      </c>
      <c r="D10" s="3" t="s">
        <v>16</v>
      </c>
      <c r="E10" s="3">
        <v>4</v>
      </c>
      <c r="F10" s="3">
        <v>20000</v>
      </c>
      <c r="G10" s="3">
        <f t="shared" si="0"/>
        <v>80000</v>
      </c>
    </row>
    <row r="11" spans="1:7" x14ac:dyDescent="0.25">
      <c r="A11" s="2">
        <v>45303</v>
      </c>
      <c r="B11" s="3" t="s">
        <v>14</v>
      </c>
      <c r="C11" s="3" t="s">
        <v>18</v>
      </c>
      <c r="D11" s="3" t="s">
        <v>19</v>
      </c>
      <c r="E11" s="3">
        <v>10</v>
      </c>
      <c r="F11" s="3">
        <v>30000</v>
      </c>
      <c r="G11" s="3">
        <f t="shared" si="0"/>
        <v>300000</v>
      </c>
    </row>
    <row r="12" spans="1:7" x14ac:dyDescent="0.25">
      <c r="A12" s="2">
        <v>45304</v>
      </c>
      <c r="B12" s="3" t="s">
        <v>8</v>
      </c>
      <c r="C12" s="3" t="s">
        <v>9</v>
      </c>
      <c r="D12" s="3" t="s">
        <v>10</v>
      </c>
      <c r="E12" s="3">
        <v>8</v>
      </c>
      <c r="F12" s="3">
        <v>70000</v>
      </c>
      <c r="G12" s="3">
        <f t="shared" si="0"/>
        <v>560000</v>
      </c>
    </row>
    <row r="13" spans="1:7" x14ac:dyDescent="0.25">
      <c r="A13" s="2">
        <v>45305</v>
      </c>
      <c r="B13" s="3" t="s">
        <v>20</v>
      </c>
      <c r="C13" s="3" t="s">
        <v>9</v>
      </c>
      <c r="D13" s="3" t="s">
        <v>13</v>
      </c>
      <c r="E13" s="3">
        <v>12</v>
      </c>
      <c r="F13" s="3">
        <v>50000</v>
      </c>
      <c r="G13" s="3">
        <f t="shared" si="0"/>
        <v>600000</v>
      </c>
    </row>
    <row r="14" spans="1:7" x14ac:dyDescent="0.25">
      <c r="A14" s="2">
        <v>45306</v>
      </c>
      <c r="B14" s="3" t="s">
        <v>22</v>
      </c>
      <c r="C14" s="3" t="s">
        <v>12</v>
      </c>
      <c r="D14" s="3" t="s">
        <v>16</v>
      </c>
      <c r="E14" s="3">
        <v>9</v>
      </c>
      <c r="F14" s="3">
        <v>20000</v>
      </c>
      <c r="G14" s="3">
        <f t="shared" si="0"/>
        <v>180000</v>
      </c>
    </row>
    <row r="15" spans="1:7" ht="30" x14ac:dyDescent="0.25">
      <c r="A15" s="2">
        <v>45307</v>
      </c>
      <c r="B15" s="3" t="s">
        <v>11</v>
      </c>
      <c r="C15" s="3" t="s">
        <v>15</v>
      </c>
      <c r="D15" s="3" t="s">
        <v>19</v>
      </c>
      <c r="E15" s="3">
        <v>5</v>
      </c>
      <c r="F15" s="3">
        <v>30000</v>
      </c>
      <c r="G15" s="3">
        <f t="shared" si="0"/>
        <v>150000</v>
      </c>
    </row>
    <row r="16" spans="1:7" x14ac:dyDescent="0.25">
      <c r="A16" s="2">
        <v>45308</v>
      </c>
      <c r="B16" s="3" t="s">
        <v>14</v>
      </c>
      <c r="C16" s="3" t="s">
        <v>18</v>
      </c>
      <c r="D16" s="3" t="s">
        <v>10</v>
      </c>
      <c r="E16" s="3">
        <v>11</v>
      </c>
      <c r="F16" s="3">
        <v>70000</v>
      </c>
      <c r="G16" s="3">
        <f t="shared" si="0"/>
        <v>770000</v>
      </c>
    </row>
    <row r="17" spans="1:7" x14ac:dyDescent="0.25">
      <c r="A17" s="2">
        <v>45309</v>
      </c>
      <c r="B17" s="3" t="s">
        <v>17</v>
      </c>
      <c r="C17" s="3" t="s">
        <v>21</v>
      </c>
      <c r="D17" s="3" t="s">
        <v>13</v>
      </c>
      <c r="E17" s="3">
        <v>7</v>
      </c>
      <c r="F17" s="3">
        <v>50000</v>
      </c>
      <c r="G17" s="3">
        <f t="shared" si="0"/>
        <v>350000</v>
      </c>
    </row>
    <row r="18" spans="1:7" x14ac:dyDescent="0.25">
      <c r="A18" s="2">
        <v>45310</v>
      </c>
      <c r="B18" s="3" t="s">
        <v>20</v>
      </c>
      <c r="C18" s="3" t="s">
        <v>23</v>
      </c>
      <c r="D18" s="3" t="s">
        <v>16</v>
      </c>
      <c r="E18" s="3">
        <v>6</v>
      </c>
      <c r="F18" s="3">
        <v>20000</v>
      </c>
      <c r="G18" s="3">
        <f t="shared" si="0"/>
        <v>120000</v>
      </c>
    </row>
    <row r="19" spans="1:7" x14ac:dyDescent="0.25">
      <c r="A19" s="2">
        <v>45311</v>
      </c>
      <c r="B19" s="3" t="s">
        <v>22</v>
      </c>
      <c r="C19" s="3" t="s">
        <v>15</v>
      </c>
      <c r="D19" s="3" t="s">
        <v>19</v>
      </c>
      <c r="E19" s="3">
        <v>13</v>
      </c>
      <c r="F19" s="3">
        <v>30000</v>
      </c>
      <c r="G19" s="3">
        <f t="shared" si="0"/>
        <v>390000</v>
      </c>
    </row>
    <row r="20" spans="1:7" x14ac:dyDescent="0.25">
      <c r="A20" s="2">
        <v>45312</v>
      </c>
      <c r="B20" s="3" t="s">
        <v>8</v>
      </c>
      <c r="C20" s="3" t="s">
        <v>18</v>
      </c>
      <c r="D20" s="3" t="s">
        <v>10</v>
      </c>
      <c r="E20" s="3">
        <v>9</v>
      </c>
      <c r="F20" s="3">
        <v>70000</v>
      </c>
      <c r="G20" s="3">
        <f t="shared" si="0"/>
        <v>630000</v>
      </c>
    </row>
    <row r="21" spans="1:7" x14ac:dyDescent="0.25">
      <c r="A21" s="2">
        <v>45313</v>
      </c>
      <c r="B21" s="3" t="s">
        <v>14</v>
      </c>
      <c r="C21" s="3" t="s">
        <v>21</v>
      </c>
      <c r="D21" s="3" t="s">
        <v>13</v>
      </c>
      <c r="E21" s="3">
        <v>8</v>
      </c>
      <c r="F21" s="3">
        <v>50000</v>
      </c>
      <c r="G21" s="3">
        <f t="shared" si="0"/>
        <v>400000</v>
      </c>
    </row>
    <row r="22" spans="1:7" x14ac:dyDescent="0.25">
      <c r="A22" s="2">
        <v>45314</v>
      </c>
      <c r="B22" s="3" t="s">
        <v>17</v>
      </c>
      <c r="C22" s="3" t="s">
        <v>23</v>
      </c>
      <c r="D22" s="3" t="s">
        <v>16</v>
      </c>
      <c r="E22" s="3">
        <v>14</v>
      </c>
      <c r="F22" s="3">
        <v>20000</v>
      </c>
      <c r="G22" s="3">
        <f t="shared" si="0"/>
        <v>280000</v>
      </c>
    </row>
    <row r="23" spans="1:7" x14ac:dyDescent="0.25">
      <c r="A23" s="2">
        <v>45315</v>
      </c>
      <c r="B23" s="3" t="s">
        <v>20</v>
      </c>
      <c r="C23" s="3" t="s">
        <v>15</v>
      </c>
      <c r="D23" s="3" t="s">
        <v>19</v>
      </c>
      <c r="E23" s="3">
        <v>7</v>
      </c>
      <c r="F23" s="3">
        <v>30000</v>
      </c>
      <c r="G23" s="3">
        <f t="shared" si="0"/>
        <v>210000</v>
      </c>
    </row>
    <row r="24" spans="1:7" x14ac:dyDescent="0.25">
      <c r="A24" s="2">
        <v>45316</v>
      </c>
      <c r="B24" s="3" t="s">
        <v>22</v>
      </c>
      <c r="C24" s="3" t="s">
        <v>18</v>
      </c>
      <c r="D24" s="3" t="s">
        <v>10</v>
      </c>
      <c r="E24" s="3">
        <v>10</v>
      </c>
      <c r="F24" s="3">
        <v>70000</v>
      </c>
      <c r="G24" s="3">
        <f t="shared" si="0"/>
        <v>700000</v>
      </c>
    </row>
    <row r="25" spans="1:7" ht="30" x14ac:dyDescent="0.25">
      <c r="A25" s="2">
        <v>45317</v>
      </c>
      <c r="B25" s="3" t="s">
        <v>11</v>
      </c>
      <c r="C25" s="3" t="s">
        <v>9</v>
      </c>
      <c r="D25" s="3" t="s">
        <v>13</v>
      </c>
      <c r="E25" s="3">
        <v>5</v>
      </c>
      <c r="F25" s="3">
        <v>50000</v>
      </c>
      <c r="G25" s="3">
        <f t="shared" si="0"/>
        <v>250000</v>
      </c>
    </row>
    <row r="26" spans="1:7" x14ac:dyDescent="0.25">
      <c r="A26" s="2">
        <v>45318</v>
      </c>
      <c r="B26" s="3" t="s">
        <v>8</v>
      </c>
      <c r="C26" s="3" t="s">
        <v>12</v>
      </c>
      <c r="D26" s="3" t="s">
        <v>16</v>
      </c>
      <c r="E26" s="3">
        <v>8</v>
      </c>
      <c r="F26" s="3">
        <v>20000</v>
      </c>
      <c r="G26" s="3">
        <f t="shared" si="0"/>
        <v>160000</v>
      </c>
    </row>
    <row r="27" spans="1:7" x14ac:dyDescent="0.25">
      <c r="A27" s="2">
        <v>45319</v>
      </c>
      <c r="B27" s="3" t="s">
        <v>17</v>
      </c>
      <c r="C27" s="3" t="s">
        <v>15</v>
      </c>
      <c r="D27" s="3" t="s">
        <v>19</v>
      </c>
      <c r="E27" s="3">
        <v>6</v>
      </c>
      <c r="F27" s="3">
        <v>30000</v>
      </c>
      <c r="G27" s="3">
        <f t="shared" si="0"/>
        <v>180000</v>
      </c>
    </row>
    <row r="28" spans="1:7" x14ac:dyDescent="0.25">
      <c r="A28" s="2">
        <v>45320</v>
      </c>
      <c r="B28" s="3" t="s">
        <v>20</v>
      </c>
      <c r="C28" s="3" t="s">
        <v>18</v>
      </c>
      <c r="D28" s="3" t="s">
        <v>10</v>
      </c>
      <c r="E28" s="3">
        <v>7</v>
      </c>
      <c r="F28" s="3">
        <v>70000</v>
      </c>
      <c r="G28" s="3">
        <f t="shared" si="0"/>
        <v>490000</v>
      </c>
    </row>
    <row r="29" spans="1:7" x14ac:dyDescent="0.25">
      <c r="A29" s="2">
        <v>45323</v>
      </c>
      <c r="B29" s="3" t="s">
        <v>22</v>
      </c>
      <c r="C29" s="3" t="s">
        <v>21</v>
      </c>
      <c r="D29" s="3" t="s">
        <v>10</v>
      </c>
      <c r="E29" s="3">
        <v>8</v>
      </c>
      <c r="F29" s="3">
        <v>70000</v>
      </c>
      <c r="G29" s="3">
        <f t="shared" si="0"/>
        <v>560000</v>
      </c>
    </row>
    <row r="30" spans="1:7" ht="30" x14ac:dyDescent="0.25">
      <c r="A30" s="2">
        <v>45324</v>
      </c>
      <c r="B30" s="3" t="s">
        <v>11</v>
      </c>
      <c r="C30" s="3" t="s">
        <v>23</v>
      </c>
      <c r="D30" s="3" t="s">
        <v>13</v>
      </c>
      <c r="E30" s="3">
        <v>6</v>
      </c>
      <c r="F30" s="3">
        <v>50000</v>
      </c>
      <c r="G30" s="3">
        <f t="shared" si="0"/>
        <v>300000</v>
      </c>
    </row>
    <row r="31" spans="1:7" x14ac:dyDescent="0.25">
      <c r="A31" s="2">
        <v>45325</v>
      </c>
      <c r="B31" s="3" t="s">
        <v>14</v>
      </c>
      <c r="C31" s="3" t="s">
        <v>15</v>
      </c>
      <c r="D31" s="3" t="s">
        <v>16</v>
      </c>
      <c r="E31" s="3">
        <v>10</v>
      </c>
      <c r="F31" s="3">
        <v>20000</v>
      </c>
      <c r="G31" s="3">
        <f t="shared" si="0"/>
        <v>200000</v>
      </c>
    </row>
    <row r="32" spans="1:7" x14ac:dyDescent="0.25">
      <c r="A32" s="2">
        <v>45326</v>
      </c>
      <c r="B32" s="3" t="s">
        <v>17</v>
      </c>
      <c r="C32" s="3" t="s">
        <v>9</v>
      </c>
      <c r="D32" s="3" t="s">
        <v>19</v>
      </c>
      <c r="E32" s="3">
        <v>20</v>
      </c>
      <c r="F32" s="3">
        <v>30000</v>
      </c>
      <c r="G32" s="3">
        <f t="shared" si="0"/>
        <v>600000</v>
      </c>
    </row>
    <row r="33" spans="1:7" x14ac:dyDescent="0.25">
      <c r="A33" s="2">
        <v>45327</v>
      </c>
      <c r="B33" s="3" t="s">
        <v>8</v>
      </c>
      <c r="C33" s="3" t="s">
        <v>21</v>
      </c>
      <c r="D33" s="3" t="s">
        <v>10</v>
      </c>
      <c r="E33" s="3">
        <v>4</v>
      </c>
      <c r="F33" s="3">
        <v>70000</v>
      </c>
      <c r="G33" s="3">
        <f t="shared" si="0"/>
        <v>280000</v>
      </c>
    </row>
    <row r="34" spans="1:7" x14ac:dyDescent="0.25">
      <c r="A34" s="2">
        <v>45328</v>
      </c>
      <c r="B34" s="3" t="s">
        <v>22</v>
      </c>
      <c r="C34" s="3" t="s">
        <v>23</v>
      </c>
      <c r="D34" s="3" t="s">
        <v>13</v>
      </c>
      <c r="E34" s="3">
        <v>9</v>
      </c>
      <c r="F34" s="3">
        <v>50000</v>
      </c>
      <c r="G34" s="3">
        <f t="shared" si="0"/>
        <v>450000</v>
      </c>
    </row>
    <row r="35" spans="1:7" ht="30" x14ac:dyDescent="0.25">
      <c r="A35" s="2">
        <v>45329</v>
      </c>
      <c r="B35" s="3" t="s">
        <v>11</v>
      </c>
      <c r="C35" s="3" t="s">
        <v>21</v>
      </c>
      <c r="D35" s="3" t="s">
        <v>16</v>
      </c>
      <c r="E35" s="3">
        <v>5</v>
      </c>
      <c r="F35" s="3">
        <v>20000</v>
      </c>
      <c r="G35" s="3">
        <f t="shared" si="0"/>
        <v>100000</v>
      </c>
    </row>
    <row r="36" spans="1:7" x14ac:dyDescent="0.25">
      <c r="A36" s="2">
        <v>45330</v>
      </c>
      <c r="B36" s="3" t="s">
        <v>8</v>
      </c>
      <c r="C36" s="3" t="s">
        <v>23</v>
      </c>
      <c r="D36" s="3" t="s">
        <v>19</v>
      </c>
      <c r="E36" s="3">
        <v>15</v>
      </c>
      <c r="F36" s="3">
        <v>30000</v>
      </c>
      <c r="G36" s="3">
        <f t="shared" si="0"/>
        <v>450000</v>
      </c>
    </row>
    <row r="37" spans="1:7" x14ac:dyDescent="0.25">
      <c r="A37" s="2">
        <v>45331</v>
      </c>
      <c r="B37" s="3" t="s">
        <v>17</v>
      </c>
      <c r="C37" s="3" t="s">
        <v>15</v>
      </c>
      <c r="D37" s="3" t="s">
        <v>10</v>
      </c>
      <c r="E37" s="3">
        <v>7</v>
      </c>
      <c r="F37" s="3">
        <v>70000</v>
      </c>
      <c r="G37" s="3">
        <f t="shared" si="0"/>
        <v>490000</v>
      </c>
    </row>
    <row r="38" spans="1:7" x14ac:dyDescent="0.25">
      <c r="A38" s="2">
        <v>45332</v>
      </c>
      <c r="B38" s="3" t="s">
        <v>20</v>
      </c>
      <c r="C38" s="3" t="s">
        <v>18</v>
      </c>
      <c r="D38" s="3" t="s">
        <v>13</v>
      </c>
      <c r="E38" s="3">
        <v>11</v>
      </c>
      <c r="F38" s="3">
        <v>50000</v>
      </c>
      <c r="G38" s="3">
        <f t="shared" si="0"/>
        <v>550000</v>
      </c>
    </row>
    <row r="39" spans="1:7" x14ac:dyDescent="0.25">
      <c r="A39" s="2">
        <v>45333</v>
      </c>
      <c r="B39" s="3" t="s">
        <v>22</v>
      </c>
      <c r="C39" s="3" t="s">
        <v>9</v>
      </c>
      <c r="D39" s="3" t="s">
        <v>16</v>
      </c>
      <c r="E39" s="3">
        <v>12</v>
      </c>
      <c r="F39" s="3">
        <v>20000</v>
      </c>
      <c r="G39" s="3">
        <f t="shared" si="0"/>
        <v>240000</v>
      </c>
    </row>
    <row r="40" spans="1:7" ht="30" x14ac:dyDescent="0.25">
      <c r="A40" s="2">
        <v>45334</v>
      </c>
      <c r="B40" s="3" t="s">
        <v>11</v>
      </c>
      <c r="C40" s="3" t="s">
        <v>9</v>
      </c>
      <c r="D40" s="3" t="s">
        <v>19</v>
      </c>
      <c r="E40" s="3">
        <v>10</v>
      </c>
      <c r="F40" s="3">
        <v>30000</v>
      </c>
      <c r="G40" s="3">
        <f t="shared" si="0"/>
        <v>300000</v>
      </c>
    </row>
    <row r="41" spans="1:7" x14ac:dyDescent="0.25">
      <c r="A41" s="2">
        <v>45335</v>
      </c>
      <c r="B41" s="3" t="s">
        <v>14</v>
      </c>
      <c r="C41" s="3" t="s">
        <v>12</v>
      </c>
      <c r="D41" s="3" t="s">
        <v>10</v>
      </c>
      <c r="E41" s="3">
        <v>9</v>
      </c>
      <c r="F41" s="3">
        <v>70000</v>
      </c>
      <c r="G41" s="3">
        <f t="shared" si="0"/>
        <v>630000</v>
      </c>
    </row>
    <row r="42" spans="1:7" x14ac:dyDescent="0.25">
      <c r="A42" s="2">
        <v>45336</v>
      </c>
      <c r="B42" s="3" t="s">
        <v>17</v>
      </c>
      <c r="C42" s="3" t="s">
        <v>15</v>
      </c>
      <c r="D42" s="3" t="s">
        <v>13</v>
      </c>
      <c r="E42" s="3">
        <v>8</v>
      </c>
      <c r="F42" s="3">
        <v>50000</v>
      </c>
      <c r="G42" s="3">
        <f t="shared" si="0"/>
        <v>400000</v>
      </c>
    </row>
    <row r="43" spans="1:7" x14ac:dyDescent="0.25">
      <c r="A43" s="2">
        <v>45337</v>
      </c>
      <c r="B43" s="3" t="s">
        <v>20</v>
      </c>
      <c r="C43" s="3" t="s">
        <v>18</v>
      </c>
      <c r="D43" s="3" t="s">
        <v>16</v>
      </c>
      <c r="E43" s="3">
        <v>11</v>
      </c>
      <c r="F43" s="3">
        <v>20000</v>
      </c>
      <c r="G43" s="3">
        <f t="shared" si="0"/>
        <v>220000</v>
      </c>
    </row>
    <row r="44" spans="1:7" x14ac:dyDescent="0.25">
      <c r="A44" s="2">
        <v>45338</v>
      </c>
      <c r="B44" s="3" t="s">
        <v>8</v>
      </c>
      <c r="C44" s="3" t="s">
        <v>21</v>
      </c>
      <c r="D44" s="3" t="s">
        <v>19</v>
      </c>
      <c r="E44" s="3">
        <v>14</v>
      </c>
      <c r="F44" s="3">
        <v>30000</v>
      </c>
      <c r="G44" s="3">
        <f t="shared" si="0"/>
        <v>420000</v>
      </c>
    </row>
    <row r="45" spans="1:7" ht="30" x14ac:dyDescent="0.25">
      <c r="A45" s="2">
        <v>45339</v>
      </c>
      <c r="B45" s="3" t="s">
        <v>11</v>
      </c>
      <c r="C45" s="3" t="s">
        <v>23</v>
      </c>
      <c r="D45" s="3" t="s">
        <v>10</v>
      </c>
      <c r="E45" s="3">
        <v>10</v>
      </c>
      <c r="F45" s="3">
        <v>70000</v>
      </c>
      <c r="G45" s="3">
        <f t="shared" si="0"/>
        <v>700000</v>
      </c>
    </row>
    <row r="46" spans="1:7" x14ac:dyDescent="0.25">
      <c r="A46" s="2">
        <v>45340</v>
      </c>
      <c r="B46" s="3" t="s">
        <v>14</v>
      </c>
      <c r="C46" s="3" t="s">
        <v>15</v>
      </c>
      <c r="D46" s="3" t="s">
        <v>13</v>
      </c>
      <c r="E46" s="3">
        <v>9</v>
      </c>
      <c r="F46" s="3">
        <v>50000</v>
      </c>
      <c r="G46" s="3">
        <f t="shared" si="0"/>
        <v>450000</v>
      </c>
    </row>
    <row r="47" spans="1:7" x14ac:dyDescent="0.25">
      <c r="A47" s="2">
        <v>45341</v>
      </c>
      <c r="B47" s="3" t="s">
        <v>17</v>
      </c>
      <c r="C47" s="3" t="s">
        <v>18</v>
      </c>
      <c r="D47" s="3" t="s">
        <v>16</v>
      </c>
      <c r="E47" s="3">
        <v>13</v>
      </c>
      <c r="F47" s="3">
        <v>20000</v>
      </c>
      <c r="G47" s="3">
        <f t="shared" si="0"/>
        <v>260000</v>
      </c>
    </row>
    <row r="48" spans="1:7" x14ac:dyDescent="0.25">
      <c r="A48" s="2">
        <v>45342</v>
      </c>
      <c r="B48" s="3" t="s">
        <v>20</v>
      </c>
      <c r="C48" s="3" t="s">
        <v>21</v>
      </c>
      <c r="D48" s="3" t="s">
        <v>19</v>
      </c>
      <c r="E48" s="3">
        <v>8</v>
      </c>
      <c r="F48" s="3">
        <v>30000</v>
      </c>
      <c r="G48" s="3">
        <f t="shared" si="0"/>
        <v>240000</v>
      </c>
    </row>
    <row r="49" spans="1:7" x14ac:dyDescent="0.25">
      <c r="A49" s="2">
        <v>45343</v>
      </c>
      <c r="B49" s="3" t="s">
        <v>22</v>
      </c>
      <c r="C49" s="3" t="s">
        <v>23</v>
      </c>
      <c r="D49" s="3" t="s">
        <v>10</v>
      </c>
      <c r="E49" s="3">
        <v>12</v>
      </c>
      <c r="F49" s="3">
        <v>70000</v>
      </c>
      <c r="G49" s="3">
        <f t="shared" si="0"/>
        <v>840000</v>
      </c>
    </row>
    <row r="50" spans="1:7" ht="30" x14ac:dyDescent="0.25">
      <c r="A50" s="2">
        <v>45344</v>
      </c>
      <c r="B50" s="3" t="s">
        <v>11</v>
      </c>
      <c r="C50" s="3" t="s">
        <v>15</v>
      </c>
      <c r="D50" s="3" t="s">
        <v>13</v>
      </c>
      <c r="E50" s="3">
        <v>7</v>
      </c>
      <c r="F50" s="3">
        <v>50000</v>
      </c>
      <c r="G50" s="3">
        <f t="shared" si="0"/>
        <v>350000</v>
      </c>
    </row>
    <row r="51" spans="1:7" x14ac:dyDescent="0.25">
      <c r="A51" s="2">
        <v>45345</v>
      </c>
      <c r="B51" s="3" t="s">
        <v>14</v>
      </c>
      <c r="C51" s="3" t="s">
        <v>18</v>
      </c>
      <c r="D51" s="3" t="s">
        <v>16</v>
      </c>
      <c r="E51" s="3">
        <v>9</v>
      </c>
      <c r="F51" s="3">
        <v>20000</v>
      </c>
      <c r="G51" s="3">
        <f t="shared" si="0"/>
        <v>180000</v>
      </c>
    </row>
    <row r="52" spans="1:7" x14ac:dyDescent="0.25">
      <c r="A52" s="2">
        <v>45346</v>
      </c>
      <c r="B52" s="3" t="s">
        <v>8</v>
      </c>
      <c r="C52" s="3" t="s">
        <v>9</v>
      </c>
      <c r="D52" s="3" t="s">
        <v>19</v>
      </c>
      <c r="E52" s="3">
        <v>12</v>
      </c>
      <c r="F52" s="3">
        <v>30000</v>
      </c>
      <c r="G52" s="3">
        <f t="shared" si="0"/>
        <v>360000</v>
      </c>
    </row>
    <row r="53" spans="1:7" x14ac:dyDescent="0.25">
      <c r="A53" s="2">
        <v>45347</v>
      </c>
      <c r="B53" s="3" t="s">
        <v>20</v>
      </c>
      <c r="C53" s="3" t="s">
        <v>12</v>
      </c>
      <c r="D53" s="3" t="s">
        <v>10</v>
      </c>
      <c r="E53" s="3">
        <v>5</v>
      </c>
      <c r="F53" s="3">
        <v>70000</v>
      </c>
      <c r="G53" s="3">
        <f t="shared" si="0"/>
        <v>350000</v>
      </c>
    </row>
    <row r="54" spans="1:7" x14ac:dyDescent="0.25">
      <c r="A54" s="2">
        <v>45352</v>
      </c>
      <c r="B54" s="3" t="s">
        <v>22</v>
      </c>
      <c r="C54" s="3" t="s">
        <v>9</v>
      </c>
      <c r="D54" s="3" t="s">
        <v>10</v>
      </c>
      <c r="E54" s="3">
        <v>12</v>
      </c>
      <c r="F54" s="3">
        <v>70000</v>
      </c>
      <c r="G54" s="3">
        <f t="shared" si="0"/>
        <v>840000</v>
      </c>
    </row>
    <row r="55" spans="1:7" ht="30" x14ac:dyDescent="0.25">
      <c r="A55" s="2">
        <v>45353</v>
      </c>
      <c r="B55" s="3" t="s">
        <v>11</v>
      </c>
      <c r="C55" s="3" t="s">
        <v>9</v>
      </c>
      <c r="D55" s="3" t="s">
        <v>13</v>
      </c>
      <c r="E55" s="3">
        <v>8</v>
      </c>
      <c r="F55" s="3">
        <v>50000</v>
      </c>
      <c r="G55" s="3">
        <f t="shared" si="0"/>
        <v>400000</v>
      </c>
    </row>
    <row r="56" spans="1:7" x14ac:dyDescent="0.25">
      <c r="A56" s="2">
        <v>45354</v>
      </c>
      <c r="B56" s="3" t="s">
        <v>14</v>
      </c>
      <c r="C56" s="3" t="s">
        <v>21</v>
      </c>
      <c r="D56" s="3" t="s">
        <v>16</v>
      </c>
      <c r="E56" s="3">
        <v>7</v>
      </c>
      <c r="F56" s="3">
        <v>20000</v>
      </c>
      <c r="G56" s="3">
        <f t="shared" si="0"/>
        <v>140000</v>
      </c>
    </row>
    <row r="57" spans="1:7" x14ac:dyDescent="0.25">
      <c r="A57" s="2">
        <v>45355</v>
      </c>
      <c r="B57" s="3" t="s">
        <v>17</v>
      </c>
      <c r="C57" s="3" t="s">
        <v>23</v>
      </c>
      <c r="D57" s="3" t="s">
        <v>19</v>
      </c>
      <c r="E57" s="3">
        <v>9</v>
      </c>
      <c r="F57" s="3">
        <v>30000</v>
      </c>
      <c r="G57" s="3">
        <f t="shared" si="0"/>
        <v>270000</v>
      </c>
    </row>
    <row r="58" spans="1:7" x14ac:dyDescent="0.25">
      <c r="A58" s="2">
        <v>45356</v>
      </c>
      <c r="B58" s="3" t="s">
        <v>20</v>
      </c>
      <c r="C58" s="3" t="s">
        <v>21</v>
      </c>
      <c r="D58" s="3" t="s">
        <v>10</v>
      </c>
      <c r="E58" s="3">
        <v>6</v>
      </c>
      <c r="F58" s="3">
        <v>70000</v>
      </c>
      <c r="G58" s="3">
        <f t="shared" si="0"/>
        <v>420000</v>
      </c>
    </row>
    <row r="59" spans="1:7" x14ac:dyDescent="0.25">
      <c r="A59" s="2">
        <v>45357</v>
      </c>
      <c r="B59" s="3" t="s">
        <v>8</v>
      </c>
      <c r="C59" s="3" t="s">
        <v>23</v>
      </c>
      <c r="D59" s="3" t="s">
        <v>13</v>
      </c>
      <c r="E59" s="3">
        <v>10</v>
      </c>
      <c r="F59" s="3">
        <v>50000</v>
      </c>
      <c r="G59" s="3">
        <f t="shared" si="0"/>
        <v>500000</v>
      </c>
    </row>
    <row r="60" spans="1:7" ht="30" x14ac:dyDescent="0.25">
      <c r="A60" s="2">
        <v>45358</v>
      </c>
      <c r="B60" s="3" t="s">
        <v>11</v>
      </c>
      <c r="C60" s="3" t="s">
        <v>15</v>
      </c>
      <c r="D60" s="3" t="s">
        <v>16</v>
      </c>
      <c r="E60" s="3">
        <v>8</v>
      </c>
      <c r="F60" s="3">
        <v>20000</v>
      </c>
      <c r="G60" s="3">
        <f t="shared" si="0"/>
        <v>160000</v>
      </c>
    </row>
    <row r="61" spans="1:7" x14ac:dyDescent="0.25">
      <c r="A61" s="2">
        <v>45359</v>
      </c>
      <c r="B61" s="3" t="s">
        <v>8</v>
      </c>
      <c r="C61" s="3" t="s">
        <v>18</v>
      </c>
      <c r="D61" s="3" t="s">
        <v>19</v>
      </c>
      <c r="E61" s="3">
        <v>13</v>
      </c>
      <c r="F61" s="3">
        <v>30000</v>
      </c>
      <c r="G61" s="3">
        <f t="shared" si="0"/>
        <v>390000</v>
      </c>
    </row>
    <row r="62" spans="1:7" x14ac:dyDescent="0.25">
      <c r="A62" s="2">
        <v>45360</v>
      </c>
      <c r="B62" s="3" t="s">
        <v>17</v>
      </c>
      <c r="C62" s="3" t="s">
        <v>9</v>
      </c>
      <c r="D62" s="3" t="s">
        <v>10</v>
      </c>
      <c r="E62" s="3">
        <v>9</v>
      </c>
      <c r="F62" s="3">
        <v>70000</v>
      </c>
      <c r="G62" s="3">
        <f t="shared" si="0"/>
        <v>630000</v>
      </c>
    </row>
    <row r="63" spans="1:7" x14ac:dyDescent="0.25">
      <c r="A63" s="2">
        <v>45361</v>
      </c>
      <c r="B63" s="3" t="s">
        <v>20</v>
      </c>
      <c r="C63" s="3" t="s">
        <v>15</v>
      </c>
      <c r="D63" s="3" t="s">
        <v>13</v>
      </c>
      <c r="E63" s="3">
        <v>5</v>
      </c>
      <c r="F63" s="3">
        <v>50000</v>
      </c>
      <c r="G63" s="3">
        <f t="shared" si="0"/>
        <v>250000</v>
      </c>
    </row>
    <row r="64" spans="1:7" x14ac:dyDescent="0.25">
      <c r="A64" s="2">
        <v>45362</v>
      </c>
      <c r="B64" s="3" t="s">
        <v>22</v>
      </c>
      <c r="C64" s="3" t="s">
        <v>12</v>
      </c>
      <c r="D64" s="3" t="s">
        <v>16</v>
      </c>
      <c r="E64" s="3">
        <v>11</v>
      </c>
      <c r="F64" s="3">
        <v>20000</v>
      </c>
      <c r="G64" s="3">
        <f t="shared" si="0"/>
        <v>220000</v>
      </c>
    </row>
    <row r="65" spans="1:7" ht="30" x14ac:dyDescent="0.25">
      <c r="A65" s="2">
        <v>45363</v>
      </c>
      <c r="B65" s="3" t="s">
        <v>11</v>
      </c>
      <c r="C65" s="3" t="s">
        <v>15</v>
      </c>
      <c r="D65" s="3" t="s">
        <v>19</v>
      </c>
      <c r="E65" s="3">
        <v>14</v>
      </c>
      <c r="F65" s="3">
        <v>30000</v>
      </c>
      <c r="G65" s="3">
        <f t="shared" si="0"/>
        <v>420000</v>
      </c>
    </row>
    <row r="66" spans="1:7" x14ac:dyDescent="0.25">
      <c r="A66" s="2">
        <v>45364</v>
      </c>
      <c r="B66" s="3" t="s">
        <v>14</v>
      </c>
      <c r="C66" s="3" t="s">
        <v>18</v>
      </c>
      <c r="D66" s="3" t="s">
        <v>10</v>
      </c>
      <c r="E66" s="3">
        <v>10</v>
      </c>
      <c r="F66" s="3">
        <v>70000</v>
      </c>
      <c r="G66" s="3">
        <f t="shared" si="0"/>
        <v>700000</v>
      </c>
    </row>
    <row r="67" spans="1:7" x14ac:dyDescent="0.25">
      <c r="A67" s="2">
        <v>45365</v>
      </c>
      <c r="B67" s="3" t="s">
        <v>17</v>
      </c>
      <c r="C67" s="3" t="s">
        <v>21</v>
      </c>
      <c r="D67" s="3" t="s">
        <v>13</v>
      </c>
      <c r="E67" s="3">
        <v>6</v>
      </c>
      <c r="F67" s="3">
        <v>50000</v>
      </c>
      <c r="G67" s="3">
        <f t="shared" si="0"/>
        <v>300000</v>
      </c>
    </row>
    <row r="68" spans="1:7" x14ac:dyDescent="0.25">
      <c r="A68" s="2">
        <v>45366</v>
      </c>
      <c r="B68" s="3" t="s">
        <v>8</v>
      </c>
      <c r="C68" s="3" t="s">
        <v>23</v>
      </c>
      <c r="D68" s="3" t="s">
        <v>16</v>
      </c>
      <c r="E68" s="3">
        <v>8</v>
      </c>
      <c r="F68" s="3">
        <v>20000</v>
      </c>
      <c r="G68" s="3">
        <f t="shared" si="0"/>
        <v>160000</v>
      </c>
    </row>
    <row r="69" spans="1:7" x14ac:dyDescent="0.25">
      <c r="A69" s="2">
        <v>45367</v>
      </c>
      <c r="B69" s="3" t="s">
        <v>22</v>
      </c>
      <c r="C69" s="3" t="s">
        <v>15</v>
      </c>
      <c r="D69" s="3" t="s">
        <v>19</v>
      </c>
      <c r="E69" s="3">
        <v>12</v>
      </c>
      <c r="F69" s="3">
        <v>30000</v>
      </c>
      <c r="G69" s="3">
        <f t="shared" ref="G69:G79" si="1">E69*F69</f>
        <v>360000</v>
      </c>
    </row>
    <row r="70" spans="1:7" ht="30" x14ac:dyDescent="0.25">
      <c r="A70" s="2">
        <v>45368</v>
      </c>
      <c r="B70" s="3" t="s">
        <v>11</v>
      </c>
      <c r="C70" s="3" t="s">
        <v>18</v>
      </c>
      <c r="D70" s="3" t="s">
        <v>10</v>
      </c>
      <c r="E70" s="3">
        <v>9</v>
      </c>
      <c r="F70" s="3">
        <v>70000</v>
      </c>
      <c r="G70" s="3">
        <f t="shared" si="1"/>
        <v>630000</v>
      </c>
    </row>
    <row r="71" spans="1:7" x14ac:dyDescent="0.25">
      <c r="A71" s="2">
        <v>45369</v>
      </c>
      <c r="B71" s="3" t="s">
        <v>8</v>
      </c>
      <c r="C71" s="3" t="s">
        <v>12</v>
      </c>
      <c r="D71" s="3" t="s">
        <v>13</v>
      </c>
      <c r="E71" s="3">
        <v>7</v>
      </c>
      <c r="F71" s="3">
        <v>50000</v>
      </c>
      <c r="G71" s="3">
        <f t="shared" si="1"/>
        <v>350000</v>
      </c>
    </row>
    <row r="72" spans="1:7" x14ac:dyDescent="0.25">
      <c r="A72" s="2">
        <v>45370</v>
      </c>
      <c r="B72" s="3" t="s">
        <v>17</v>
      </c>
      <c r="C72" s="3" t="s">
        <v>15</v>
      </c>
      <c r="D72" s="3" t="s">
        <v>16</v>
      </c>
      <c r="E72" s="3">
        <v>14</v>
      </c>
      <c r="F72" s="3">
        <v>20000</v>
      </c>
      <c r="G72" s="3">
        <f>E72*F72</f>
        <v>280000</v>
      </c>
    </row>
    <row r="73" spans="1:7" x14ac:dyDescent="0.25">
      <c r="A73" s="2">
        <v>45371</v>
      </c>
      <c r="B73" s="3" t="s">
        <v>20</v>
      </c>
      <c r="C73" s="3" t="s">
        <v>18</v>
      </c>
      <c r="D73" s="3" t="s">
        <v>19</v>
      </c>
      <c r="E73" s="3">
        <v>8</v>
      </c>
      <c r="F73" s="3">
        <v>30000</v>
      </c>
      <c r="G73" s="3">
        <f t="shared" si="1"/>
        <v>240000</v>
      </c>
    </row>
    <row r="74" spans="1:7" x14ac:dyDescent="0.25">
      <c r="A74" s="2">
        <v>45372</v>
      </c>
      <c r="B74" s="3" t="s">
        <v>22</v>
      </c>
      <c r="C74" s="3" t="s">
        <v>21</v>
      </c>
      <c r="D74" s="3" t="s">
        <v>10</v>
      </c>
      <c r="E74" s="3">
        <v>11</v>
      </c>
      <c r="F74" s="3">
        <v>70000</v>
      </c>
      <c r="G74" s="3">
        <f t="shared" si="1"/>
        <v>770000</v>
      </c>
    </row>
    <row r="75" spans="1:7" x14ac:dyDescent="0.25">
      <c r="A75" s="2">
        <v>45373</v>
      </c>
      <c r="B75" s="3" t="s">
        <v>8</v>
      </c>
      <c r="C75" s="3" t="s">
        <v>23</v>
      </c>
      <c r="D75" s="3" t="s">
        <v>13</v>
      </c>
      <c r="E75" s="3">
        <v>5</v>
      </c>
      <c r="F75" s="3">
        <v>50000</v>
      </c>
      <c r="G75" s="3">
        <f t="shared" si="1"/>
        <v>250000</v>
      </c>
    </row>
    <row r="76" spans="1:7" x14ac:dyDescent="0.25">
      <c r="A76" s="2">
        <v>45374</v>
      </c>
      <c r="B76" s="3" t="s">
        <v>14</v>
      </c>
      <c r="C76" s="3" t="s">
        <v>15</v>
      </c>
      <c r="D76" s="3" t="s">
        <v>16</v>
      </c>
      <c r="E76" s="3">
        <v>10</v>
      </c>
      <c r="F76" s="3">
        <v>20000</v>
      </c>
      <c r="G76" s="3">
        <f t="shared" si="1"/>
        <v>200000</v>
      </c>
    </row>
    <row r="77" spans="1:7" x14ac:dyDescent="0.25">
      <c r="A77" s="2">
        <v>45375</v>
      </c>
      <c r="B77" s="3" t="s">
        <v>17</v>
      </c>
      <c r="C77" s="3" t="s">
        <v>18</v>
      </c>
      <c r="D77" s="3" t="s">
        <v>19</v>
      </c>
      <c r="E77" s="3">
        <v>9</v>
      </c>
      <c r="F77" s="3">
        <v>30000</v>
      </c>
      <c r="G77" s="3">
        <f t="shared" si="1"/>
        <v>270000</v>
      </c>
    </row>
    <row r="78" spans="1:7" x14ac:dyDescent="0.25">
      <c r="A78" s="2">
        <v>45376</v>
      </c>
      <c r="B78" s="3" t="s">
        <v>20</v>
      </c>
      <c r="C78" s="3" t="s">
        <v>23</v>
      </c>
      <c r="D78" s="3" t="s">
        <v>10</v>
      </c>
      <c r="E78" s="3">
        <v>10</v>
      </c>
      <c r="F78" s="3">
        <v>70000</v>
      </c>
      <c r="G78" s="3">
        <f t="shared" si="1"/>
        <v>700000</v>
      </c>
    </row>
    <row r="79" spans="1:7" x14ac:dyDescent="0.25">
      <c r="A79" s="2">
        <v>45381</v>
      </c>
      <c r="B79" s="3" t="s">
        <v>8</v>
      </c>
      <c r="C79" s="3" t="s">
        <v>18</v>
      </c>
      <c r="D79" s="3" t="s">
        <v>19</v>
      </c>
      <c r="E79" s="3">
        <v>5</v>
      </c>
      <c r="F79" s="3">
        <v>30000</v>
      </c>
      <c r="G79" s="3">
        <f t="shared" si="1"/>
        <v>150000</v>
      </c>
    </row>
  </sheetData>
  <mergeCells count="1">
    <mergeCell ref="A1:G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7:O29"/>
  <sheetViews>
    <sheetView topLeftCell="A12" workbookViewId="0">
      <selection activeCell="E10" sqref="E10"/>
    </sheetView>
  </sheetViews>
  <sheetFormatPr defaultRowHeight="15" x14ac:dyDescent="0.25"/>
  <cols>
    <col min="4" max="4" width="10.28515625" customWidth="1"/>
    <col min="5" max="5" width="12.7109375" bestFit="1" customWidth="1"/>
    <col min="6" max="6" width="10.5703125" bestFit="1" customWidth="1"/>
    <col min="8" max="8" width="12.7109375" bestFit="1" customWidth="1"/>
    <col min="9" max="9" width="13.85546875" bestFit="1" customWidth="1"/>
    <col min="14" max="14" width="11.140625" bestFit="1" customWidth="1"/>
    <col min="15" max="15" width="18.140625" bestFit="1" customWidth="1"/>
  </cols>
  <sheetData>
    <row r="7" spans="7:15" x14ac:dyDescent="0.25">
      <c r="G7" t="s">
        <v>43</v>
      </c>
    </row>
    <row r="9" spans="7:15" x14ac:dyDescent="0.25">
      <c r="H9" s="22"/>
      <c r="I9" s="22"/>
      <c r="J9" s="22"/>
      <c r="K9" s="22" t="s">
        <v>95</v>
      </c>
      <c r="L9" s="22"/>
      <c r="M9" s="22"/>
      <c r="N9" s="22"/>
      <c r="O9" s="22"/>
    </row>
    <row r="10" spans="7:15" x14ac:dyDescent="0.25">
      <c r="H10" s="23"/>
      <c r="I10" s="23"/>
      <c r="J10" s="23"/>
      <c r="K10" s="23"/>
      <c r="L10" s="23" t="s">
        <v>45</v>
      </c>
      <c r="M10" s="23"/>
      <c r="N10" s="23"/>
      <c r="O10" s="23"/>
    </row>
    <row r="11" spans="7:15" ht="18.600000000000001" customHeight="1" x14ac:dyDescent="0.25">
      <c r="H11" s="24" t="s">
        <v>36</v>
      </c>
      <c r="I11" s="24" t="s">
        <v>37</v>
      </c>
      <c r="J11" s="24" t="s">
        <v>38</v>
      </c>
      <c r="K11" s="24" t="s">
        <v>39</v>
      </c>
      <c r="L11" s="24" t="s">
        <v>40</v>
      </c>
      <c r="M11" s="24" t="s">
        <v>31</v>
      </c>
      <c r="N11" s="24" t="s">
        <v>41</v>
      </c>
      <c r="O11" s="24" t="s">
        <v>42</v>
      </c>
    </row>
    <row r="12" spans="7:15" x14ac:dyDescent="0.25">
      <c r="H12" s="8">
        <v>1</v>
      </c>
      <c r="I12" s="8" t="s">
        <v>15</v>
      </c>
      <c r="J12" s="8">
        <v>3000</v>
      </c>
      <c r="K12" s="15">
        <v>1150000</v>
      </c>
      <c r="L12" s="8">
        <f>IF(K12&gt;=2000000, 0.1*K12,IF(AND(K12&gt;=1000000,K12&lt;2000000),K12*0.08,IF(K12&lt;1000000,K12*0.06)))</f>
        <v>92000</v>
      </c>
      <c r="M12" s="29">
        <v>8750000</v>
      </c>
      <c r="N12" s="15">
        <f>SUM(J12+L12)</f>
        <v>95000</v>
      </c>
      <c r="O12" s="15" t="str">
        <f>INDEX(I12:I17,MATCH(MAX(N12:N17),N12:N17,0))</f>
        <v>Nabila Sultana</v>
      </c>
    </row>
    <row r="13" spans="7:15" x14ac:dyDescent="0.25">
      <c r="H13" s="8">
        <v>2</v>
      </c>
      <c r="I13" s="8" t="s">
        <v>9</v>
      </c>
      <c r="J13" s="8">
        <v>3000</v>
      </c>
      <c r="K13" s="15">
        <v>1760000</v>
      </c>
      <c r="L13" s="8">
        <f t="shared" ref="L13:L17" si="0">IF(K13&gt;=2000000, 0.1*K13,IF(AND(K13&gt;=1000000,K13&lt;2000000),K13*0.08,IF(K13&lt;1000000,K13*0.06)))</f>
        <v>140800</v>
      </c>
      <c r="M13" s="29"/>
      <c r="N13" s="15">
        <f t="shared" ref="N13:N17" si="1">SUM(J13+L13)</f>
        <v>143800</v>
      </c>
      <c r="O13" s="15"/>
    </row>
    <row r="14" spans="7:15" x14ac:dyDescent="0.25">
      <c r="H14" s="8">
        <v>3</v>
      </c>
      <c r="I14" s="8" t="s">
        <v>18</v>
      </c>
      <c r="J14" s="8">
        <v>3000</v>
      </c>
      <c r="K14" s="15">
        <v>3340000</v>
      </c>
      <c r="L14" s="8">
        <f t="shared" si="0"/>
        <v>334000</v>
      </c>
      <c r="M14" s="29"/>
      <c r="N14" s="15">
        <f t="shared" si="1"/>
        <v>337000</v>
      </c>
      <c r="O14" s="15"/>
    </row>
    <row r="15" spans="7:15" x14ac:dyDescent="0.25">
      <c r="H15" s="8">
        <v>4</v>
      </c>
      <c r="I15" s="8" t="s">
        <v>21</v>
      </c>
      <c r="J15" s="8">
        <v>3000</v>
      </c>
      <c r="K15" s="15">
        <v>960000</v>
      </c>
      <c r="L15" s="8">
        <f t="shared" si="0"/>
        <v>57600</v>
      </c>
      <c r="M15" s="29"/>
      <c r="N15" s="15">
        <f t="shared" si="1"/>
        <v>60600</v>
      </c>
      <c r="O15" s="15"/>
    </row>
    <row r="16" spans="7:15" x14ac:dyDescent="0.25">
      <c r="H16" s="8">
        <v>5</v>
      </c>
      <c r="I16" s="8" t="s">
        <v>12</v>
      </c>
      <c r="J16" s="8">
        <v>3000</v>
      </c>
      <c r="K16" s="15">
        <v>840000</v>
      </c>
      <c r="L16" s="8">
        <f t="shared" si="0"/>
        <v>50400</v>
      </c>
      <c r="M16" s="29"/>
      <c r="N16" s="15">
        <f t="shared" si="1"/>
        <v>53400</v>
      </c>
      <c r="O16" s="15"/>
    </row>
    <row r="17" spans="4:15" x14ac:dyDescent="0.25">
      <c r="H17" s="8">
        <v>6</v>
      </c>
      <c r="I17" s="8" t="s">
        <v>23</v>
      </c>
      <c r="J17" s="8">
        <v>3000</v>
      </c>
      <c r="K17" s="15">
        <v>700000</v>
      </c>
      <c r="L17" s="8">
        <f t="shared" si="0"/>
        <v>42000</v>
      </c>
      <c r="M17" s="29"/>
      <c r="N17" s="15">
        <f t="shared" si="1"/>
        <v>45000</v>
      </c>
      <c r="O17" s="15"/>
    </row>
    <row r="18" spans="4:15" x14ac:dyDescent="0.25">
      <c r="H18" s="8"/>
      <c r="I18" s="8"/>
      <c r="J18" s="8"/>
      <c r="K18" s="8"/>
      <c r="L18" s="8"/>
      <c r="M18" s="24" t="s">
        <v>96</v>
      </c>
      <c r="N18" s="25">
        <f>AVERAGE(N12,N13,N14,N15,N16,N17)</f>
        <v>122466.66666666667</v>
      </c>
      <c r="O18" s="15"/>
    </row>
    <row r="19" spans="4:15" x14ac:dyDescent="0.25">
      <c r="H19" s="15"/>
      <c r="I19" s="15"/>
      <c r="J19" s="15"/>
      <c r="K19" s="15"/>
      <c r="L19" s="15"/>
      <c r="M19" s="25" t="s">
        <v>97</v>
      </c>
      <c r="N19" s="25">
        <f>ROUND(N18,0)</f>
        <v>122467</v>
      </c>
      <c r="O19" s="15"/>
    </row>
    <row r="22" spans="4:15" x14ac:dyDescent="0.25">
      <c r="D22" s="4" t="s">
        <v>37</v>
      </c>
      <c r="E22" t="s">
        <v>98</v>
      </c>
    </row>
    <row r="23" spans="4:15" x14ac:dyDescent="0.25">
      <c r="D23" s="19" t="s">
        <v>9</v>
      </c>
      <c r="E23">
        <v>143800</v>
      </c>
    </row>
    <row r="24" spans="4:15" x14ac:dyDescent="0.25">
      <c r="D24" s="19" t="s">
        <v>21</v>
      </c>
      <c r="E24">
        <v>60600</v>
      </c>
    </row>
    <row r="25" spans="4:15" x14ac:dyDescent="0.25">
      <c r="D25" s="19" t="s">
        <v>23</v>
      </c>
      <c r="E25">
        <v>45000</v>
      </c>
    </row>
    <row r="26" spans="4:15" x14ac:dyDescent="0.25">
      <c r="D26" s="19" t="s">
        <v>18</v>
      </c>
      <c r="E26">
        <v>337000</v>
      </c>
    </row>
    <row r="27" spans="4:15" x14ac:dyDescent="0.25">
      <c r="D27" s="19" t="s">
        <v>12</v>
      </c>
      <c r="E27">
        <v>53400</v>
      </c>
    </row>
    <row r="28" spans="4:15" x14ac:dyDescent="0.25">
      <c r="D28" s="19" t="s">
        <v>15</v>
      </c>
      <c r="E28">
        <v>95000</v>
      </c>
    </row>
    <row r="29" spans="4:15" x14ac:dyDescent="0.25">
      <c r="D29" s="19" t="s">
        <v>24</v>
      </c>
      <c r="E29">
        <v>734800</v>
      </c>
    </row>
  </sheetData>
  <sortState xmlns:xlrd2="http://schemas.microsoft.com/office/spreadsheetml/2017/richdata2" ref="H12:M17">
    <sortCondition ref="H11:H17"/>
  </sortState>
  <mergeCells count="1">
    <mergeCell ref="M12:M17"/>
  </mergeCells>
  <phoneticPr fontId="2" type="noConversion"/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1(a,b,c,d,e)</vt:lpstr>
      <vt:lpstr>4.2</vt:lpstr>
      <vt:lpstr>3(a,b)</vt:lpstr>
      <vt:lpstr>1,pivot table</vt:lpstr>
      <vt:lpstr>2(a,b,c,d)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Kazi Al-amin Islam</dc:creator>
  <cp:lastModifiedBy>HP-Public</cp:lastModifiedBy>
  <dcterms:created xsi:type="dcterms:W3CDTF">2024-05-29T21:50:26Z</dcterms:created>
  <dcterms:modified xsi:type="dcterms:W3CDTF">2024-12-07T07:40:30Z</dcterms:modified>
</cp:coreProperties>
</file>