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GitHub\adult-gaze-coding\Analyses\"/>
    </mc:Choice>
  </mc:AlternateContent>
  <xr:revisionPtr revIDLastSave="0" documentId="13_ncr:1_{B2317EED-316A-45BE-985B-09DC0D2C8D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E30" i="1"/>
  <c r="L32" i="1"/>
  <c r="L31" i="1"/>
  <c r="L30" i="1"/>
  <c r="L36" i="1" s="1"/>
  <c r="L24" i="1"/>
  <c r="L23" i="1"/>
  <c r="L22" i="1"/>
  <c r="L14" i="1"/>
  <c r="K14" i="1"/>
  <c r="L13" i="1"/>
  <c r="L18" i="1" s="1"/>
  <c r="K13" i="1"/>
  <c r="L12" i="1"/>
  <c r="K12" i="1"/>
  <c r="K15" i="1"/>
  <c r="I32" i="1"/>
  <c r="I31" i="1"/>
  <c r="I30" i="1"/>
  <c r="I23" i="1"/>
  <c r="I22" i="1"/>
  <c r="I14" i="1"/>
  <c r="I13" i="1"/>
  <c r="I12" i="1"/>
  <c r="E32" i="1"/>
  <c r="E31" i="1"/>
  <c r="E24" i="1"/>
  <c r="E23" i="1"/>
  <c r="E22" i="1"/>
  <c r="E14" i="1"/>
  <c r="E13" i="1"/>
  <c r="E12" i="1"/>
  <c r="E5" i="1"/>
  <c r="K5" i="1" s="1"/>
  <c r="E6" i="1"/>
  <c r="K6" i="1" s="1"/>
  <c r="L15" i="1"/>
  <c r="L4" i="1"/>
  <c r="L5" i="1"/>
  <c r="L8" i="1" s="1"/>
  <c r="L6" i="1"/>
  <c r="I4" i="1"/>
  <c r="I5" i="1"/>
  <c r="I6" i="1"/>
  <c r="E4" i="1"/>
  <c r="K24" i="1" l="1"/>
  <c r="K32" i="1"/>
  <c r="L28" i="1"/>
  <c r="K31" i="1"/>
  <c r="K23" i="1"/>
  <c r="L26" i="1"/>
  <c r="K30" i="1"/>
  <c r="K34" i="1" s="1"/>
  <c r="K22" i="1"/>
  <c r="L33" i="1"/>
  <c r="L34" i="1"/>
  <c r="L35" i="1"/>
  <c r="K16" i="1"/>
  <c r="K17" i="1"/>
  <c r="L16" i="1"/>
  <c r="K18" i="1"/>
  <c r="L17" i="1"/>
  <c r="K7" i="1"/>
  <c r="K8" i="1"/>
  <c r="L25" i="1"/>
  <c r="L27" i="1"/>
  <c r="K4" i="1"/>
  <c r="L9" i="1"/>
  <c r="L7" i="1"/>
  <c r="L10" i="1"/>
  <c r="K10" i="1"/>
  <c r="K9" i="1"/>
  <c r="K28" i="1" l="1"/>
  <c r="K36" i="1"/>
  <c r="K35" i="1"/>
  <c r="K33" i="1"/>
  <c r="K27" i="1"/>
  <c r="K25" i="1"/>
  <c r="K26" i="1"/>
</calcChain>
</file>

<file path=xl/sharedStrings.xml><?xml version="1.0" encoding="utf-8"?>
<sst xmlns="http://schemas.openxmlformats.org/spreadsheetml/2006/main" count="72" uniqueCount="21">
  <si>
    <t>iCatcher+</t>
    <phoneticPr fontId="1"/>
  </si>
  <si>
    <t>Monitor size</t>
    <phoneticPr fontId="1"/>
  </si>
  <si>
    <t>Small</t>
    <phoneticPr fontId="1"/>
  </si>
  <si>
    <t>Condition</t>
    <phoneticPr fontId="1"/>
  </si>
  <si>
    <t>Best</t>
    <phoneticPr fontId="1"/>
  </si>
  <si>
    <t>Pred.Ireland</t>
    <phoneticPr fontId="1"/>
  </si>
  <si>
    <t>Pred.Japanese</t>
    <phoneticPr fontId="1"/>
  </si>
  <si>
    <t>Mean</t>
    <phoneticPr fontId="1"/>
  </si>
  <si>
    <t>Non-anonymized</t>
    <phoneticPr fontId="1"/>
  </si>
  <si>
    <t>Accuracy</t>
    <phoneticPr fontId="1"/>
  </si>
  <si>
    <t>Anonymized</t>
    <phoneticPr fontId="1"/>
  </si>
  <si>
    <t>Diff.Mean</t>
    <phoneticPr fontId="1"/>
  </si>
  <si>
    <t>Diff.Accuracy</t>
    <phoneticPr fontId="1"/>
  </si>
  <si>
    <t>Comparison</t>
    <phoneticPr fontId="1"/>
  </si>
  <si>
    <t>Worst</t>
    <phoneticPr fontId="1"/>
  </si>
  <si>
    <t>Medium</t>
    <phoneticPr fontId="1"/>
  </si>
  <si>
    <t>Large</t>
    <phoneticPr fontId="1"/>
  </si>
  <si>
    <t>Min</t>
    <phoneticPr fontId="1"/>
  </si>
  <si>
    <t>SD</t>
    <phoneticPr fontId="1"/>
  </si>
  <si>
    <t>Max</t>
    <phoneticPr fontId="1"/>
  </si>
  <si>
    <t>OWLET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</si>
</sst>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176" fontId="0" fillId="0" borderId="0" xfId="0" applyNumberFormat="1"/>
    <xf numFmtId="176" fontId="2" fillId="6" borderId="0" xfId="0" applyNumberFormat="1" applyFont="1" applyFill="1"/>
    <xf numFmtId="0" fontId="2" fillId="8" borderId="0" xfId="0" applyFont="1" applyFill="1"/>
    <xf numFmtId="176" fontId="2" fillId="7" borderId="0" xfId="0" applyNumberFormat="1" applyFont="1" applyFill="1"/>
    <xf numFmtId="176" fontId="0" fillId="9" borderId="0" xfId="0" applyNumberFormat="1" applyFill="1"/>
    <xf numFmtId="176" fontId="0" fillId="10" borderId="0" xfId="0" applyNumberFormat="1" applyFill="1"/>
    <xf numFmtId="176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tabSelected="1" zoomScale="80" zoomScaleNormal="80" workbookViewId="0">
      <selection activeCell="Q4" sqref="Q4"/>
    </sheetView>
  </sheetViews>
  <sheetFormatPr defaultRowHeight="18.75"/>
  <cols>
    <col min="1" max="1" width="12.25" bestFit="1" customWidth="1"/>
    <col min="2" max="2" width="9.75" bestFit="1" customWidth="1"/>
    <col min="3" max="4" width="14.25" customWidth="1"/>
    <col min="5" max="6" width="9.25" customWidth="1"/>
    <col min="7" max="8" width="14.25" customWidth="1"/>
    <col min="9" max="10" width="9.25" customWidth="1"/>
    <col min="11" max="11" width="10.875" bestFit="1" customWidth="1"/>
    <col min="12" max="12" width="14.375" bestFit="1" customWidth="1"/>
  </cols>
  <sheetData>
    <row r="2" spans="1:12">
      <c r="A2" s="2" t="s">
        <v>0</v>
      </c>
      <c r="B2" s="3"/>
      <c r="C2" s="4" t="s">
        <v>8</v>
      </c>
      <c r="D2" s="5"/>
      <c r="E2" s="5"/>
      <c r="F2" s="5"/>
      <c r="G2" s="6" t="s">
        <v>10</v>
      </c>
      <c r="H2" s="7"/>
      <c r="I2" s="7"/>
      <c r="J2" s="7"/>
      <c r="K2" s="8" t="s">
        <v>13</v>
      </c>
      <c r="L2" s="9"/>
    </row>
    <row r="3" spans="1:12">
      <c r="A3" s="2" t="s">
        <v>1</v>
      </c>
      <c r="B3" s="2" t="s">
        <v>3</v>
      </c>
      <c r="C3" s="4" t="s">
        <v>5</v>
      </c>
      <c r="D3" s="4" t="s">
        <v>6</v>
      </c>
      <c r="E3" s="4" t="s">
        <v>7</v>
      </c>
      <c r="F3" s="4" t="s">
        <v>9</v>
      </c>
      <c r="G3" s="6" t="s">
        <v>5</v>
      </c>
      <c r="H3" s="6" t="s">
        <v>6</v>
      </c>
      <c r="I3" s="6" t="s">
        <v>7</v>
      </c>
      <c r="J3" s="6" t="s">
        <v>9</v>
      </c>
      <c r="K3" s="8" t="s">
        <v>11</v>
      </c>
      <c r="L3" s="8" t="s">
        <v>12</v>
      </c>
    </row>
    <row r="4" spans="1:12">
      <c r="A4" t="s">
        <v>2</v>
      </c>
      <c r="B4" s="1" t="s">
        <v>4</v>
      </c>
      <c r="C4" s="10">
        <v>48.1</v>
      </c>
      <c r="D4" s="10">
        <v>53.4</v>
      </c>
      <c r="E4" s="14">
        <f>AVERAGE(C4:D4)</f>
        <v>50.75</v>
      </c>
      <c r="F4" s="14">
        <v>58</v>
      </c>
      <c r="G4" s="10">
        <v>39.200000000000003</v>
      </c>
      <c r="H4" s="10">
        <v>42.4</v>
      </c>
      <c r="I4" s="15">
        <f t="shared" ref="I4:I5" si="0">AVERAGE(G4:H4)</f>
        <v>40.799999999999997</v>
      </c>
      <c r="J4" s="15">
        <v>49.8</v>
      </c>
      <c r="K4" s="11">
        <f t="shared" ref="K4:K5" si="1">E4-I4</f>
        <v>9.9500000000000028</v>
      </c>
      <c r="L4" s="11">
        <f t="shared" ref="L4:L5" si="2">F4-J4</f>
        <v>8.2000000000000028</v>
      </c>
    </row>
    <row r="5" spans="1:12">
      <c r="A5" t="s">
        <v>15</v>
      </c>
      <c r="B5" s="1" t="s">
        <v>4</v>
      </c>
      <c r="C5" s="10">
        <v>57</v>
      </c>
      <c r="D5" s="10">
        <v>56.8</v>
      </c>
      <c r="E5" s="14">
        <f>AVERAGE(C5:D5)</f>
        <v>56.9</v>
      </c>
      <c r="F5" s="14">
        <v>58</v>
      </c>
      <c r="G5" s="10">
        <v>50.6</v>
      </c>
      <c r="H5" s="10">
        <v>50.9</v>
      </c>
      <c r="I5" s="15">
        <f t="shared" si="0"/>
        <v>50.75</v>
      </c>
      <c r="J5" s="15">
        <v>56.8</v>
      </c>
      <c r="K5" s="11">
        <f t="shared" si="1"/>
        <v>6.1499999999999986</v>
      </c>
      <c r="L5" s="11">
        <f t="shared" si="2"/>
        <v>1.2000000000000028</v>
      </c>
    </row>
    <row r="6" spans="1:12">
      <c r="A6" t="s">
        <v>16</v>
      </c>
      <c r="B6" s="1" t="s">
        <v>4</v>
      </c>
      <c r="C6" s="10">
        <v>69</v>
      </c>
      <c r="D6" s="10">
        <v>55.8</v>
      </c>
      <c r="E6" s="14">
        <f>AVERAGE(C6:D6)</f>
        <v>62.4</v>
      </c>
      <c r="F6" s="14">
        <v>74.2</v>
      </c>
      <c r="G6" s="10">
        <v>66.900000000000006</v>
      </c>
      <c r="H6" s="10">
        <v>60.8</v>
      </c>
      <c r="I6" s="15">
        <f>AVERAGE(G6:H6)</f>
        <v>63.85</v>
      </c>
      <c r="J6" s="15">
        <v>57.2</v>
      </c>
      <c r="K6" s="11">
        <f>E6-I6</f>
        <v>-1.4500000000000028</v>
      </c>
      <c r="L6" s="11">
        <f>F6-J6</f>
        <v>17</v>
      </c>
    </row>
    <row r="7" spans="1:12">
      <c r="J7" s="12" t="s">
        <v>7</v>
      </c>
      <c r="K7" s="13">
        <f>AVERAGE(K4:K6)</f>
        <v>4.8833333333333329</v>
      </c>
      <c r="L7" s="13">
        <f>AVERAGE(L4:L6)</f>
        <v>8.8000000000000025</v>
      </c>
    </row>
    <row r="8" spans="1:12">
      <c r="J8" s="12" t="s">
        <v>18</v>
      </c>
      <c r="K8" s="13">
        <f>_xlfn.STDEV.S(K4:K6)</f>
        <v>5.8045958802774011</v>
      </c>
      <c r="L8" s="13">
        <f>_xlfn.STDEV.S(L4:L6)</f>
        <v>7.9170701651557938</v>
      </c>
    </row>
    <row r="9" spans="1:12">
      <c r="J9" s="12" t="s">
        <v>17</v>
      </c>
      <c r="K9" s="13">
        <f>MIN(K4:K6)</f>
        <v>-1.4500000000000028</v>
      </c>
      <c r="L9" s="13">
        <f>MIN(L4:L6)</f>
        <v>1.2000000000000028</v>
      </c>
    </row>
    <row r="10" spans="1:12">
      <c r="J10" s="12" t="s">
        <v>19</v>
      </c>
      <c r="K10" s="13">
        <f>MAX(K4:K6)</f>
        <v>9.9500000000000028</v>
      </c>
      <c r="L10" s="13">
        <f>MAX(L4:L6)</f>
        <v>17</v>
      </c>
    </row>
    <row r="11" spans="1:12" ht="8.25" customHeight="1"/>
    <row r="12" spans="1:12">
      <c r="A12" t="s">
        <v>2</v>
      </c>
      <c r="B12" s="1" t="s">
        <v>14</v>
      </c>
      <c r="C12" s="10">
        <v>26.6</v>
      </c>
      <c r="D12" s="10">
        <v>31</v>
      </c>
      <c r="E12" s="14">
        <f>AVERAGE(C12:D12)</f>
        <v>28.8</v>
      </c>
      <c r="F12" s="14">
        <v>31.8</v>
      </c>
      <c r="G12" s="10">
        <v>26.5</v>
      </c>
      <c r="H12" s="10">
        <v>29.2</v>
      </c>
      <c r="I12" s="15">
        <f t="shared" ref="I12:I13" si="3">AVERAGE(G12:H12)</f>
        <v>27.85</v>
      </c>
      <c r="J12" s="15">
        <v>32.200000000000003</v>
      </c>
      <c r="K12" s="11">
        <f t="shared" ref="K12:K13" si="4">E12-I12</f>
        <v>0.94999999999999929</v>
      </c>
      <c r="L12" s="11">
        <f t="shared" ref="L12:L13" si="5">F12-J12</f>
        <v>-0.40000000000000213</v>
      </c>
    </row>
    <row r="13" spans="1:12">
      <c r="A13" t="s">
        <v>15</v>
      </c>
      <c r="B13" s="1" t="s">
        <v>14</v>
      </c>
      <c r="C13" s="10">
        <v>31.4</v>
      </c>
      <c r="D13" s="10">
        <v>31.2</v>
      </c>
      <c r="E13" s="14">
        <f>AVERAGE(C13:D13)</f>
        <v>31.299999999999997</v>
      </c>
      <c r="F13" s="14">
        <v>34.5</v>
      </c>
      <c r="G13" s="10">
        <v>31.5</v>
      </c>
      <c r="H13" s="10">
        <v>31.8</v>
      </c>
      <c r="I13" s="15">
        <f t="shared" si="3"/>
        <v>31.65</v>
      </c>
      <c r="J13" s="15">
        <v>32.799999999999997</v>
      </c>
      <c r="K13" s="11">
        <f t="shared" si="4"/>
        <v>-0.35000000000000142</v>
      </c>
      <c r="L13" s="11">
        <f t="shared" si="5"/>
        <v>1.7000000000000028</v>
      </c>
    </row>
    <row r="14" spans="1:12">
      <c r="A14" t="s">
        <v>16</v>
      </c>
      <c r="B14" s="1" t="s">
        <v>14</v>
      </c>
      <c r="C14" s="10">
        <v>32.9</v>
      </c>
      <c r="D14" s="10">
        <v>21.7</v>
      </c>
      <c r="E14" s="14">
        <f>AVERAGE(C14:D14)</f>
        <v>27.299999999999997</v>
      </c>
      <c r="F14" s="14">
        <v>31.8</v>
      </c>
      <c r="G14" s="10">
        <v>32.299999999999997</v>
      </c>
      <c r="H14" s="10">
        <v>26.8</v>
      </c>
      <c r="I14" s="15">
        <f>AVERAGE(G14:H14)</f>
        <v>29.549999999999997</v>
      </c>
      <c r="J14" s="15">
        <v>30</v>
      </c>
      <c r="K14" s="11">
        <f>E14-I14</f>
        <v>-2.25</v>
      </c>
      <c r="L14" s="11">
        <f>F14-J14</f>
        <v>1.8000000000000007</v>
      </c>
    </row>
    <row r="15" spans="1:12">
      <c r="J15" s="12" t="s">
        <v>7</v>
      </c>
      <c r="K15" s="13">
        <f>AVERAGE(K12:K14)</f>
        <v>-0.55000000000000071</v>
      </c>
      <c r="L15" s="13">
        <f>AVERAGE(L12:L14)</f>
        <v>1.0333333333333339</v>
      </c>
    </row>
    <row r="16" spans="1:12">
      <c r="J16" s="12" t="s">
        <v>18</v>
      </c>
      <c r="K16" s="13">
        <f>_xlfn.STDEV.S(K12:K14)</f>
        <v>1.6093476939431077</v>
      </c>
      <c r="L16" s="13">
        <f>_xlfn.STDEV.S(L12:L14)</f>
        <v>1.242309676905617</v>
      </c>
    </row>
    <row r="17" spans="1:12">
      <c r="J17" s="12" t="s">
        <v>17</v>
      </c>
      <c r="K17" s="13">
        <f>MIN(K12:K14)</f>
        <v>-2.25</v>
      </c>
      <c r="L17" s="13">
        <f>MIN(L12:L14)</f>
        <v>-0.40000000000000213</v>
      </c>
    </row>
    <row r="18" spans="1:12">
      <c r="J18" s="12" t="s">
        <v>19</v>
      </c>
      <c r="K18" s="13">
        <f>MAX(K12:K14)</f>
        <v>0.94999999999999929</v>
      </c>
      <c r="L18" s="13">
        <f>MAX(L12:L14)</f>
        <v>1.8000000000000007</v>
      </c>
    </row>
    <row r="20" spans="1:12">
      <c r="A20" s="2" t="s">
        <v>20</v>
      </c>
      <c r="B20" s="3"/>
      <c r="C20" s="4" t="s">
        <v>8</v>
      </c>
      <c r="D20" s="5"/>
      <c r="E20" s="5"/>
      <c r="F20" s="5"/>
      <c r="G20" s="6" t="s">
        <v>10</v>
      </c>
      <c r="H20" s="7"/>
      <c r="I20" s="7"/>
      <c r="J20" s="7"/>
      <c r="K20" s="8" t="s">
        <v>13</v>
      </c>
      <c r="L20" s="9"/>
    </row>
    <row r="21" spans="1:12">
      <c r="A21" s="2" t="s">
        <v>1</v>
      </c>
      <c r="B21" s="2" t="s">
        <v>3</v>
      </c>
      <c r="C21" s="4" t="s">
        <v>5</v>
      </c>
      <c r="D21" s="4" t="s">
        <v>6</v>
      </c>
      <c r="E21" s="4" t="s">
        <v>7</v>
      </c>
      <c r="F21" s="4" t="s">
        <v>9</v>
      </c>
      <c r="G21" s="6" t="s">
        <v>5</v>
      </c>
      <c r="H21" s="6" t="s">
        <v>6</v>
      </c>
      <c r="I21" s="6" t="s">
        <v>7</v>
      </c>
      <c r="J21" s="6" t="s">
        <v>9</v>
      </c>
      <c r="K21" s="8" t="s">
        <v>11</v>
      </c>
      <c r="L21" s="8" t="s">
        <v>12</v>
      </c>
    </row>
    <row r="22" spans="1:12">
      <c r="A22" t="s">
        <v>2</v>
      </c>
      <c r="B22" s="1" t="s">
        <v>4</v>
      </c>
      <c r="C22" s="10">
        <v>40.4</v>
      </c>
      <c r="D22" s="10">
        <v>41.7</v>
      </c>
      <c r="E22" s="14">
        <f>AVERAGE(C22:D22)</f>
        <v>41.05</v>
      </c>
      <c r="F22" s="14">
        <v>41.8</v>
      </c>
      <c r="G22" s="10">
        <v>39.200000000000003</v>
      </c>
      <c r="H22" s="10">
        <v>38.6</v>
      </c>
      <c r="I22" s="15">
        <f t="shared" ref="I22:I23" si="6">AVERAGE(G22:H22)</f>
        <v>38.900000000000006</v>
      </c>
      <c r="J22" s="15">
        <v>41.9</v>
      </c>
      <c r="K22" s="11">
        <f t="shared" ref="K22:K23" si="7">E22-I22</f>
        <v>2.1499999999999915</v>
      </c>
      <c r="L22" s="11">
        <f t="shared" ref="L22:L23" si="8">F22-J22</f>
        <v>-0.10000000000000142</v>
      </c>
    </row>
    <row r="23" spans="1:12">
      <c r="A23" t="s">
        <v>15</v>
      </c>
      <c r="B23" s="1" t="s">
        <v>4</v>
      </c>
      <c r="C23" s="10">
        <v>48.5</v>
      </c>
      <c r="D23" s="10">
        <v>50.3</v>
      </c>
      <c r="E23" s="14">
        <f>AVERAGE(C23:D23)</f>
        <v>49.4</v>
      </c>
      <c r="F23" s="14">
        <v>53.7</v>
      </c>
      <c r="G23" s="10">
        <v>47</v>
      </c>
      <c r="H23" s="10">
        <v>45.9</v>
      </c>
      <c r="I23" s="15">
        <f t="shared" si="6"/>
        <v>46.45</v>
      </c>
      <c r="J23" s="15">
        <v>53.4</v>
      </c>
      <c r="K23" s="11">
        <f t="shared" si="7"/>
        <v>2.9499999999999957</v>
      </c>
      <c r="L23" s="11">
        <f t="shared" si="8"/>
        <v>0.30000000000000426</v>
      </c>
    </row>
    <row r="24" spans="1:12">
      <c r="A24" t="s">
        <v>16</v>
      </c>
      <c r="B24" s="1" t="s">
        <v>4</v>
      </c>
      <c r="C24" s="10">
        <v>67.599999999999994</v>
      </c>
      <c r="D24" s="10">
        <v>69.400000000000006</v>
      </c>
      <c r="E24" s="14">
        <f>AVERAGE(C24:D24)</f>
        <v>68.5</v>
      </c>
      <c r="F24" s="14">
        <v>68.3</v>
      </c>
      <c r="G24" s="10">
        <v>69.2</v>
      </c>
      <c r="H24" s="10">
        <v>67.7</v>
      </c>
      <c r="I24" s="15">
        <f>AVERAGE(G24:H24)</f>
        <v>68.45</v>
      </c>
      <c r="J24" s="15">
        <v>70.7</v>
      </c>
      <c r="K24" s="11">
        <f>E24-I24</f>
        <v>4.9999999999997158E-2</v>
      </c>
      <c r="L24" s="11">
        <f>F24-J24</f>
        <v>-2.4000000000000057</v>
      </c>
    </row>
    <row r="25" spans="1:12">
      <c r="J25" s="12" t="s">
        <v>7</v>
      </c>
      <c r="K25" s="13">
        <f>AVERAGE(K22:K24)</f>
        <v>1.7166666666666615</v>
      </c>
      <c r="L25" s="13">
        <f>AVERAGE(L22:L24)</f>
        <v>-0.73333333333333428</v>
      </c>
    </row>
    <row r="26" spans="1:12">
      <c r="J26" s="12" t="s">
        <v>18</v>
      </c>
      <c r="K26" s="13">
        <f>_xlfn.STDEV.S(K22:K24)</f>
        <v>1.4977761292440634</v>
      </c>
      <c r="L26" s="13">
        <f>_xlfn.STDEV.S(L22:L24)</f>
        <v>1.4571661996262975</v>
      </c>
    </row>
    <row r="27" spans="1:12">
      <c r="J27" s="12" t="s">
        <v>17</v>
      </c>
      <c r="K27" s="13">
        <f>MIN(K22:K24)</f>
        <v>4.9999999999997158E-2</v>
      </c>
      <c r="L27" s="13">
        <f>MIN(L22:L24)</f>
        <v>-2.4000000000000057</v>
      </c>
    </row>
    <row r="28" spans="1:12">
      <c r="J28" s="12" t="s">
        <v>19</v>
      </c>
      <c r="K28" s="13">
        <f>MAX(K22:K24)</f>
        <v>2.9499999999999957</v>
      </c>
      <c r="L28" s="13">
        <f>MAX(L22:L24)</f>
        <v>0.30000000000000426</v>
      </c>
    </row>
    <row r="30" spans="1:12">
      <c r="A30" t="s">
        <v>2</v>
      </c>
      <c r="B30" s="1" t="s">
        <v>14</v>
      </c>
      <c r="C30" s="16">
        <v>13.9</v>
      </c>
      <c r="D30" s="10">
        <v>14.5</v>
      </c>
      <c r="E30" s="14">
        <f>AVERAGE(C30:D30)</f>
        <v>14.2</v>
      </c>
      <c r="F30" s="14">
        <v>18.600000000000001</v>
      </c>
      <c r="G30" s="10">
        <v>16.600000000000001</v>
      </c>
      <c r="H30" s="10">
        <v>16.2</v>
      </c>
      <c r="I30" s="15">
        <f t="shared" ref="I30:I31" si="9">AVERAGE(G30:H30)</f>
        <v>16.399999999999999</v>
      </c>
      <c r="J30" s="15">
        <v>19.5</v>
      </c>
      <c r="K30" s="11">
        <f t="shared" ref="K30:K31" si="10">E30-I30</f>
        <v>-2.1999999999999993</v>
      </c>
      <c r="L30" s="11">
        <f t="shared" ref="L30:L31" si="11">F30-J30</f>
        <v>-0.89999999999999858</v>
      </c>
    </row>
    <row r="31" spans="1:12">
      <c r="A31" t="s">
        <v>15</v>
      </c>
      <c r="B31" s="1" t="s">
        <v>14</v>
      </c>
      <c r="C31" s="10">
        <v>22.9</v>
      </c>
      <c r="D31" s="10">
        <v>24.2</v>
      </c>
      <c r="E31" s="14">
        <f>AVERAGE(C31:D31)</f>
        <v>23.549999999999997</v>
      </c>
      <c r="F31" s="14">
        <v>28.2</v>
      </c>
      <c r="G31" s="10">
        <v>26.9</v>
      </c>
      <c r="H31" s="10">
        <v>26</v>
      </c>
      <c r="I31" s="15">
        <f t="shared" si="9"/>
        <v>26.45</v>
      </c>
      <c r="J31" s="15">
        <v>28</v>
      </c>
      <c r="K31" s="11">
        <f t="shared" si="10"/>
        <v>-2.9000000000000021</v>
      </c>
      <c r="L31" s="11">
        <f t="shared" si="11"/>
        <v>0.19999999999999929</v>
      </c>
    </row>
    <row r="32" spans="1:12">
      <c r="A32" t="s">
        <v>16</v>
      </c>
      <c r="B32" s="1" t="s">
        <v>14</v>
      </c>
      <c r="C32" s="10">
        <v>36.4</v>
      </c>
      <c r="D32" s="10">
        <v>38.4</v>
      </c>
      <c r="E32" s="14">
        <f>AVERAGE(C32:D32)</f>
        <v>37.4</v>
      </c>
      <c r="F32" s="14">
        <v>51.6</v>
      </c>
      <c r="G32" s="10">
        <v>40.799999999999997</v>
      </c>
      <c r="H32" s="10">
        <v>39.299999999999997</v>
      </c>
      <c r="I32" s="15">
        <f>AVERAGE(G32:H32)</f>
        <v>40.049999999999997</v>
      </c>
      <c r="J32" s="15">
        <v>50</v>
      </c>
      <c r="K32" s="11">
        <f>E32-I32</f>
        <v>-2.6499999999999986</v>
      </c>
      <c r="L32" s="11">
        <f>F32-J32</f>
        <v>1.6000000000000014</v>
      </c>
    </row>
    <row r="33" spans="10:12">
      <c r="J33" s="12" t="s">
        <v>7</v>
      </c>
      <c r="K33" s="13">
        <f>AVERAGE(K30:K32)</f>
        <v>-2.5833333333333335</v>
      </c>
      <c r="L33" s="13">
        <f>AVERAGE(L30:L32)</f>
        <v>0.30000000000000071</v>
      </c>
    </row>
    <row r="34" spans="10:12">
      <c r="J34" s="12" t="s">
        <v>18</v>
      </c>
      <c r="K34" s="13">
        <f>_xlfn.STDEV.S(K30:K32)</f>
        <v>0.3547299442298833</v>
      </c>
      <c r="L34" s="13">
        <f>_xlfn.STDEV.S(L30:L32)</f>
        <v>1.2529964086141667</v>
      </c>
    </row>
    <row r="35" spans="10:12">
      <c r="J35" s="12" t="s">
        <v>17</v>
      </c>
      <c r="K35" s="13">
        <f>MIN(K30:K32)</f>
        <v>-2.9000000000000021</v>
      </c>
      <c r="L35" s="13">
        <f>MIN(L30:L32)</f>
        <v>-0.89999999999999858</v>
      </c>
    </row>
    <row r="36" spans="10:12">
      <c r="J36" s="12" t="s">
        <v>19</v>
      </c>
      <c r="K36" s="13">
        <f>MAX(K30:K32)</f>
        <v>-2.1999999999999993</v>
      </c>
      <c r="L36" s="13">
        <f>MAX(L30:L32)</f>
        <v>1.6000000000000014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Hiromichi Hagihara</dc:creator>
  <cp:lastModifiedBy>Hiromichi Hagihara</cp:lastModifiedBy>
  <dcterms:created xsi:type="dcterms:W3CDTF">2015-06-05T18:19:34Z</dcterms:created>
  <dcterms:modified xsi:type="dcterms:W3CDTF">2024-02-15T11:28:10Z</dcterms:modified>
</cp:coreProperties>
</file>